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iguelangelo/Desktop/Data_Class/CrowdFunding Analysis/"/>
    </mc:Choice>
  </mc:AlternateContent>
  <xr:revisionPtr revIDLastSave="0" documentId="8_{CF5B7AC9-D8E0-1B4C-BA41-181054A95660}" xr6:coauthVersionLast="47" xr6:coauthVersionMax="47" xr10:uidLastSave="{00000000-0000-0000-0000-000000000000}"/>
  <bookViews>
    <workbookView xWindow="700" yWindow="500" windowWidth="18220" windowHeight="15720" activeTab="2" xr2:uid="{00000000-000D-0000-FFFF-FFFF00000000}"/>
  </bookViews>
  <sheets>
    <sheet name="KickStarter" sheetId="1" r:id="rId1"/>
    <sheet name="Theater Outcomes by Launch Date" sheetId="3" r:id="rId2"/>
    <sheet name="Outcomes Based on Goals" sheetId="4" r:id="rId3"/>
  </sheets>
  <definedNames>
    <definedName name="_xlnm._FilterDatabase" localSheetId="0" hidden="1">KickStarter!$A$1:$Q$4115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4" l="1"/>
  <c r="C2" i="4"/>
  <c r="B2" i="4"/>
  <c r="D2" i="4"/>
  <c r="D7" i="4"/>
  <c r="D6" i="4"/>
  <c r="D5" i="4"/>
  <c r="D4" i="4"/>
  <c r="D3" i="4"/>
  <c r="D8" i="4"/>
  <c r="D9" i="4"/>
  <c r="D10" i="4"/>
  <c r="D11" i="4"/>
  <c r="D12" i="4"/>
  <c r="D13" i="4"/>
  <c r="C13" i="4"/>
  <c r="C12" i="4"/>
  <c r="C11" i="4"/>
  <c r="C10" i="4"/>
  <c r="C9" i="4"/>
  <c r="C8" i="4"/>
  <c r="C7" i="4"/>
  <c r="C6" i="4"/>
  <c r="C5" i="4"/>
  <c r="C4" i="4"/>
  <c r="C3" i="4"/>
  <c r="B12" i="4"/>
  <c r="B11" i="4"/>
  <c r="B10" i="4"/>
  <c r="B9" i="4"/>
  <c r="B8" i="4"/>
  <c r="B7" i="4"/>
  <c r="B6" i="4"/>
  <c r="B5" i="4"/>
  <c r="B4" i="4"/>
  <c r="B3" i="4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2" i="1"/>
  <c r="Q2" i="1"/>
  <c r="P2" i="1" s="1"/>
  <c r="Q3" i="1"/>
  <c r="P3" i="1" s="1"/>
  <c r="Q4" i="1"/>
  <c r="P4" i="1" s="1"/>
  <c r="Q5" i="1"/>
  <c r="P5" i="1" s="1"/>
  <c r="Q6" i="1"/>
  <c r="P6" i="1" s="1"/>
  <c r="Q7" i="1"/>
  <c r="P7" i="1" s="1"/>
  <c r="Q8" i="1"/>
  <c r="P8" i="1" s="1"/>
  <c r="Q9" i="1"/>
  <c r="P9" i="1" s="1"/>
  <c r="Q10" i="1"/>
  <c r="P10" i="1" s="1"/>
  <c r="Q11" i="1"/>
  <c r="P11" i="1" s="1"/>
  <c r="Q12" i="1"/>
  <c r="P12" i="1" s="1"/>
  <c r="Q13" i="1"/>
  <c r="P13" i="1" s="1"/>
  <c r="Q14" i="1"/>
  <c r="P14" i="1" s="1"/>
  <c r="Q15" i="1"/>
  <c r="P15" i="1" s="1"/>
  <c r="Q16" i="1"/>
  <c r="P16" i="1" s="1"/>
  <c r="Q17" i="1"/>
  <c r="P17" i="1" s="1"/>
  <c r="Q18" i="1"/>
  <c r="P18" i="1" s="1"/>
  <c r="Q19" i="1"/>
  <c r="P19" i="1" s="1"/>
  <c r="Q20" i="1"/>
  <c r="P20" i="1" s="1"/>
  <c r="Q21" i="1"/>
  <c r="P21" i="1" s="1"/>
  <c r="Q22" i="1"/>
  <c r="P22" i="1" s="1"/>
  <c r="Q23" i="1"/>
  <c r="P23" i="1" s="1"/>
  <c r="Q24" i="1"/>
  <c r="P24" i="1" s="1"/>
  <c r="Q25" i="1"/>
  <c r="P25" i="1" s="1"/>
  <c r="Q26" i="1"/>
  <c r="P26" i="1" s="1"/>
  <c r="Q27" i="1"/>
  <c r="P27" i="1" s="1"/>
  <c r="Q28" i="1"/>
  <c r="P28" i="1" s="1"/>
  <c r="Q29" i="1"/>
  <c r="P29" i="1" s="1"/>
  <c r="Q30" i="1"/>
  <c r="P30" i="1" s="1"/>
  <c r="Q31" i="1"/>
  <c r="P31" i="1" s="1"/>
  <c r="Q32" i="1"/>
  <c r="P32" i="1" s="1"/>
  <c r="Q33" i="1"/>
  <c r="P33" i="1" s="1"/>
  <c r="Q34" i="1"/>
  <c r="P34" i="1" s="1"/>
  <c r="Q35" i="1"/>
  <c r="P35" i="1" s="1"/>
  <c r="Q36" i="1"/>
  <c r="P36" i="1" s="1"/>
  <c r="Q37" i="1"/>
  <c r="P37" i="1" s="1"/>
  <c r="Q38" i="1"/>
  <c r="P38" i="1" s="1"/>
  <c r="Q39" i="1"/>
  <c r="P39" i="1" s="1"/>
  <c r="Q40" i="1"/>
  <c r="P40" i="1" s="1"/>
  <c r="Q41" i="1"/>
  <c r="P41" i="1" s="1"/>
  <c r="Q42" i="1"/>
  <c r="P42" i="1" s="1"/>
  <c r="Q43" i="1"/>
  <c r="P43" i="1" s="1"/>
  <c r="Q44" i="1"/>
  <c r="P44" i="1" s="1"/>
  <c r="Q45" i="1"/>
  <c r="P45" i="1" s="1"/>
  <c r="Q46" i="1"/>
  <c r="P46" i="1" s="1"/>
  <c r="Q47" i="1"/>
  <c r="P47" i="1" s="1"/>
  <c r="Q48" i="1"/>
  <c r="P48" i="1" s="1"/>
  <c r="Q49" i="1"/>
  <c r="P49" i="1" s="1"/>
  <c r="Q50" i="1"/>
  <c r="P50" i="1" s="1"/>
  <c r="Q51" i="1"/>
  <c r="P51" i="1" s="1"/>
  <c r="Q52" i="1"/>
  <c r="P52" i="1" s="1"/>
  <c r="Q53" i="1"/>
  <c r="P53" i="1" s="1"/>
  <c r="Q54" i="1"/>
  <c r="P54" i="1" s="1"/>
  <c r="Q55" i="1"/>
  <c r="P55" i="1" s="1"/>
  <c r="Q56" i="1"/>
  <c r="P56" i="1" s="1"/>
  <c r="Q57" i="1"/>
  <c r="P57" i="1" s="1"/>
  <c r="Q58" i="1"/>
  <c r="P58" i="1" s="1"/>
  <c r="Q59" i="1"/>
  <c r="P59" i="1" s="1"/>
  <c r="Q60" i="1"/>
  <c r="P60" i="1" s="1"/>
  <c r="Q61" i="1"/>
  <c r="P61" i="1" s="1"/>
  <c r="Q62" i="1"/>
  <c r="P62" i="1" s="1"/>
  <c r="Q63" i="1"/>
  <c r="P63" i="1" s="1"/>
  <c r="Q64" i="1"/>
  <c r="P64" i="1" s="1"/>
  <c r="Q65" i="1"/>
  <c r="P65" i="1" s="1"/>
  <c r="Q66" i="1"/>
  <c r="P66" i="1" s="1"/>
  <c r="Q67" i="1"/>
  <c r="P67" i="1" s="1"/>
  <c r="Q68" i="1"/>
  <c r="P68" i="1" s="1"/>
  <c r="Q69" i="1"/>
  <c r="P69" i="1" s="1"/>
  <c r="Q70" i="1"/>
  <c r="P70" i="1" s="1"/>
  <c r="Q71" i="1"/>
  <c r="P71" i="1" s="1"/>
  <c r="Q72" i="1"/>
  <c r="P72" i="1" s="1"/>
  <c r="Q73" i="1"/>
  <c r="P73" i="1" s="1"/>
  <c r="Q74" i="1"/>
  <c r="P74" i="1" s="1"/>
  <c r="Q75" i="1"/>
  <c r="P75" i="1" s="1"/>
  <c r="Q76" i="1"/>
  <c r="P76" i="1" s="1"/>
  <c r="Q77" i="1"/>
  <c r="P77" i="1" s="1"/>
  <c r="Q78" i="1"/>
  <c r="P78" i="1" s="1"/>
  <c r="Q79" i="1"/>
  <c r="P79" i="1" s="1"/>
  <c r="Q80" i="1"/>
  <c r="P80" i="1" s="1"/>
  <c r="Q81" i="1"/>
  <c r="P81" i="1" s="1"/>
  <c r="Q82" i="1"/>
  <c r="P82" i="1" s="1"/>
  <c r="Q83" i="1"/>
  <c r="P83" i="1" s="1"/>
  <c r="Q84" i="1"/>
  <c r="P84" i="1" s="1"/>
  <c r="Q85" i="1"/>
  <c r="P85" i="1" s="1"/>
  <c r="Q86" i="1"/>
  <c r="P86" i="1" s="1"/>
  <c r="Q87" i="1"/>
  <c r="P87" i="1" s="1"/>
  <c r="Q88" i="1"/>
  <c r="P88" i="1" s="1"/>
  <c r="Q89" i="1"/>
  <c r="P89" i="1" s="1"/>
  <c r="Q90" i="1"/>
  <c r="P90" i="1" s="1"/>
  <c r="Q91" i="1"/>
  <c r="P91" i="1" s="1"/>
  <c r="Q92" i="1"/>
  <c r="P92" i="1" s="1"/>
  <c r="Q93" i="1"/>
  <c r="P93" i="1" s="1"/>
  <c r="Q94" i="1"/>
  <c r="P94" i="1" s="1"/>
  <c r="Q95" i="1"/>
  <c r="P95" i="1" s="1"/>
  <c r="Q96" i="1"/>
  <c r="P96" i="1" s="1"/>
  <c r="Q97" i="1"/>
  <c r="P97" i="1" s="1"/>
  <c r="Q98" i="1"/>
  <c r="P98" i="1" s="1"/>
  <c r="Q99" i="1"/>
  <c r="P99" i="1" s="1"/>
  <c r="Q100" i="1"/>
  <c r="P100" i="1" s="1"/>
  <c r="Q101" i="1"/>
  <c r="P101" i="1" s="1"/>
  <c r="Q102" i="1"/>
  <c r="P102" i="1" s="1"/>
  <c r="Q103" i="1"/>
  <c r="P103" i="1" s="1"/>
  <c r="Q104" i="1"/>
  <c r="P104" i="1" s="1"/>
  <c r="Q105" i="1"/>
  <c r="P105" i="1" s="1"/>
  <c r="Q106" i="1"/>
  <c r="P106" i="1" s="1"/>
  <c r="Q107" i="1"/>
  <c r="P107" i="1" s="1"/>
  <c r="Q108" i="1"/>
  <c r="P108" i="1" s="1"/>
  <c r="Q109" i="1"/>
  <c r="P109" i="1" s="1"/>
  <c r="Q110" i="1"/>
  <c r="P110" i="1" s="1"/>
  <c r="Q111" i="1"/>
  <c r="P111" i="1" s="1"/>
  <c r="Q112" i="1"/>
  <c r="P112" i="1" s="1"/>
  <c r="Q113" i="1"/>
  <c r="P113" i="1" s="1"/>
  <c r="Q114" i="1"/>
  <c r="P114" i="1" s="1"/>
  <c r="Q115" i="1"/>
  <c r="P115" i="1" s="1"/>
  <c r="Q116" i="1"/>
  <c r="P116" i="1" s="1"/>
  <c r="Q117" i="1"/>
  <c r="P117" i="1" s="1"/>
  <c r="Q118" i="1"/>
  <c r="P118" i="1" s="1"/>
  <c r="Q119" i="1"/>
  <c r="P119" i="1" s="1"/>
  <c r="Q120" i="1"/>
  <c r="P120" i="1" s="1"/>
  <c r="Q121" i="1"/>
  <c r="P121" i="1" s="1"/>
  <c r="Q122" i="1"/>
  <c r="P122" i="1" s="1"/>
  <c r="Q123" i="1"/>
  <c r="P123" i="1" s="1"/>
  <c r="Q124" i="1"/>
  <c r="P124" i="1" s="1"/>
  <c r="Q125" i="1"/>
  <c r="P125" i="1" s="1"/>
  <c r="Q126" i="1"/>
  <c r="P126" i="1" s="1"/>
  <c r="Q127" i="1"/>
  <c r="P127" i="1" s="1"/>
  <c r="Q128" i="1"/>
  <c r="P128" i="1" s="1"/>
  <c r="Q129" i="1"/>
  <c r="P129" i="1" s="1"/>
  <c r="Q130" i="1"/>
  <c r="P130" i="1" s="1"/>
  <c r="Q131" i="1"/>
  <c r="P131" i="1" s="1"/>
  <c r="Q132" i="1"/>
  <c r="P132" i="1" s="1"/>
  <c r="Q133" i="1"/>
  <c r="P133" i="1" s="1"/>
  <c r="Q134" i="1"/>
  <c r="P134" i="1" s="1"/>
  <c r="Q135" i="1"/>
  <c r="P135" i="1" s="1"/>
  <c r="Q136" i="1"/>
  <c r="P136" i="1" s="1"/>
  <c r="Q137" i="1"/>
  <c r="P137" i="1" s="1"/>
  <c r="Q138" i="1"/>
  <c r="P138" i="1" s="1"/>
  <c r="Q139" i="1"/>
  <c r="P139" i="1" s="1"/>
  <c r="Q140" i="1"/>
  <c r="P140" i="1" s="1"/>
  <c r="Q141" i="1"/>
  <c r="P141" i="1" s="1"/>
  <c r="Q142" i="1"/>
  <c r="P142" i="1" s="1"/>
  <c r="Q143" i="1"/>
  <c r="P143" i="1" s="1"/>
  <c r="Q144" i="1"/>
  <c r="P144" i="1" s="1"/>
  <c r="Q145" i="1"/>
  <c r="P145" i="1" s="1"/>
  <c r="Q146" i="1"/>
  <c r="P146" i="1" s="1"/>
  <c r="Q147" i="1"/>
  <c r="P147" i="1" s="1"/>
  <c r="Q148" i="1"/>
  <c r="P148" i="1" s="1"/>
  <c r="Q149" i="1"/>
  <c r="P149" i="1" s="1"/>
  <c r="Q150" i="1"/>
  <c r="P150" i="1" s="1"/>
  <c r="Q151" i="1"/>
  <c r="P151" i="1" s="1"/>
  <c r="Q152" i="1"/>
  <c r="P152" i="1" s="1"/>
  <c r="Q153" i="1"/>
  <c r="P153" i="1" s="1"/>
  <c r="Q154" i="1"/>
  <c r="P154" i="1" s="1"/>
  <c r="Q155" i="1"/>
  <c r="P155" i="1" s="1"/>
  <c r="Q156" i="1"/>
  <c r="P156" i="1" s="1"/>
  <c r="Q157" i="1"/>
  <c r="P157" i="1" s="1"/>
  <c r="Q158" i="1"/>
  <c r="P158" i="1" s="1"/>
  <c r="Q159" i="1"/>
  <c r="P159" i="1" s="1"/>
  <c r="Q160" i="1"/>
  <c r="P160" i="1" s="1"/>
  <c r="Q161" i="1"/>
  <c r="P161" i="1" s="1"/>
  <c r="Q162" i="1"/>
  <c r="P162" i="1" s="1"/>
  <c r="Q163" i="1"/>
  <c r="P163" i="1" s="1"/>
  <c r="Q164" i="1"/>
  <c r="P164" i="1" s="1"/>
  <c r="Q165" i="1"/>
  <c r="P165" i="1" s="1"/>
  <c r="Q166" i="1"/>
  <c r="P166" i="1" s="1"/>
  <c r="Q167" i="1"/>
  <c r="P167" i="1" s="1"/>
  <c r="Q168" i="1"/>
  <c r="P168" i="1" s="1"/>
  <c r="Q169" i="1"/>
  <c r="P169" i="1" s="1"/>
  <c r="Q170" i="1"/>
  <c r="P170" i="1" s="1"/>
  <c r="Q171" i="1"/>
  <c r="P171" i="1" s="1"/>
  <c r="Q172" i="1"/>
  <c r="P172" i="1" s="1"/>
  <c r="Q173" i="1"/>
  <c r="P173" i="1" s="1"/>
  <c r="Q174" i="1"/>
  <c r="P174" i="1" s="1"/>
  <c r="Q175" i="1"/>
  <c r="P175" i="1" s="1"/>
  <c r="Q176" i="1"/>
  <c r="P176" i="1" s="1"/>
  <c r="Q177" i="1"/>
  <c r="P177" i="1" s="1"/>
  <c r="Q178" i="1"/>
  <c r="P178" i="1" s="1"/>
  <c r="Q179" i="1"/>
  <c r="P179" i="1" s="1"/>
  <c r="Q180" i="1"/>
  <c r="P180" i="1" s="1"/>
  <c r="Q181" i="1"/>
  <c r="P181" i="1" s="1"/>
  <c r="Q182" i="1"/>
  <c r="P182" i="1" s="1"/>
  <c r="Q183" i="1"/>
  <c r="P183" i="1" s="1"/>
  <c r="Q184" i="1"/>
  <c r="P184" i="1" s="1"/>
  <c r="Q185" i="1"/>
  <c r="P185" i="1" s="1"/>
  <c r="Q186" i="1"/>
  <c r="P186" i="1" s="1"/>
  <c r="Q187" i="1"/>
  <c r="P187" i="1" s="1"/>
  <c r="Q188" i="1"/>
  <c r="P188" i="1" s="1"/>
  <c r="Q189" i="1"/>
  <c r="P189" i="1" s="1"/>
  <c r="Q190" i="1"/>
  <c r="P190" i="1" s="1"/>
  <c r="Q191" i="1"/>
  <c r="P191" i="1" s="1"/>
  <c r="Q192" i="1"/>
  <c r="P192" i="1" s="1"/>
  <c r="Q193" i="1"/>
  <c r="P193" i="1" s="1"/>
  <c r="Q194" i="1"/>
  <c r="P194" i="1" s="1"/>
  <c r="Q195" i="1"/>
  <c r="P195" i="1" s="1"/>
  <c r="Q196" i="1"/>
  <c r="P196" i="1" s="1"/>
  <c r="Q197" i="1"/>
  <c r="P197" i="1" s="1"/>
  <c r="Q198" i="1"/>
  <c r="P198" i="1" s="1"/>
  <c r="Q199" i="1"/>
  <c r="P199" i="1" s="1"/>
  <c r="Q200" i="1"/>
  <c r="P200" i="1" s="1"/>
  <c r="Q201" i="1"/>
  <c r="P201" i="1" s="1"/>
  <c r="Q202" i="1"/>
  <c r="P202" i="1" s="1"/>
  <c r="Q203" i="1"/>
  <c r="P203" i="1" s="1"/>
  <c r="Q204" i="1"/>
  <c r="P204" i="1" s="1"/>
  <c r="Q205" i="1"/>
  <c r="P205" i="1" s="1"/>
  <c r="Q206" i="1"/>
  <c r="P206" i="1" s="1"/>
  <c r="Q207" i="1"/>
  <c r="P207" i="1" s="1"/>
  <c r="Q208" i="1"/>
  <c r="P208" i="1" s="1"/>
  <c r="Q209" i="1"/>
  <c r="P209" i="1" s="1"/>
  <c r="Q210" i="1"/>
  <c r="P210" i="1" s="1"/>
  <c r="Q211" i="1"/>
  <c r="P211" i="1" s="1"/>
  <c r="Q212" i="1"/>
  <c r="P212" i="1" s="1"/>
  <c r="Q213" i="1"/>
  <c r="P213" i="1" s="1"/>
  <c r="Q214" i="1"/>
  <c r="P214" i="1" s="1"/>
  <c r="Q215" i="1"/>
  <c r="P215" i="1" s="1"/>
  <c r="Q216" i="1"/>
  <c r="P216" i="1" s="1"/>
  <c r="Q217" i="1"/>
  <c r="P217" i="1" s="1"/>
  <c r="Q218" i="1"/>
  <c r="P218" i="1" s="1"/>
  <c r="Q219" i="1"/>
  <c r="P219" i="1" s="1"/>
  <c r="Q220" i="1"/>
  <c r="P220" i="1" s="1"/>
  <c r="Q221" i="1"/>
  <c r="P221" i="1" s="1"/>
  <c r="Q222" i="1"/>
  <c r="P222" i="1" s="1"/>
  <c r="Q223" i="1"/>
  <c r="P223" i="1" s="1"/>
  <c r="Q224" i="1"/>
  <c r="P224" i="1" s="1"/>
  <c r="Q225" i="1"/>
  <c r="P225" i="1" s="1"/>
  <c r="Q226" i="1"/>
  <c r="P226" i="1" s="1"/>
  <c r="Q227" i="1"/>
  <c r="P227" i="1" s="1"/>
  <c r="Q228" i="1"/>
  <c r="P228" i="1" s="1"/>
  <c r="Q229" i="1"/>
  <c r="P229" i="1" s="1"/>
  <c r="Q230" i="1"/>
  <c r="P230" i="1" s="1"/>
  <c r="Q231" i="1"/>
  <c r="P231" i="1" s="1"/>
  <c r="Q232" i="1"/>
  <c r="P232" i="1" s="1"/>
  <c r="Q233" i="1"/>
  <c r="P233" i="1" s="1"/>
  <c r="Q234" i="1"/>
  <c r="P234" i="1" s="1"/>
  <c r="Q235" i="1"/>
  <c r="P235" i="1" s="1"/>
  <c r="Q236" i="1"/>
  <c r="P236" i="1" s="1"/>
  <c r="Q237" i="1"/>
  <c r="P237" i="1" s="1"/>
  <c r="Q238" i="1"/>
  <c r="P238" i="1" s="1"/>
  <c r="Q239" i="1"/>
  <c r="P239" i="1" s="1"/>
  <c r="Q240" i="1"/>
  <c r="P240" i="1" s="1"/>
  <c r="Q241" i="1"/>
  <c r="P241" i="1" s="1"/>
  <c r="Q242" i="1"/>
  <c r="P242" i="1" s="1"/>
  <c r="Q243" i="1"/>
  <c r="P243" i="1" s="1"/>
  <c r="Q244" i="1"/>
  <c r="P244" i="1" s="1"/>
  <c r="Q245" i="1"/>
  <c r="P245" i="1" s="1"/>
  <c r="Q246" i="1"/>
  <c r="P246" i="1" s="1"/>
  <c r="Q247" i="1"/>
  <c r="P247" i="1" s="1"/>
  <c r="Q248" i="1"/>
  <c r="P248" i="1" s="1"/>
  <c r="Q249" i="1"/>
  <c r="P249" i="1" s="1"/>
  <c r="Q250" i="1"/>
  <c r="P250" i="1" s="1"/>
  <c r="Q251" i="1"/>
  <c r="P251" i="1" s="1"/>
  <c r="Q252" i="1"/>
  <c r="P252" i="1" s="1"/>
  <c r="Q253" i="1"/>
  <c r="P253" i="1" s="1"/>
  <c r="Q254" i="1"/>
  <c r="P254" i="1" s="1"/>
  <c r="Q255" i="1"/>
  <c r="P255" i="1" s="1"/>
  <c r="Q256" i="1"/>
  <c r="P256" i="1" s="1"/>
  <c r="Q257" i="1"/>
  <c r="P257" i="1" s="1"/>
  <c r="Q258" i="1"/>
  <c r="P258" i="1" s="1"/>
  <c r="Q259" i="1"/>
  <c r="P259" i="1" s="1"/>
  <c r="Q260" i="1"/>
  <c r="P260" i="1" s="1"/>
  <c r="Q261" i="1"/>
  <c r="P261" i="1" s="1"/>
  <c r="Q262" i="1"/>
  <c r="P262" i="1" s="1"/>
  <c r="Q263" i="1"/>
  <c r="P263" i="1" s="1"/>
  <c r="Q264" i="1"/>
  <c r="P264" i="1" s="1"/>
  <c r="Q265" i="1"/>
  <c r="P265" i="1" s="1"/>
  <c r="Q266" i="1"/>
  <c r="P266" i="1" s="1"/>
  <c r="Q267" i="1"/>
  <c r="P267" i="1" s="1"/>
  <c r="Q268" i="1"/>
  <c r="P268" i="1" s="1"/>
  <c r="Q269" i="1"/>
  <c r="P269" i="1" s="1"/>
  <c r="Q270" i="1"/>
  <c r="P270" i="1" s="1"/>
  <c r="Q271" i="1"/>
  <c r="P271" i="1" s="1"/>
  <c r="Q272" i="1"/>
  <c r="P272" i="1" s="1"/>
  <c r="Q273" i="1"/>
  <c r="P273" i="1" s="1"/>
  <c r="Q274" i="1"/>
  <c r="P274" i="1" s="1"/>
  <c r="Q275" i="1"/>
  <c r="P275" i="1" s="1"/>
  <c r="Q276" i="1"/>
  <c r="P276" i="1" s="1"/>
  <c r="Q277" i="1"/>
  <c r="P277" i="1" s="1"/>
  <c r="Q278" i="1"/>
  <c r="P278" i="1" s="1"/>
  <c r="Q279" i="1"/>
  <c r="P279" i="1" s="1"/>
  <c r="Q280" i="1"/>
  <c r="P280" i="1" s="1"/>
  <c r="Q281" i="1"/>
  <c r="P281" i="1" s="1"/>
  <c r="Q282" i="1"/>
  <c r="P282" i="1" s="1"/>
  <c r="Q283" i="1"/>
  <c r="P283" i="1" s="1"/>
  <c r="Q284" i="1"/>
  <c r="P284" i="1" s="1"/>
  <c r="Q285" i="1"/>
  <c r="P285" i="1" s="1"/>
  <c r="Q286" i="1"/>
  <c r="P286" i="1" s="1"/>
  <c r="Q287" i="1"/>
  <c r="P287" i="1" s="1"/>
  <c r="Q288" i="1"/>
  <c r="P288" i="1" s="1"/>
  <c r="Q289" i="1"/>
  <c r="P289" i="1" s="1"/>
  <c r="Q290" i="1"/>
  <c r="P290" i="1" s="1"/>
  <c r="Q291" i="1"/>
  <c r="P291" i="1" s="1"/>
  <c r="Q292" i="1"/>
  <c r="P292" i="1" s="1"/>
  <c r="Q293" i="1"/>
  <c r="P293" i="1" s="1"/>
  <c r="Q294" i="1"/>
  <c r="P294" i="1" s="1"/>
  <c r="Q295" i="1"/>
  <c r="P295" i="1" s="1"/>
  <c r="Q296" i="1"/>
  <c r="P296" i="1" s="1"/>
  <c r="Q297" i="1"/>
  <c r="P297" i="1" s="1"/>
  <c r="Q298" i="1"/>
  <c r="P298" i="1" s="1"/>
  <c r="Q299" i="1"/>
  <c r="P299" i="1" s="1"/>
  <c r="Q300" i="1"/>
  <c r="P300" i="1" s="1"/>
  <c r="Q301" i="1"/>
  <c r="P301" i="1" s="1"/>
  <c r="Q302" i="1"/>
  <c r="P302" i="1" s="1"/>
  <c r="Q303" i="1"/>
  <c r="P303" i="1" s="1"/>
  <c r="Q304" i="1"/>
  <c r="P304" i="1" s="1"/>
  <c r="Q305" i="1"/>
  <c r="P305" i="1" s="1"/>
  <c r="Q306" i="1"/>
  <c r="P306" i="1" s="1"/>
  <c r="Q307" i="1"/>
  <c r="P307" i="1" s="1"/>
  <c r="Q308" i="1"/>
  <c r="P308" i="1" s="1"/>
  <c r="Q309" i="1"/>
  <c r="P309" i="1" s="1"/>
  <c r="Q310" i="1"/>
  <c r="P310" i="1" s="1"/>
  <c r="Q311" i="1"/>
  <c r="P311" i="1" s="1"/>
  <c r="Q312" i="1"/>
  <c r="P312" i="1" s="1"/>
  <c r="Q313" i="1"/>
  <c r="P313" i="1" s="1"/>
  <c r="Q314" i="1"/>
  <c r="P314" i="1" s="1"/>
  <c r="Q315" i="1"/>
  <c r="P315" i="1" s="1"/>
  <c r="Q316" i="1"/>
  <c r="P316" i="1" s="1"/>
  <c r="Q317" i="1"/>
  <c r="P317" i="1" s="1"/>
  <c r="Q318" i="1"/>
  <c r="P318" i="1" s="1"/>
  <c r="Q319" i="1"/>
  <c r="P319" i="1" s="1"/>
  <c r="Q320" i="1"/>
  <c r="P320" i="1" s="1"/>
  <c r="Q321" i="1"/>
  <c r="P321" i="1" s="1"/>
  <c r="Q322" i="1"/>
  <c r="P322" i="1" s="1"/>
  <c r="Q323" i="1"/>
  <c r="P323" i="1" s="1"/>
  <c r="Q324" i="1"/>
  <c r="P324" i="1" s="1"/>
  <c r="Q325" i="1"/>
  <c r="P325" i="1" s="1"/>
  <c r="Q326" i="1"/>
  <c r="P326" i="1" s="1"/>
  <c r="Q327" i="1"/>
  <c r="P327" i="1" s="1"/>
  <c r="Q328" i="1"/>
  <c r="P328" i="1" s="1"/>
  <c r="Q329" i="1"/>
  <c r="P329" i="1" s="1"/>
  <c r="Q330" i="1"/>
  <c r="P330" i="1" s="1"/>
  <c r="Q331" i="1"/>
  <c r="P331" i="1" s="1"/>
  <c r="Q332" i="1"/>
  <c r="P332" i="1" s="1"/>
  <c r="Q333" i="1"/>
  <c r="P333" i="1" s="1"/>
  <c r="Q334" i="1"/>
  <c r="P334" i="1" s="1"/>
  <c r="Q335" i="1"/>
  <c r="P335" i="1" s="1"/>
  <c r="Q336" i="1"/>
  <c r="P336" i="1" s="1"/>
  <c r="Q337" i="1"/>
  <c r="P337" i="1" s="1"/>
  <c r="Q338" i="1"/>
  <c r="P338" i="1" s="1"/>
  <c r="Q339" i="1"/>
  <c r="P339" i="1" s="1"/>
  <c r="Q340" i="1"/>
  <c r="P340" i="1" s="1"/>
  <c r="Q341" i="1"/>
  <c r="P341" i="1" s="1"/>
  <c r="Q342" i="1"/>
  <c r="P342" i="1" s="1"/>
  <c r="Q343" i="1"/>
  <c r="P343" i="1" s="1"/>
  <c r="Q344" i="1"/>
  <c r="P344" i="1" s="1"/>
  <c r="Q345" i="1"/>
  <c r="P345" i="1" s="1"/>
  <c r="Q346" i="1"/>
  <c r="P346" i="1" s="1"/>
  <c r="Q347" i="1"/>
  <c r="P347" i="1" s="1"/>
  <c r="Q348" i="1"/>
  <c r="P348" i="1" s="1"/>
  <c r="Q349" i="1"/>
  <c r="P349" i="1" s="1"/>
  <c r="Q350" i="1"/>
  <c r="P350" i="1" s="1"/>
  <c r="Q351" i="1"/>
  <c r="P351" i="1" s="1"/>
  <c r="Q352" i="1"/>
  <c r="P352" i="1" s="1"/>
  <c r="Q353" i="1"/>
  <c r="P353" i="1" s="1"/>
  <c r="Q354" i="1"/>
  <c r="P354" i="1" s="1"/>
  <c r="Q355" i="1"/>
  <c r="P355" i="1" s="1"/>
  <c r="Q356" i="1"/>
  <c r="P356" i="1" s="1"/>
  <c r="Q357" i="1"/>
  <c r="P357" i="1" s="1"/>
  <c r="Q358" i="1"/>
  <c r="P358" i="1" s="1"/>
  <c r="Q359" i="1"/>
  <c r="P359" i="1" s="1"/>
  <c r="Q360" i="1"/>
  <c r="P360" i="1" s="1"/>
  <c r="Q361" i="1"/>
  <c r="P361" i="1" s="1"/>
  <c r="Q362" i="1"/>
  <c r="P362" i="1" s="1"/>
  <c r="Q363" i="1"/>
  <c r="P363" i="1" s="1"/>
  <c r="Q364" i="1"/>
  <c r="P364" i="1" s="1"/>
  <c r="Q365" i="1"/>
  <c r="P365" i="1" s="1"/>
  <c r="Q366" i="1"/>
  <c r="P366" i="1" s="1"/>
  <c r="Q367" i="1"/>
  <c r="P367" i="1" s="1"/>
  <c r="Q368" i="1"/>
  <c r="P368" i="1" s="1"/>
  <c r="Q369" i="1"/>
  <c r="P369" i="1" s="1"/>
  <c r="Q370" i="1"/>
  <c r="P370" i="1" s="1"/>
  <c r="Q371" i="1"/>
  <c r="P371" i="1" s="1"/>
  <c r="Q372" i="1"/>
  <c r="P372" i="1" s="1"/>
  <c r="Q373" i="1"/>
  <c r="P373" i="1" s="1"/>
  <c r="Q374" i="1"/>
  <c r="P374" i="1" s="1"/>
  <c r="Q375" i="1"/>
  <c r="P375" i="1" s="1"/>
  <c r="Q376" i="1"/>
  <c r="P376" i="1" s="1"/>
  <c r="Q377" i="1"/>
  <c r="P377" i="1" s="1"/>
  <c r="Q378" i="1"/>
  <c r="P378" i="1" s="1"/>
  <c r="Q379" i="1"/>
  <c r="P379" i="1" s="1"/>
  <c r="Q380" i="1"/>
  <c r="P380" i="1" s="1"/>
  <c r="Q381" i="1"/>
  <c r="P381" i="1" s="1"/>
  <c r="Q382" i="1"/>
  <c r="P382" i="1" s="1"/>
  <c r="Q383" i="1"/>
  <c r="P383" i="1" s="1"/>
  <c r="Q384" i="1"/>
  <c r="P384" i="1" s="1"/>
  <c r="Q385" i="1"/>
  <c r="P385" i="1" s="1"/>
  <c r="Q386" i="1"/>
  <c r="P386" i="1" s="1"/>
  <c r="Q387" i="1"/>
  <c r="P387" i="1" s="1"/>
  <c r="Q388" i="1"/>
  <c r="P388" i="1" s="1"/>
  <c r="Q389" i="1"/>
  <c r="P389" i="1" s="1"/>
  <c r="Q390" i="1"/>
  <c r="P390" i="1" s="1"/>
  <c r="Q391" i="1"/>
  <c r="P391" i="1" s="1"/>
  <c r="Q392" i="1"/>
  <c r="P392" i="1" s="1"/>
  <c r="Q393" i="1"/>
  <c r="P393" i="1" s="1"/>
  <c r="Q394" i="1"/>
  <c r="P394" i="1" s="1"/>
  <c r="Q395" i="1"/>
  <c r="P395" i="1" s="1"/>
  <c r="Q396" i="1"/>
  <c r="P396" i="1" s="1"/>
  <c r="Q397" i="1"/>
  <c r="P397" i="1" s="1"/>
  <c r="Q398" i="1"/>
  <c r="P398" i="1" s="1"/>
  <c r="Q399" i="1"/>
  <c r="P399" i="1" s="1"/>
  <c r="Q400" i="1"/>
  <c r="P400" i="1" s="1"/>
  <c r="Q401" i="1"/>
  <c r="P401" i="1" s="1"/>
  <c r="Q402" i="1"/>
  <c r="P402" i="1" s="1"/>
  <c r="Q403" i="1"/>
  <c r="P403" i="1" s="1"/>
  <c r="Q404" i="1"/>
  <c r="P404" i="1" s="1"/>
  <c r="Q405" i="1"/>
  <c r="P405" i="1" s="1"/>
  <c r="Q406" i="1"/>
  <c r="P406" i="1" s="1"/>
  <c r="Q407" i="1"/>
  <c r="P407" i="1" s="1"/>
  <c r="Q408" i="1"/>
  <c r="P408" i="1" s="1"/>
  <c r="Q409" i="1"/>
  <c r="P409" i="1" s="1"/>
  <c r="Q410" i="1"/>
  <c r="P410" i="1" s="1"/>
  <c r="Q411" i="1"/>
  <c r="P411" i="1" s="1"/>
  <c r="Q412" i="1"/>
  <c r="P412" i="1" s="1"/>
  <c r="Q413" i="1"/>
  <c r="P413" i="1" s="1"/>
  <c r="Q414" i="1"/>
  <c r="P414" i="1" s="1"/>
  <c r="Q415" i="1"/>
  <c r="P415" i="1" s="1"/>
  <c r="Q416" i="1"/>
  <c r="P416" i="1" s="1"/>
  <c r="Q417" i="1"/>
  <c r="P417" i="1" s="1"/>
  <c r="Q418" i="1"/>
  <c r="P418" i="1" s="1"/>
  <c r="Q419" i="1"/>
  <c r="P419" i="1" s="1"/>
  <c r="Q420" i="1"/>
  <c r="P420" i="1" s="1"/>
  <c r="Q421" i="1"/>
  <c r="P421" i="1" s="1"/>
  <c r="Q422" i="1"/>
  <c r="P422" i="1" s="1"/>
  <c r="Q423" i="1"/>
  <c r="P423" i="1" s="1"/>
  <c r="Q424" i="1"/>
  <c r="P424" i="1" s="1"/>
  <c r="Q425" i="1"/>
  <c r="P425" i="1" s="1"/>
  <c r="Q426" i="1"/>
  <c r="P426" i="1" s="1"/>
  <c r="Q427" i="1"/>
  <c r="P427" i="1" s="1"/>
  <c r="Q428" i="1"/>
  <c r="P428" i="1" s="1"/>
  <c r="Q429" i="1"/>
  <c r="P429" i="1" s="1"/>
  <c r="Q430" i="1"/>
  <c r="P430" i="1" s="1"/>
  <c r="Q431" i="1"/>
  <c r="P431" i="1" s="1"/>
  <c r="Q432" i="1"/>
  <c r="P432" i="1" s="1"/>
  <c r="Q433" i="1"/>
  <c r="P433" i="1" s="1"/>
  <c r="Q434" i="1"/>
  <c r="P434" i="1" s="1"/>
  <c r="Q435" i="1"/>
  <c r="P435" i="1" s="1"/>
  <c r="Q436" i="1"/>
  <c r="P436" i="1" s="1"/>
  <c r="Q437" i="1"/>
  <c r="P437" i="1" s="1"/>
  <c r="Q438" i="1"/>
  <c r="P438" i="1" s="1"/>
  <c r="Q439" i="1"/>
  <c r="P439" i="1" s="1"/>
  <c r="Q440" i="1"/>
  <c r="P440" i="1" s="1"/>
  <c r="Q441" i="1"/>
  <c r="P441" i="1" s="1"/>
  <c r="Q442" i="1"/>
  <c r="P442" i="1" s="1"/>
  <c r="Q443" i="1"/>
  <c r="P443" i="1" s="1"/>
  <c r="Q444" i="1"/>
  <c r="P444" i="1" s="1"/>
  <c r="Q445" i="1"/>
  <c r="P445" i="1" s="1"/>
  <c r="Q446" i="1"/>
  <c r="P446" i="1" s="1"/>
  <c r="Q447" i="1"/>
  <c r="P447" i="1" s="1"/>
  <c r="Q448" i="1"/>
  <c r="P448" i="1" s="1"/>
  <c r="Q449" i="1"/>
  <c r="P449" i="1" s="1"/>
  <c r="Q450" i="1"/>
  <c r="P450" i="1" s="1"/>
  <c r="Q451" i="1"/>
  <c r="P451" i="1" s="1"/>
  <c r="Q452" i="1"/>
  <c r="P452" i="1" s="1"/>
  <c r="Q453" i="1"/>
  <c r="P453" i="1" s="1"/>
  <c r="Q454" i="1"/>
  <c r="P454" i="1" s="1"/>
  <c r="Q455" i="1"/>
  <c r="P455" i="1" s="1"/>
  <c r="Q456" i="1"/>
  <c r="P456" i="1" s="1"/>
  <c r="Q457" i="1"/>
  <c r="P457" i="1" s="1"/>
  <c r="Q458" i="1"/>
  <c r="P458" i="1" s="1"/>
  <c r="Q459" i="1"/>
  <c r="P459" i="1" s="1"/>
  <c r="Q460" i="1"/>
  <c r="P460" i="1" s="1"/>
  <c r="Q461" i="1"/>
  <c r="P461" i="1" s="1"/>
  <c r="Q462" i="1"/>
  <c r="P462" i="1" s="1"/>
  <c r="Q463" i="1"/>
  <c r="P463" i="1" s="1"/>
  <c r="Q464" i="1"/>
  <c r="P464" i="1" s="1"/>
  <c r="Q465" i="1"/>
  <c r="P465" i="1" s="1"/>
  <c r="Q466" i="1"/>
  <c r="P466" i="1" s="1"/>
  <c r="Q467" i="1"/>
  <c r="P467" i="1" s="1"/>
  <c r="Q468" i="1"/>
  <c r="P468" i="1" s="1"/>
  <c r="Q469" i="1"/>
  <c r="P469" i="1" s="1"/>
  <c r="Q470" i="1"/>
  <c r="P470" i="1" s="1"/>
  <c r="Q471" i="1"/>
  <c r="P471" i="1" s="1"/>
  <c r="Q472" i="1"/>
  <c r="P472" i="1" s="1"/>
  <c r="Q473" i="1"/>
  <c r="P473" i="1" s="1"/>
  <c r="Q474" i="1"/>
  <c r="P474" i="1" s="1"/>
  <c r="Q475" i="1"/>
  <c r="P475" i="1" s="1"/>
  <c r="Q476" i="1"/>
  <c r="P476" i="1" s="1"/>
  <c r="Q477" i="1"/>
  <c r="P477" i="1" s="1"/>
  <c r="Q478" i="1"/>
  <c r="P478" i="1" s="1"/>
  <c r="Q479" i="1"/>
  <c r="P479" i="1" s="1"/>
  <c r="Q480" i="1"/>
  <c r="P480" i="1" s="1"/>
  <c r="Q481" i="1"/>
  <c r="P481" i="1" s="1"/>
  <c r="Q482" i="1"/>
  <c r="P482" i="1" s="1"/>
  <c r="Q483" i="1"/>
  <c r="P483" i="1" s="1"/>
  <c r="Q484" i="1"/>
  <c r="P484" i="1" s="1"/>
  <c r="Q485" i="1"/>
  <c r="P485" i="1" s="1"/>
  <c r="Q486" i="1"/>
  <c r="P486" i="1" s="1"/>
  <c r="Q487" i="1"/>
  <c r="P487" i="1" s="1"/>
  <c r="Q488" i="1"/>
  <c r="P488" i="1" s="1"/>
  <c r="Q489" i="1"/>
  <c r="P489" i="1" s="1"/>
  <c r="Q490" i="1"/>
  <c r="P490" i="1" s="1"/>
  <c r="Q491" i="1"/>
  <c r="P491" i="1" s="1"/>
  <c r="Q492" i="1"/>
  <c r="P492" i="1" s="1"/>
  <c r="Q493" i="1"/>
  <c r="P493" i="1" s="1"/>
  <c r="Q494" i="1"/>
  <c r="P494" i="1" s="1"/>
  <c r="Q495" i="1"/>
  <c r="P495" i="1" s="1"/>
  <c r="Q496" i="1"/>
  <c r="P496" i="1" s="1"/>
  <c r="Q497" i="1"/>
  <c r="P497" i="1" s="1"/>
  <c r="Q498" i="1"/>
  <c r="P498" i="1" s="1"/>
  <c r="Q499" i="1"/>
  <c r="P499" i="1" s="1"/>
  <c r="Q500" i="1"/>
  <c r="P500" i="1" s="1"/>
  <c r="Q501" i="1"/>
  <c r="P501" i="1" s="1"/>
  <c r="Q502" i="1"/>
  <c r="P502" i="1" s="1"/>
  <c r="Q503" i="1"/>
  <c r="P503" i="1" s="1"/>
  <c r="Q504" i="1"/>
  <c r="P504" i="1" s="1"/>
  <c r="Q505" i="1"/>
  <c r="P505" i="1" s="1"/>
  <c r="Q506" i="1"/>
  <c r="P506" i="1" s="1"/>
  <c r="Q507" i="1"/>
  <c r="P507" i="1" s="1"/>
  <c r="Q508" i="1"/>
  <c r="P508" i="1" s="1"/>
  <c r="Q509" i="1"/>
  <c r="P509" i="1" s="1"/>
  <c r="Q510" i="1"/>
  <c r="P510" i="1" s="1"/>
  <c r="Q511" i="1"/>
  <c r="P511" i="1" s="1"/>
  <c r="Q512" i="1"/>
  <c r="P512" i="1" s="1"/>
  <c r="Q513" i="1"/>
  <c r="P513" i="1" s="1"/>
  <c r="Q514" i="1"/>
  <c r="P514" i="1" s="1"/>
  <c r="Q515" i="1"/>
  <c r="P515" i="1" s="1"/>
  <c r="Q516" i="1"/>
  <c r="P516" i="1" s="1"/>
  <c r="Q517" i="1"/>
  <c r="P517" i="1" s="1"/>
  <c r="Q518" i="1"/>
  <c r="P518" i="1" s="1"/>
  <c r="Q519" i="1"/>
  <c r="P519" i="1" s="1"/>
  <c r="Q520" i="1"/>
  <c r="P520" i="1" s="1"/>
  <c r="Q521" i="1"/>
  <c r="P521" i="1" s="1"/>
  <c r="Q522" i="1"/>
  <c r="P522" i="1" s="1"/>
  <c r="Q523" i="1"/>
  <c r="P523" i="1" s="1"/>
  <c r="Q524" i="1"/>
  <c r="P524" i="1" s="1"/>
  <c r="Q525" i="1"/>
  <c r="P525" i="1" s="1"/>
  <c r="Q526" i="1"/>
  <c r="P526" i="1" s="1"/>
  <c r="Q527" i="1"/>
  <c r="P527" i="1" s="1"/>
  <c r="Q528" i="1"/>
  <c r="P528" i="1" s="1"/>
  <c r="Q529" i="1"/>
  <c r="P529" i="1" s="1"/>
  <c r="Q530" i="1"/>
  <c r="P530" i="1" s="1"/>
  <c r="Q531" i="1"/>
  <c r="P531" i="1" s="1"/>
  <c r="Q532" i="1"/>
  <c r="P532" i="1" s="1"/>
  <c r="Q533" i="1"/>
  <c r="P533" i="1" s="1"/>
  <c r="Q534" i="1"/>
  <c r="P534" i="1" s="1"/>
  <c r="Q535" i="1"/>
  <c r="P535" i="1" s="1"/>
  <c r="Q536" i="1"/>
  <c r="P536" i="1" s="1"/>
  <c r="Q537" i="1"/>
  <c r="P537" i="1" s="1"/>
  <c r="Q538" i="1"/>
  <c r="P538" i="1" s="1"/>
  <c r="Q539" i="1"/>
  <c r="P539" i="1" s="1"/>
  <c r="Q540" i="1"/>
  <c r="P540" i="1" s="1"/>
  <c r="Q541" i="1"/>
  <c r="P541" i="1" s="1"/>
  <c r="Q542" i="1"/>
  <c r="P542" i="1" s="1"/>
  <c r="Q543" i="1"/>
  <c r="P543" i="1" s="1"/>
  <c r="Q544" i="1"/>
  <c r="P544" i="1" s="1"/>
  <c r="Q545" i="1"/>
  <c r="P545" i="1" s="1"/>
  <c r="Q546" i="1"/>
  <c r="P546" i="1" s="1"/>
  <c r="Q547" i="1"/>
  <c r="P547" i="1" s="1"/>
  <c r="Q548" i="1"/>
  <c r="P548" i="1" s="1"/>
  <c r="Q549" i="1"/>
  <c r="P549" i="1" s="1"/>
  <c r="Q550" i="1"/>
  <c r="P550" i="1" s="1"/>
  <c r="Q551" i="1"/>
  <c r="P551" i="1" s="1"/>
  <c r="Q552" i="1"/>
  <c r="P552" i="1" s="1"/>
  <c r="Q553" i="1"/>
  <c r="P553" i="1" s="1"/>
  <c r="Q554" i="1"/>
  <c r="P554" i="1" s="1"/>
  <c r="Q555" i="1"/>
  <c r="P555" i="1" s="1"/>
  <c r="Q556" i="1"/>
  <c r="P556" i="1" s="1"/>
  <c r="Q557" i="1"/>
  <c r="P557" i="1" s="1"/>
  <c r="Q558" i="1"/>
  <c r="P558" i="1" s="1"/>
  <c r="Q559" i="1"/>
  <c r="P559" i="1" s="1"/>
  <c r="Q560" i="1"/>
  <c r="P560" i="1" s="1"/>
  <c r="Q561" i="1"/>
  <c r="P561" i="1" s="1"/>
  <c r="Q562" i="1"/>
  <c r="P562" i="1" s="1"/>
  <c r="Q563" i="1"/>
  <c r="P563" i="1" s="1"/>
  <c r="Q564" i="1"/>
  <c r="P564" i="1" s="1"/>
  <c r="Q565" i="1"/>
  <c r="P565" i="1" s="1"/>
  <c r="Q566" i="1"/>
  <c r="P566" i="1" s="1"/>
  <c r="Q567" i="1"/>
  <c r="P567" i="1" s="1"/>
  <c r="Q568" i="1"/>
  <c r="P568" i="1" s="1"/>
  <c r="Q569" i="1"/>
  <c r="P569" i="1" s="1"/>
  <c r="Q570" i="1"/>
  <c r="P570" i="1" s="1"/>
  <c r="Q571" i="1"/>
  <c r="P571" i="1" s="1"/>
  <c r="Q572" i="1"/>
  <c r="P572" i="1" s="1"/>
  <c r="Q573" i="1"/>
  <c r="P573" i="1" s="1"/>
  <c r="Q574" i="1"/>
  <c r="P574" i="1" s="1"/>
  <c r="Q575" i="1"/>
  <c r="P575" i="1" s="1"/>
  <c r="Q576" i="1"/>
  <c r="P576" i="1" s="1"/>
  <c r="Q577" i="1"/>
  <c r="P577" i="1" s="1"/>
  <c r="Q578" i="1"/>
  <c r="P578" i="1" s="1"/>
  <c r="Q579" i="1"/>
  <c r="P579" i="1" s="1"/>
  <c r="Q580" i="1"/>
  <c r="P580" i="1" s="1"/>
  <c r="Q581" i="1"/>
  <c r="P581" i="1" s="1"/>
  <c r="Q582" i="1"/>
  <c r="P582" i="1" s="1"/>
  <c r="Q583" i="1"/>
  <c r="P583" i="1" s="1"/>
  <c r="Q584" i="1"/>
  <c r="P584" i="1" s="1"/>
  <c r="Q585" i="1"/>
  <c r="P585" i="1" s="1"/>
  <c r="Q586" i="1"/>
  <c r="P586" i="1" s="1"/>
  <c r="Q587" i="1"/>
  <c r="P587" i="1" s="1"/>
  <c r="Q588" i="1"/>
  <c r="P588" i="1" s="1"/>
  <c r="Q589" i="1"/>
  <c r="P589" i="1" s="1"/>
  <c r="Q590" i="1"/>
  <c r="P590" i="1" s="1"/>
  <c r="Q591" i="1"/>
  <c r="P591" i="1" s="1"/>
  <c r="Q592" i="1"/>
  <c r="P592" i="1" s="1"/>
  <c r="Q593" i="1"/>
  <c r="P593" i="1" s="1"/>
  <c r="Q594" i="1"/>
  <c r="P594" i="1" s="1"/>
  <c r="Q595" i="1"/>
  <c r="P595" i="1" s="1"/>
  <c r="Q596" i="1"/>
  <c r="P596" i="1" s="1"/>
  <c r="Q597" i="1"/>
  <c r="P597" i="1" s="1"/>
  <c r="Q598" i="1"/>
  <c r="P598" i="1" s="1"/>
  <c r="Q599" i="1"/>
  <c r="P599" i="1" s="1"/>
  <c r="Q600" i="1"/>
  <c r="P600" i="1" s="1"/>
  <c r="Q601" i="1"/>
  <c r="P601" i="1" s="1"/>
  <c r="Q602" i="1"/>
  <c r="P602" i="1" s="1"/>
  <c r="Q603" i="1"/>
  <c r="P603" i="1" s="1"/>
  <c r="Q604" i="1"/>
  <c r="P604" i="1" s="1"/>
  <c r="Q605" i="1"/>
  <c r="P605" i="1" s="1"/>
  <c r="Q606" i="1"/>
  <c r="P606" i="1" s="1"/>
  <c r="Q607" i="1"/>
  <c r="P607" i="1" s="1"/>
  <c r="Q608" i="1"/>
  <c r="P608" i="1" s="1"/>
  <c r="Q609" i="1"/>
  <c r="P609" i="1" s="1"/>
  <c r="Q610" i="1"/>
  <c r="P610" i="1" s="1"/>
  <c r="Q611" i="1"/>
  <c r="P611" i="1" s="1"/>
  <c r="Q612" i="1"/>
  <c r="P612" i="1" s="1"/>
  <c r="Q613" i="1"/>
  <c r="P613" i="1" s="1"/>
  <c r="Q614" i="1"/>
  <c r="P614" i="1" s="1"/>
  <c r="Q615" i="1"/>
  <c r="P615" i="1" s="1"/>
  <c r="Q616" i="1"/>
  <c r="P616" i="1" s="1"/>
  <c r="Q617" i="1"/>
  <c r="P617" i="1" s="1"/>
  <c r="Q618" i="1"/>
  <c r="P618" i="1" s="1"/>
  <c r="Q619" i="1"/>
  <c r="P619" i="1" s="1"/>
  <c r="Q620" i="1"/>
  <c r="P620" i="1" s="1"/>
  <c r="Q621" i="1"/>
  <c r="P621" i="1" s="1"/>
  <c r="Q622" i="1"/>
  <c r="P622" i="1" s="1"/>
  <c r="Q623" i="1"/>
  <c r="P623" i="1" s="1"/>
  <c r="Q624" i="1"/>
  <c r="P624" i="1" s="1"/>
  <c r="Q625" i="1"/>
  <c r="P625" i="1" s="1"/>
  <c r="Q626" i="1"/>
  <c r="P626" i="1" s="1"/>
  <c r="Q627" i="1"/>
  <c r="P627" i="1" s="1"/>
  <c r="Q628" i="1"/>
  <c r="P628" i="1" s="1"/>
  <c r="Q629" i="1"/>
  <c r="P629" i="1" s="1"/>
  <c r="Q630" i="1"/>
  <c r="P630" i="1" s="1"/>
  <c r="Q631" i="1"/>
  <c r="P631" i="1" s="1"/>
  <c r="Q632" i="1"/>
  <c r="P632" i="1" s="1"/>
  <c r="Q633" i="1"/>
  <c r="P633" i="1" s="1"/>
  <c r="Q634" i="1"/>
  <c r="P634" i="1" s="1"/>
  <c r="Q635" i="1"/>
  <c r="P635" i="1" s="1"/>
  <c r="Q636" i="1"/>
  <c r="P636" i="1" s="1"/>
  <c r="Q637" i="1"/>
  <c r="P637" i="1" s="1"/>
  <c r="Q638" i="1"/>
  <c r="P638" i="1" s="1"/>
  <c r="Q639" i="1"/>
  <c r="P639" i="1" s="1"/>
  <c r="Q640" i="1"/>
  <c r="P640" i="1" s="1"/>
  <c r="Q641" i="1"/>
  <c r="P641" i="1" s="1"/>
  <c r="Q642" i="1"/>
  <c r="P642" i="1" s="1"/>
  <c r="Q643" i="1"/>
  <c r="P643" i="1" s="1"/>
  <c r="Q644" i="1"/>
  <c r="P644" i="1" s="1"/>
  <c r="Q645" i="1"/>
  <c r="P645" i="1" s="1"/>
  <c r="Q646" i="1"/>
  <c r="P646" i="1" s="1"/>
  <c r="Q647" i="1"/>
  <c r="P647" i="1" s="1"/>
  <c r="Q648" i="1"/>
  <c r="P648" i="1" s="1"/>
  <c r="Q649" i="1"/>
  <c r="P649" i="1" s="1"/>
  <c r="Q650" i="1"/>
  <c r="P650" i="1" s="1"/>
  <c r="Q651" i="1"/>
  <c r="P651" i="1" s="1"/>
  <c r="Q652" i="1"/>
  <c r="P652" i="1" s="1"/>
  <c r="Q653" i="1"/>
  <c r="P653" i="1" s="1"/>
  <c r="Q654" i="1"/>
  <c r="P654" i="1" s="1"/>
  <c r="Q655" i="1"/>
  <c r="P655" i="1" s="1"/>
  <c r="Q656" i="1"/>
  <c r="P656" i="1" s="1"/>
  <c r="Q657" i="1"/>
  <c r="P657" i="1" s="1"/>
  <c r="Q658" i="1"/>
  <c r="P658" i="1" s="1"/>
  <c r="Q659" i="1"/>
  <c r="P659" i="1" s="1"/>
  <c r="Q660" i="1"/>
  <c r="P660" i="1" s="1"/>
  <c r="Q661" i="1"/>
  <c r="P661" i="1" s="1"/>
  <c r="Q662" i="1"/>
  <c r="P662" i="1" s="1"/>
  <c r="Q663" i="1"/>
  <c r="P663" i="1" s="1"/>
  <c r="Q664" i="1"/>
  <c r="P664" i="1" s="1"/>
  <c r="Q665" i="1"/>
  <c r="P665" i="1" s="1"/>
  <c r="Q666" i="1"/>
  <c r="P666" i="1" s="1"/>
  <c r="Q667" i="1"/>
  <c r="P667" i="1" s="1"/>
  <c r="Q668" i="1"/>
  <c r="P668" i="1" s="1"/>
  <c r="Q669" i="1"/>
  <c r="P669" i="1" s="1"/>
  <c r="Q670" i="1"/>
  <c r="P670" i="1" s="1"/>
  <c r="Q671" i="1"/>
  <c r="P671" i="1" s="1"/>
  <c r="Q672" i="1"/>
  <c r="P672" i="1" s="1"/>
  <c r="Q673" i="1"/>
  <c r="P673" i="1" s="1"/>
  <c r="Q674" i="1"/>
  <c r="P674" i="1" s="1"/>
  <c r="Q675" i="1"/>
  <c r="P675" i="1" s="1"/>
  <c r="Q676" i="1"/>
  <c r="P676" i="1" s="1"/>
  <c r="Q677" i="1"/>
  <c r="P677" i="1" s="1"/>
  <c r="Q678" i="1"/>
  <c r="P678" i="1" s="1"/>
  <c r="Q679" i="1"/>
  <c r="P679" i="1" s="1"/>
  <c r="Q680" i="1"/>
  <c r="P680" i="1" s="1"/>
  <c r="Q681" i="1"/>
  <c r="P681" i="1" s="1"/>
  <c r="Q682" i="1"/>
  <c r="P682" i="1" s="1"/>
  <c r="Q683" i="1"/>
  <c r="P683" i="1" s="1"/>
  <c r="Q684" i="1"/>
  <c r="P684" i="1" s="1"/>
  <c r="Q685" i="1"/>
  <c r="P685" i="1" s="1"/>
  <c r="Q686" i="1"/>
  <c r="P686" i="1" s="1"/>
  <c r="Q687" i="1"/>
  <c r="P687" i="1" s="1"/>
  <c r="Q688" i="1"/>
  <c r="P688" i="1" s="1"/>
  <c r="Q689" i="1"/>
  <c r="P689" i="1" s="1"/>
  <c r="Q690" i="1"/>
  <c r="P690" i="1" s="1"/>
  <c r="Q691" i="1"/>
  <c r="P691" i="1" s="1"/>
  <c r="Q692" i="1"/>
  <c r="P692" i="1" s="1"/>
  <c r="Q693" i="1"/>
  <c r="P693" i="1" s="1"/>
  <c r="Q694" i="1"/>
  <c r="P694" i="1" s="1"/>
  <c r="Q695" i="1"/>
  <c r="P695" i="1" s="1"/>
  <c r="Q696" i="1"/>
  <c r="P696" i="1" s="1"/>
  <c r="Q697" i="1"/>
  <c r="P697" i="1" s="1"/>
  <c r="Q698" i="1"/>
  <c r="P698" i="1" s="1"/>
  <c r="Q699" i="1"/>
  <c r="P699" i="1" s="1"/>
  <c r="Q700" i="1"/>
  <c r="P700" i="1" s="1"/>
  <c r="Q701" i="1"/>
  <c r="P701" i="1" s="1"/>
  <c r="Q702" i="1"/>
  <c r="P702" i="1" s="1"/>
  <c r="Q703" i="1"/>
  <c r="P703" i="1" s="1"/>
  <c r="Q704" i="1"/>
  <c r="P704" i="1" s="1"/>
  <c r="Q705" i="1"/>
  <c r="P705" i="1" s="1"/>
  <c r="Q706" i="1"/>
  <c r="P706" i="1" s="1"/>
  <c r="Q707" i="1"/>
  <c r="P707" i="1" s="1"/>
  <c r="Q708" i="1"/>
  <c r="P708" i="1" s="1"/>
  <c r="Q709" i="1"/>
  <c r="P709" i="1" s="1"/>
  <c r="Q710" i="1"/>
  <c r="P710" i="1" s="1"/>
  <c r="Q711" i="1"/>
  <c r="P711" i="1" s="1"/>
  <c r="Q712" i="1"/>
  <c r="P712" i="1" s="1"/>
  <c r="Q713" i="1"/>
  <c r="P713" i="1" s="1"/>
  <c r="Q714" i="1"/>
  <c r="P714" i="1" s="1"/>
  <c r="Q715" i="1"/>
  <c r="P715" i="1" s="1"/>
  <c r="Q716" i="1"/>
  <c r="P716" i="1" s="1"/>
  <c r="Q717" i="1"/>
  <c r="P717" i="1" s="1"/>
  <c r="Q718" i="1"/>
  <c r="P718" i="1" s="1"/>
  <c r="Q719" i="1"/>
  <c r="P719" i="1" s="1"/>
  <c r="Q720" i="1"/>
  <c r="P720" i="1" s="1"/>
  <c r="Q721" i="1"/>
  <c r="P721" i="1" s="1"/>
  <c r="Q722" i="1"/>
  <c r="P722" i="1" s="1"/>
  <c r="Q723" i="1"/>
  <c r="P723" i="1" s="1"/>
  <c r="Q724" i="1"/>
  <c r="P724" i="1" s="1"/>
  <c r="Q725" i="1"/>
  <c r="P725" i="1" s="1"/>
  <c r="Q726" i="1"/>
  <c r="P726" i="1" s="1"/>
  <c r="Q727" i="1"/>
  <c r="P727" i="1" s="1"/>
  <c r="Q728" i="1"/>
  <c r="P728" i="1" s="1"/>
  <c r="Q729" i="1"/>
  <c r="P729" i="1" s="1"/>
  <c r="Q730" i="1"/>
  <c r="P730" i="1" s="1"/>
  <c r="Q731" i="1"/>
  <c r="P731" i="1" s="1"/>
  <c r="Q732" i="1"/>
  <c r="P732" i="1" s="1"/>
  <c r="Q733" i="1"/>
  <c r="P733" i="1" s="1"/>
  <c r="Q734" i="1"/>
  <c r="P734" i="1" s="1"/>
  <c r="Q735" i="1"/>
  <c r="P735" i="1" s="1"/>
  <c r="Q736" i="1"/>
  <c r="P736" i="1" s="1"/>
  <c r="Q737" i="1"/>
  <c r="P737" i="1" s="1"/>
  <c r="Q738" i="1"/>
  <c r="P738" i="1" s="1"/>
  <c r="Q739" i="1"/>
  <c r="P739" i="1" s="1"/>
  <c r="Q740" i="1"/>
  <c r="P740" i="1" s="1"/>
  <c r="Q741" i="1"/>
  <c r="P741" i="1" s="1"/>
  <c r="Q742" i="1"/>
  <c r="P742" i="1" s="1"/>
  <c r="Q743" i="1"/>
  <c r="P743" i="1" s="1"/>
  <c r="Q744" i="1"/>
  <c r="P744" i="1" s="1"/>
  <c r="Q745" i="1"/>
  <c r="P745" i="1" s="1"/>
  <c r="Q746" i="1"/>
  <c r="P746" i="1" s="1"/>
  <c r="Q747" i="1"/>
  <c r="P747" i="1" s="1"/>
  <c r="Q748" i="1"/>
  <c r="P748" i="1" s="1"/>
  <c r="Q749" i="1"/>
  <c r="P749" i="1" s="1"/>
  <c r="Q750" i="1"/>
  <c r="P750" i="1" s="1"/>
  <c r="Q751" i="1"/>
  <c r="P751" i="1" s="1"/>
  <c r="Q752" i="1"/>
  <c r="P752" i="1" s="1"/>
  <c r="Q753" i="1"/>
  <c r="P753" i="1" s="1"/>
  <c r="Q754" i="1"/>
  <c r="P754" i="1" s="1"/>
  <c r="Q755" i="1"/>
  <c r="P755" i="1" s="1"/>
  <c r="Q756" i="1"/>
  <c r="P756" i="1" s="1"/>
  <c r="Q757" i="1"/>
  <c r="P757" i="1" s="1"/>
  <c r="Q758" i="1"/>
  <c r="P758" i="1" s="1"/>
  <c r="Q759" i="1"/>
  <c r="P759" i="1" s="1"/>
  <c r="Q760" i="1"/>
  <c r="P760" i="1" s="1"/>
  <c r="Q761" i="1"/>
  <c r="P761" i="1" s="1"/>
  <c r="Q762" i="1"/>
  <c r="P762" i="1" s="1"/>
  <c r="Q763" i="1"/>
  <c r="P763" i="1" s="1"/>
  <c r="Q764" i="1"/>
  <c r="P764" i="1" s="1"/>
  <c r="Q765" i="1"/>
  <c r="P765" i="1" s="1"/>
  <c r="Q766" i="1"/>
  <c r="P766" i="1" s="1"/>
  <c r="Q767" i="1"/>
  <c r="P767" i="1" s="1"/>
  <c r="Q768" i="1"/>
  <c r="P768" i="1" s="1"/>
  <c r="Q769" i="1"/>
  <c r="P769" i="1" s="1"/>
  <c r="Q770" i="1"/>
  <c r="P770" i="1" s="1"/>
  <c r="Q771" i="1"/>
  <c r="P771" i="1" s="1"/>
  <c r="Q772" i="1"/>
  <c r="P772" i="1" s="1"/>
  <c r="Q773" i="1"/>
  <c r="P773" i="1" s="1"/>
  <c r="Q774" i="1"/>
  <c r="P774" i="1" s="1"/>
  <c r="Q775" i="1"/>
  <c r="P775" i="1" s="1"/>
  <c r="Q776" i="1"/>
  <c r="P776" i="1" s="1"/>
  <c r="Q777" i="1"/>
  <c r="P777" i="1" s="1"/>
  <c r="Q778" i="1"/>
  <c r="P778" i="1" s="1"/>
  <c r="Q779" i="1"/>
  <c r="P779" i="1" s="1"/>
  <c r="Q780" i="1"/>
  <c r="P780" i="1" s="1"/>
  <c r="Q781" i="1"/>
  <c r="P781" i="1" s="1"/>
  <c r="Q782" i="1"/>
  <c r="P782" i="1" s="1"/>
  <c r="Q783" i="1"/>
  <c r="P783" i="1" s="1"/>
  <c r="Q784" i="1"/>
  <c r="P784" i="1" s="1"/>
  <c r="Q785" i="1"/>
  <c r="P785" i="1" s="1"/>
  <c r="Q786" i="1"/>
  <c r="P786" i="1" s="1"/>
  <c r="Q787" i="1"/>
  <c r="P787" i="1" s="1"/>
  <c r="Q788" i="1"/>
  <c r="P788" i="1" s="1"/>
  <c r="Q789" i="1"/>
  <c r="P789" i="1" s="1"/>
  <c r="Q790" i="1"/>
  <c r="P790" i="1" s="1"/>
  <c r="Q791" i="1"/>
  <c r="P791" i="1" s="1"/>
  <c r="Q792" i="1"/>
  <c r="P792" i="1" s="1"/>
  <c r="Q793" i="1"/>
  <c r="P793" i="1" s="1"/>
  <c r="Q794" i="1"/>
  <c r="P794" i="1" s="1"/>
  <c r="Q795" i="1"/>
  <c r="P795" i="1" s="1"/>
  <c r="Q796" i="1"/>
  <c r="P796" i="1" s="1"/>
  <c r="Q797" i="1"/>
  <c r="P797" i="1" s="1"/>
  <c r="Q798" i="1"/>
  <c r="P798" i="1" s="1"/>
  <c r="Q799" i="1"/>
  <c r="P799" i="1" s="1"/>
  <c r="Q800" i="1"/>
  <c r="P800" i="1" s="1"/>
  <c r="Q801" i="1"/>
  <c r="P801" i="1" s="1"/>
  <c r="Q802" i="1"/>
  <c r="P802" i="1" s="1"/>
  <c r="Q803" i="1"/>
  <c r="P803" i="1" s="1"/>
  <c r="Q804" i="1"/>
  <c r="P804" i="1" s="1"/>
  <c r="Q805" i="1"/>
  <c r="P805" i="1" s="1"/>
  <c r="Q806" i="1"/>
  <c r="P806" i="1" s="1"/>
  <c r="Q807" i="1"/>
  <c r="P807" i="1" s="1"/>
  <c r="Q808" i="1"/>
  <c r="P808" i="1" s="1"/>
  <c r="Q809" i="1"/>
  <c r="P809" i="1" s="1"/>
  <c r="Q810" i="1"/>
  <c r="P810" i="1" s="1"/>
  <c r="Q811" i="1"/>
  <c r="P811" i="1" s="1"/>
  <c r="Q812" i="1"/>
  <c r="P812" i="1" s="1"/>
  <c r="Q813" i="1"/>
  <c r="P813" i="1" s="1"/>
  <c r="Q814" i="1"/>
  <c r="P814" i="1" s="1"/>
  <c r="Q815" i="1"/>
  <c r="P815" i="1" s="1"/>
  <c r="Q816" i="1"/>
  <c r="P816" i="1" s="1"/>
  <c r="Q817" i="1"/>
  <c r="P817" i="1" s="1"/>
  <c r="Q818" i="1"/>
  <c r="P818" i="1" s="1"/>
  <c r="Q819" i="1"/>
  <c r="P819" i="1" s="1"/>
  <c r="Q820" i="1"/>
  <c r="P820" i="1" s="1"/>
  <c r="Q821" i="1"/>
  <c r="P821" i="1" s="1"/>
  <c r="Q822" i="1"/>
  <c r="P822" i="1" s="1"/>
  <c r="Q823" i="1"/>
  <c r="P823" i="1" s="1"/>
  <c r="Q824" i="1"/>
  <c r="P824" i="1" s="1"/>
  <c r="Q825" i="1"/>
  <c r="P825" i="1" s="1"/>
  <c r="Q826" i="1"/>
  <c r="P826" i="1" s="1"/>
  <c r="Q827" i="1"/>
  <c r="P827" i="1" s="1"/>
  <c r="Q828" i="1"/>
  <c r="P828" i="1" s="1"/>
  <c r="Q829" i="1"/>
  <c r="P829" i="1" s="1"/>
  <c r="Q830" i="1"/>
  <c r="P830" i="1" s="1"/>
  <c r="Q831" i="1"/>
  <c r="P831" i="1" s="1"/>
  <c r="Q832" i="1"/>
  <c r="P832" i="1" s="1"/>
  <c r="Q833" i="1"/>
  <c r="P833" i="1" s="1"/>
  <c r="Q834" i="1"/>
  <c r="P834" i="1" s="1"/>
  <c r="Q835" i="1"/>
  <c r="P835" i="1" s="1"/>
  <c r="Q836" i="1"/>
  <c r="P836" i="1" s="1"/>
  <c r="Q837" i="1"/>
  <c r="P837" i="1" s="1"/>
  <c r="Q838" i="1"/>
  <c r="P838" i="1" s="1"/>
  <c r="Q839" i="1"/>
  <c r="P839" i="1" s="1"/>
  <c r="Q840" i="1"/>
  <c r="P840" i="1" s="1"/>
  <c r="Q841" i="1"/>
  <c r="P841" i="1" s="1"/>
  <c r="Q842" i="1"/>
  <c r="P842" i="1" s="1"/>
  <c r="Q843" i="1"/>
  <c r="P843" i="1" s="1"/>
  <c r="Q844" i="1"/>
  <c r="P844" i="1" s="1"/>
  <c r="Q845" i="1"/>
  <c r="P845" i="1" s="1"/>
  <c r="Q846" i="1"/>
  <c r="P846" i="1" s="1"/>
  <c r="Q847" i="1"/>
  <c r="P847" i="1" s="1"/>
  <c r="Q848" i="1"/>
  <c r="P848" i="1" s="1"/>
  <c r="Q849" i="1"/>
  <c r="P849" i="1" s="1"/>
  <c r="Q850" i="1"/>
  <c r="P850" i="1" s="1"/>
  <c r="Q851" i="1"/>
  <c r="P851" i="1" s="1"/>
  <c r="Q852" i="1"/>
  <c r="P852" i="1" s="1"/>
  <c r="Q853" i="1"/>
  <c r="P853" i="1" s="1"/>
  <c r="Q854" i="1"/>
  <c r="P854" i="1" s="1"/>
  <c r="Q855" i="1"/>
  <c r="P855" i="1" s="1"/>
  <c r="Q856" i="1"/>
  <c r="P856" i="1" s="1"/>
  <c r="Q857" i="1"/>
  <c r="P857" i="1" s="1"/>
  <c r="Q858" i="1"/>
  <c r="P858" i="1" s="1"/>
  <c r="Q859" i="1"/>
  <c r="P859" i="1" s="1"/>
  <c r="Q860" i="1"/>
  <c r="P860" i="1" s="1"/>
  <c r="Q861" i="1"/>
  <c r="P861" i="1" s="1"/>
  <c r="Q862" i="1"/>
  <c r="P862" i="1" s="1"/>
  <c r="Q863" i="1"/>
  <c r="P863" i="1" s="1"/>
  <c r="Q864" i="1"/>
  <c r="P864" i="1" s="1"/>
  <c r="Q865" i="1"/>
  <c r="P865" i="1" s="1"/>
  <c r="Q866" i="1"/>
  <c r="P866" i="1" s="1"/>
  <c r="Q867" i="1"/>
  <c r="P867" i="1" s="1"/>
  <c r="Q868" i="1"/>
  <c r="P868" i="1" s="1"/>
  <c r="Q869" i="1"/>
  <c r="P869" i="1" s="1"/>
  <c r="Q870" i="1"/>
  <c r="P870" i="1" s="1"/>
  <c r="Q871" i="1"/>
  <c r="P871" i="1" s="1"/>
  <c r="Q872" i="1"/>
  <c r="P872" i="1" s="1"/>
  <c r="Q873" i="1"/>
  <c r="P873" i="1" s="1"/>
  <c r="Q874" i="1"/>
  <c r="P874" i="1" s="1"/>
  <c r="Q875" i="1"/>
  <c r="P875" i="1" s="1"/>
  <c r="Q876" i="1"/>
  <c r="P876" i="1" s="1"/>
  <c r="Q877" i="1"/>
  <c r="P877" i="1" s="1"/>
  <c r="Q878" i="1"/>
  <c r="P878" i="1" s="1"/>
  <c r="Q879" i="1"/>
  <c r="P879" i="1" s="1"/>
  <c r="Q880" i="1"/>
  <c r="P880" i="1" s="1"/>
  <c r="Q881" i="1"/>
  <c r="P881" i="1" s="1"/>
  <c r="Q882" i="1"/>
  <c r="P882" i="1" s="1"/>
  <c r="Q883" i="1"/>
  <c r="P883" i="1" s="1"/>
  <c r="Q884" i="1"/>
  <c r="P884" i="1" s="1"/>
  <c r="Q885" i="1"/>
  <c r="P885" i="1" s="1"/>
  <c r="Q886" i="1"/>
  <c r="P886" i="1" s="1"/>
  <c r="Q887" i="1"/>
  <c r="P887" i="1" s="1"/>
  <c r="Q888" i="1"/>
  <c r="P888" i="1" s="1"/>
  <c r="Q889" i="1"/>
  <c r="P889" i="1" s="1"/>
  <c r="Q890" i="1"/>
  <c r="P890" i="1" s="1"/>
  <c r="Q891" i="1"/>
  <c r="P891" i="1" s="1"/>
  <c r="Q892" i="1"/>
  <c r="P892" i="1" s="1"/>
  <c r="Q893" i="1"/>
  <c r="P893" i="1" s="1"/>
  <c r="Q894" i="1"/>
  <c r="P894" i="1" s="1"/>
  <c r="Q895" i="1"/>
  <c r="P895" i="1" s="1"/>
  <c r="Q896" i="1"/>
  <c r="P896" i="1" s="1"/>
  <c r="Q897" i="1"/>
  <c r="P897" i="1" s="1"/>
  <c r="Q898" i="1"/>
  <c r="P898" i="1" s="1"/>
  <c r="Q899" i="1"/>
  <c r="P899" i="1" s="1"/>
  <c r="Q900" i="1"/>
  <c r="P900" i="1" s="1"/>
  <c r="Q901" i="1"/>
  <c r="P901" i="1" s="1"/>
  <c r="Q902" i="1"/>
  <c r="P902" i="1" s="1"/>
  <c r="Q903" i="1"/>
  <c r="P903" i="1" s="1"/>
  <c r="Q904" i="1"/>
  <c r="P904" i="1" s="1"/>
  <c r="Q905" i="1"/>
  <c r="P905" i="1" s="1"/>
  <c r="Q906" i="1"/>
  <c r="P906" i="1" s="1"/>
  <c r="Q907" i="1"/>
  <c r="P907" i="1" s="1"/>
  <c r="Q908" i="1"/>
  <c r="P908" i="1" s="1"/>
  <c r="Q909" i="1"/>
  <c r="P909" i="1" s="1"/>
  <c r="Q910" i="1"/>
  <c r="P910" i="1" s="1"/>
  <c r="Q911" i="1"/>
  <c r="P911" i="1" s="1"/>
  <c r="Q912" i="1"/>
  <c r="P912" i="1" s="1"/>
  <c r="Q913" i="1"/>
  <c r="P913" i="1" s="1"/>
  <c r="Q914" i="1"/>
  <c r="P914" i="1" s="1"/>
  <c r="Q915" i="1"/>
  <c r="P915" i="1" s="1"/>
  <c r="Q916" i="1"/>
  <c r="P916" i="1" s="1"/>
  <c r="Q917" i="1"/>
  <c r="P917" i="1" s="1"/>
  <c r="Q918" i="1"/>
  <c r="P918" i="1" s="1"/>
  <c r="Q919" i="1"/>
  <c r="P919" i="1" s="1"/>
  <c r="Q920" i="1"/>
  <c r="P920" i="1" s="1"/>
  <c r="Q921" i="1"/>
  <c r="P921" i="1" s="1"/>
  <c r="Q922" i="1"/>
  <c r="P922" i="1" s="1"/>
  <c r="Q923" i="1"/>
  <c r="P923" i="1" s="1"/>
  <c r="Q924" i="1"/>
  <c r="P924" i="1" s="1"/>
  <c r="Q925" i="1"/>
  <c r="P925" i="1" s="1"/>
  <c r="Q926" i="1"/>
  <c r="P926" i="1" s="1"/>
  <c r="Q927" i="1"/>
  <c r="P927" i="1" s="1"/>
  <c r="Q928" i="1"/>
  <c r="P928" i="1" s="1"/>
  <c r="Q929" i="1"/>
  <c r="P929" i="1" s="1"/>
  <c r="Q930" i="1"/>
  <c r="P930" i="1" s="1"/>
  <c r="Q931" i="1"/>
  <c r="P931" i="1" s="1"/>
  <c r="Q932" i="1"/>
  <c r="P932" i="1" s="1"/>
  <c r="Q933" i="1"/>
  <c r="P933" i="1" s="1"/>
  <c r="Q934" i="1"/>
  <c r="P934" i="1" s="1"/>
  <c r="Q935" i="1"/>
  <c r="P935" i="1" s="1"/>
  <c r="Q936" i="1"/>
  <c r="P936" i="1" s="1"/>
  <c r="Q937" i="1"/>
  <c r="P937" i="1" s="1"/>
  <c r="Q938" i="1"/>
  <c r="P938" i="1" s="1"/>
  <c r="Q939" i="1"/>
  <c r="P939" i="1" s="1"/>
  <c r="Q940" i="1"/>
  <c r="P940" i="1" s="1"/>
  <c r="Q941" i="1"/>
  <c r="P941" i="1" s="1"/>
  <c r="Q942" i="1"/>
  <c r="P942" i="1" s="1"/>
  <c r="Q943" i="1"/>
  <c r="P943" i="1" s="1"/>
  <c r="Q944" i="1"/>
  <c r="P944" i="1" s="1"/>
  <c r="Q945" i="1"/>
  <c r="P945" i="1" s="1"/>
  <c r="Q946" i="1"/>
  <c r="P946" i="1" s="1"/>
  <c r="Q947" i="1"/>
  <c r="P947" i="1" s="1"/>
  <c r="Q948" i="1"/>
  <c r="P948" i="1" s="1"/>
  <c r="Q949" i="1"/>
  <c r="P949" i="1" s="1"/>
  <c r="Q950" i="1"/>
  <c r="P950" i="1" s="1"/>
  <c r="Q951" i="1"/>
  <c r="P951" i="1" s="1"/>
  <c r="Q952" i="1"/>
  <c r="P952" i="1" s="1"/>
  <c r="Q953" i="1"/>
  <c r="P953" i="1" s="1"/>
  <c r="Q954" i="1"/>
  <c r="P954" i="1" s="1"/>
  <c r="Q955" i="1"/>
  <c r="P955" i="1" s="1"/>
  <c r="Q956" i="1"/>
  <c r="P956" i="1" s="1"/>
  <c r="Q957" i="1"/>
  <c r="P957" i="1" s="1"/>
  <c r="Q958" i="1"/>
  <c r="P958" i="1" s="1"/>
  <c r="Q959" i="1"/>
  <c r="P959" i="1" s="1"/>
  <c r="Q960" i="1"/>
  <c r="P960" i="1" s="1"/>
  <c r="Q961" i="1"/>
  <c r="P961" i="1" s="1"/>
  <c r="Q962" i="1"/>
  <c r="P962" i="1" s="1"/>
  <c r="Q963" i="1"/>
  <c r="P963" i="1" s="1"/>
  <c r="Q964" i="1"/>
  <c r="P964" i="1" s="1"/>
  <c r="Q965" i="1"/>
  <c r="P965" i="1" s="1"/>
  <c r="Q966" i="1"/>
  <c r="P966" i="1" s="1"/>
  <c r="Q967" i="1"/>
  <c r="P967" i="1" s="1"/>
  <c r="Q968" i="1"/>
  <c r="P968" i="1" s="1"/>
  <c r="Q969" i="1"/>
  <c r="P969" i="1" s="1"/>
  <c r="Q970" i="1"/>
  <c r="P970" i="1" s="1"/>
  <c r="Q971" i="1"/>
  <c r="P971" i="1" s="1"/>
  <c r="Q972" i="1"/>
  <c r="P972" i="1" s="1"/>
  <c r="Q973" i="1"/>
  <c r="P973" i="1" s="1"/>
  <c r="Q974" i="1"/>
  <c r="P974" i="1" s="1"/>
  <c r="Q975" i="1"/>
  <c r="P975" i="1" s="1"/>
  <c r="Q976" i="1"/>
  <c r="P976" i="1" s="1"/>
  <c r="Q977" i="1"/>
  <c r="P977" i="1" s="1"/>
  <c r="Q978" i="1"/>
  <c r="P978" i="1" s="1"/>
  <c r="Q979" i="1"/>
  <c r="P979" i="1" s="1"/>
  <c r="Q980" i="1"/>
  <c r="P980" i="1" s="1"/>
  <c r="Q981" i="1"/>
  <c r="P981" i="1" s="1"/>
  <c r="Q982" i="1"/>
  <c r="P982" i="1" s="1"/>
  <c r="Q983" i="1"/>
  <c r="P983" i="1" s="1"/>
  <c r="Q984" i="1"/>
  <c r="P984" i="1" s="1"/>
  <c r="Q985" i="1"/>
  <c r="P985" i="1" s="1"/>
  <c r="Q986" i="1"/>
  <c r="P986" i="1" s="1"/>
  <c r="Q987" i="1"/>
  <c r="P987" i="1" s="1"/>
  <c r="Q988" i="1"/>
  <c r="P988" i="1" s="1"/>
  <c r="Q989" i="1"/>
  <c r="P989" i="1" s="1"/>
  <c r="Q990" i="1"/>
  <c r="P990" i="1" s="1"/>
  <c r="Q991" i="1"/>
  <c r="P991" i="1" s="1"/>
  <c r="Q992" i="1"/>
  <c r="P992" i="1" s="1"/>
  <c r="Q993" i="1"/>
  <c r="P993" i="1" s="1"/>
  <c r="Q994" i="1"/>
  <c r="P994" i="1" s="1"/>
  <c r="Q995" i="1"/>
  <c r="P995" i="1" s="1"/>
  <c r="Q996" i="1"/>
  <c r="P996" i="1" s="1"/>
  <c r="Q997" i="1"/>
  <c r="P997" i="1" s="1"/>
  <c r="Q998" i="1"/>
  <c r="P998" i="1" s="1"/>
  <c r="Q999" i="1"/>
  <c r="P999" i="1" s="1"/>
  <c r="Q1000" i="1"/>
  <c r="P1000" i="1" s="1"/>
  <c r="Q1001" i="1"/>
  <c r="P1001" i="1" s="1"/>
  <c r="Q1002" i="1"/>
  <c r="P1002" i="1" s="1"/>
  <c r="Q1003" i="1"/>
  <c r="P1003" i="1" s="1"/>
  <c r="Q1004" i="1"/>
  <c r="P1004" i="1" s="1"/>
  <c r="Q1005" i="1"/>
  <c r="P1005" i="1" s="1"/>
  <c r="Q1006" i="1"/>
  <c r="P1006" i="1" s="1"/>
  <c r="Q1007" i="1"/>
  <c r="P1007" i="1" s="1"/>
  <c r="Q1008" i="1"/>
  <c r="P1008" i="1" s="1"/>
  <c r="Q1009" i="1"/>
  <c r="P1009" i="1" s="1"/>
  <c r="Q1010" i="1"/>
  <c r="P1010" i="1" s="1"/>
  <c r="Q1011" i="1"/>
  <c r="P1011" i="1" s="1"/>
  <c r="Q1012" i="1"/>
  <c r="P1012" i="1" s="1"/>
  <c r="Q1013" i="1"/>
  <c r="P1013" i="1" s="1"/>
  <c r="Q1014" i="1"/>
  <c r="P1014" i="1" s="1"/>
  <c r="Q1015" i="1"/>
  <c r="P1015" i="1" s="1"/>
  <c r="Q1016" i="1"/>
  <c r="P1016" i="1" s="1"/>
  <c r="Q1017" i="1"/>
  <c r="P1017" i="1" s="1"/>
  <c r="Q1018" i="1"/>
  <c r="P1018" i="1" s="1"/>
  <c r="Q1019" i="1"/>
  <c r="P1019" i="1" s="1"/>
  <c r="Q1020" i="1"/>
  <c r="P1020" i="1" s="1"/>
  <c r="Q1021" i="1"/>
  <c r="P1021" i="1" s="1"/>
  <c r="Q1022" i="1"/>
  <c r="P1022" i="1" s="1"/>
  <c r="Q1023" i="1"/>
  <c r="P1023" i="1" s="1"/>
  <c r="Q1024" i="1"/>
  <c r="P1024" i="1" s="1"/>
  <c r="Q1025" i="1"/>
  <c r="P1025" i="1" s="1"/>
  <c r="Q1026" i="1"/>
  <c r="P1026" i="1" s="1"/>
  <c r="Q1027" i="1"/>
  <c r="P1027" i="1" s="1"/>
  <c r="Q1028" i="1"/>
  <c r="P1028" i="1" s="1"/>
  <c r="Q1029" i="1"/>
  <c r="P1029" i="1" s="1"/>
  <c r="Q1030" i="1"/>
  <c r="P1030" i="1" s="1"/>
  <c r="Q1031" i="1"/>
  <c r="P1031" i="1" s="1"/>
  <c r="Q1032" i="1"/>
  <c r="P1032" i="1" s="1"/>
  <c r="Q1033" i="1"/>
  <c r="P1033" i="1" s="1"/>
  <c r="Q1034" i="1"/>
  <c r="P1034" i="1" s="1"/>
  <c r="Q1035" i="1"/>
  <c r="P1035" i="1" s="1"/>
  <c r="Q1036" i="1"/>
  <c r="P1036" i="1" s="1"/>
  <c r="Q1037" i="1"/>
  <c r="P1037" i="1" s="1"/>
  <c r="Q1038" i="1"/>
  <c r="P1038" i="1" s="1"/>
  <c r="Q1039" i="1"/>
  <c r="P1039" i="1" s="1"/>
  <c r="Q1040" i="1"/>
  <c r="P1040" i="1" s="1"/>
  <c r="Q1041" i="1"/>
  <c r="P1041" i="1" s="1"/>
  <c r="Q1042" i="1"/>
  <c r="P1042" i="1" s="1"/>
  <c r="Q1043" i="1"/>
  <c r="P1043" i="1" s="1"/>
  <c r="Q1044" i="1"/>
  <c r="P1044" i="1" s="1"/>
  <c r="Q1045" i="1"/>
  <c r="P1045" i="1" s="1"/>
  <c r="Q1046" i="1"/>
  <c r="P1046" i="1" s="1"/>
  <c r="Q1047" i="1"/>
  <c r="P1047" i="1" s="1"/>
  <c r="Q1048" i="1"/>
  <c r="P1048" i="1" s="1"/>
  <c r="Q1049" i="1"/>
  <c r="P1049" i="1" s="1"/>
  <c r="Q1050" i="1"/>
  <c r="P1050" i="1" s="1"/>
  <c r="Q1051" i="1"/>
  <c r="P1051" i="1" s="1"/>
  <c r="Q1052" i="1"/>
  <c r="P1052" i="1" s="1"/>
  <c r="Q1053" i="1"/>
  <c r="P1053" i="1" s="1"/>
  <c r="Q1054" i="1"/>
  <c r="P1054" i="1" s="1"/>
  <c r="Q1055" i="1"/>
  <c r="P1055" i="1" s="1"/>
  <c r="Q1056" i="1"/>
  <c r="P1056" i="1" s="1"/>
  <c r="Q1057" i="1"/>
  <c r="P1057" i="1" s="1"/>
  <c r="Q1058" i="1"/>
  <c r="P1058" i="1" s="1"/>
  <c r="Q1059" i="1"/>
  <c r="P1059" i="1" s="1"/>
  <c r="Q1060" i="1"/>
  <c r="P1060" i="1" s="1"/>
  <c r="Q1061" i="1"/>
  <c r="P1061" i="1" s="1"/>
  <c r="Q1062" i="1"/>
  <c r="P1062" i="1" s="1"/>
  <c r="Q1063" i="1"/>
  <c r="P1063" i="1" s="1"/>
  <c r="Q1064" i="1"/>
  <c r="P1064" i="1" s="1"/>
  <c r="Q1065" i="1"/>
  <c r="P1065" i="1" s="1"/>
  <c r="Q1066" i="1"/>
  <c r="P1066" i="1" s="1"/>
  <c r="Q1067" i="1"/>
  <c r="P1067" i="1" s="1"/>
  <c r="Q1068" i="1"/>
  <c r="P1068" i="1" s="1"/>
  <c r="Q1069" i="1"/>
  <c r="P1069" i="1" s="1"/>
  <c r="Q1070" i="1"/>
  <c r="P1070" i="1" s="1"/>
  <c r="Q1071" i="1"/>
  <c r="P1071" i="1" s="1"/>
  <c r="Q1072" i="1"/>
  <c r="P1072" i="1" s="1"/>
  <c r="Q1073" i="1"/>
  <c r="P1073" i="1" s="1"/>
  <c r="Q1074" i="1"/>
  <c r="P1074" i="1" s="1"/>
  <c r="Q1075" i="1"/>
  <c r="P1075" i="1" s="1"/>
  <c r="Q1076" i="1"/>
  <c r="P1076" i="1" s="1"/>
  <c r="Q1077" i="1"/>
  <c r="P1077" i="1" s="1"/>
  <c r="Q1078" i="1"/>
  <c r="P1078" i="1" s="1"/>
  <c r="Q1079" i="1"/>
  <c r="P1079" i="1" s="1"/>
  <c r="Q1080" i="1"/>
  <c r="P1080" i="1" s="1"/>
  <c r="Q1081" i="1"/>
  <c r="P1081" i="1" s="1"/>
  <c r="Q1082" i="1"/>
  <c r="P1082" i="1" s="1"/>
  <c r="Q1083" i="1"/>
  <c r="P1083" i="1" s="1"/>
  <c r="Q1084" i="1"/>
  <c r="P1084" i="1" s="1"/>
  <c r="Q1085" i="1"/>
  <c r="P1085" i="1" s="1"/>
  <c r="Q1086" i="1"/>
  <c r="P1086" i="1" s="1"/>
  <c r="Q1087" i="1"/>
  <c r="P1087" i="1" s="1"/>
  <c r="Q1088" i="1"/>
  <c r="P1088" i="1" s="1"/>
  <c r="Q1089" i="1"/>
  <c r="P1089" i="1" s="1"/>
  <c r="Q1090" i="1"/>
  <c r="P1090" i="1" s="1"/>
  <c r="Q1091" i="1"/>
  <c r="P1091" i="1" s="1"/>
  <c r="Q1092" i="1"/>
  <c r="P1092" i="1" s="1"/>
  <c r="Q1093" i="1"/>
  <c r="P1093" i="1" s="1"/>
  <c r="Q1094" i="1"/>
  <c r="P1094" i="1" s="1"/>
  <c r="Q1095" i="1"/>
  <c r="P1095" i="1" s="1"/>
  <c r="Q1096" i="1"/>
  <c r="P1096" i="1" s="1"/>
  <c r="Q1097" i="1"/>
  <c r="P1097" i="1" s="1"/>
  <c r="Q1098" i="1"/>
  <c r="P1098" i="1" s="1"/>
  <c r="Q1099" i="1"/>
  <c r="P1099" i="1" s="1"/>
  <c r="Q1100" i="1"/>
  <c r="P1100" i="1" s="1"/>
  <c r="Q1101" i="1"/>
  <c r="P1101" i="1" s="1"/>
  <c r="Q1102" i="1"/>
  <c r="P1102" i="1" s="1"/>
  <c r="Q1103" i="1"/>
  <c r="P1103" i="1" s="1"/>
  <c r="Q1104" i="1"/>
  <c r="P1104" i="1" s="1"/>
  <c r="Q1105" i="1"/>
  <c r="P1105" i="1" s="1"/>
  <c r="Q1106" i="1"/>
  <c r="P1106" i="1" s="1"/>
  <c r="Q1107" i="1"/>
  <c r="P1107" i="1" s="1"/>
  <c r="Q1108" i="1"/>
  <c r="P1108" i="1" s="1"/>
  <c r="Q1109" i="1"/>
  <c r="P1109" i="1" s="1"/>
  <c r="Q1110" i="1"/>
  <c r="P1110" i="1" s="1"/>
  <c r="Q1111" i="1"/>
  <c r="P1111" i="1" s="1"/>
  <c r="Q1112" i="1"/>
  <c r="P1112" i="1" s="1"/>
  <c r="Q1113" i="1"/>
  <c r="P1113" i="1" s="1"/>
  <c r="Q1114" i="1"/>
  <c r="P1114" i="1" s="1"/>
  <c r="Q1115" i="1"/>
  <c r="P1115" i="1" s="1"/>
  <c r="Q1116" i="1"/>
  <c r="P1116" i="1" s="1"/>
  <c r="Q1117" i="1"/>
  <c r="P1117" i="1" s="1"/>
  <c r="Q1118" i="1"/>
  <c r="P1118" i="1" s="1"/>
  <c r="Q1119" i="1"/>
  <c r="P1119" i="1" s="1"/>
  <c r="Q1120" i="1"/>
  <c r="P1120" i="1" s="1"/>
  <c r="Q1121" i="1"/>
  <c r="P1121" i="1" s="1"/>
  <c r="Q1122" i="1"/>
  <c r="P1122" i="1" s="1"/>
  <c r="Q1123" i="1"/>
  <c r="P1123" i="1" s="1"/>
  <c r="Q1124" i="1"/>
  <c r="P1124" i="1" s="1"/>
  <c r="Q1125" i="1"/>
  <c r="P1125" i="1" s="1"/>
  <c r="Q1126" i="1"/>
  <c r="P1126" i="1" s="1"/>
  <c r="Q1127" i="1"/>
  <c r="P1127" i="1" s="1"/>
  <c r="Q1128" i="1"/>
  <c r="P1128" i="1" s="1"/>
  <c r="Q1129" i="1"/>
  <c r="P1129" i="1" s="1"/>
  <c r="Q1130" i="1"/>
  <c r="P1130" i="1" s="1"/>
  <c r="Q1131" i="1"/>
  <c r="P1131" i="1" s="1"/>
  <c r="Q1132" i="1"/>
  <c r="P1132" i="1" s="1"/>
  <c r="Q1133" i="1"/>
  <c r="P1133" i="1" s="1"/>
  <c r="Q1134" i="1"/>
  <c r="P1134" i="1" s="1"/>
  <c r="Q1135" i="1"/>
  <c r="P1135" i="1" s="1"/>
  <c r="Q1136" i="1"/>
  <c r="P1136" i="1" s="1"/>
  <c r="Q1137" i="1"/>
  <c r="P1137" i="1" s="1"/>
  <c r="Q1138" i="1"/>
  <c r="P1138" i="1" s="1"/>
  <c r="Q1139" i="1"/>
  <c r="P1139" i="1" s="1"/>
  <c r="Q1140" i="1"/>
  <c r="P1140" i="1" s="1"/>
  <c r="Q1141" i="1"/>
  <c r="P1141" i="1" s="1"/>
  <c r="Q1142" i="1"/>
  <c r="P1142" i="1" s="1"/>
  <c r="Q1143" i="1"/>
  <c r="P1143" i="1" s="1"/>
  <c r="Q1144" i="1"/>
  <c r="P1144" i="1" s="1"/>
  <c r="Q1145" i="1"/>
  <c r="P1145" i="1" s="1"/>
  <c r="Q1146" i="1"/>
  <c r="P1146" i="1" s="1"/>
  <c r="Q1147" i="1"/>
  <c r="P1147" i="1" s="1"/>
  <c r="Q1148" i="1"/>
  <c r="P1148" i="1" s="1"/>
  <c r="Q1149" i="1"/>
  <c r="P1149" i="1" s="1"/>
  <c r="Q1150" i="1"/>
  <c r="P1150" i="1" s="1"/>
  <c r="Q1151" i="1"/>
  <c r="P1151" i="1" s="1"/>
  <c r="Q1152" i="1"/>
  <c r="P1152" i="1" s="1"/>
  <c r="Q1153" i="1"/>
  <c r="P1153" i="1" s="1"/>
  <c r="Q1154" i="1"/>
  <c r="P1154" i="1" s="1"/>
  <c r="Q1155" i="1"/>
  <c r="P1155" i="1" s="1"/>
  <c r="Q1156" i="1"/>
  <c r="P1156" i="1" s="1"/>
  <c r="Q1157" i="1"/>
  <c r="P1157" i="1" s="1"/>
  <c r="Q1158" i="1"/>
  <c r="P1158" i="1" s="1"/>
  <c r="Q1159" i="1"/>
  <c r="P1159" i="1" s="1"/>
  <c r="Q1160" i="1"/>
  <c r="P1160" i="1" s="1"/>
  <c r="Q1161" i="1"/>
  <c r="P1161" i="1" s="1"/>
  <c r="Q1162" i="1"/>
  <c r="P1162" i="1" s="1"/>
  <c r="Q1163" i="1"/>
  <c r="P1163" i="1" s="1"/>
  <c r="Q1164" i="1"/>
  <c r="P1164" i="1" s="1"/>
  <c r="Q1165" i="1"/>
  <c r="P1165" i="1" s="1"/>
  <c r="Q1166" i="1"/>
  <c r="P1166" i="1" s="1"/>
  <c r="Q1167" i="1"/>
  <c r="P1167" i="1" s="1"/>
  <c r="Q1168" i="1"/>
  <c r="P1168" i="1" s="1"/>
  <c r="Q1169" i="1"/>
  <c r="P1169" i="1" s="1"/>
  <c r="Q1170" i="1"/>
  <c r="P1170" i="1" s="1"/>
  <c r="Q1171" i="1"/>
  <c r="P1171" i="1" s="1"/>
  <c r="Q1172" i="1"/>
  <c r="P1172" i="1" s="1"/>
  <c r="Q1173" i="1"/>
  <c r="P1173" i="1" s="1"/>
  <c r="Q1174" i="1"/>
  <c r="P1174" i="1" s="1"/>
  <c r="Q1175" i="1"/>
  <c r="P1175" i="1" s="1"/>
  <c r="Q1176" i="1"/>
  <c r="P1176" i="1" s="1"/>
  <c r="Q1177" i="1"/>
  <c r="P1177" i="1" s="1"/>
  <c r="Q1178" i="1"/>
  <c r="P1178" i="1" s="1"/>
  <c r="Q1179" i="1"/>
  <c r="P1179" i="1" s="1"/>
  <c r="Q1180" i="1"/>
  <c r="P1180" i="1" s="1"/>
  <c r="Q1181" i="1"/>
  <c r="P1181" i="1" s="1"/>
  <c r="Q1182" i="1"/>
  <c r="P1182" i="1" s="1"/>
  <c r="Q1183" i="1"/>
  <c r="P1183" i="1" s="1"/>
  <c r="Q1184" i="1"/>
  <c r="P1184" i="1" s="1"/>
  <c r="Q1185" i="1"/>
  <c r="P1185" i="1" s="1"/>
  <c r="Q1186" i="1"/>
  <c r="P1186" i="1" s="1"/>
  <c r="Q1187" i="1"/>
  <c r="P1187" i="1" s="1"/>
  <c r="Q1188" i="1"/>
  <c r="P1188" i="1" s="1"/>
  <c r="Q1189" i="1"/>
  <c r="P1189" i="1" s="1"/>
  <c r="Q1190" i="1"/>
  <c r="P1190" i="1" s="1"/>
  <c r="Q1191" i="1"/>
  <c r="P1191" i="1" s="1"/>
  <c r="Q1192" i="1"/>
  <c r="P1192" i="1" s="1"/>
  <c r="Q1193" i="1"/>
  <c r="P1193" i="1" s="1"/>
  <c r="Q1194" i="1"/>
  <c r="P1194" i="1" s="1"/>
  <c r="Q1195" i="1"/>
  <c r="P1195" i="1" s="1"/>
  <c r="Q1196" i="1"/>
  <c r="P1196" i="1" s="1"/>
  <c r="Q1197" i="1"/>
  <c r="P1197" i="1" s="1"/>
  <c r="Q1198" i="1"/>
  <c r="P1198" i="1" s="1"/>
  <c r="Q1199" i="1"/>
  <c r="P1199" i="1" s="1"/>
  <c r="Q1200" i="1"/>
  <c r="P1200" i="1" s="1"/>
  <c r="Q1201" i="1"/>
  <c r="P1201" i="1" s="1"/>
  <c r="Q1202" i="1"/>
  <c r="P1202" i="1" s="1"/>
  <c r="Q1203" i="1"/>
  <c r="P1203" i="1" s="1"/>
  <c r="Q1204" i="1"/>
  <c r="P1204" i="1" s="1"/>
  <c r="Q1205" i="1"/>
  <c r="P1205" i="1" s="1"/>
  <c r="Q1206" i="1"/>
  <c r="P1206" i="1" s="1"/>
  <c r="Q1207" i="1"/>
  <c r="P1207" i="1" s="1"/>
  <c r="Q1208" i="1"/>
  <c r="P1208" i="1" s="1"/>
  <c r="Q1209" i="1"/>
  <c r="P1209" i="1" s="1"/>
  <c r="Q1210" i="1"/>
  <c r="P1210" i="1" s="1"/>
  <c r="Q1211" i="1"/>
  <c r="P1211" i="1" s="1"/>
  <c r="Q1212" i="1"/>
  <c r="P1212" i="1" s="1"/>
  <c r="Q1213" i="1"/>
  <c r="P1213" i="1" s="1"/>
  <c r="Q1214" i="1"/>
  <c r="P1214" i="1" s="1"/>
  <c r="Q1215" i="1"/>
  <c r="P1215" i="1" s="1"/>
  <c r="Q1216" i="1"/>
  <c r="P1216" i="1" s="1"/>
  <c r="Q1217" i="1"/>
  <c r="P1217" i="1" s="1"/>
  <c r="Q1218" i="1"/>
  <c r="P1218" i="1" s="1"/>
  <c r="Q1219" i="1"/>
  <c r="P1219" i="1" s="1"/>
  <c r="Q1220" i="1"/>
  <c r="P1220" i="1" s="1"/>
  <c r="Q1221" i="1"/>
  <c r="P1221" i="1" s="1"/>
  <c r="Q1222" i="1"/>
  <c r="P1222" i="1" s="1"/>
  <c r="Q1223" i="1"/>
  <c r="P1223" i="1" s="1"/>
  <c r="Q1224" i="1"/>
  <c r="P1224" i="1" s="1"/>
  <c r="Q1225" i="1"/>
  <c r="P1225" i="1" s="1"/>
  <c r="Q1226" i="1"/>
  <c r="P1226" i="1" s="1"/>
  <c r="Q1227" i="1"/>
  <c r="P1227" i="1" s="1"/>
  <c r="Q1228" i="1"/>
  <c r="P1228" i="1" s="1"/>
  <c r="Q1229" i="1"/>
  <c r="P1229" i="1" s="1"/>
  <c r="Q1230" i="1"/>
  <c r="P1230" i="1" s="1"/>
  <c r="Q1231" i="1"/>
  <c r="P1231" i="1" s="1"/>
  <c r="Q1232" i="1"/>
  <c r="P1232" i="1" s="1"/>
  <c r="Q1233" i="1"/>
  <c r="P1233" i="1" s="1"/>
  <c r="Q1234" i="1"/>
  <c r="P1234" i="1" s="1"/>
  <c r="Q1235" i="1"/>
  <c r="P1235" i="1" s="1"/>
  <c r="Q1236" i="1"/>
  <c r="P1236" i="1" s="1"/>
  <c r="Q1237" i="1"/>
  <c r="P1237" i="1" s="1"/>
  <c r="Q1238" i="1"/>
  <c r="P1238" i="1" s="1"/>
  <c r="Q1239" i="1"/>
  <c r="P1239" i="1" s="1"/>
  <c r="Q1240" i="1"/>
  <c r="P1240" i="1" s="1"/>
  <c r="Q1241" i="1"/>
  <c r="P1241" i="1" s="1"/>
  <c r="Q1242" i="1"/>
  <c r="P1242" i="1" s="1"/>
  <c r="Q1243" i="1"/>
  <c r="P1243" i="1" s="1"/>
  <c r="Q1244" i="1"/>
  <c r="P1244" i="1" s="1"/>
  <c r="Q1245" i="1"/>
  <c r="P1245" i="1" s="1"/>
  <c r="Q1246" i="1"/>
  <c r="P1246" i="1" s="1"/>
  <c r="Q1247" i="1"/>
  <c r="P1247" i="1" s="1"/>
  <c r="Q1248" i="1"/>
  <c r="P1248" i="1" s="1"/>
  <c r="Q1249" i="1"/>
  <c r="P1249" i="1" s="1"/>
  <c r="Q1250" i="1"/>
  <c r="P1250" i="1" s="1"/>
  <c r="Q1251" i="1"/>
  <c r="P1251" i="1" s="1"/>
  <c r="Q1252" i="1"/>
  <c r="P1252" i="1" s="1"/>
  <c r="Q1253" i="1"/>
  <c r="P1253" i="1" s="1"/>
  <c r="Q1254" i="1"/>
  <c r="P1254" i="1" s="1"/>
  <c r="Q1255" i="1"/>
  <c r="P1255" i="1" s="1"/>
  <c r="Q1256" i="1"/>
  <c r="P1256" i="1" s="1"/>
  <c r="Q1257" i="1"/>
  <c r="P1257" i="1" s="1"/>
  <c r="Q1258" i="1"/>
  <c r="P1258" i="1" s="1"/>
  <c r="Q1259" i="1"/>
  <c r="P1259" i="1" s="1"/>
  <c r="Q1260" i="1"/>
  <c r="P1260" i="1" s="1"/>
  <c r="Q1261" i="1"/>
  <c r="P1261" i="1" s="1"/>
  <c r="Q1262" i="1"/>
  <c r="P1262" i="1" s="1"/>
  <c r="Q1263" i="1"/>
  <c r="P1263" i="1" s="1"/>
  <c r="Q1264" i="1"/>
  <c r="P1264" i="1" s="1"/>
  <c r="Q1265" i="1"/>
  <c r="P1265" i="1" s="1"/>
  <c r="Q1266" i="1"/>
  <c r="P1266" i="1" s="1"/>
  <c r="Q1267" i="1"/>
  <c r="P1267" i="1" s="1"/>
  <c r="Q1268" i="1"/>
  <c r="P1268" i="1" s="1"/>
  <c r="Q1269" i="1"/>
  <c r="P1269" i="1" s="1"/>
  <c r="Q1270" i="1"/>
  <c r="P1270" i="1" s="1"/>
  <c r="Q1271" i="1"/>
  <c r="P1271" i="1" s="1"/>
  <c r="Q1272" i="1"/>
  <c r="P1272" i="1" s="1"/>
  <c r="Q1273" i="1"/>
  <c r="P1273" i="1" s="1"/>
  <c r="Q1274" i="1"/>
  <c r="P1274" i="1" s="1"/>
  <c r="Q1275" i="1"/>
  <c r="P1275" i="1" s="1"/>
  <c r="Q1276" i="1"/>
  <c r="P1276" i="1" s="1"/>
  <c r="Q1277" i="1"/>
  <c r="P1277" i="1" s="1"/>
  <c r="Q1278" i="1"/>
  <c r="P1278" i="1" s="1"/>
  <c r="Q1279" i="1"/>
  <c r="P1279" i="1" s="1"/>
  <c r="Q1280" i="1"/>
  <c r="P1280" i="1" s="1"/>
  <c r="Q1281" i="1"/>
  <c r="P1281" i="1" s="1"/>
  <c r="Q1282" i="1"/>
  <c r="P1282" i="1" s="1"/>
  <c r="Q1283" i="1"/>
  <c r="P1283" i="1" s="1"/>
  <c r="Q1284" i="1"/>
  <c r="P1284" i="1" s="1"/>
  <c r="Q1285" i="1"/>
  <c r="P1285" i="1" s="1"/>
  <c r="Q1286" i="1"/>
  <c r="P1286" i="1" s="1"/>
  <c r="Q1287" i="1"/>
  <c r="P1287" i="1" s="1"/>
  <c r="Q1288" i="1"/>
  <c r="P1288" i="1" s="1"/>
  <c r="Q1289" i="1"/>
  <c r="P1289" i="1" s="1"/>
  <c r="Q1290" i="1"/>
  <c r="P1290" i="1" s="1"/>
  <c r="Q1291" i="1"/>
  <c r="P1291" i="1" s="1"/>
  <c r="Q1292" i="1"/>
  <c r="P1292" i="1" s="1"/>
  <c r="Q1293" i="1"/>
  <c r="P1293" i="1" s="1"/>
  <c r="Q1294" i="1"/>
  <c r="P1294" i="1" s="1"/>
  <c r="Q1295" i="1"/>
  <c r="P1295" i="1" s="1"/>
  <c r="Q1296" i="1"/>
  <c r="P1296" i="1" s="1"/>
  <c r="Q1297" i="1"/>
  <c r="P1297" i="1" s="1"/>
  <c r="Q1298" i="1"/>
  <c r="P1298" i="1" s="1"/>
  <c r="Q1299" i="1"/>
  <c r="P1299" i="1" s="1"/>
  <c r="Q1300" i="1"/>
  <c r="P1300" i="1" s="1"/>
  <c r="Q1301" i="1"/>
  <c r="P1301" i="1" s="1"/>
  <c r="Q1302" i="1"/>
  <c r="P1302" i="1" s="1"/>
  <c r="Q1303" i="1"/>
  <c r="P1303" i="1" s="1"/>
  <c r="Q1304" i="1"/>
  <c r="P1304" i="1" s="1"/>
  <c r="Q1305" i="1"/>
  <c r="P1305" i="1" s="1"/>
  <c r="Q1306" i="1"/>
  <c r="P1306" i="1" s="1"/>
  <c r="Q1307" i="1"/>
  <c r="P1307" i="1" s="1"/>
  <c r="Q1308" i="1"/>
  <c r="P1308" i="1" s="1"/>
  <c r="Q1309" i="1"/>
  <c r="P1309" i="1" s="1"/>
  <c r="Q1310" i="1"/>
  <c r="P1310" i="1" s="1"/>
  <c r="Q1311" i="1"/>
  <c r="P1311" i="1" s="1"/>
  <c r="Q1312" i="1"/>
  <c r="P1312" i="1" s="1"/>
  <c r="Q1313" i="1"/>
  <c r="P1313" i="1" s="1"/>
  <c r="Q1314" i="1"/>
  <c r="P1314" i="1" s="1"/>
  <c r="Q1315" i="1"/>
  <c r="P1315" i="1" s="1"/>
  <c r="Q1316" i="1"/>
  <c r="P1316" i="1" s="1"/>
  <c r="Q1317" i="1"/>
  <c r="P1317" i="1" s="1"/>
  <c r="Q1318" i="1"/>
  <c r="P1318" i="1" s="1"/>
  <c r="Q1319" i="1"/>
  <c r="P1319" i="1" s="1"/>
  <c r="Q1320" i="1"/>
  <c r="P1320" i="1" s="1"/>
  <c r="Q1321" i="1"/>
  <c r="P1321" i="1" s="1"/>
  <c r="Q1322" i="1"/>
  <c r="P1322" i="1" s="1"/>
  <c r="Q1323" i="1"/>
  <c r="P1323" i="1" s="1"/>
  <c r="Q1324" i="1"/>
  <c r="P1324" i="1" s="1"/>
  <c r="Q1325" i="1"/>
  <c r="P1325" i="1" s="1"/>
  <c r="Q1326" i="1"/>
  <c r="P1326" i="1" s="1"/>
  <c r="Q1327" i="1"/>
  <c r="P1327" i="1" s="1"/>
  <c r="Q1328" i="1"/>
  <c r="P1328" i="1" s="1"/>
  <c r="Q1329" i="1"/>
  <c r="P1329" i="1" s="1"/>
  <c r="Q1330" i="1"/>
  <c r="P1330" i="1" s="1"/>
  <c r="Q1331" i="1"/>
  <c r="P1331" i="1" s="1"/>
  <c r="Q1332" i="1"/>
  <c r="P1332" i="1" s="1"/>
  <c r="Q1333" i="1"/>
  <c r="P1333" i="1" s="1"/>
  <c r="Q1334" i="1"/>
  <c r="P1334" i="1" s="1"/>
  <c r="Q1335" i="1"/>
  <c r="P1335" i="1" s="1"/>
  <c r="Q1336" i="1"/>
  <c r="P1336" i="1" s="1"/>
  <c r="Q1337" i="1"/>
  <c r="P1337" i="1" s="1"/>
  <c r="Q1338" i="1"/>
  <c r="P1338" i="1" s="1"/>
  <c r="Q1339" i="1"/>
  <c r="P1339" i="1" s="1"/>
  <c r="Q1340" i="1"/>
  <c r="P1340" i="1" s="1"/>
  <c r="Q1341" i="1"/>
  <c r="P1341" i="1" s="1"/>
  <c r="Q1342" i="1"/>
  <c r="P1342" i="1" s="1"/>
  <c r="Q1343" i="1"/>
  <c r="P1343" i="1" s="1"/>
  <c r="Q1344" i="1"/>
  <c r="P1344" i="1" s="1"/>
  <c r="Q1345" i="1"/>
  <c r="P1345" i="1" s="1"/>
  <c r="Q1346" i="1"/>
  <c r="P1346" i="1" s="1"/>
  <c r="Q1347" i="1"/>
  <c r="P1347" i="1" s="1"/>
  <c r="Q1348" i="1"/>
  <c r="P1348" i="1" s="1"/>
  <c r="Q1349" i="1"/>
  <c r="P1349" i="1" s="1"/>
  <c r="Q1350" i="1"/>
  <c r="P1350" i="1" s="1"/>
  <c r="Q1351" i="1"/>
  <c r="P1351" i="1" s="1"/>
  <c r="Q1352" i="1"/>
  <c r="P1352" i="1" s="1"/>
  <c r="Q1353" i="1"/>
  <c r="P1353" i="1" s="1"/>
  <c r="Q1354" i="1"/>
  <c r="P1354" i="1" s="1"/>
  <c r="Q1355" i="1"/>
  <c r="P1355" i="1" s="1"/>
  <c r="Q1356" i="1"/>
  <c r="P1356" i="1" s="1"/>
  <c r="Q1357" i="1"/>
  <c r="P1357" i="1" s="1"/>
  <c r="Q1358" i="1"/>
  <c r="P1358" i="1" s="1"/>
  <c r="Q1359" i="1"/>
  <c r="P1359" i="1" s="1"/>
  <c r="Q1360" i="1"/>
  <c r="P1360" i="1" s="1"/>
  <c r="Q1361" i="1"/>
  <c r="P1361" i="1" s="1"/>
  <c r="Q1362" i="1"/>
  <c r="P1362" i="1" s="1"/>
  <c r="Q1363" i="1"/>
  <c r="P1363" i="1" s="1"/>
  <c r="Q1364" i="1"/>
  <c r="P1364" i="1" s="1"/>
  <c r="Q1365" i="1"/>
  <c r="P1365" i="1" s="1"/>
  <c r="Q1366" i="1"/>
  <c r="P1366" i="1" s="1"/>
  <c r="Q1367" i="1"/>
  <c r="P1367" i="1" s="1"/>
  <c r="Q1368" i="1"/>
  <c r="P1368" i="1" s="1"/>
  <c r="Q1369" i="1"/>
  <c r="P1369" i="1" s="1"/>
  <c r="Q1370" i="1"/>
  <c r="P1370" i="1" s="1"/>
  <c r="Q1371" i="1"/>
  <c r="P1371" i="1" s="1"/>
  <c r="Q1372" i="1"/>
  <c r="P1372" i="1" s="1"/>
  <c r="Q1373" i="1"/>
  <c r="P1373" i="1" s="1"/>
  <c r="Q1374" i="1"/>
  <c r="P1374" i="1" s="1"/>
  <c r="Q1375" i="1"/>
  <c r="P1375" i="1" s="1"/>
  <c r="Q1376" i="1"/>
  <c r="P1376" i="1" s="1"/>
  <c r="Q1377" i="1"/>
  <c r="P1377" i="1" s="1"/>
  <c r="Q1378" i="1"/>
  <c r="P1378" i="1" s="1"/>
  <c r="Q1379" i="1"/>
  <c r="P1379" i="1" s="1"/>
  <c r="Q1380" i="1"/>
  <c r="P1380" i="1" s="1"/>
  <c r="Q1381" i="1"/>
  <c r="P1381" i="1" s="1"/>
  <c r="Q1382" i="1"/>
  <c r="P1382" i="1" s="1"/>
  <c r="Q1383" i="1"/>
  <c r="P1383" i="1" s="1"/>
  <c r="Q1384" i="1"/>
  <c r="P1384" i="1" s="1"/>
  <c r="Q1385" i="1"/>
  <c r="P1385" i="1" s="1"/>
  <c r="Q1386" i="1"/>
  <c r="P1386" i="1" s="1"/>
  <c r="Q1387" i="1"/>
  <c r="P1387" i="1" s="1"/>
  <c r="Q1388" i="1"/>
  <c r="P1388" i="1" s="1"/>
  <c r="Q1389" i="1"/>
  <c r="P1389" i="1" s="1"/>
  <c r="Q1390" i="1"/>
  <c r="P1390" i="1" s="1"/>
  <c r="Q1391" i="1"/>
  <c r="P1391" i="1" s="1"/>
  <c r="Q1392" i="1"/>
  <c r="P1392" i="1" s="1"/>
  <c r="Q1393" i="1"/>
  <c r="P1393" i="1" s="1"/>
  <c r="Q1394" i="1"/>
  <c r="P1394" i="1" s="1"/>
  <c r="Q1395" i="1"/>
  <c r="P1395" i="1" s="1"/>
  <c r="Q1396" i="1"/>
  <c r="P1396" i="1" s="1"/>
  <c r="Q1397" i="1"/>
  <c r="P1397" i="1" s="1"/>
  <c r="Q1398" i="1"/>
  <c r="P1398" i="1" s="1"/>
  <c r="Q1399" i="1"/>
  <c r="P1399" i="1" s="1"/>
  <c r="Q1400" i="1"/>
  <c r="P1400" i="1" s="1"/>
  <c r="Q1401" i="1"/>
  <c r="P1401" i="1" s="1"/>
  <c r="Q1402" i="1"/>
  <c r="P1402" i="1" s="1"/>
  <c r="Q1403" i="1"/>
  <c r="P1403" i="1" s="1"/>
  <c r="Q1404" i="1"/>
  <c r="P1404" i="1" s="1"/>
  <c r="Q1405" i="1"/>
  <c r="P1405" i="1" s="1"/>
  <c r="Q1406" i="1"/>
  <c r="P1406" i="1" s="1"/>
  <c r="Q1407" i="1"/>
  <c r="P1407" i="1" s="1"/>
  <c r="Q1408" i="1"/>
  <c r="P1408" i="1" s="1"/>
  <c r="Q1409" i="1"/>
  <c r="P1409" i="1" s="1"/>
  <c r="Q1410" i="1"/>
  <c r="P1410" i="1" s="1"/>
  <c r="Q1411" i="1"/>
  <c r="P1411" i="1" s="1"/>
  <c r="Q1412" i="1"/>
  <c r="P1412" i="1" s="1"/>
  <c r="Q1413" i="1"/>
  <c r="P1413" i="1" s="1"/>
  <c r="Q1414" i="1"/>
  <c r="P1414" i="1" s="1"/>
  <c r="Q1415" i="1"/>
  <c r="P1415" i="1" s="1"/>
  <c r="Q1416" i="1"/>
  <c r="P1416" i="1" s="1"/>
  <c r="Q1417" i="1"/>
  <c r="P1417" i="1" s="1"/>
  <c r="Q1418" i="1"/>
  <c r="P1418" i="1" s="1"/>
  <c r="Q1419" i="1"/>
  <c r="P1419" i="1" s="1"/>
  <c r="Q1420" i="1"/>
  <c r="P1420" i="1" s="1"/>
  <c r="Q1421" i="1"/>
  <c r="P1421" i="1" s="1"/>
  <c r="Q1422" i="1"/>
  <c r="P1422" i="1" s="1"/>
  <c r="Q1423" i="1"/>
  <c r="P1423" i="1" s="1"/>
  <c r="Q1424" i="1"/>
  <c r="P1424" i="1" s="1"/>
  <c r="Q1425" i="1"/>
  <c r="P1425" i="1" s="1"/>
  <c r="Q1426" i="1"/>
  <c r="P1426" i="1" s="1"/>
  <c r="Q1427" i="1"/>
  <c r="P1427" i="1" s="1"/>
  <c r="Q1428" i="1"/>
  <c r="P1428" i="1" s="1"/>
  <c r="Q1429" i="1"/>
  <c r="P1429" i="1" s="1"/>
  <c r="Q1430" i="1"/>
  <c r="P1430" i="1" s="1"/>
  <c r="Q1431" i="1"/>
  <c r="P1431" i="1" s="1"/>
  <c r="Q1432" i="1"/>
  <c r="P1432" i="1" s="1"/>
  <c r="Q1433" i="1"/>
  <c r="P1433" i="1" s="1"/>
  <c r="Q1434" i="1"/>
  <c r="P1434" i="1" s="1"/>
  <c r="Q1435" i="1"/>
  <c r="P1435" i="1" s="1"/>
  <c r="Q1436" i="1"/>
  <c r="P1436" i="1" s="1"/>
  <c r="Q1437" i="1"/>
  <c r="P1437" i="1" s="1"/>
  <c r="Q1438" i="1"/>
  <c r="P1438" i="1" s="1"/>
  <c r="Q1439" i="1"/>
  <c r="P1439" i="1" s="1"/>
  <c r="Q1440" i="1"/>
  <c r="P1440" i="1" s="1"/>
  <c r="Q1441" i="1"/>
  <c r="P1441" i="1" s="1"/>
  <c r="Q1442" i="1"/>
  <c r="P1442" i="1" s="1"/>
  <c r="Q1443" i="1"/>
  <c r="P1443" i="1" s="1"/>
  <c r="Q1444" i="1"/>
  <c r="P1444" i="1" s="1"/>
  <c r="Q1445" i="1"/>
  <c r="P1445" i="1" s="1"/>
  <c r="Q1446" i="1"/>
  <c r="P1446" i="1" s="1"/>
  <c r="Q1447" i="1"/>
  <c r="P1447" i="1" s="1"/>
  <c r="Q1448" i="1"/>
  <c r="P1448" i="1" s="1"/>
  <c r="Q1449" i="1"/>
  <c r="P1449" i="1" s="1"/>
  <c r="Q1450" i="1"/>
  <c r="P1450" i="1" s="1"/>
  <c r="Q1451" i="1"/>
  <c r="P1451" i="1" s="1"/>
  <c r="Q1452" i="1"/>
  <c r="P1452" i="1" s="1"/>
  <c r="Q1453" i="1"/>
  <c r="P1453" i="1" s="1"/>
  <c r="Q1454" i="1"/>
  <c r="P1454" i="1" s="1"/>
  <c r="Q1455" i="1"/>
  <c r="P1455" i="1" s="1"/>
  <c r="Q1456" i="1"/>
  <c r="P1456" i="1" s="1"/>
  <c r="Q1457" i="1"/>
  <c r="P1457" i="1" s="1"/>
  <c r="Q1458" i="1"/>
  <c r="P1458" i="1" s="1"/>
  <c r="Q1459" i="1"/>
  <c r="P1459" i="1" s="1"/>
  <c r="Q1460" i="1"/>
  <c r="P1460" i="1" s="1"/>
  <c r="Q1461" i="1"/>
  <c r="P1461" i="1" s="1"/>
  <c r="Q1462" i="1"/>
  <c r="P1462" i="1" s="1"/>
  <c r="Q1463" i="1"/>
  <c r="P1463" i="1" s="1"/>
  <c r="Q1464" i="1"/>
  <c r="P1464" i="1" s="1"/>
  <c r="Q1465" i="1"/>
  <c r="P1465" i="1" s="1"/>
  <c r="Q1466" i="1"/>
  <c r="P1466" i="1" s="1"/>
  <c r="Q1467" i="1"/>
  <c r="P1467" i="1" s="1"/>
  <c r="Q1468" i="1"/>
  <c r="P1468" i="1" s="1"/>
  <c r="Q1469" i="1"/>
  <c r="P1469" i="1" s="1"/>
  <c r="Q1470" i="1"/>
  <c r="P1470" i="1" s="1"/>
  <c r="Q1471" i="1"/>
  <c r="P1471" i="1" s="1"/>
  <c r="Q1472" i="1"/>
  <c r="P1472" i="1" s="1"/>
  <c r="Q1473" i="1"/>
  <c r="P1473" i="1" s="1"/>
  <c r="Q1474" i="1"/>
  <c r="P1474" i="1" s="1"/>
  <c r="Q1475" i="1"/>
  <c r="P1475" i="1" s="1"/>
  <c r="Q1476" i="1"/>
  <c r="P1476" i="1" s="1"/>
  <c r="Q1477" i="1"/>
  <c r="P1477" i="1" s="1"/>
  <c r="Q1478" i="1"/>
  <c r="P1478" i="1" s="1"/>
  <c r="Q1479" i="1"/>
  <c r="P1479" i="1" s="1"/>
  <c r="Q1480" i="1"/>
  <c r="P1480" i="1" s="1"/>
  <c r="Q1481" i="1"/>
  <c r="P1481" i="1" s="1"/>
  <c r="Q1482" i="1"/>
  <c r="P1482" i="1" s="1"/>
  <c r="Q1483" i="1"/>
  <c r="P1483" i="1" s="1"/>
  <c r="Q1484" i="1"/>
  <c r="P1484" i="1" s="1"/>
  <c r="Q1485" i="1"/>
  <c r="P1485" i="1" s="1"/>
  <c r="Q1486" i="1"/>
  <c r="P1486" i="1" s="1"/>
  <c r="Q1487" i="1"/>
  <c r="P1487" i="1" s="1"/>
  <c r="Q1488" i="1"/>
  <c r="P1488" i="1" s="1"/>
  <c r="Q1489" i="1"/>
  <c r="P1489" i="1" s="1"/>
  <c r="Q1490" i="1"/>
  <c r="P1490" i="1" s="1"/>
  <c r="Q1491" i="1"/>
  <c r="P1491" i="1" s="1"/>
  <c r="Q1492" i="1"/>
  <c r="P1492" i="1" s="1"/>
  <c r="Q1493" i="1"/>
  <c r="P1493" i="1" s="1"/>
  <c r="Q1494" i="1"/>
  <c r="P1494" i="1" s="1"/>
  <c r="Q1495" i="1"/>
  <c r="P1495" i="1" s="1"/>
  <c r="Q1496" i="1"/>
  <c r="P1496" i="1" s="1"/>
  <c r="Q1497" i="1"/>
  <c r="P1497" i="1" s="1"/>
  <c r="Q1498" i="1"/>
  <c r="P1498" i="1" s="1"/>
  <c r="Q1499" i="1"/>
  <c r="P1499" i="1" s="1"/>
  <c r="Q1500" i="1"/>
  <c r="P1500" i="1" s="1"/>
  <c r="Q1501" i="1"/>
  <c r="P1501" i="1" s="1"/>
  <c r="Q1502" i="1"/>
  <c r="P1502" i="1" s="1"/>
  <c r="Q1503" i="1"/>
  <c r="P1503" i="1" s="1"/>
  <c r="Q1504" i="1"/>
  <c r="P1504" i="1" s="1"/>
  <c r="Q1505" i="1"/>
  <c r="P1505" i="1" s="1"/>
  <c r="Q1506" i="1"/>
  <c r="P1506" i="1" s="1"/>
  <c r="Q1507" i="1"/>
  <c r="P1507" i="1" s="1"/>
  <c r="Q1508" i="1"/>
  <c r="P1508" i="1" s="1"/>
  <c r="Q1509" i="1"/>
  <c r="P1509" i="1" s="1"/>
  <c r="Q1510" i="1"/>
  <c r="P1510" i="1" s="1"/>
  <c r="Q1511" i="1"/>
  <c r="P1511" i="1" s="1"/>
  <c r="Q1512" i="1"/>
  <c r="P1512" i="1" s="1"/>
  <c r="Q1513" i="1"/>
  <c r="P1513" i="1" s="1"/>
  <c r="Q1514" i="1"/>
  <c r="P1514" i="1" s="1"/>
  <c r="Q1515" i="1"/>
  <c r="P1515" i="1" s="1"/>
  <c r="Q1516" i="1"/>
  <c r="P1516" i="1" s="1"/>
  <c r="Q1517" i="1"/>
  <c r="P1517" i="1" s="1"/>
  <c r="Q1518" i="1"/>
  <c r="P1518" i="1" s="1"/>
  <c r="Q1519" i="1"/>
  <c r="P1519" i="1" s="1"/>
  <c r="Q1520" i="1"/>
  <c r="P1520" i="1" s="1"/>
  <c r="Q1521" i="1"/>
  <c r="P1521" i="1" s="1"/>
  <c r="Q1522" i="1"/>
  <c r="P1522" i="1" s="1"/>
  <c r="Q1523" i="1"/>
  <c r="P1523" i="1" s="1"/>
  <c r="Q1524" i="1"/>
  <c r="P1524" i="1" s="1"/>
  <c r="Q1525" i="1"/>
  <c r="P1525" i="1" s="1"/>
  <c r="Q1526" i="1"/>
  <c r="P1526" i="1" s="1"/>
  <c r="Q1527" i="1"/>
  <c r="P1527" i="1" s="1"/>
  <c r="Q1528" i="1"/>
  <c r="P1528" i="1" s="1"/>
  <c r="Q1529" i="1"/>
  <c r="P1529" i="1" s="1"/>
  <c r="Q1530" i="1"/>
  <c r="P1530" i="1" s="1"/>
  <c r="Q1531" i="1"/>
  <c r="P1531" i="1" s="1"/>
  <c r="Q1532" i="1"/>
  <c r="P1532" i="1" s="1"/>
  <c r="Q1533" i="1"/>
  <c r="P1533" i="1" s="1"/>
  <c r="Q1534" i="1"/>
  <c r="P1534" i="1" s="1"/>
  <c r="Q1535" i="1"/>
  <c r="P1535" i="1" s="1"/>
  <c r="Q1536" i="1"/>
  <c r="P1536" i="1" s="1"/>
  <c r="Q1537" i="1"/>
  <c r="P1537" i="1" s="1"/>
  <c r="Q1538" i="1"/>
  <c r="P1538" i="1" s="1"/>
  <c r="Q1539" i="1"/>
  <c r="P1539" i="1" s="1"/>
  <c r="Q1540" i="1"/>
  <c r="P1540" i="1" s="1"/>
  <c r="Q1541" i="1"/>
  <c r="P1541" i="1" s="1"/>
  <c r="Q1542" i="1"/>
  <c r="P1542" i="1" s="1"/>
  <c r="Q1543" i="1"/>
  <c r="P1543" i="1" s="1"/>
  <c r="Q1544" i="1"/>
  <c r="P1544" i="1" s="1"/>
  <c r="Q1545" i="1"/>
  <c r="P1545" i="1" s="1"/>
  <c r="Q1546" i="1"/>
  <c r="P1546" i="1" s="1"/>
  <c r="Q1547" i="1"/>
  <c r="P1547" i="1" s="1"/>
  <c r="Q1548" i="1"/>
  <c r="P1548" i="1" s="1"/>
  <c r="Q1549" i="1"/>
  <c r="P1549" i="1" s="1"/>
  <c r="Q1550" i="1"/>
  <c r="P1550" i="1" s="1"/>
  <c r="Q1551" i="1"/>
  <c r="P1551" i="1" s="1"/>
  <c r="Q1552" i="1"/>
  <c r="P1552" i="1" s="1"/>
  <c r="Q1553" i="1"/>
  <c r="P1553" i="1" s="1"/>
  <c r="Q1554" i="1"/>
  <c r="P1554" i="1" s="1"/>
  <c r="Q1555" i="1"/>
  <c r="P1555" i="1" s="1"/>
  <c r="Q1556" i="1"/>
  <c r="P1556" i="1" s="1"/>
  <c r="Q1557" i="1"/>
  <c r="P1557" i="1" s="1"/>
  <c r="Q1558" i="1"/>
  <c r="P1558" i="1" s="1"/>
  <c r="Q1559" i="1"/>
  <c r="P1559" i="1" s="1"/>
  <c r="Q1560" i="1"/>
  <c r="P1560" i="1" s="1"/>
  <c r="Q1561" i="1"/>
  <c r="P1561" i="1" s="1"/>
  <c r="Q1562" i="1"/>
  <c r="P1562" i="1" s="1"/>
  <c r="Q1563" i="1"/>
  <c r="P1563" i="1" s="1"/>
  <c r="Q1564" i="1"/>
  <c r="P1564" i="1" s="1"/>
  <c r="Q1565" i="1"/>
  <c r="P1565" i="1" s="1"/>
  <c r="Q1566" i="1"/>
  <c r="P1566" i="1" s="1"/>
  <c r="Q1567" i="1"/>
  <c r="P1567" i="1" s="1"/>
  <c r="Q1568" i="1"/>
  <c r="P1568" i="1" s="1"/>
  <c r="Q1569" i="1"/>
  <c r="P1569" i="1" s="1"/>
  <c r="Q1570" i="1"/>
  <c r="P1570" i="1" s="1"/>
  <c r="Q1571" i="1"/>
  <c r="P1571" i="1" s="1"/>
  <c r="Q1572" i="1"/>
  <c r="P1572" i="1" s="1"/>
  <c r="Q1573" i="1"/>
  <c r="P1573" i="1" s="1"/>
  <c r="Q1574" i="1"/>
  <c r="P1574" i="1" s="1"/>
  <c r="Q1575" i="1"/>
  <c r="P1575" i="1" s="1"/>
  <c r="Q1576" i="1"/>
  <c r="P1576" i="1" s="1"/>
  <c r="Q1577" i="1"/>
  <c r="P1577" i="1" s="1"/>
  <c r="Q1578" i="1"/>
  <c r="P1578" i="1" s="1"/>
  <c r="Q1579" i="1"/>
  <c r="P1579" i="1" s="1"/>
  <c r="Q1580" i="1"/>
  <c r="P1580" i="1" s="1"/>
  <c r="Q1581" i="1"/>
  <c r="P1581" i="1" s="1"/>
  <c r="Q1582" i="1"/>
  <c r="P1582" i="1" s="1"/>
  <c r="Q1583" i="1"/>
  <c r="P1583" i="1" s="1"/>
  <c r="Q1584" i="1"/>
  <c r="P1584" i="1" s="1"/>
  <c r="Q1585" i="1"/>
  <c r="P1585" i="1" s="1"/>
  <c r="Q1586" i="1"/>
  <c r="P1586" i="1" s="1"/>
  <c r="Q1587" i="1"/>
  <c r="P1587" i="1" s="1"/>
  <c r="Q1588" i="1"/>
  <c r="P1588" i="1" s="1"/>
  <c r="Q1589" i="1"/>
  <c r="P1589" i="1" s="1"/>
  <c r="Q1590" i="1"/>
  <c r="P1590" i="1" s="1"/>
  <c r="Q1591" i="1"/>
  <c r="P1591" i="1" s="1"/>
  <c r="Q1592" i="1"/>
  <c r="P1592" i="1" s="1"/>
  <c r="Q1593" i="1"/>
  <c r="P1593" i="1" s="1"/>
  <c r="Q1594" i="1"/>
  <c r="P1594" i="1" s="1"/>
  <c r="Q1595" i="1"/>
  <c r="P1595" i="1" s="1"/>
  <c r="Q1596" i="1"/>
  <c r="P1596" i="1" s="1"/>
  <c r="Q1597" i="1"/>
  <c r="P1597" i="1" s="1"/>
  <c r="Q1598" i="1"/>
  <c r="P1598" i="1" s="1"/>
  <c r="Q1599" i="1"/>
  <c r="P1599" i="1" s="1"/>
  <c r="Q1600" i="1"/>
  <c r="P1600" i="1" s="1"/>
  <c r="Q1601" i="1"/>
  <c r="P1601" i="1" s="1"/>
  <c r="Q1602" i="1"/>
  <c r="P1602" i="1" s="1"/>
  <c r="Q1603" i="1"/>
  <c r="P1603" i="1" s="1"/>
  <c r="Q1604" i="1"/>
  <c r="P1604" i="1" s="1"/>
  <c r="Q1605" i="1"/>
  <c r="P1605" i="1" s="1"/>
  <c r="Q1606" i="1"/>
  <c r="P1606" i="1" s="1"/>
  <c r="Q1607" i="1"/>
  <c r="P1607" i="1" s="1"/>
  <c r="Q1608" i="1"/>
  <c r="P1608" i="1" s="1"/>
  <c r="Q1609" i="1"/>
  <c r="P1609" i="1" s="1"/>
  <c r="Q1610" i="1"/>
  <c r="P1610" i="1" s="1"/>
  <c r="Q1611" i="1"/>
  <c r="P1611" i="1" s="1"/>
  <c r="Q1612" i="1"/>
  <c r="P1612" i="1" s="1"/>
  <c r="Q1613" i="1"/>
  <c r="P1613" i="1" s="1"/>
  <c r="Q1614" i="1"/>
  <c r="P1614" i="1" s="1"/>
  <c r="Q1615" i="1"/>
  <c r="P1615" i="1" s="1"/>
  <c r="Q1616" i="1"/>
  <c r="P1616" i="1" s="1"/>
  <c r="Q1617" i="1"/>
  <c r="P1617" i="1" s="1"/>
  <c r="Q1618" i="1"/>
  <c r="P1618" i="1" s="1"/>
  <c r="Q1619" i="1"/>
  <c r="P1619" i="1" s="1"/>
  <c r="Q1620" i="1"/>
  <c r="P1620" i="1" s="1"/>
  <c r="Q1621" i="1"/>
  <c r="P1621" i="1" s="1"/>
  <c r="Q1622" i="1"/>
  <c r="P1622" i="1" s="1"/>
  <c r="Q1623" i="1"/>
  <c r="P1623" i="1" s="1"/>
  <c r="Q1624" i="1"/>
  <c r="P1624" i="1" s="1"/>
  <c r="Q1625" i="1"/>
  <c r="P1625" i="1" s="1"/>
  <c r="Q1626" i="1"/>
  <c r="P1626" i="1" s="1"/>
  <c r="Q1627" i="1"/>
  <c r="P1627" i="1" s="1"/>
  <c r="Q1628" i="1"/>
  <c r="P1628" i="1" s="1"/>
  <c r="Q1629" i="1"/>
  <c r="P1629" i="1" s="1"/>
  <c r="Q1630" i="1"/>
  <c r="P1630" i="1" s="1"/>
  <c r="Q1631" i="1"/>
  <c r="P1631" i="1" s="1"/>
  <c r="Q1632" i="1"/>
  <c r="P1632" i="1" s="1"/>
  <c r="Q1633" i="1"/>
  <c r="P1633" i="1" s="1"/>
  <c r="Q1634" i="1"/>
  <c r="P1634" i="1" s="1"/>
  <c r="Q1635" i="1"/>
  <c r="P1635" i="1" s="1"/>
  <c r="Q1636" i="1"/>
  <c r="P1636" i="1" s="1"/>
  <c r="Q1637" i="1"/>
  <c r="P1637" i="1" s="1"/>
  <c r="Q1638" i="1"/>
  <c r="P1638" i="1" s="1"/>
  <c r="Q1639" i="1"/>
  <c r="P1639" i="1" s="1"/>
  <c r="Q1640" i="1"/>
  <c r="P1640" i="1" s="1"/>
  <c r="Q1641" i="1"/>
  <c r="P1641" i="1" s="1"/>
  <c r="Q1642" i="1"/>
  <c r="P1642" i="1" s="1"/>
  <c r="Q1643" i="1"/>
  <c r="P1643" i="1" s="1"/>
  <c r="Q1644" i="1"/>
  <c r="P1644" i="1" s="1"/>
  <c r="Q1645" i="1"/>
  <c r="P1645" i="1" s="1"/>
  <c r="Q1646" i="1"/>
  <c r="P1646" i="1" s="1"/>
  <c r="Q1647" i="1"/>
  <c r="P1647" i="1" s="1"/>
  <c r="Q1648" i="1"/>
  <c r="P1648" i="1" s="1"/>
  <c r="Q1649" i="1"/>
  <c r="P1649" i="1" s="1"/>
  <c r="Q1650" i="1"/>
  <c r="P1650" i="1" s="1"/>
  <c r="Q1651" i="1"/>
  <c r="P1651" i="1" s="1"/>
  <c r="Q1652" i="1"/>
  <c r="P1652" i="1" s="1"/>
  <c r="Q1653" i="1"/>
  <c r="P1653" i="1" s="1"/>
  <c r="Q1654" i="1"/>
  <c r="P1654" i="1" s="1"/>
  <c r="Q1655" i="1"/>
  <c r="P1655" i="1" s="1"/>
  <c r="Q1656" i="1"/>
  <c r="P1656" i="1" s="1"/>
  <c r="Q1657" i="1"/>
  <c r="P1657" i="1" s="1"/>
  <c r="Q1658" i="1"/>
  <c r="P1658" i="1" s="1"/>
  <c r="Q1659" i="1"/>
  <c r="P1659" i="1" s="1"/>
  <c r="Q1660" i="1"/>
  <c r="P1660" i="1" s="1"/>
  <c r="Q1661" i="1"/>
  <c r="P1661" i="1" s="1"/>
  <c r="Q1662" i="1"/>
  <c r="P1662" i="1" s="1"/>
  <c r="Q1663" i="1"/>
  <c r="P1663" i="1" s="1"/>
  <c r="Q1664" i="1"/>
  <c r="P1664" i="1" s="1"/>
  <c r="Q1665" i="1"/>
  <c r="P1665" i="1" s="1"/>
  <c r="Q1666" i="1"/>
  <c r="P1666" i="1" s="1"/>
  <c r="Q1667" i="1"/>
  <c r="P1667" i="1" s="1"/>
  <c r="Q1668" i="1"/>
  <c r="P1668" i="1" s="1"/>
  <c r="Q1669" i="1"/>
  <c r="P1669" i="1" s="1"/>
  <c r="Q1670" i="1"/>
  <c r="P1670" i="1" s="1"/>
  <c r="Q1671" i="1"/>
  <c r="P1671" i="1" s="1"/>
  <c r="Q1672" i="1"/>
  <c r="P1672" i="1" s="1"/>
  <c r="Q1673" i="1"/>
  <c r="P1673" i="1" s="1"/>
  <c r="Q1674" i="1"/>
  <c r="P1674" i="1" s="1"/>
  <c r="Q1675" i="1"/>
  <c r="P1675" i="1" s="1"/>
  <c r="Q1676" i="1"/>
  <c r="P1676" i="1" s="1"/>
  <c r="Q1677" i="1"/>
  <c r="P1677" i="1" s="1"/>
  <c r="Q1678" i="1"/>
  <c r="P1678" i="1" s="1"/>
  <c r="Q1679" i="1"/>
  <c r="P1679" i="1" s="1"/>
  <c r="Q1680" i="1"/>
  <c r="P1680" i="1" s="1"/>
  <c r="Q1681" i="1"/>
  <c r="P1681" i="1" s="1"/>
  <c r="Q1682" i="1"/>
  <c r="P1682" i="1" s="1"/>
  <c r="Q1683" i="1"/>
  <c r="P1683" i="1" s="1"/>
  <c r="Q1684" i="1"/>
  <c r="P1684" i="1" s="1"/>
  <c r="Q1685" i="1"/>
  <c r="P1685" i="1" s="1"/>
  <c r="Q1686" i="1"/>
  <c r="P1686" i="1" s="1"/>
  <c r="Q1687" i="1"/>
  <c r="P1687" i="1" s="1"/>
  <c r="Q1688" i="1"/>
  <c r="P1688" i="1" s="1"/>
  <c r="Q1689" i="1"/>
  <c r="P1689" i="1" s="1"/>
  <c r="Q1690" i="1"/>
  <c r="P1690" i="1" s="1"/>
  <c r="Q1691" i="1"/>
  <c r="P1691" i="1" s="1"/>
  <c r="Q1692" i="1"/>
  <c r="P1692" i="1" s="1"/>
  <c r="Q1693" i="1"/>
  <c r="P1693" i="1" s="1"/>
  <c r="Q1694" i="1"/>
  <c r="P1694" i="1" s="1"/>
  <c r="Q1695" i="1"/>
  <c r="P1695" i="1" s="1"/>
  <c r="Q1696" i="1"/>
  <c r="P1696" i="1" s="1"/>
  <c r="Q1697" i="1"/>
  <c r="P1697" i="1" s="1"/>
  <c r="Q1698" i="1"/>
  <c r="P1698" i="1" s="1"/>
  <c r="Q1699" i="1"/>
  <c r="P1699" i="1" s="1"/>
  <c r="Q1700" i="1"/>
  <c r="P1700" i="1" s="1"/>
  <c r="Q1701" i="1"/>
  <c r="P1701" i="1" s="1"/>
  <c r="Q1702" i="1"/>
  <c r="P1702" i="1" s="1"/>
  <c r="Q1703" i="1"/>
  <c r="P1703" i="1" s="1"/>
  <c r="Q1704" i="1"/>
  <c r="P1704" i="1" s="1"/>
  <c r="Q1705" i="1"/>
  <c r="P1705" i="1" s="1"/>
  <c r="Q1706" i="1"/>
  <c r="P1706" i="1" s="1"/>
  <c r="Q1707" i="1"/>
  <c r="P1707" i="1" s="1"/>
  <c r="Q1708" i="1"/>
  <c r="P1708" i="1" s="1"/>
  <c r="Q1709" i="1"/>
  <c r="P1709" i="1" s="1"/>
  <c r="Q1710" i="1"/>
  <c r="P1710" i="1" s="1"/>
  <c r="Q1711" i="1"/>
  <c r="P1711" i="1" s="1"/>
  <c r="Q1712" i="1"/>
  <c r="P1712" i="1" s="1"/>
  <c r="Q1713" i="1"/>
  <c r="P1713" i="1" s="1"/>
  <c r="Q1714" i="1"/>
  <c r="P1714" i="1" s="1"/>
  <c r="Q1715" i="1"/>
  <c r="P1715" i="1" s="1"/>
  <c r="Q1716" i="1"/>
  <c r="P1716" i="1" s="1"/>
  <c r="Q1717" i="1"/>
  <c r="P1717" i="1" s="1"/>
  <c r="Q1718" i="1"/>
  <c r="P1718" i="1" s="1"/>
  <c r="Q1719" i="1"/>
  <c r="P1719" i="1" s="1"/>
  <c r="Q1720" i="1"/>
  <c r="P1720" i="1" s="1"/>
  <c r="Q1721" i="1"/>
  <c r="P1721" i="1" s="1"/>
  <c r="Q1722" i="1"/>
  <c r="P1722" i="1" s="1"/>
  <c r="Q1723" i="1"/>
  <c r="P1723" i="1" s="1"/>
  <c r="Q1724" i="1"/>
  <c r="P1724" i="1" s="1"/>
  <c r="Q1725" i="1"/>
  <c r="P1725" i="1" s="1"/>
  <c r="Q1726" i="1"/>
  <c r="P1726" i="1" s="1"/>
  <c r="Q1727" i="1"/>
  <c r="P1727" i="1" s="1"/>
  <c r="Q1728" i="1"/>
  <c r="P1728" i="1" s="1"/>
  <c r="Q1729" i="1"/>
  <c r="P1729" i="1" s="1"/>
  <c r="Q1730" i="1"/>
  <c r="P1730" i="1" s="1"/>
  <c r="Q1731" i="1"/>
  <c r="P1731" i="1" s="1"/>
  <c r="Q1732" i="1"/>
  <c r="P1732" i="1" s="1"/>
  <c r="Q1733" i="1"/>
  <c r="P1733" i="1" s="1"/>
  <c r="Q1734" i="1"/>
  <c r="P1734" i="1" s="1"/>
  <c r="Q1735" i="1"/>
  <c r="P1735" i="1" s="1"/>
  <c r="Q1736" i="1"/>
  <c r="P1736" i="1" s="1"/>
  <c r="Q1737" i="1"/>
  <c r="P1737" i="1" s="1"/>
  <c r="Q1738" i="1"/>
  <c r="P1738" i="1" s="1"/>
  <c r="Q1739" i="1"/>
  <c r="P1739" i="1" s="1"/>
  <c r="Q1740" i="1"/>
  <c r="P1740" i="1" s="1"/>
  <c r="Q1741" i="1"/>
  <c r="P1741" i="1" s="1"/>
  <c r="Q1742" i="1"/>
  <c r="P1742" i="1" s="1"/>
  <c r="Q1743" i="1"/>
  <c r="P1743" i="1" s="1"/>
  <c r="Q1744" i="1"/>
  <c r="P1744" i="1" s="1"/>
  <c r="Q1745" i="1"/>
  <c r="P1745" i="1" s="1"/>
  <c r="Q1746" i="1"/>
  <c r="P1746" i="1" s="1"/>
  <c r="Q1747" i="1"/>
  <c r="P1747" i="1" s="1"/>
  <c r="Q1748" i="1"/>
  <c r="P1748" i="1" s="1"/>
  <c r="Q1749" i="1"/>
  <c r="P1749" i="1" s="1"/>
  <c r="Q1750" i="1"/>
  <c r="P1750" i="1" s="1"/>
  <c r="Q1751" i="1"/>
  <c r="P1751" i="1" s="1"/>
  <c r="Q1752" i="1"/>
  <c r="P1752" i="1" s="1"/>
  <c r="Q1753" i="1"/>
  <c r="P1753" i="1" s="1"/>
  <c r="Q1754" i="1"/>
  <c r="P1754" i="1" s="1"/>
  <c r="Q1755" i="1"/>
  <c r="P1755" i="1" s="1"/>
  <c r="Q1756" i="1"/>
  <c r="P1756" i="1" s="1"/>
  <c r="Q1757" i="1"/>
  <c r="P1757" i="1" s="1"/>
  <c r="Q1758" i="1"/>
  <c r="P1758" i="1" s="1"/>
  <c r="Q1759" i="1"/>
  <c r="P1759" i="1" s="1"/>
  <c r="Q1760" i="1"/>
  <c r="P1760" i="1" s="1"/>
  <c r="Q1761" i="1"/>
  <c r="P1761" i="1" s="1"/>
  <c r="Q1762" i="1"/>
  <c r="P1762" i="1" s="1"/>
  <c r="Q1763" i="1"/>
  <c r="P1763" i="1" s="1"/>
  <c r="Q1764" i="1"/>
  <c r="P1764" i="1" s="1"/>
  <c r="Q1765" i="1"/>
  <c r="P1765" i="1" s="1"/>
  <c r="Q1766" i="1"/>
  <c r="P1766" i="1" s="1"/>
  <c r="Q1767" i="1"/>
  <c r="P1767" i="1" s="1"/>
  <c r="Q1768" i="1"/>
  <c r="P1768" i="1" s="1"/>
  <c r="Q1769" i="1"/>
  <c r="P1769" i="1" s="1"/>
  <c r="Q1770" i="1"/>
  <c r="P1770" i="1" s="1"/>
  <c r="Q1771" i="1"/>
  <c r="P1771" i="1" s="1"/>
  <c r="Q1772" i="1"/>
  <c r="P1772" i="1" s="1"/>
  <c r="Q1773" i="1"/>
  <c r="P1773" i="1" s="1"/>
  <c r="Q1774" i="1"/>
  <c r="P1774" i="1" s="1"/>
  <c r="Q1775" i="1"/>
  <c r="P1775" i="1" s="1"/>
  <c r="Q1776" i="1"/>
  <c r="P1776" i="1" s="1"/>
  <c r="Q1777" i="1"/>
  <c r="P1777" i="1" s="1"/>
  <c r="Q1778" i="1"/>
  <c r="P1778" i="1" s="1"/>
  <c r="Q1779" i="1"/>
  <c r="P1779" i="1" s="1"/>
  <c r="Q1780" i="1"/>
  <c r="P1780" i="1" s="1"/>
  <c r="Q1781" i="1"/>
  <c r="P1781" i="1" s="1"/>
  <c r="Q1782" i="1"/>
  <c r="P1782" i="1" s="1"/>
  <c r="Q1783" i="1"/>
  <c r="P1783" i="1" s="1"/>
  <c r="Q1784" i="1"/>
  <c r="P1784" i="1" s="1"/>
  <c r="Q1785" i="1"/>
  <c r="P1785" i="1" s="1"/>
  <c r="Q1786" i="1"/>
  <c r="P1786" i="1" s="1"/>
  <c r="Q1787" i="1"/>
  <c r="P1787" i="1" s="1"/>
  <c r="Q1788" i="1"/>
  <c r="P1788" i="1" s="1"/>
  <c r="Q1789" i="1"/>
  <c r="P1789" i="1" s="1"/>
  <c r="Q1790" i="1"/>
  <c r="P1790" i="1" s="1"/>
  <c r="Q1791" i="1"/>
  <c r="P1791" i="1" s="1"/>
  <c r="Q1792" i="1"/>
  <c r="P1792" i="1" s="1"/>
  <c r="Q1793" i="1"/>
  <c r="P1793" i="1" s="1"/>
  <c r="Q1794" i="1"/>
  <c r="P1794" i="1" s="1"/>
  <c r="Q1795" i="1"/>
  <c r="P1795" i="1" s="1"/>
  <c r="Q1796" i="1"/>
  <c r="P1796" i="1" s="1"/>
  <c r="Q1797" i="1"/>
  <c r="P1797" i="1" s="1"/>
  <c r="Q1798" i="1"/>
  <c r="P1798" i="1" s="1"/>
  <c r="Q1799" i="1"/>
  <c r="P1799" i="1" s="1"/>
  <c r="Q1800" i="1"/>
  <c r="P1800" i="1" s="1"/>
  <c r="Q1801" i="1"/>
  <c r="P1801" i="1" s="1"/>
  <c r="Q1802" i="1"/>
  <c r="P1802" i="1" s="1"/>
  <c r="Q1803" i="1"/>
  <c r="P1803" i="1" s="1"/>
  <c r="Q1804" i="1"/>
  <c r="P1804" i="1" s="1"/>
  <c r="Q1805" i="1"/>
  <c r="P1805" i="1" s="1"/>
  <c r="Q1806" i="1"/>
  <c r="P1806" i="1" s="1"/>
  <c r="Q1807" i="1"/>
  <c r="P1807" i="1" s="1"/>
  <c r="Q1808" i="1"/>
  <c r="P1808" i="1" s="1"/>
  <c r="Q1809" i="1"/>
  <c r="P1809" i="1" s="1"/>
  <c r="Q1810" i="1"/>
  <c r="P1810" i="1" s="1"/>
  <c r="Q1811" i="1"/>
  <c r="P1811" i="1" s="1"/>
  <c r="Q1812" i="1"/>
  <c r="P1812" i="1" s="1"/>
  <c r="Q1813" i="1"/>
  <c r="P1813" i="1" s="1"/>
  <c r="Q1814" i="1"/>
  <c r="P1814" i="1" s="1"/>
  <c r="Q1815" i="1"/>
  <c r="P1815" i="1" s="1"/>
  <c r="Q1816" i="1"/>
  <c r="P1816" i="1" s="1"/>
  <c r="Q1817" i="1"/>
  <c r="P1817" i="1" s="1"/>
  <c r="Q1818" i="1"/>
  <c r="P1818" i="1" s="1"/>
  <c r="Q1819" i="1"/>
  <c r="P1819" i="1" s="1"/>
  <c r="Q1820" i="1"/>
  <c r="P1820" i="1" s="1"/>
  <c r="Q1821" i="1"/>
  <c r="P1821" i="1" s="1"/>
  <c r="Q1822" i="1"/>
  <c r="P1822" i="1" s="1"/>
  <c r="Q1823" i="1"/>
  <c r="P1823" i="1" s="1"/>
  <c r="Q1824" i="1"/>
  <c r="P1824" i="1" s="1"/>
  <c r="Q1825" i="1"/>
  <c r="P1825" i="1" s="1"/>
  <c r="Q1826" i="1"/>
  <c r="P1826" i="1" s="1"/>
  <c r="Q1827" i="1"/>
  <c r="P1827" i="1" s="1"/>
  <c r="Q1828" i="1"/>
  <c r="P1828" i="1" s="1"/>
  <c r="Q1829" i="1"/>
  <c r="P1829" i="1" s="1"/>
  <c r="Q1830" i="1"/>
  <c r="P1830" i="1" s="1"/>
  <c r="Q1831" i="1"/>
  <c r="P1831" i="1" s="1"/>
  <c r="Q1832" i="1"/>
  <c r="P1832" i="1" s="1"/>
  <c r="Q1833" i="1"/>
  <c r="P1833" i="1" s="1"/>
  <c r="Q1834" i="1"/>
  <c r="P1834" i="1" s="1"/>
  <c r="Q1835" i="1"/>
  <c r="P1835" i="1" s="1"/>
  <c r="Q1836" i="1"/>
  <c r="P1836" i="1" s="1"/>
  <c r="Q1837" i="1"/>
  <c r="P1837" i="1" s="1"/>
  <c r="Q1838" i="1"/>
  <c r="P1838" i="1" s="1"/>
  <c r="Q1839" i="1"/>
  <c r="P1839" i="1" s="1"/>
  <c r="Q1840" i="1"/>
  <c r="P1840" i="1" s="1"/>
  <c r="Q1841" i="1"/>
  <c r="P1841" i="1" s="1"/>
  <c r="Q1842" i="1"/>
  <c r="P1842" i="1" s="1"/>
  <c r="Q1843" i="1"/>
  <c r="P1843" i="1" s="1"/>
  <c r="Q1844" i="1"/>
  <c r="P1844" i="1" s="1"/>
  <c r="Q1845" i="1"/>
  <c r="P1845" i="1" s="1"/>
  <c r="Q1846" i="1"/>
  <c r="P1846" i="1" s="1"/>
  <c r="Q1847" i="1"/>
  <c r="P1847" i="1" s="1"/>
  <c r="Q1848" i="1"/>
  <c r="P1848" i="1" s="1"/>
  <c r="Q1849" i="1"/>
  <c r="P1849" i="1" s="1"/>
  <c r="Q1850" i="1"/>
  <c r="P1850" i="1" s="1"/>
  <c r="Q1851" i="1"/>
  <c r="P1851" i="1" s="1"/>
  <c r="Q1852" i="1"/>
  <c r="P1852" i="1" s="1"/>
  <c r="Q1853" i="1"/>
  <c r="P1853" i="1" s="1"/>
  <c r="Q1854" i="1"/>
  <c r="P1854" i="1" s="1"/>
  <c r="Q1855" i="1"/>
  <c r="P1855" i="1" s="1"/>
  <c r="Q1856" i="1"/>
  <c r="P1856" i="1" s="1"/>
  <c r="Q1857" i="1"/>
  <c r="P1857" i="1" s="1"/>
  <c r="Q1858" i="1"/>
  <c r="P1858" i="1" s="1"/>
  <c r="Q1859" i="1"/>
  <c r="P1859" i="1" s="1"/>
  <c r="Q1860" i="1"/>
  <c r="P1860" i="1" s="1"/>
  <c r="Q1861" i="1"/>
  <c r="P1861" i="1" s="1"/>
  <c r="Q1862" i="1"/>
  <c r="P1862" i="1" s="1"/>
  <c r="Q1863" i="1"/>
  <c r="P1863" i="1" s="1"/>
  <c r="Q1864" i="1"/>
  <c r="P1864" i="1" s="1"/>
  <c r="Q1865" i="1"/>
  <c r="P1865" i="1" s="1"/>
  <c r="Q1866" i="1"/>
  <c r="P1866" i="1" s="1"/>
  <c r="Q1867" i="1"/>
  <c r="P1867" i="1" s="1"/>
  <c r="Q1868" i="1"/>
  <c r="P1868" i="1" s="1"/>
  <c r="Q1869" i="1"/>
  <c r="P1869" i="1" s="1"/>
  <c r="Q1870" i="1"/>
  <c r="P1870" i="1" s="1"/>
  <c r="Q1871" i="1"/>
  <c r="P1871" i="1" s="1"/>
  <c r="Q1872" i="1"/>
  <c r="P1872" i="1" s="1"/>
  <c r="Q1873" i="1"/>
  <c r="P1873" i="1" s="1"/>
  <c r="Q1874" i="1"/>
  <c r="P1874" i="1" s="1"/>
  <c r="Q1875" i="1"/>
  <c r="P1875" i="1" s="1"/>
  <c r="Q1876" i="1"/>
  <c r="P1876" i="1" s="1"/>
  <c r="Q1877" i="1"/>
  <c r="P1877" i="1" s="1"/>
  <c r="Q1878" i="1"/>
  <c r="P1878" i="1" s="1"/>
  <c r="Q1879" i="1"/>
  <c r="P1879" i="1" s="1"/>
  <c r="Q1880" i="1"/>
  <c r="P1880" i="1" s="1"/>
  <c r="Q1881" i="1"/>
  <c r="P1881" i="1" s="1"/>
  <c r="Q1882" i="1"/>
  <c r="P1882" i="1" s="1"/>
  <c r="Q1883" i="1"/>
  <c r="P1883" i="1" s="1"/>
  <c r="Q1884" i="1"/>
  <c r="P1884" i="1" s="1"/>
  <c r="Q1885" i="1"/>
  <c r="P1885" i="1" s="1"/>
  <c r="Q1886" i="1"/>
  <c r="P1886" i="1" s="1"/>
  <c r="Q1887" i="1"/>
  <c r="P1887" i="1" s="1"/>
  <c r="Q1888" i="1"/>
  <c r="P1888" i="1" s="1"/>
  <c r="Q1889" i="1"/>
  <c r="P1889" i="1" s="1"/>
  <c r="Q1890" i="1"/>
  <c r="P1890" i="1" s="1"/>
  <c r="Q1891" i="1"/>
  <c r="P1891" i="1" s="1"/>
  <c r="Q1892" i="1"/>
  <c r="P1892" i="1" s="1"/>
  <c r="Q1893" i="1"/>
  <c r="P1893" i="1" s="1"/>
  <c r="Q1894" i="1"/>
  <c r="P1894" i="1" s="1"/>
  <c r="Q1895" i="1"/>
  <c r="P1895" i="1" s="1"/>
  <c r="Q1896" i="1"/>
  <c r="P1896" i="1" s="1"/>
  <c r="Q1897" i="1"/>
  <c r="P1897" i="1" s="1"/>
  <c r="Q1898" i="1"/>
  <c r="P1898" i="1" s="1"/>
  <c r="Q1899" i="1"/>
  <c r="P1899" i="1" s="1"/>
  <c r="Q1900" i="1"/>
  <c r="P1900" i="1" s="1"/>
  <c r="Q1901" i="1"/>
  <c r="P1901" i="1" s="1"/>
  <c r="Q1902" i="1"/>
  <c r="P1902" i="1" s="1"/>
  <c r="Q1903" i="1"/>
  <c r="P1903" i="1" s="1"/>
  <c r="Q1904" i="1"/>
  <c r="P1904" i="1" s="1"/>
  <c r="Q1905" i="1"/>
  <c r="P1905" i="1" s="1"/>
  <c r="Q1906" i="1"/>
  <c r="P1906" i="1" s="1"/>
  <c r="Q1907" i="1"/>
  <c r="P1907" i="1" s="1"/>
  <c r="Q1908" i="1"/>
  <c r="P1908" i="1" s="1"/>
  <c r="Q1909" i="1"/>
  <c r="P1909" i="1" s="1"/>
  <c r="Q1910" i="1"/>
  <c r="P1910" i="1" s="1"/>
  <c r="Q1911" i="1"/>
  <c r="P1911" i="1" s="1"/>
  <c r="Q1912" i="1"/>
  <c r="P1912" i="1" s="1"/>
  <c r="Q1913" i="1"/>
  <c r="P1913" i="1" s="1"/>
  <c r="Q1914" i="1"/>
  <c r="P1914" i="1" s="1"/>
  <c r="Q1915" i="1"/>
  <c r="P1915" i="1" s="1"/>
  <c r="Q1916" i="1"/>
  <c r="P1916" i="1" s="1"/>
  <c r="Q1917" i="1"/>
  <c r="P1917" i="1" s="1"/>
  <c r="Q1918" i="1"/>
  <c r="P1918" i="1" s="1"/>
  <c r="Q1919" i="1"/>
  <c r="P1919" i="1" s="1"/>
  <c r="Q1920" i="1"/>
  <c r="P1920" i="1" s="1"/>
  <c r="Q1921" i="1"/>
  <c r="P1921" i="1" s="1"/>
  <c r="Q1922" i="1"/>
  <c r="P1922" i="1" s="1"/>
  <c r="Q1923" i="1"/>
  <c r="P1923" i="1" s="1"/>
  <c r="Q1924" i="1"/>
  <c r="P1924" i="1" s="1"/>
  <c r="Q1925" i="1"/>
  <c r="P1925" i="1" s="1"/>
  <c r="Q1926" i="1"/>
  <c r="P1926" i="1" s="1"/>
  <c r="Q1927" i="1"/>
  <c r="P1927" i="1" s="1"/>
  <c r="Q1928" i="1"/>
  <c r="P1928" i="1" s="1"/>
  <c r="Q1929" i="1"/>
  <c r="P1929" i="1" s="1"/>
  <c r="Q1930" i="1"/>
  <c r="P1930" i="1" s="1"/>
  <c r="Q1931" i="1"/>
  <c r="P1931" i="1" s="1"/>
  <c r="Q1932" i="1"/>
  <c r="P1932" i="1" s="1"/>
  <c r="Q1933" i="1"/>
  <c r="P1933" i="1" s="1"/>
  <c r="Q1934" i="1"/>
  <c r="P1934" i="1" s="1"/>
  <c r="Q1935" i="1"/>
  <c r="P1935" i="1" s="1"/>
  <c r="Q1936" i="1"/>
  <c r="P1936" i="1" s="1"/>
  <c r="Q1937" i="1"/>
  <c r="P1937" i="1" s="1"/>
  <c r="Q1938" i="1"/>
  <c r="P1938" i="1" s="1"/>
  <c r="Q1939" i="1"/>
  <c r="P1939" i="1" s="1"/>
  <c r="Q1940" i="1"/>
  <c r="P1940" i="1" s="1"/>
  <c r="Q1941" i="1"/>
  <c r="P1941" i="1" s="1"/>
  <c r="Q1942" i="1"/>
  <c r="P1942" i="1" s="1"/>
  <c r="Q1943" i="1"/>
  <c r="P1943" i="1" s="1"/>
  <c r="Q1944" i="1"/>
  <c r="P1944" i="1" s="1"/>
  <c r="Q1945" i="1"/>
  <c r="P1945" i="1" s="1"/>
  <c r="Q1946" i="1"/>
  <c r="P1946" i="1" s="1"/>
  <c r="Q1947" i="1"/>
  <c r="P1947" i="1" s="1"/>
  <c r="Q1948" i="1"/>
  <c r="P1948" i="1" s="1"/>
  <c r="Q1949" i="1"/>
  <c r="P1949" i="1" s="1"/>
  <c r="Q1950" i="1"/>
  <c r="P1950" i="1" s="1"/>
  <c r="Q1951" i="1"/>
  <c r="P1951" i="1" s="1"/>
  <c r="Q1952" i="1"/>
  <c r="P1952" i="1" s="1"/>
  <c r="Q1953" i="1"/>
  <c r="P1953" i="1" s="1"/>
  <c r="Q1954" i="1"/>
  <c r="P1954" i="1" s="1"/>
  <c r="Q1955" i="1"/>
  <c r="P1955" i="1" s="1"/>
  <c r="Q1956" i="1"/>
  <c r="P1956" i="1" s="1"/>
  <c r="Q1957" i="1"/>
  <c r="P1957" i="1" s="1"/>
  <c r="Q1958" i="1"/>
  <c r="P1958" i="1" s="1"/>
  <c r="Q1959" i="1"/>
  <c r="P1959" i="1" s="1"/>
  <c r="Q1960" i="1"/>
  <c r="P1960" i="1" s="1"/>
  <c r="Q1961" i="1"/>
  <c r="P1961" i="1" s="1"/>
  <c r="Q1962" i="1"/>
  <c r="P1962" i="1" s="1"/>
  <c r="Q1963" i="1"/>
  <c r="P1963" i="1" s="1"/>
  <c r="Q1964" i="1"/>
  <c r="P1964" i="1" s="1"/>
  <c r="Q1965" i="1"/>
  <c r="P1965" i="1" s="1"/>
  <c r="Q1966" i="1"/>
  <c r="P1966" i="1" s="1"/>
  <c r="Q1967" i="1"/>
  <c r="P1967" i="1" s="1"/>
  <c r="Q1968" i="1"/>
  <c r="P1968" i="1" s="1"/>
  <c r="Q1969" i="1"/>
  <c r="P1969" i="1" s="1"/>
  <c r="Q1970" i="1"/>
  <c r="P1970" i="1" s="1"/>
  <c r="Q1971" i="1"/>
  <c r="P1971" i="1" s="1"/>
  <c r="Q1972" i="1"/>
  <c r="P1972" i="1" s="1"/>
  <c r="Q1973" i="1"/>
  <c r="P1973" i="1" s="1"/>
  <c r="Q1974" i="1"/>
  <c r="P1974" i="1" s="1"/>
  <c r="Q1975" i="1"/>
  <c r="P1975" i="1" s="1"/>
  <c r="Q1976" i="1"/>
  <c r="P1976" i="1" s="1"/>
  <c r="Q1977" i="1"/>
  <c r="P1977" i="1" s="1"/>
  <c r="Q1978" i="1"/>
  <c r="P1978" i="1" s="1"/>
  <c r="Q1979" i="1"/>
  <c r="P1979" i="1" s="1"/>
  <c r="Q1980" i="1"/>
  <c r="P1980" i="1" s="1"/>
  <c r="Q1981" i="1"/>
  <c r="P1981" i="1" s="1"/>
  <c r="Q1982" i="1"/>
  <c r="P1982" i="1" s="1"/>
  <c r="Q1983" i="1"/>
  <c r="P1983" i="1" s="1"/>
  <c r="Q1984" i="1"/>
  <c r="P1984" i="1" s="1"/>
  <c r="Q1985" i="1"/>
  <c r="P1985" i="1" s="1"/>
  <c r="Q1986" i="1"/>
  <c r="P1986" i="1" s="1"/>
  <c r="Q1987" i="1"/>
  <c r="P1987" i="1" s="1"/>
  <c r="Q1988" i="1"/>
  <c r="P1988" i="1" s="1"/>
  <c r="Q1989" i="1"/>
  <c r="P1989" i="1" s="1"/>
  <c r="Q1990" i="1"/>
  <c r="P1990" i="1" s="1"/>
  <c r="Q1991" i="1"/>
  <c r="P1991" i="1" s="1"/>
  <c r="Q1992" i="1"/>
  <c r="P1992" i="1" s="1"/>
  <c r="Q1993" i="1"/>
  <c r="P1993" i="1" s="1"/>
  <c r="Q1994" i="1"/>
  <c r="P1994" i="1" s="1"/>
  <c r="Q1995" i="1"/>
  <c r="P1995" i="1" s="1"/>
  <c r="Q1996" i="1"/>
  <c r="P1996" i="1" s="1"/>
  <c r="Q1997" i="1"/>
  <c r="P1997" i="1" s="1"/>
  <c r="Q1998" i="1"/>
  <c r="P1998" i="1" s="1"/>
  <c r="Q1999" i="1"/>
  <c r="P1999" i="1" s="1"/>
  <c r="Q2000" i="1"/>
  <c r="P2000" i="1" s="1"/>
  <c r="Q2001" i="1"/>
  <c r="P2001" i="1" s="1"/>
  <c r="Q2002" i="1"/>
  <c r="P2002" i="1" s="1"/>
  <c r="Q2003" i="1"/>
  <c r="P2003" i="1" s="1"/>
  <c r="Q2004" i="1"/>
  <c r="P2004" i="1" s="1"/>
  <c r="Q2005" i="1"/>
  <c r="P2005" i="1" s="1"/>
  <c r="Q2006" i="1"/>
  <c r="P2006" i="1" s="1"/>
  <c r="Q2007" i="1"/>
  <c r="P2007" i="1" s="1"/>
  <c r="Q2008" i="1"/>
  <c r="P2008" i="1" s="1"/>
  <c r="Q2009" i="1"/>
  <c r="P2009" i="1" s="1"/>
  <c r="Q2010" i="1"/>
  <c r="P2010" i="1" s="1"/>
  <c r="Q2011" i="1"/>
  <c r="P2011" i="1" s="1"/>
  <c r="Q2012" i="1"/>
  <c r="P2012" i="1" s="1"/>
  <c r="Q2013" i="1"/>
  <c r="P2013" i="1" s="1"/>
  <c r="Q2014" i="1"/>
  <c r="P2014" i="1" s="1"/>
  <c r="Q2015" i="1"/>
  <c r="P2015" i="1" s="1"/>
  <c r="Q2016" i="1"/>
  <c r="P2016" i="1" s="1"/>
  <c r="Q2017" i="1"/>
  <c r="P2017" i="1" s="1"/>
  <c r="Q2018" i="1"/>
  <c r="P2018" i="1" s="1"/>
  <c r="Q2019" i="1"/>
  <c r="P2019" i="1" s="1"/>
  <c r="Q2020" i="1"/>
  <c r="P2020" i="1" s="1"/>
  <c r="Q2021" i="1"/>
  <c r="P2021" i="1" s="1"/>
  <c r="Q2022" i="1"/>
  <c r="P2022" i="1" s="1"/>
  <c r="Q2023" i="1"/>
  <c r="P2023" i="1" s="1"/>
  <c r="Q2024" i="1"/>
  <c r="P2024" i="1" s="1"/>
  <c r="Q2025" i="1"/>
  <c r="P2025" i="1" s="1"/>
  <c r="Q2026" i="1"/>
  <c r="P2026" i="1" s="1"/>
  <c r="Q2027" i="1"/>
  <c r="P2027" i="1" s="1"/>
  <c r="Q2028" i="1"/>
  <c r="P2028" i="1" s="1"/>
  <c r="Q2029" i="1"/>
  <c r="P2029" i="1" s="1"/>
  <c r="Q2030" i="1"/>
  <c r="P2030" i="1" s="1"/>
  <c r="Q2031" i="1"/>
  <c r="P2031" i="1" s="1"/>
  <c r="Q2032" i="1"/>
  <c r="P2032" i="1" s="1"/>
  <c r="Q2033" i="1"/>
  <c r="P2033" i="1" s="1"/>
  <c r="Q2034" i="1"/>
  <c r="P2034" i="1" s="1"/>
  <c r="Q2035" i="1"/>
  <c r="P2035" i="1" s="1"/>
  <c r="Q2036" i="1"/>
  <c r="P2036" i="1" s="1"/>
  <c r="Q2037" i="1"/>
  <c r="P2037" i="1" s="1"/>
  <c r="Q2038" i="1"/>
  <c r="P2038" i="1" s="1"/>
  <c r="Q2039" i="1"/>
  <c r="P2039" i="1" s="1"/>
  <c r="Q2040" i="1"/>
  <c r="P2040" i="1" s="1"/>
  <c r="Q2041" i="1"/>
  <c r="P2041" i="1" s="1"/>
  <c r="Q2042" i="1"/>
  <c r="P2042" i="1" s="1"/>
  <c r="Q2043" i="1"/>
  <c r="P2043" i="1" s="1"/>
  <c r="Q2044" i="1"/>
  <c r="P2044" i="1" s="1"/>
  <c r="Q2045" i="1"/>
  <c r="P2045" i="1" s="1"/>
  <c r="Q2046" i="1"/>
  <c r="P2046" i="1" s="1"/>
  <c r="Q2047" i="1"/>
  <c r="P2047" i="1" s="1"/>
  <c r="Q2048" i="1"/>
  <c r="P2048" i="1" s="1"/>
  <c r="Q2049" i="1"/>
  <c r="P2049" i="1" s="1"/>
  <c r="Q2050" i="1"/>
  <c r="P2050" i="1" s="1"/>
  <c r="Q2051" i="1"/>
  <c r="P2051" i="1" s="1"/>
  <c r="Q2052" i="1"/>
  <c r="P2052" i="1" s="1"/>
  <c r="Q2053" i="1"/>
  <c r="P2053" i="1" s="1"/>
  <c r="Q2054" i="1"/>
  <c r="P2054" i="1" s="1"/>
  <c r="Q2055" i="1"/>
  <c r="P2055" i="1" s="1"/>
  <c r="Q2056" i="1"/>
  <c r="P2056" i="1" s="1"/>
  <c r="Q2057" i="1"/>
  <c r="P2057" i="1" s="1"/>
  <c r="Q2058" i="1"/>
  <c r="P2058" i="1" s="1"/>
  <c r="Q2059" i="1"/>
  <c r="P2059" i="1" s="1"/>
  <c r="Q2060" i="1"/>
  <c r="P2060" i="1" s="1"/>
  <c r="Q2061" i="1"/>
  <c r="P2061" i="1" s="1"/>
  <c r="Q2062" i="1"/>
  <c r="P2062" i="1" s="1"/>
  <c r="Q2063" i="1"/>
  <c r="P2063" i="1" s="1"/>
  <c r="Q2064" i="1"/>
  <c r="P2064" i="1" s="1"/>
  <c r="Q2065" i="1"/>
  <c r="P2065" i="1" s="1"/>
  <c r="Q2066" i="1"/>
  <c r="P2066" i="1" s="1"/>
  <c r="Q2067" i="1"/>
  <c r="P2067" i="1" s="1"/>
  <c r="Q2068" i="1"/>
  <c r="P2068" i="1" s="1"/>
  <c r="Q2069" i="1"/>
  <c r="P2069" i="1" s="1"/>
  <c r="Q2070" i="1"/>
  <c r="P2070" i="1" s="1"/>
  <c r="Q2071" i="1"/>
  <c r="P2071" i="1" s="1"/>
  <c r="Q2072" i="1"/>
  <c r="P2072" i="1" s="1"/>
  <c r="Q2073" i="1"/>
  <c r="P2073" i="1" s="1"/>
  <c r="Q2074" i="1"/>
  <c r="P2074" i="1" s="1"/>
  <c r="Q2075" i="1"/>
  <c r="P2075" i="1" s="1"/>
  <c r="Q2076" i="1"/>
  <c r="P2076" i="1" s="1"/>
  <c r="Q2077" i="1"/>
  <c r="P2077" i="1" s="1"/>
  <c r="Q2078" i="1"/>
  <c r="P2078" i="1" s="1"/>
  <c r="Q2079" i="1"/>
  <c r="P2079" i="1" s="1"/>
  <c r="Q2080" i="1"/>
  <c r="P2080" i="1" s="1"/>
  <c r="Q2081" i="1"/>
  <c r="P2081" i="1" s="1"/>
  <c r="Q2082" i="1"/>
  <c r="P2082" i="1" s="1"/>
  <c r="Q2083" i="1"/>
  <c r="P2083" i="1" s="1"/>
  <c r="Q2084" i="1"/>
  <c r="P2084" i="1" s="1"/>
  <c r="Q2085" i="1"/>
  <c r="P2085" i="1" s="1"/>
  <c r="Q2086" i="1"/>
  <c r="P2086" i="1" s="1"/>
  <c r="Q2087" i="1"/>
  <c r="P2087" i="1" s="1"/>
  <c r="Q2088" i="1"/>
  <c r="P2088" i="1" s="1"/>
  <c r="Q2089" i="1"/>
  <c r="P2089" i="1" s="1"/>
  <c r="Q2090" i="1"/>
  <c r="P2090" i="1" s="1"/>
  <c r="Q2091" i="1"/>
  <c r="P2091" i="1" s="1"/>
  <c r="Q2092" i="1"/>
  <c r="P2092" i="1" s="1"/>
  <c r="Q2093" i="1"/>
  <c r="P2093" i="1" s="1"/>
  <c r="Q2094" i="1"/>
  <c r="P2094" i="1" s="1"/>
  <c r="Q2095" i="1"/>
  <c r="P2095" i="1" s="1"/>
  <c r="Q2096" i="1"/>
  <c r="P2096" i="1" s="1"/>
  <c r="Q2097" i="1"/>
  <c r="P2097" i="1" s="1"/>
  <c r="Q2098" i="1"/>
  <c r="P2098" i="1" s="1"/>
  <c r="Q2099" i="1"/>
  <c r="P2099" i="1" s="1"/>
  <c r="Q2100" i="1"/>
  <c r="P2100" i="1" s="1"/>
  <c r="Q2101" i="1"/>
  <c r="P2101" i="1" s="1"/>
  <c r="Q2102" i="1"/>
  <c r="P2102" i="1" s="1"/>
  <c r="Q2103" i="1"/>
  <c r="P2103" i="1" s="1"/>
  <c r="Q2104" i="1"/>
  <c r="P2104" i="1" s="1"/>
  <c r="Q2105" i="1"/>
  <c r="P2105" i="1" s="1"/>
  <c r="Q2106" i="1"/>
  <c r="P2106" i="1" s="1"/>
  <c r="Q2107" i="1"/>
  <c r="P2107" i="1" s="1"/>
  <c r="Q2108" i="1"/>
  <c r="P2108" i="1" s="1"/>
  <c r="Q2109" i="1"/>
  <c r="P2109" i="1" s="1"/>
  <c r="Q2110" i="1"/>
  <c r="P2110" i="1" s="1"/>
  <c r="Q2111" i="1"/>
  <c r="P2111" i="1" s="1"/>
  <c r="Q2112" i="1"/>
  <c r="P2112" i="1" s="1"/>
  <c r="Q2113" i="1"/>
  <c r="P2113" i="1" s="1"/>
  <c r="Q2114" i="1"/>
  <c r="P2114" i="1" s="1"/>
  <c r="Q2115" i="1"/>
  <c r="P2115" i="1" s="1"/>
  <c r="Q2116" i="1"/>
  <c r="P2116" i="1" s="1"/>
  <c r="Q2117" i="1"/>
  <c r="P2117" i="1" s="1"/>
  <c r="Q2118" i="1"/>
  <c r="P2118" i="1" s="1"/>
  <c r="Q2119" i="1"/>
  <c r="P2119" i="1" s="1"/>
  <c r="Q2120" i="1"/>
  <c r="P2120" i="1" s="1"/>
  <c r="Q2121" i="1"/>
  <c r="P2121" i="1" s="1"/>
  <c r="Q2122" i="1"/>
  <c r="P2122" i="1" s="1"/>
  <c r="Q2123" i="1"/>
  <c r="P2123" i="1" s="1"/>
  <c r="Q2124" i="1"/>
  <c r="P2124" i="1" s="1"/>
  <c r="Q2125" i="1"/>
  <c r="P2125" i="1" s="1"/>
  <c r="Q2126" i="1"/>
  <c r="P2126" i="1" s="1"/>
  <c r="Q2127" i="1"/>
  <c r="P2127" i="1" s="1"/>
  <c r="Q2128" i="1"/>
  <c r="P2128" i="1" s="1"/>
  <c r="Q2129" i="1"/>
  <c r="P2129" i="1" s="1"/>
  <c r="Q2130" i="1"/>
  <c r="P2130" i="1" s="1"/>
  <c r="Q2131" i="1"/>
  <c r="P2131" i="1" s="1"/>
  <c r="Q2132" i="1"/>
  <c r="P2132" i="1" s="1"/>
  <c r="Q2133" i="1"/>
  <c r="P2133" i="1" s="1"/>
  <c r="Q2134" i="1"/>
  <c r="P2134" i="1" s="1"/>
  <c r="Q2135" i="1"/>
  <c r="P2135" i="1" s="1"/>
  <c r="Q2136" i="1"/>
  <c r="P2136" i="1" s="1"/>
  <c r="Q2137" i="1"/>
  <c r="P2137" i="1" s="1"/>
  <c r="Q2138" i="1"/>
  <c r="P2138" i="1" s="1"/>
  <c r="Q2139" i="1"/>
  <c r="P2139" i="1" s="1"/>
  <c r="Q2140" i="1"/>
  <c r="P2140" i="1" s="1"/>
  <c r="Q2141" i="1"/>
  <c r="P2141" i="1" s="1"/>
  <c r="Q2142" i="1"/>
  <c r="P2142" i="1" s="1"/>
  <c r="Q2143" i="1"/>
  <c r="P2143" i="1" s="1"/>
  <c r="Q2144" i="1"/>
  <c r="P2144" i="1" s="1"/>
  <c r="Q2145" i="1"/>
  <c r="P2145" i="1" s="1"/>
  <c r="Q2146" i="1"/>
  <c r="P2146" i="1" s="1"/>
  <c r="Q2147" i="1"/>
  <c r="P2147" i="1" s="1"/>
  <c r="Q2148" i="1"/>
  <c r="P2148" i="1" s="1"/>
  <c r="Q2149" i="1"/>
  <c r="P2149" i="1" s="1"/>
  <c r="Q2150" i="1"/>
  <c r="P2150" i="1" s="1"/>
  <c r="Q2151" i="1"/>
  <c r="P2151" i="1" s="1"/>
  <c r="Q2152" i="1"/>
  <c r="P2152" i="1" s="1"/>
  <c r="Q2153" i="1"/>
  <c r="P2153" i="1" s="1"/>
  <c r="Q2154" i="1"/>
  <c r="P2154" i="1" s="1"/>
  <c r="Q2155" i="1"/>
  <c r="P2155" i="1" s="1"/>
  <c r="Q2156" i="1"/>
  <c r="P2156" i="1" s="1"/>
  <c r="Q2157" i="1"/>
  <c r="P2157" i="1" s="1"/>
  <c r="Q2158" i="1"/>
  <c r="P2158" i="1" s="1"/>
  <c r="Q2159" i="1"/>
  <c r="P2159" i="1" s="1"/>
  <c r="Q2160" i="1"/>
  <c r="P2160" i="1" s="1"/>
  <c r="Q2161" i="1"/>
  <c r="P2161" i="1" s="1"/>
  <c r="Q2162" i="1"/>
  <c r="P2162" i="1" s="1"/>
  <c r="Q2163" i="1"/>
  <c r="P2163" i="1" s="1"/>
  <c r="Q2164" i="1"/>
  <c r="P2164" i="1" s="1"/>
  <c r="Q2165" i="1"/>
  <c r="P2165" i="1" s="1"/>
  <c r="Q2166" i="1"/>
  <c r="P2166" i="1" s="1"/>
  <c r="Q2167" i="1"/>
  <c r="P2167" i="1" s="1"/>
  <c r="Q2168" i="1"/>
  <c r="P2168" i="1" s="1"/>
  <c r="Q2169" i="1"/>
  <c r="P2169" i="1" s="1"/>
  <c r="Q2170" i="1"/>
  <c r="P2170" i="1" s="1"/>
  <c r="Q2171" i="1"/>
  <c r="P2171" i="1" s="1"/>
  <c r="Q2172" i="1"/>
  <c r="P2172" i="1" s="1"/>
  <c r="Q2173" i="1"/>
  <c r="P2173" i="1" s="1"/>
  <c r="Q2174" i="1"/>
  <c r="P2174" i="1" s="1"/>
  <c r="Q2175" i="1"/>
  <c r="P2175" i="1" s="1"/>
  <c r="Q2176" i="1"/>
  <c r="P2176" i="1" s="1"/>
  <c r="Q2177" i="1"/>
  <c r="P2177" i="1" s="1"/>
  <c r="Q2178" i="1"/>
  <c r="P2178" i="1" s="1"/>
  <c r="Q2179" i="1"/>
  <c r="P2179" i="1" s="1"/>
  <c r="Q2180" i="1"/>
  <c r="P2180" i="1" s="1"/>
  <c r="Q2181" i="1"/>
  <c r="P2181" i="1" s="1"/>
  <c r="Q2182" i="1"/>
  <c r="P2182" i="1" s="1"/>
  <c r="Q2183" i="1"/>
  <c r="P2183" i="1" s="1"/>
  <c r="Q2184" i="1"/>
  <c r="P2184" i="1" s="1"/>
  <c r="Q2185" i="1"/>
  <c r="P2185" i="1" s="1"/>
  <c r="Q2186" i="1"/>
  <c r="P2186" i="1" s="1"/>
  <c r="Q2187" i="1"/>
  <c r="P2187" i="1" s="1"/>
  <c r="Q2188" i="1"/>
  <c r="P2188" i="1" s="1"/>
  <c r="Q2189" i="1"/>
  <c r="P2189" i="1" s="1"/>
  <c r="Q2190" i="1"/>
  <c r="P2190" i="1" s="1"/>
  <c r="Q2191" i="1"/>
  <c r="P2191" i="1" s="1"/>
  <c r="Q2192" i="1"/>
  <c r="P2192" i="1" s="1"/>
  <c r="Q2193" i="1"/>
  <c r="P2193" i="1" s="1"/>
  <c r="Q2194" i="1"/>
  <c r="P2194" i="1" s="1"/>
  <c r="Q2195" i="1"/>
  <c r="P2195" i="1" s="1"/>
  <c r="Q2196" i="1"/>
  <c r="P2196" i="1" s="1"/>
  <c r="Q2197" i="1"/>
  <c r="P2197" i="1" s="1"/>
  <c r="Q2198" i="1"/>
  <c r="P2198" i="1" s="1"/>
  <c r="Q2199" i="1"/>
  <c r="P2199" i="1" s="1"/>
  <c r="Q2200" i="1"/>
  <c r="P2200" i="1" s="1"/>
  <c r="Q2201" i="1"/>
  <c r="P2201" i="1" s="1"/>
  <c r="Q2202" i="1"/>
  <c r="P2202" i="1" s="1"/>
  <c r="Q2203" i="1"/>
  <c r="P2203" i="1" s="1"/>
  <c r="Q2204" i="1"/>
  <c r="P2204" i="1" s="1"/>
  <c r="Q2205" i="1"/>
  <c r="P2205" i="1" s="1"/>
  <c r="Q2206" i="1"/>
  <c r="P2206" i="1" s="1"/>
  <c r="Q2207" i="1"/>
  <c r="P2207" i="1" s="1"/>
  <c r="Q2208" i="1"/>
  <c r="P2208" i="1" s="1"/>
  <c r="Q2209" i="1"/>
  <c r="P2209" i="1" s="1"/>
  <c r="Q2210" i="1"/>
  <c r="P2210" i="1" s="1"/>
  <c r="Q2211" i="1"/>
  <c r="P2211" i="1" s="1"/>
  <c r="Q2212" i="1"/>
  <c r="P2212" i="1" s="1"/>
  <c r="Q2213" i="1"/>
  <c r="P2213" i="1" s="1"/>
  <c r="Q2214" i="1"/>
  <c r="P2214" i="1" s="1"/>
  <c r="Q2215" i="1"/>
  <c r="P2215" i="1" s="1"/>
  <c r="Q2216" i="1"/>
  <c r="P2216" i="1" s="1"/>
  <c r="Q2217" i="1"/>
  <c r="P2217" i="1" s="1"/>
  <c r="Q2218" i="1"/>
  <c r="P2218" i="1" s="1"/>
  <c r="Q2219" i="1"/>
  <c r="P2219" i="1" s="1"/>
  <c r="Q2220" i="1"/>
  <c r="P2220" i="1" s="1"/>
  <c r="Q2221" i="1"/>
  <c r="P2221" i="1" s="1"/>
  <c r="Q2222" i="1"/>
  <c r="P2222" i="1" s="1"/>
  <c r="Q2223" i="1"/>
  <c r="P2223" i="1" s="1"/>
  <c r="Q2224" i="1"/>
  <c r="P2224" i="1" s="1"/>
  <c r="Q2225" i="1"/>
  <c r="P2225" i="1" s="1"/>
  <c r="Q2226" i="1"/>
  <c r="P2226" i="1" s="1"/>
  <c r="Q2227" i="1"/>
  <c r="P2227" i="1" s="1"/>
  <c r="Q2228" i="1"/>
  <c r="P2228" i="1" s="1"/>
  <c r="Q2229" i="1"/>
  <c r="P2229" i="1" s="1"/>
  <c r="Q2230" i="1"/>
  <c r="P2230" i="1" s="1"/>
  <c r="Q2231" i="1"/>
  <c r="P2231" i="1" s="1"/>
  <c r="Q2232" i="1"/>
  <c r="P2232" i="1" s="1"/>
  <c r="Q2233" i="1"/>
  <c r="P2233" i="1" s="1"/>
  <c r="Q2234" i="1"/>
  <c r="P2234" i="1" s="1"/>
  <c r="Q2235" i="1"/>
  <c r="P2235" i="1" s="1"/>
  <c r="Q2236" i="1"/>
  <c r="P2236" i="1" s="1"/>
  <c r="Q2237" i="1"/>
  <c r="P2237" i="1" s="1"/>
  <c r="Q2238" i="1"/>
  <c r="P2238" i="1" s="1"/>
  <c r="Q2239" i="1"/>
  <c r="P2239" i="1" s="1"/>
  <c r="Q2240" i="1"/>
  <c r="P2240" i="1" s="1"/>
  <c r="Q2241" i="1"/>
  <c r="P2241" i="1" s="1"/>
  <c r="Q2242" i="1"/>
  <c r="P2242" i="1" s="1"/>
  <c r="Q2243" i="1"/>
  <c r="P2243" i="1" s="1"/>
  <c r="Q2244" i="1"/>
  <c r="P2244" i="1" s="1"/>
  <c r="Q2245" i="1"/>
  <c r="P2245" i="1" s="1"/>
  <c r="Q2246" i="1"/>
  <c r="P2246" i="1" s="1"/>
  <c r="Q2247" i="1"/>
  <c r="P2247" i="1" s="1"/>
  <c r="Q2248" i="1"/>
  <c r="P2248" i="1" s="1"/>
  <c r="Q2249" i="1"/>
  <c r="P2249" i="1" s="1"/>
  <c r="Q2250" i="1"/>
  <c r="P2250" i="1" s="1"/>
  <c r="Q2251" i="1"/>
  <c r="P2251" i="1" s="1"/>
  <c r="Q2252" i="1"/>
  <c r="P2252" i="1" s="1"/>
  <c r="Q2253" i="1"/>
  <c r="P2253" i="1" s="1"/>
  <c r="Q2254" i="1"/>
  <c r="P2254" i="1" s="1"/>
  <c r="Q2255" i="1"/>
  <c r="P2255" i="1" s="1"/>
  <c r="Q2256" i="1"/>
  <c r="P2256" i="1" s="1"/>
  <c r="Q2257" i="1"/>
  <c r="P2257" i="1" s="1"/>
  <c r="Q2258" i="1"/>
  <c r="P2258" i="1" s="1"/>
  <c r="Q2259" i="1"/>
  <c r="P2259" i="1" s="1"/>
  <c r="Q2260" i="1"/>
  <c r="P2260" i="1" s="1"/>
  <c r="Q2261" i="1"/>
  <c r="P2261" i="1" s="1"/>
  <c r="Q2262" i="1"/>
  <c r="P2262" i="1" s="1"/>
  <c r="Q2263" i="1"/>
  <c r="P2263" i="1" s="1"/>
  <c r="Q2264" i="1"/>
  <c r="P2264" i="1" s="1"/>
  <c r="Q2265" i="1"/>
  <c r="P2265" i="1" s="1"/>
  <c r="Q2266" i="1"/>
  <c r="P2266" i="1" s="1"/>
  <c r="Q2267" i="1"/>
  <c r="P2267" i="1" s="1"/>
  <c r="Q2268" i="1"/>
  <c r="P2268" i="1" s="1"/>
  <c r="Q2269" i="1"/>
  <c r="P2269" i="1" s="1"/>
  <c r="Q2270" i="1"/>
  <c r="P2270" i="1" s="1"/>
  <c r="Q2271" i="1"/>
  <c r="P2271" i="1" s="1"/>
  <c r="Q2272" i="1"/>
  <c r="P2272" i="1" s="1"/>
  <c r="Q2273" i="1"/>
  <c r="P2273" i="1" s="1"/>
  <c r="Q2274" i="1"/>
  <c r="P2274" i="1" s="1"/>
  <c r="Q2275" i="1"/>
  <c r="P2275" i="1" s="1"/>
  <c r="Q2276" i="1"/>
  <c r="P2276" i="1" s="1"/>
  <c r="Q2277" i="1"/>
  <c r="P2277" i="1" s="1"/>
  <c r="Q2278" i="1"/>
  <c r="P2278" i="1" s="1"/>
  <c r="Q2279" i="1"/>
  <c r="P2279" i="1" s="1"/>
  <c r="Q2280" i="1"/>
  <c r="P2280" i="1" s="1"/>
  <c r="Q2281" i="1"/>
  <c r="P2281" i="1" s="1"/>
  <c r="Q2282" i="1"/>
  <c r="P2282" i="1" s="1"/>
  <c r="Q2283" i="1"/>
  <c r="P2283" i="1" s="1"/>
  <c r="Q2284" i="1"/>
  <c r="P2284" i="1" s="1"/>
  <c r="Q2285" i="1"/>
  <c r="P2285" i="1" s="1"/>
  <c r="Q2286" i="1"/>
  <c r="P2286" i="1" s="1"/>
  <c r="Q2287" i="1"/>
  <c r="P2287" i="1" s="1"/>
  <c r="Q2288" i="1"/>
  <c r="P2288" i="1" s="1"/>
  <c r="Q2289" i="1"/>
  <c r="P2289" i="1" s="1"/>
  <c r="Q2290" i="1"/>
  <c r="P2290" i="1" s="1"/>
  <c r="Q2291" i="1"/>
  <c r="P2291" i="1" s="1"/>
  <c r="Q2292" i="1"/>
  <c r="P2292" i="1" s="1"/>
  <c r="Q2293" i="1"/>
  <c r="P2293" i="1" s="1"/>
  <c r="Q2294" i="1"/>
  <c r="P2294" i="1" s="1"/>
  <c r="Q2295" i="1"/>
  <c r="P2295" i="1" s="1"/>
  <c r="Q2296" i="1"/>
  <c r="P2296" i="1" s="1"/>
  <c r="Q2297" i="1"/>
  <c r="P2297" i="1" s="1"/>
  <c r="Q2298" i="1"/>
  <c r="P2298" i="1" s="1"/>
  <c r="Q2299" i="1"/>
  <c r="P2299" i="1" s="1"/>
  <c r="Q2300" i="1"/>
  <c r="P2300" i="1" s="1"/>
  <c r="Q2301" i="1"/>
  <c r="P2301" i="1" s="1"/>
  <c r="Q2302" i="1"/>
  <c r="P2302" i="1" s="1"/>
  <c r="Q2303" i="1"/>
  <c r="P2303" i="1" s="1"/>
  <c r="Q2304" i="1"/>
  <c r="P2304" i="1" s="1"/>
  <c r="Q2305" i="1"/>
  <c r="P2305" i="1" s="1"/>
  <c r="Q2306" i="1"/>
  <c r="P2306" i="1" s="1"/>
  <c r="Q2307" i="1"/>
  <c r="P2307" i="1" s="1"/>
  <c r="Q2308" i="1"/>
  <c r="P2308" i="1" s="1"/>
  <c r="Q2309" i="1"/>
  <c r="P2309" i="1" s="1"/>
  <c r="Q2310" i="1"/>
  <c r="P2310" i="1" s="1"/>
  <c r="Q2311" i="1"/>
  <c r="P2311" i="1" s="1"/>
  <c r="Q2312" i="1"/>
  <c r="P2312" i="1" s="1"/>
  <c r="Q2313" i="1"/>
  <c r="P2313" i="1" s="1"/>
  <c r="Q2314" i="1"/>
  <c r="P2314" i="1" s="1"/>
  <c r="Q2315" i="1"/>
  <c r="P2315" i="1" s="1"/>
  <c r="Q2316" i="1"/>
  <c r="P2316" i="1" s="1"/>
  <c r="Q2317" i="1"/>
  <c r="P2317" i="1" s="1"/>
  <c r="Q2318" i="1"/>
  <c r="P2318" i="1" s="1"/>
  <c r="Q2319" i="1"/>
  <c r="P2319" i="1" s="1"/>
  <c r="Q2320" i="1"/>
  <c r="P2320" i="1" s="1"/>
  <c r="Q2321" i="1"/>
  <c r="P2321" i="1" s="1"/>
  <c r="Q2322" i="1"/>
  <c r="P2322" i="1" s="1"/>
  <c r="Q2323" i="1"/>
  <c r="P2323" i="1" s="1"/>
  <c r="Q2324" i="1"/>
  <c r="P2324" i="1" s="1"/>
  <c r="Q2325" i="1"/>
  <c r="P2325" i="1" s="1"/>
  <c r="Q2326" i="1"/>
  <c r="P2326" i="1" s="1"/>
  <c r="Q2327" i="1"/>
  <c r="P2327" i="1" s="1"/>
  <c r="Q2328" i="1"/>
  <c r="P2328" i="1" s="1"/>
  <c r="Q2329" i="1"/>
  <c r="P2329" i="1" s="1"/>
  <c r="Q2330" i="1"/>
  <c r="P2330" i="1" s="1"/>
  <c r="Q2331" i="1"/>
  <c r="P2331" i="1" s="1"/>
  <c r="Q2332" i="1"/>
  <c r="P2332" i="1" s="1"/>
  <c r="Q2333" i="1"/>
  <c r="P2333" i="1" s="1"/>
  <c r="Q2334" i="1"/>
  <c r="P2334" i="1" s="1"/>
  <c r="Q2335" i="1"/>
  <c r="P2335" i="1" s="1"/>
  <c r="Q2336" i="1"/>
  <c r="P2336" i="1" s="1"/>
  <c r="Q2337" i="1"/>
  <c r="P2337" i="1" s="1"/>
  <c r="Q2338" i="1"/>
  <c r="P2338" i="1" s="1"/>
  <c r="Q2339" i="1"/>
  <c r="P2339" i="1" s="1"/>
  <c r="Q2340" i="1"/>
  <c r="P2340" i="1" s="1"/>
  <c r="Q2341" i="1"/>
  <c r="P2341" i="1" s="1"/>
  <c r="Q2342" i="1"/>
  <c r="P2342" i="1" s="1"/>
  <c r="Q2343" i="1"/>
  <c r="P2343" i="1" s="1"/>
  <c r="Q2344" i="1"/>
  <c r="P2344" i="1" s="1"/>
  <c r="Q2345" i="1"/>
  <c r="P2345" i="1" s="1"/>
  <c r="Q2346" i="1"/>
  <c r="P2346" i="1" s="1"/>
  <c r="Q2347" i="1"/>
  <c r="P2347" i="1" s="1"/>
  <c r="Q2348" i="1"/>
  <c r="P2348" i="1" s="1"/>
  <c r="Q2349" i="1"/>
  <c r="P2349" i="1" s="1"/>
  <c r="Q2350" i="1"/>
  <c r="P2350" i="1" s="1"/>
  <c r="Q2351" i="1"/>
  <c r="P2351" i="1" s="1"/>
  <c r="Q2352" i="1"/>
  <c r="P2352" i="1" s="1"/>
  <c r="Q2353" i="1"/>
  <c r="P2353" i="1" s="1"/>
  <c r="Q2354" i="1"/>
  <c r="P2354" i="1" s="1"/>
  <c r="Q2355" i="1"/>
  <c r="P2355" i="1" s="1"/>
  <c r="Q2356" i="1"/>
  <c r="P2356" i="1" s="1"/>
  <c r="Q2357" i="1"/>
  <c r="P2357" i="1" s="1"/>
  <c r="Q2358" i="1"/>
  <c r="P2358" i="1" s="1"/>
  <c r="Q2359" i="1"/>
  <c r="P2359" i="1" s="1"/>
  <c r="Q2360" i="1"/>
  <c r="P2360" i="1" s="1"/>
  <c r="Q2361" i="1"/>
  <c r="P2361" i="1" s="1"/>
  <c r="Q2362" i="1"/>
  <c r="P2362" i="1" s="1"/>
  <c r="Q2363" i="1"/>
  <c r="P2363" i="1" s="1"/>
  <c r="Q2364" i="1"/>
  <c r="P2364" i="1" s="1"/>
  <c r="Q2365" i="1"/>
  <c r="P2365" i="1" s="1"/>
  <c r="Q2366" i="1"/>
  <c r="P2366" i="1" s="1"/>
  <c r="Q2367" i="1"/>
  <c r="P2367" i="1" s="1"/>
  <c r="Q2368" i="1"/>
  <c r="P2368" i="1" s="1"/>
  <c r="Q2369" i="1"/>
  <c r="P2369" i="1" s="1"/>
  <c r="Q2370" i="1"/>
  <c r="P2370" i="1" s="1"/>
  <c r="Q2371" i="1"/>
  <c r="P2371" i="1" s="1"/>
  <c r="Q2372" i="1"/>
  <c r="P2372" i="1" s="1"/>
  <c r="Q2373" i="1"/>
  <c r="P2373" i="1" s="1"/>
  <c r="Q2374" i="1"/>
  <c r="P2374" i="1" s="1"/>
  <c r="Q2375" i="1"/>
  <c r="P2375" i="1" s="1"/>
  <c r="Q2376" i="1"/>
  <c r="P2376" i="1" s="1"/>
  <c r="Q2377" i="1"/>
  <c r="P2377" i="1" s="1"/>
  <c r="Q2378" i="1"/>
  <c r="P2378" i="1" s="1"/>
  <c r="Q2379" i="1"/>
  <c r="P2379" i="1" s="1"/>
  <c r="Q2380" i="1"/>
  <c r="P2380" i="1" s="1"/>
  <c r="Q2381" i="1"/>
  <c r="P2381" i="1" s="1"/>
  <c r="Q2382" i="1"/>
  <c r="P2382" i="1" s="1"/>
  <c r="Q2383" i="1"/>
  <c r="P2383" i="1" s="1"/>
  <c r="Q2384" i="1"/>
  <c r="P2384" i="1" s="1"/>
  <c r="Q2385" i="1"/>
  <c r="P2385" i="1" s="1"/>
  <c r="Q2386" i="1"/>
  <c r="P2386" i="1" s="1"/>
  <c r="Q2387" i="1"/>
  <c r="P2387" i="1" s="1"/>
  <c r="Q2388" i="1"/>
  <c r="P2388" i="1" s="1"/>
  <c r="Q2389" i="1"/>
  <c r="P2389" i="1" s="1"/>
  <c r="Q2390" i="1"/>
  <c r="P2390" i="1" s="1"/>
  <c r="Q2391" i="1"/>
  <c r="P2391" i="1" s="1"/>
  <c r="Q2392" i="1"/>
  <c r="P2392" i="1" s="1"/>
  <c r="Q2393" i="1"/>
  <c r="P2393" i="1" s="1"/>
  <c r="Q2394" i="1"/>
  <c r="P2394" i="1" s="1"/>
  <c r="Q2395" i="1"/>
  <c r="P2395" i="1" s="1"/>
  <c r="Q2396" i="1"/>
  <c r="P2396" i="1" s="1"/>
  <c r="Q2397" i="1"/>
  <c r="P2397" i="1" s="1"/>
  <c r="Q2398" i="1"/>
  <c r="P2398" i="1" s="1"/>
  <c r="Q2399" i="1"/>
  <c r="P2399" i="1" s="1"/>
  <c r="Q2400" i="1"/>
  <c r="P2400" i="1" s="1"/>
  <c r="Q2401" i="1"/>
  <c r="P2401" i="1" s="1"/>
  <c r="Q2402" i="1"/>
  <c r="P2402" i="1" s="1"/>
  <c r="Q2403" i="1"/>
  <c r="P2403" i="1" s="1"/>
  <c r="Q2404" i="1"/>
  <c r="P2404" i="1" s="1"/>
  <c r="Q2405" i="1"/>
  <c r="P2405" i="1" s="1"/>
  <c r="Q2406" i="1"/>
  <c r="P2406" i="1" s="1"/>
  <c r="Q2407" i="1"/>
  <c r="P2407" i="1" s="1"/>
  <c r="Q2408" i="1"/>
  <c r="P2408" i="1" s="1"/>
  <c r="Q2409" i="1"/>
  <c r="P2409" i="1" s="1"/>
  <c r="Q2410" i="1"/>
  <c r="P2410" i="1" s="1"/>
  <c r="Q2411" i="1"/>
  <c r="P2411" i="1" s="1"/>
  <c r="Q2412" i="1"/>
  <c r="P2412" i="1" s="1"/>
  <c r="Q2413" i="1"/>
  <c r="P2413" i="1" s="1"/>
  <c r="Q2414" i="1"/>
  <c r="P2414" i="1" s="1"/>
  <c r="Q2415" i="1"/>
  <c r="P2415" i="1" s="1"/>
  <c r="Q2416" i="1"/>
  <c r="P2416" i="1" s="1"/>
  <c r="Q2417" i="1"/>
  <c r="P2417" i="1" s="1"/>
  <c r="Q2418" i="1"/>
  <c r="P2418" i="1" s="1"/>
  <c r="Q2419" i="1"/>
  <c r="P2419" i="1" s="1"/>
  <c r="Q2420" i="1"/>
  <c r="P2420" i="1" s="1"/>
  <c r="Q2421" i="1"/>
  <c r="P2421" i="1" s="1"/>
  <c r="Q2422" i="1"/>
  <c r="P2422" i="1" s="1"/>
  <c r="Q2423" i="1"/>
  <c r="P2423" i="1" s="1"/>
  <c r="Q2424" i="1"/>
  <c r="P2424" i="1" s="1"/>
  <c r="Q2425" i="1"/>
  <c r="P2425" i="1" s="1"/>
  <c r="Q2426" i="1"/>
  <c r="P2426" i="1" s="1"/>
  <c r="Q2427" i="1"/>
  <c r="P2427" i="1" s="1"/>
  <c r="Q2428" i="1"/>
  <c r="P2428" i="1" s="1"/>
  <c r="Q2429" i="1"/>
  <c r="P2429" i="1" s="1"/>
  <c r="Q2430" i="1"/>
  <c r="P2430" i="1" s="1"/>
  <c r="Q2431" i="1"/>
  <c r="P2431" i="1" s="1"/>
  <c r="Q2432" i="1"/>
  <c r="P2432" i="1" s="1"/>
  <c r="Q2433" i="1"/>
  <c r="P2433" i="1" s="1"/>
  <c r="Q2434" i="1"/>
  <c r="P2434" i="1" s="1"/>
  <c r="Q2435" i="1"/>
  <c r="P2435" i="1" s="1"/>
  <c r="Q2436" i="1"/>
  <c r="P2436" i="1" s="1"/>
  <c r="Q2437" i="1"/>
  <c r="P2437" i="1" s="1"/>
  <c r="Q2438" i="1"/>
  <c r="P2438" i="1" s="1"/>
  <c r="Q2439" i="1"/>
  <c r="P2439" i="1" s="1"/>
  <c r="Q2440" i="1"/>
  <c r="P2440" i="1" s="1"/>
  <c r="Q2441" i="1"/>
  <c r="P2441" i="1" s="1"/>
  <c r="Q2442" i="1"/>
  <c r="P2442" i="1" s="1"/>
  <c r="Q2443" i="1"/>
  <c r="P2443" i="1" s="1"/>
  <c r="Q2444" i="1"/>
  <c r="P2444" i="1" s="1"/>
  <c r="Q2445" i="1"/>
  <c r="P2445" i="1" s="1"/>
  <c r="Q2446" i="1"/>
  <c r="P2446" i="1" s="1"/>
  <c r="Q2447" i="1"/>
  <c r="P2447" i="1" s="1"/>
  <c r="Q2448" i="1"/>
  <c r="P2448" i="1" s="1"/>
  <c r="Q2449" i="1"/>
  <c r="P2449" i="1" s="1"/>
  <c r="Q2450" i="1"/>
  <c r="P2450" i="1" s="1"/>
  <c r="Q2451" i="1"/>
  <c r="P2451" i="1" s="1"/>
  <c r="Q2452" i="1"/>
  <c r="P2452" i="1" s="1"/>
  <c r="Q2453" i="1"/>
  <c r="P2453" i="1" s="1"/>
  <c r="Q2454" i="1"/>
  <c r="P2454" i="1" s="1"/>
  <c r="Q2455" i="1"/>
  <c r="P2455" i="1" s="1"/>
  <c r="Q2456" i="1"/>
  <c r="P2456" i="1" s="1"/>
  <c r="Q2457" i="1"/>
  <c r="P2457" i="1" s="1"/>
  <c r="Q2458" i="1"/>
  <c r="P2458" i="1" s="1"/>
  <c r="Q2459" i="1"/>
  <c r="P2459" i="1" s="1"/>
  <c r="Q2460" i="1"/>
  <c r="P2460" i="1" s="1"/>
  <c r="Q2461" i="1"/>
  <c r="P2461" i="1" s="1"/>
  <c r="Q2462" i="1"/>
  <c r="P2462" i="1" s="1"/>
  <c r="Q2463" i="1"/>
  <c r="P2463" i="1" s="1"/>
  <c r="Q2464" i="1"/>
  <c r="P2464" i="1" s="1"/>
  <c r="Q2465" i="1"/>
  <c r="P2465" i="1" s="1"/>
  <c r="Q2466" i="1"/>
  <c r="P2466" i="1" s="1"/>
  <c r="Q2467" i="1"/>
  <c r="P2467" i="1" s="1"/>
  <c r="Q2468" i="1"/>
  <c r="P2468" i="1" s="1"/>
  <c r="Q2469" i="1"/>
  <c r="P2469" i="1" s="1"/>
  <c r="Q2470" i="1"/>
  <c r="P2470" i="1" s="1"/>
  <c r="Q2471" i="1"/>
  <c r="P2471" i="1" s="1"/>
  <c r="Q2472" i="1"/>
  <c r="P2472" i="1" s="1"/>
  <c r="Q2473" i="1"/>
  <c r="P2473" i="1" s="1"/>
  <c r="Q2474" i="1"/>
  <c r="P2474" i="1" s="1"/>
  <c r="Q2475" i="1"/>
  <c r="P2475" i="1" s="1"/>
  <c r="Q2476" i="1"/>
  <c r="P2476" i="1" s="1"/>
  <c r="Q2477" i="1"/>
  <c r="P2477" i="1" s="1"/>
  <c r="Q2478" i="1"/>
  <c r="P2478" i="1" s="1"/>
  <c r="Q2479" i="1"/>
  <c r="P2479" i="1" s="1"/>
  <c r="Q2480" i="1"/>
  <c r="P2480" i="1" s="1"/>
  <c r="Q2481" i="1"/>
  <c r="P2481" i="1" s="1"/>
  <c r="Q2482" i="1"/>
  <c r="P2482" i="1" s="1"/>
  <c r="Q2483" i="1"/>
  <c r="P2483" i="1" s="1"/>
  <c r="Q2484" i="1"/>
  <c r="P2484" i="1" s="1"/>
  <c r="Q2485" i="1"/>
  <c r="P2485" i="1" s="1"/>
  <c r="Q2486" i="1"/>
  <c r="P2486" i="1" s="1"/>
  <c r="Q2487" i="1"/>
  <c r="P2487" i="1" s="1"/>
  <c r="Q2488" i="1"/>
  <c r="P2488" i="1" s="1"/>
  <c r="Q2489" i="1"/>
  <c r="P2489" i="1" s="1"/>
  <c r="Q2490" i="1"/>
  <c r="P2490" i="1" s="1"/>
  <c r="Q2491" i="1"/>
  <c r="P2491" i="1" s="1"/>
  <c r="Q2492" i="1"/>
  <c r="P2492" i="1" s="1"/>
  <c r="Q2493" i="1"/>
  <c r="P2493" i="1" s="1"/>
  <c r="Q2494" i="1"/>
  <c r="P2494" i="1" s="1"/>
  <c r="Q2495" i="1"/>
  <c r="P2495" i="1" s="1"/>
  <c r="Q2496" i="1"/>
  <c r="P2496" i="1" s="1"/>
  <c r="Q2497" i="1"/>
  <c r="P2497" i="1" s="1"/>
  <c r="Q2498" i="1"/>
  <c r="P2498" i="1" s="1"/>
  <c r="Q2499" i="1"/>
  <c r="P2499" i="1" s="1"/>
  <c r="Q2500" i="1"/>
  <c r="P2500" i="1" s="1"/>
  <c r="Q2501" i="1"/>
  <c r="P2501" i="1" s="1"/>
  <c r="Q2502" i="1"/>
  <c r="P2502" i="1" s="1"/>
  <c r="Q2503" i="1"/>
  <c r="P2503" i="1" s="1"/>
  <c r="Q2504" i="1"/>
  <c r="P2504" i="1" s="1"/>
  <c r="Q2505" i="1"/>
  <c r="P2505" i="1" s="1"/>
  <c r="Q2506" i="1"/>
  <c r="P2506" i="1" s="1"/>
  <c r="Q2507" i="1"/>
  <c r="P2507" i="1" s="1"/>
  <c r="Q2508" i="1"/>
  <c r="P2508" i="1" s="1"/>
  <c r="Q2509" i="1"/>
  <c r="P2509" i="1" s="1"/>
  <c r="Q2510" i="1"/>
  <c r="P2510" i="1" s="1"/>
  <c r="Q2511" i="1"/>
  <c r="P2511" i="1" s="1"/>
  <c r="Q2512" i="1"/>
  <c r="P2512" i="1" s="1"/>
  <c r="Q2513" i="1"/>
  <c r="P2513" i="1" s="1"/>
  <c r="Q2514" i="1"/>
  <c r="P2514" i="1" s="1"/>
  <c r="Q2515" i="1"/>
  <c r="P2515" i="1" s="1"/>
  <c r="Q2516" i="1"/>
  <c r="P2516" i="1" s="1"/>
  <c r="Q2517" i="1"/>
  <c r="P2517" i="1" s="1"/>
  <c r="Q2518" i="1"/>
  <c r="P2518" i="1" s="1"/>
  <c r="Q2519" i="1"/>
  <c r="P2519" i="1" s="1"/>
  <c r="Q2520" i="1"/>
  <c r="P2520" i="1" s="1"/>
  <c r="Q2521" i="1"/>
  <c r="P2521" i="1" s="1"/>
  <c r="Q2522" i="1"/>
  <c r="P2522" i="1" s="1"/>
  <c r="Q2523" i="1"/>
  <c r="P2523" i="1" s="1"/>
  <c r="Q2524" i="1"/>
  <c r="P2524" i="1" s="1"/>
  <c r="Q2525" i="1"/>
  <c r="P2525" i="1" s="1"/>
  <c r="Q2526" i="1"/>
  <c r="P2526" i="1" s="1"/>
  <c r="Q2527" i="1"/>
  <c r="P2527" i="1" s="1"/>
  <c r="Q2528" i="1"/>
  <c r="P2528" i="1" s="1"/>
  <c r="Q2529" i="1"/>
  <c r="P2529" i="1" s="1"/>
  <c r="Q2530" i="1"/>
  <c r="P2530" i="1" s="1"/>
  <c r="Q2531" i="1"/>
  <c r="P2531" i="1" s="1"/>
  <c r="Q2532" i="1"/>
  <c r="P2532" i="1" s="1"/>
  <c r="Q2533" i="1"/>
  <c r="P2533" i="1" s="1"/>
  <c r="Q2534" i="1"/>
  <c r="P2534" i="1" s="1"/>
  <c r="Q2535" i="1"/>
  <c r="P2535" i="1" s="1"/>
  <c r="Q2536" i="1"/>
  <c r="P2536" i="1" s="1"/>
  <c r="Q2537" i="1"/>
  <c r="P2537" i="1" s="1"/>
  <c r="Q2538" i="1"/>
  <c r="P2538" i="1" s="1"/>
  <c r="Q2539" i="1"/>
  <c r="P2539" i="1" s="1"/>
  <c r="Q2540" i="1"/>
  <c r="P2540" i="1" s="1"/>
  <c r="Q2541" i="1"/>
  <c r="P2541" i="1" s="1"/>
  <c r="Q2542" i="1"/>
  <c r="P2542" i="1" s="1"/>
  <c r="Q2543" i="1"/>
  <c r="P2543" i="1" s="1"/>
  <c r="Q2544" i="1"/>
  <c r="P2544" i="1" s="1"/>
  <c r="Q2545" i="1"/>
  <c r="P2545" i="1" s="1"/>
  <c r="Q2546" i="1"/>
  <c r="P2546" i="1" s="1"/>
  <c r="Q2547" i="1"/>
  <c r="P2547" i="1" s="1"/>
  <c r="Q2548" i="1"/>
  <c r="P2548" i="1" s="1"/>
  <c r="Q2549" i="1"/>
  <c r="P2549" i="1" s="1"/>
  <c r="Q2550" i="1"/>
  <c r="P2550" i="1" s="1"/>
  <c r="Q2551" i="1"/>
  <c r="P2551" i="1" s="1"/>
  <c r="Q2552" i="1"/>
  <c r="P2552" i="1" s="1"/>
  <c r="Q2553" i="1"/>
  <c r="P2553" i="1" s="1"/>
  <c r="Q2554" i="1"/>
  <c r="P2554" i="1" s="1"/>
  <c r="Q2555" i="1"/>
  <c r="P2555" i="1" s="1"/>
  <c r="Q2556" i="1"/>
  <c r="P2556" i="1" s="1"/>
  <c r="Q2557" i="1"/>
  <c r="P2557" i="1" s="1"/>
  <c r="Q2558" i="1"/>
  <c r="P2558" i="1" s="1"/>
  <c r="Q2559" i="1"/>
  <c r="P2559" i="1" s="1"/>
  <c r="Q2560" i="1"/>
  <c r="P2560" i="1" s="1"/>
  <c r="Q2561" i="1"/>
  <c r="P2561" i="1" s="1"/>
  <c r="Q2562" i="1"/>
  <c r="P2562" i="1" s="1"/>
  <c r="Q2563" i="1"/>
  <c r="P2563" i="1" s="1"/>
  <c r="Q2564" i="1"/>
  <c r="P2564" i="1" s="1"/>
  <c r="Q2565" i="1"/>
  <c r="P2565" i="1" s="1"/>
  <c r="Q2566" i="1"/>
  <c r="P2566" i="1" s="1"/>
  <c r="Q2567" i="1"/>
  <c r="P2567" i="1" s="1"/>
  <c r="Q2568" i="1"/>
  <c r="P2568" i="1" s="1"/>
  <c r="Q2569" i="1"/>
  <c r="P2569" i="1" s="1"/>
  <c r="Q2570" i="1"/>
  <c r="P2570" i="1" s="1"/>
  <c r="Q2571" i="1"/>
  <c r="P2571" i="1" s="1"/>
  <c r="Q2572" i="1"/>
  <c r="P2572" i="1" s="1"/>
  <c r="Q2573" i="1"/>
  <c r="P2573" i="1" s="1"/>
  <c r="Q2574" i="1"/>
  <c r="P2574" i="1" s="1"/>
  <c r="Q2575" i="1"/>
  <c r="P2575" i="1" s="1"/>
  <c r="Q2576" i="1"/>
  <c r="P2576" i="1" s="1"/>
  <c r="Q2577" i="1"/>
  <c r="P2577" i="1" s="1"/>
  <c r="Q2578" i="1"/>
  <c r="P2578" i="1" s="1"/>
  <c r="Q2579" i="1"/>
  <c r="P2579" i="1" s="1"/>
  <c r="Q2580" i="1"/>
  <c r="P2580" i="1" s="1"/>
  <c r="Q2581" i="1"/>
  <c r="P2581" i="1" s="1"/>
  <c r="Q2582" i="1"/>
  <c r="P2582" i="1" s="1"/>
  <c r="Q2583" i="1"/>
  <c r="P2583" i="1" s="1"/>
  <c r="Q2584" i="1"/>
  <c r="P2584" i="1" s="1"/>
  <c r="Q2585" i="1"/>
  <c r="P2585" i="1" s="1"/>
  <c r="Q2586" i="1"/>
  <c r="P2586" i="1" s="1"/>
  <c r="Q2587" i="1"/>
  <c r="P2587" i="1" s="1"/>
  <c r="Q2588" i="1"/>
  <c r="P2588" i="1" s="1"/>
  <c r="Q2589" i="1"/>
  <c r="P2589" i="1" s="1"/>
  <c r="Q2590" i="1"/>
  <c r="P2590" i="1" s="1"/>
  <c r="Q2591" i="1"/>
  <c r="P2591" i="1" s="1"/>
  <c r="Q2592" i="1"/>
  <c r="P2592" i="1" s="1"/>
  <c r="Q2593" i="1"/>
  <c r="P2593" i="1" s="1"/>
  <c r="Q2594" i="1"/>
  <c r="P2594" i="1" s="1"/>
  <c r="Q2595" i="1"/>
  <c r="P2595" i="1" s="1"/>
  <c r="Q2596" i="1"/>
  <c r="P2596" i="1" s="1"/>
  <c r="Q2597" i="1"/>
  <c r="P2597" i="1" s="1"/>
  <c r="Q2598" i="1"/>
  <c r="P2598" i="1" s="1"/>
  <c r="Q2599" i="1"/>
  <c r="P2599" i="1" s="1"/>
  <c r="Q2600" i="1"/>
  <c r="P2600" i="1" s="1"/>
  <c r="Q2601" i="1"/>
  <c r="P2601" i="1" s="1"/>
  <c r="Q2602" i="1"/>
  <c r="P2602" i="1" s="1"/>
  <c r="Q2603" i="1"/>
  <c r="P2603" i="1" s="1"/>
  <c r="Q2604" i="1"/>
  <c r="P2604" i="1" s="1"/>
  <c r="Q2605" i="1"/>
  <c r="P2605" i="1" s="1"/>
  <c r="Q2606" i="1"/>
  <c r="P2606" i="1" s="1"/>
  <c r="Q2607" i="1"/>
  <c r="P2607" i="1" s="1"/>
  <c r="Q2608" i="1"/>
  <c r="P2608" i="1" s="1"/>
  <c r="Q2609" i="1"/>
  <c r="P2609" i="1" s="1"/>
  <c r="Q2610" i="1"/>
  <c r="P2610" i="1" s="1"/>
  <c r="Q2611" i="1"/>
  <c r="P2611" i="1" s="1"/>
  <c r="Q2612" i="1"/>
  <c r="P2612" i="1" s="1"/>
  <c r="Q2613" i="1"/>
  <c r="P2613" i="1" s="1"/>
  <c r="Q2614" i="1"/>
  <c r="P2614" i="1" s="1"/>
  <c r="Q2615" i="1"/>
  <c r="P2615" i="1" s="1"/>
  <c r="Q2616" i="1"/>
  <c r="P2616" i="1" s="1"/>
  <c r="Q2617" i="1"/>
  <c r="P2617" i="1" s="1"/>
  <c r="Q2618" i="1"/>
  <c r="P2618" i="1" s="1"/>
  <c r="Q2619" i="1"/>
  <c r="P2619" i="1" s="1"/>
  <c r="Q2620" i="1"/>
  <c r="P2620" i="1" s="1"/>
  <c r="Q2621" i="1"/>
  <c r="P2621" i="1" s="1"/>
  <c r="Q2622" i="1"/>
  <c r="P2622" i="1" s="1"/>
  <c r="Q2623" i="1"/>
  <c r="P2623" i="1" s="1"/>
  <c r="Q2624" i="1"/>
  <c r="P2624" i="1" s="1"/>
  <c r="Q2625" i="1"/>
  <c r="P2625" i="1" s="1"/>
  <c r="Q2626" i="1"/>
  <c r="P2626" i="1" s="1"/>
  <c r="Q2627" i="1"/>
  <c r="P2627" i="1" s="1"/>
  <c r="Q2628" i="1"/>
  <c r="P2628" i="1" s="1"/>
  <c r="Q2629" i="1"/>
  <c r="P2629" i="1" s="1"/>
  <c r="Q2630" i="1"/>
  <c r="P2630" i="1" s="1"/>
  <c r="Q2631" i="1"/>
  <c r="P2631" i="1" s="1"/>
  <c r="Q2632" i="1"/>
  <c r="P2632" i="1" s="1"/>
  <c r="Q2633" i="1"/>
  <c r="P2633" i="1" s="1"/>
  <c r="Q2634" i="1"/>
  <c r="P2634" i="1" s="1"/>
  <c r="Q2635" i="1"/>
  <c r="P2635" i="1" s="1"/>
  <c r="Q2636" i="1"/>
  <c r="P2636" i="1" s="1"/>
  <c r="Q2637" i="1"/>
  <c r="P2637" i="1" s="1"/>
  <c r="Q2638" i="1"/>
  <c r="P2638" i="1" s="1"/>
  <c r="Q2639" i="1"/>
  <c r="P2639" i="1" s="1"/>
  <c r="Q2640" i="1"/>
  <c r="P2640" i="1" s="1"/>
  <c r="Q2641" i="1"/>
  <c r="P2641" i="1" s="1"/>
  <c r="Q2642" i="1"/>
  <c r="P2642" i="1" s="1"/>
  <c r="Q2643" i="1"/>
  <c r="P2643" i="1" s="1"/>
  <c r="Q2644" i="1"/>
  <c r="P2644" i="1" s="1"/>
  <c r="Q2645" i="1"/>
  <c r="P2645" i="1" s="1"/>
  <c r="Q2646" i="1"/>
  <c r="P2646" i="1" s="1"/>
  <c r="Q2647" i="1"/>
  <c r="P2647" i="1" s="1"/>
  <c r="Q2648" i="1"/>
  <c r="P2648" i="1" s="1"/>
  <c r="Q2649" i="1"/>
  <c r="P2649" i="1" s="1"/>
  <c r="Q2650" i="1"/>
  <c r="P2650" i="1" s="1"/>
  <c r="Q2651" i="1"/>
  <c r="P2651" i="1" s="1"/>
  <c r="Q2652" i="1"/>
  <c r="P2652" i="1" s="1"/>
  <c r="Q2653" i="1"/>
  <c r="P2653" i="1" s="1"/>
  <c r="Q2654" i="1"/>
  <c r="P2654" i="1" s="1"/>
  <c r="Q2655" i="1"/>
  <c r="P2655" i="1" s="1"/>
  <c r="Q2656" i="1"/>
  <c r="P2656" i="1" s="1"/>
  <c r="Q2657" i="1"/>
  <c r="P2657" i="1" s="1"/>
  <c r="Q2658" i="1"/>
  <c r="P2658" i="1" s="1"/>
  <c r="Q2659" i="1"/>
  <c r="P2659" i="1" s="1"/>
  <c r="Q2660" i="1"/>
  <c r="P2660" i="1" s="1"/>
  <c r="Q2661" i="1"/>
  <c r="P2661" i="1" s="1"/>
  <c r="Q2662" i="1"/>
  <c r="P2662" i="1" s="1"/>
  <c r="Q2663" i="1"/>
  <c r="P2663" i="1" s="1"/>
  <c r="Q2664" i="1"/>
  <c r="P2664" i="1" s="1"/>
  <c r="Q2665" i="1"/>
  <c r="P2665" i="1" s="1"/>
  <c r="Q2666" i="1"/>
  <c r="P2666" i="1" s="1"/>
  <c r="Q2667" i="1"/>
  <c r="P2667" i="1" s="1"/>
  <c r="Q2668" i="1"/>
  <c r="P2668" i="1" s="1"/>
  <c r="Q2669" i="1"/>
  <c r="P2669" i="1" s="1"/>
  <c r="Q2670" i="1"/>
  <c r="P2670" i="1" s="1"/>
  <c r="Q2671" i="1"/>
  <c r="P2671" i="1" s="1"/>
  <c r="Q2672" i="1"/>
  <c r="P2672" i="1" s="1"/>
  <c r="Q2673" i="1"/>
  <c r="P2673" i="1" s="1"/>
  <c r="Q2674" i="1"/>
  <c r="P2674" i="1" s="1"/>
  <c r="Q2675" i="1"/>
  <c r="P2675" i="1" s="1"/>
  <c r="Q2676" i="1"/>
  <c r="P2676" i="1" s="1"/>
  <c r="Q2677" i="1"/>
  <c r="P2677" i="1" s="1"/>
  <c r="Q2678" i="1"/>
  <c r="P2678" i="1" s="1"/>
  <c r="Q2679" i="1"/>
  <c r="P2679" i="1" s="1"/>
  <c r="Q2680" i="1"/>
  <c r="P2680" i="1" s="1"/>
  <c r="Q2681" i="1"/>
  <c r="P2681" i="1" s="1"/>
  <c r="Q2682" i="1"/>
  <c r="P2682" i="1" s="1"/>
  <c r="Q2683" i="1"/>
  <c r="P2683" i="1" s="1"/>
  <c r="Q2684" i="1"/>
  <c r="P2684" i="1" s="1"/>
  <c r="Q2685" i="1"/>
  <c r="P2685" i="1" s="1"/>
  <c r="Q2686" i="1"/>
  <c r="P2686" i="1" s="1"/>
  <c r="Q2687" i="1"/>
  <c r="P2687" i="1" s="1"/>
  <c r="Q2688" i="1"/>
  <c r="P2688" i="1" s="1"/>
  <c r="Q2689" i="1"/>
  <c r="P2689" i="1" s="1"/>
  <c r="Q2690" i="1"/>
  <c r="P2690" i="1" s="1"/>
  <c r="Q2691" i="1"/>
  <c r="P2691" i="1" s="1"/>
  <c r="Q2692" i="1"/>
  <c r="P2692" i="1" s="1"/>
  <c r="Q2693" i="1"/>
  <c r="P2693" i="1" s="1"/>
  <c r="Q2694" i="1"/>
  <c r="P2694" i="1" s="1"/>
  <c r="Q2695" i="1"/>
  <c r="P2695" i="1" s="1"/>
  <c r="Q2696" i="1"/>
  <c r="P2696" i="1" s="1"/>
  <c r="Q2697" i="1"/>
  <c r="P2697" i="1" s="1"/>
  <c r="Q2698" i="1"/>
  <c r="P2698" i="1" s="1"/>
  <c r="Q2699" i="1"/>
  <c r="P2699" i="1" s="1"/>
  <c r="Q2700" i="1"/>
  <c r="P2700" i="1" s="1"/>
  <c r="Q2701" i="1"/>
  <c r="P2701" i="1" s="1"/>
  <c r="Q2702" i="1"/>
  <c r="P2702" i="1" s="1"/>
  <c r="Q2703" i="1"/>
  <c r="P2703" i="1" s="1"/>
  <c r="Q2704" i="1"/>
  <c r="P2704" i="1" s="1"/>
  <c r="Q2705" i="1"/>
  <c r="P2705" i="1" s="1"/>
  <c r="Q2706" i="1"/>
  <c r="P2706" i="1" s="1"/>
  <c r="Q2707" i="1"/>
  <c r="P2707" i="1" s="1"/>
  <c r="Q2708" i="1"/>
  <c r="P2708" i="1" s="1"/>
  <c r="Q2709" i="1"/>
  <c r="P2709" i="1" s="1"/>
  <c r="Q2710" i="1"/>
  <c r="P2710" i="1" s="1"/>
  <c r="Q2711" i="1"/>
  <c r="P2711" i="1" s="1"/>
  <c r="Q2712" i="1"/>
  <c r="P2712" i="1" s="1"/>
  <c r="Q2713" i="1"/>
  <c r="P2713" i="1" s="1"/>
  <c r="Q2714" i="1"/>
  <c r="P2714" i="1" s="1"/>
  <c r="Q2715" i="1"/>
  <c r="P2715" i="1" s="1"/>
  <c r="Q2716" i="1"/>
  <c r="P2716" i="1" s="1"/>
  <c r="Q2717" i="1"/>
  <c r="P2717" i="1" s="1"/>
  <c r="Q2718" i="1"/>
  <c r="P2718" i="1" s="1"/>
  <c r="Q2719" i="1"/>
  <c r="P2719" i="1" s="1"/>
  <c r="Q2720" i="1"/>
  <c r="P2720" i="1" s="1"/>
  <c r="Q2721" i="1"/>
  <c r="P2721" i="1" s="1"/>
  <c r="Q2722" i="1"/>
  <c r="P2722" i="1" s="1"/>
  <c r="Q2723" i="1"/>
  <c r="P2723" i="1" s="1"/>
  <c r="Q2724" i="1"/>
  <c r="P2724" i="1" s="1"/>
  <c r="Q2725" i="1"/>
  <c r="P2725" i="1" s="1"/>
  <c r="Q2726" i="1"/>
  <c r="P2726" i="1" s="1"/>
  <c r="Q2727" i="1"/>
  <c r="P2727" i="1" s="1"/>
  <c r="Q2728" i="1"/>
  <c r="P2728" i="1" s="1"/>
  <c r="Q2729" i="1"/>
  <c r="P2729" i="1" s="1"/>
  <c r="Q2730" i="1"/>
  <c r="P2730" i="1" s="1"/>
  <c r="Q2731" i="1"/>
  <c r="P2731" i="1" s="1"/>
  <c r="Q2732" i="1"/>
  <c r="P2732" i="1" s="1"/>
  <c r="Q2733" i="1"/>
  <c r="P2733" i="1" s="1"/>
  <c r="Q2734" i="1"/>
  <c r="P2734" i="1" s="1"/>
  <c r="Q2735" i="1"/>
  <c r="P2735" i="1" s="1"/>
  <c r="Q2736" i="1"/>
  <c r="P2736" i="1" s="1"/>
  <c r="Q2737" i="1"/>
  <c r="P2737" i="1" s="1"/>
  <c r="Q2738" i="1"/>
  <c r="P2738" i="1" s="1"/>
  <c r="Q2739" i="1"/>
  <c r="P2739" i="1" s="1"/>
  <c r="Q2740" i="1"/>
  <c r="P2740" i="1" s="1"/>
  <c r="Q2741" i="1"/>
  <c r="P2741" i="1" s="1"/>
  <c r="Q2742" i="1"/>
  <c r="P2742" i="1" s="1"/>
  <c r="Q2743" i="1"/>
  <c r="P2743" i="1" s="1"/>
  <c r="Q2744" i="1"/>
  <c r="P2744" i="1" s="1"/>
  <c r="Q2745" i="1"/>
  <c r="P2745" i="1" s="1"/>
  <c r="Q2746" i="1"/>
  <c r="P2746" i="1" s="1"/>
  <c r="Q2747" i="1"/>
  <c r="P2747" i="1" s="1"/>
  <c r="Q2748" i="1"/>
  <c r="P2748" i="1" s="1"/>
  <c r="Q2749" i="1"/>
  <c r="P2749" i="1" s="1"/>
  <c r="Q2750" i="1"/>
  <c r="P2750" i="1" s="1"/>
  <c r="Q2751" i="1"/>
  <c r="P2751" i="1" s="1"/>
  <c r="Q2752" i="1"/>
  <c r="P2752" i="1" s="1"/>
  <c r="Q2753" i="1"/>
  <c r="P2753" i="1" s="1"/>
  <c r="Q2754" i="1"/>
  <c r="P2754" i="1" s="1"/>
  <c r="Q2755" i="1"/>
  <c r="P2755" i="1" s="1"/>
  <c r="Q2756" i="1"/>
  <c r="P2756" i="1" s="1"/>
  <c r="Q2757" i="1"/>
  <c r="P2757" i="1" s="1"/>
  <c r="Q2758" i="1"/>
  <c r="P2758" i="1" s="1"/>
  <c r="Q2759" i="1"/>
  <c r="P2759" i="1" s="1"/>
  <c r="Q2760" i="1"/>
  <c r="P2760" i="1" s="1"/>
  <c r="Q2761" i="1"/>
  <c r="P2761" i="1" s="1"/>
  <c r="Q2762" i="1"/>
  <c r="P2762" i="1" s="1"/>
  <c r="Q2763" i="1"/>
  <c r="P2763" i="1" s="1"/>
  <c r="Q2764" i="1"/>
  <c r="P2764" i="1" s="1"/>
  <c r="Q2765" i="1"/>
  <c r="P2765" i="1" s="1"/>
  <c r="Q2766" i="1"/>
  <c r="P2766" i="1" s="1"/>
  <c r="Q2767" i="1"/>
  <c r="P2767" i="1" s="1"/>
  <c r="Q2768" i="1"/>
  <c r="P2768" i="1" s="1"/>
  <c r="Q2769" i="1"/>
  <c r="P2769" i="1" s="1"/>
  <c r="Q2770" i="1"/>
  <c r="P2770" i="1" s="1"/>
  <c r="Q2771" i="1"/>
  <c r="P2771" i="1" s="1"/>
  <c r="Q2772" i="1"/>
  <c r="P2772" i="1" s="1"/>
  <c r="Q2773" i="1"/>
  <c r="P2773" i="1" s="1"/>
  <c r="Q2774" i="1"/>
  <c r="P2774" i="1" s="1"/>
  <c r="Q2775" i="1"/>
  <c r="P2775" i="1" s="1"/>
  <c r="Q2776" i="1"/>
  <c r="P2776" i="1" s="1"/>
  <c r="Q2777" i="1"/>
  <c r="P2777" i="1" s="1"/>
  <c r="Q2778" i="1"/>
  <c r="P2778" i="1" s="1"/>
  <c r="Q2779" i="1"/>
  <c r="P2779" i="1" s="1"/>
  <c r="Q2780" i="1"/>
  <c r="P2780" i="1" s="1"/>
  <c r="Q2781" i="1"/>
  <c r="P2781" i="1" s="1"/>
  <c r="Q2782" i="1"/>
  <c r="P2782" i="1" s="1"/>
  <c r="Q2783" i="1"/>
  <c r="P2783" i="1" s="1"/>
  <c r="Q2784" i="1"/>
  <c r="P2784" i="1" s="1"/>
  <c r="Q2785" i="1"/>
  <c r="P2785" i="1" s="1"/>
  <c r="Q2786" i="1"/>
  <c r="P2786" i="1" s="1"/>
  <c r="Q2787" i="1"/>
  <c r="P2787" i="1" s="1"/>
  <c r="Q2788" i="1"/>
  <c r="P2788" i="1" s="1"/>
  <c r="Q2789" i="1"/>
  <c r="P2789" i="1" s="1"/>
  <c r="Q2790" i="1"/>
  <c r="P2790" i="1" s="1"/>
  <c r="Q2791" i="1"/>
  <c r="P2791" i="1" s="1"/>
  <c r="Q2792" i="1"/>
  <c r="P2792" i="1" s="1"/>
  <c r="Q2793" i="1"/>
  <c r="P2793" i="1" s="1"/>
  <c r="Q2794" i="1"/>
  <c r="P2794" i="1" s="1"/>
  <c r="Q2795" i="1"/>
  <c r="P2795" i="1" s="1"/>
  <c r="Q2796" i="1"/>
  <c r="P2796" i="1" s="1"/>
  <c r="Q2797" i="1"/>
  <c r="P2797" i="1" s="1"/>
  <c r="Q2798" i="1"/>
  <c r="P2798" i="1" s="1"/>
  <c r="Q2799" i="1"/>
  <c r="P2799" i="1" s="1"/>
  <c r="Q2800" i="1"/>
  <c r="P2800" i="1" s="1"/>
  <c r="Q2801" i="1"/>
  <c r="P2801" i="1" s="1"/>
  <c r="Q2802" i="1"/>
  <c r="P2802" i="1" s="1"/>
  <c r="Q2803" i="1"/>
  <c r="P2803" i="1" s="1"/>
  <c r="Q2804" i="1"/>
  <c r="P2804" i="1" s="1"/>
  <c r="Q2805" i="1"/>
  <c r="P2805" i="1" s="1"/>
  <c r="Q2806" i="1"/>
  <c r="P2806" i="1" s="1"/>
  <c r="Q2807" i="1"/>
  <c r="P2807" i="1" s="1"/>
  <c r="Q2808" i="1"/>
  <c r="P2808" i="1" s="1"/>
  <c r="Q2809" i="1"/>
  <c r="P2809" i="1" s="1"/>
  <c r="Q2810" i="1"/>
  <c r="P2810" i="1" s="1"/>
  <c r="Q2811" i="1"/>
  <c r="P2811" i="1" s="1"/>
  <c r="Q2812" i="1"/>
  <c r="P2812" i="1" s="1"/>
  <c r="Q2813" i="1"/>
  <c r="P2813" i="1" s="1"/>
  <c r="Q2814" i="1"/>
  <c r="P2814" i="1" s="1"/>
  <c r="Q2815" i="1"/>
  <c r="P2815" i="1" s="1"/>
  <c r="Q2816" i="1"/>
  <c r="P2816" i="1" s="1"/>
  <c r="Q2817" i="1"/>
  <c r="P2817" i="1" s="1"/>
  <c r="Q2818" i="1"/>
  <c r="P2818" i="1" s="1"/>
  <c r="Q2819" i="1"/>
  <c r="P2819" i="1" s="1"/>
  <c r="Q2820" i="1"/>
  <c r="P2820" i="1" s="1"/>
  <c r="Q2821" i="1"/>
  <c r="P2821" i="1" s="1"/>
  <c r="Q2822" i="1"/>
  <c r="P2822" i="1" s="1"/>
  <c r="Q2823" i="1"/>
  <c r="P2823" i="1" s="1"/>
  <c r="Q2824" i="1"/>
  <c r="P2824" i="1" s="1"/>
  <c r="Q2825" i="1"/>
  <c r="P2825" i="1" s="1"/>
  <c r="Q2826" i="1"/>
  <c r="P2826" i="1" s="1"/>
  <c r="Q2827" i="1"/>
  <c r="P2827" i="1" s="1"/>
  <c r="Q2828" i="1"/>
  <c r="P2828" i="1" s="1"/>
  <c r="Q2829" i="1"/>
  <c r="P2829" i="1" s="1"/>
  <c r="Q2830" i="1"/>
  <c r="P2830" i="1" s="1"/>
  <c r="Q2831" i="1"/>
  <c r="P2831" i="1" s="1"/>
  <c r="Q2832" i="1"/>
  <c r="P2832" i="1" s="1"/>
  <c r="Q2833" i="1"/>
  <c r="P2833" i="1" s="1"/>
  <c r="Q2834" i="1"/>
  <c r="P2834" i="1" s="1"/>
  <c r="Q2835" i="1"/>
  <c r="P2835" i="1" s="1"/>
  <c r="Q2836" i="1"/>
  <c r="P2836" i="1" s="1"/>
  <c r="Q2837" i="1"/>
  <c r="P2837" i="1" s="1"/>
  <c r="Q2838" i="1"/>
  <c r="P2838" i="1" s="1"/>
  <c r="Q2839" i="1"/>
  <c r="P2839" i="1" s="1"/>
  <c r="Q2840" i="1"/>
  <c r="P2840" i="1" s="1"/>
  <c r="Q2841" i="1"/>
  <c r="P2841" i="1" s="1"/>
  <c r="Q2842" i="1"/>
  <c r="P2842" i="1" s="1"/>
  <c r="Q2843" i="1"/>
  <c r="P2843" i="1" s="1"/>
  <c r="Q2844" i="1"/>
  <c r="P2844" i="1" s="1"/>
  <c r="Q2845" i="1"/>
  <c r="P2845" i="1" s="1"/>
  <c r="Q2846" i="1"/>
  <c r="P2846" i="1" s="1"/>
  <c r="Q2847" i="1"/>
  <c r="P2847" i="1" s="1"/>
  <c r="Q2848" i="1"/>
  <c r="P2848" i="1" s="1"/>
  <c r="Q2849" i="1"/>
  <c r="P2849" i="1" s="1"/>
  <c r="Q2850" i="1"/>
  <c r="P2850" i="1" s="1"/>
  <c r="Q2851" i="1"/>
  <c r="P2851" i="1" s="1"/>
  <c r="Q2852" i="1"/>
  <c r="P2852" i="1" s="1"/>
  <c r="Q2853" i="1"/>
  <c r="P2853" i="1" s="1"/>
  <c r="Q2854" i="1"/>
  <c r="P2854" i="1" s="1"/>
  <c r="Q2855" i="1"/>
  <c r="P2855" i="1" s="1"/>
  <c r="Q2856" i="1"/>
  <c r="P2856" i="1" s="1"/>
  <c r="Q2857" i="1"/>
  <c r="P2857" i="1" s="1"/>
  <c r="Q2858" i="1"/>
  <c r="P2858" i="1" s="1"/>
  <c r="Q2859" i="1"/>
  <c r="P2859" i="1" s="1"/>
  <c r="Q2860" i="1"/>
  <c r="P2860" i="1" s="1"/>
  <c r="Q2861" i="1"/>
  <c r="P2861" i="1" s="1"/>
  <c r="Q2862" i="1"/>
  <c r="P2862" i="1" s="1"/>
  <c r="Q2863" i="1"/>
  <c r="P2863" i="1" s="1"/>
  <c r="Q2864" i="1"/>
  <c r="P2864" i="1" s="1"/>
  <c r="Q2865" i="1"/>
  <c r="P2865" i="1" s="1"/>
  <c r="Q2866" i="1"/>
  <c r="P2866" i="1" s="1"/>
  <c r="Q2867" i="1"/>
  <c r="P2867" i="1" s="1"/>
  <c r="Q2868" i="1"/>
  <c r="P2868" i="1" s="1"/>
  <c r="Q2869" i="1"/>
  <c r="P2869" i="1" s="1"/>
  <c r="Q2870" i="1"/>
  <c r="P2870" i="1" s="1"/>
  <c r="Q2871" i="1"/>
  <c r="P2871" i="1" s="1"/>
  <c r="Q2872" i="1"/>
  <c r="P2872" i="1" s="1"/>
  <c r="Q2873" i="1"/>
  <c r="P2873" i="1" s="1"/>
  <c r="Q2874" i="1"/>
  <c r="P2874" i="1" s="1"/>
  <c r="Q2875" i="1"/>
  <c r="P2875" i="1" s="1"/>
  <c r="Q2876" i="1"/>
  <c r="P2876" i="1" s="1"/>
  <c r="Q2877" i="1"/>
  <c r="P2877" i="1" s="1"/>
  <c r="Q2878" i="1"/>
  <c r="P2878" i="1" s="1"/>
  <c r="Q2879" i="1"/>
  <c r="P2879" i="1" s="1"/>
  <c r="Q2880" i="1"/>
  <c r="P2880" i="1" s="1"/>
  <c r="Q2881" i="1"/>
  <c r="P2881" i="1" s="1"/>
  <c r="Q2882" i="1"/>
  <c r="P2882" i="1" s="1"/>
  <c r="Q2883" i="1"/>
  <c r="P2883" i="1" s="1"/>
  <c r="Q2884" i="1"/>
  <c r="P2884" i="1" s="1"/>
  <c r="Q2885" i="1"/>
  <c r="P2885" i="1" s="1"/>
  <c r="Q2886" i="1"/>
  <c r="P2886" i="1" s="1"/>
  <c r="Q2887" i="1"/>
  <c r="P2887" i="1" s="1"/>
  <c r="Q2888" i="1"/>
  <c r="P2888" i="1" s="1"/>
  <c r="Q2889" i="1"/>
  <c r="P2889" i="1" s="1"/>
  <c r="Q2890" i="1"/>
  <c r="P2890" i="1" s="1"/>
  <c r="Q2891" i="1"/>
  <c r="P2891" i="1" s="1"/>
  <c r="Q2892" i="1"/>
  <c r="P2892" i="1" s="1"/>
  <c r="Q2893" i="1"/>
  <c r="P2893" i="1" s="1"/>
  <c r="Q2894" i="1"/>
  <c r="P2894" i="1" s="1"/>
  <c r="Q2895" i="1"/>
  <c r="P2895" i="1" s="1"/>
  <c r="Q2896" i="1"/>
  <c r="P2896" i="1" s="1"/>
  <c r="Q2897" i="1"/>
  <c r="P2897" i="1" s="1"/>
  <c r="Q2898" i="1"/>
  <c r="P2898" i="1" s="1"/>
  <c r="Q2899" i="1"/>
  <c r="P2899" i="1" s="1"/>
  <c r="Q2900" i="1"/>
  <c r="P2900" i="1" s="1"/>
  <c r="Q2901" i="1"/>
  <c r="P2901" i="1" s="1"/>
  <c r="Q2902" i="1"/>
  <c r="P2902" i="1" s="1"/>
  <c r="Q2903" i="1"/>
  <c r="P2903" i="1" s="1"/>
  <c r="Q2904" i="1"/>
  <c r="P2904" i="1" s="1"/>
  <c r="Q2905" i="1"/>
  <c r="P2905" i="1" s="1"/>
  <c r="Q2906" i="1"/>
  <c r="P2906" i="1" s="1"/>
  <c r="Q2907" i="1"/>
  <c r="P2907" i="1" s="1"/>
  <c r="Q2908" i="1"/>
  <c r="P2908" i="1" s="1"/>
  <c r="Q2909" i="1"/>
  <c r="P2909" i="1" s="1"/>
  <c r="Q2910" i="1"/>
  <c r="P2910" i="1" s="1"/>
  <c r="Q2911" i="1"/>
  <c r="P2911" i="1" s="1"/>
  <c r="Q2912" i="1"/>
  <c r="P2912" i="1" s="1"/>
  <c r="Q2913" i="1"/>
  <c r="P2913" i="1" s="1"/>
  <c r="Q2914" i="1"/>
  <c r="P2914" i="1" s="1"/>
  <c r="Q2915" i="1"/>
  <c r="P2915" i="1" s="1"/>
  <c r="Q2916" i="1"/>
  <c r="P2916" i="1" s="1"/>
  <c r="Q2917" i="1"/>
  <c r="P2917" i="1" s="1"/>
  <c r="Q2918" i="1"/>
  <c r="P2918" i="1" s="1"/>
  <c r="Q2919" i="1"/>
  <c r="P2919" i="1" s="1"/>
  <c r="Q2920" i="1"/>
  <c r="P2920" i="1" s="1"/>
  <c r="Q2921" i="1"/>
  <c r="P2921" i="1" s="1"/>
  <c r="Q2922" i="1"/>
  <c r="P2922" i="1" s="1"/>
  <c r="Q2923" i="1"/>
  <c r="P2923" i="1" s="1"/>
  <c r="Q2924" i="1"/>
  <c r="P2924" i="1" s="1"/>
  <c r="Q2925" i="1"/>
  <c r="P2925" i="1" s="1"/>
  <c r="Q2926" i="1"/>
  <c r="P2926" i="1" s="1"/>
  <c r="Q2927" i="1"/>
  <c r="P2927" i="1" s="1"/>
  <c r="Q2928" i="1"/>
  <c r="P2928" i="1" s="1"/>
  <c r="Q2929" i="1"/>
  <c r="P2929" i="1" s="1"/>
  <c r="Q2930" i="1"/>
  <c r="P2930" i="1" s="1"/>
  <c r="Q2931" i="1"/>
  <c r="P2931" i="1" s="1"/>
  <c r="Q2932" i="1"/>
  <c r="P2932" i="1" s="1"/>
  <c r="Q2933" i="1"/>
  <c r="P2933" i="1" s="1"/>
  <c r="Q2934" i="1"/>
  <c r="P2934" i="1" s="1"/>
  <c r="Q2935" i="1"/>
  <c r="P2935" i="1" s="1"/>
  <c r="Q2936" i="1"/>
  <c r="P2936" i="1" s="1"/>
  <c r="Q2937" i="1"/>
  <c r="P2937" i="1" s="1"/>
  <c r="Q2938" i="1"/>
  <c r="P2938" i="1" s="1"/>
  <c r="Q2939" i="1"/>
  <c r="P2939" i="1" s="1"/>
  <c r="Q2940" i="1"/>
  <c r="P2940" i="1" s="1"/>
  <c r="Q2941" i="1"/>
  <c r="P2941" i="1" s="1"/>
  <c r="Q2942" i="1"/>
  <c r="P2942" i="1" s="1"/>
  <c r="Q2943" i="1"/>
  <c r="P2943" i="1" s="1"/>
  <c r="Q2944" i="1"/>
  <c r="P2944" i="1" s="1"/>
  <c r="Q2945" i="1"/>
  <c r="P2945" i="1" s="1"/>
  <c r="Q2946" i="1"/>
  <c r="P2946" i="1" s="1"/>
  <c r="Q2947" i="1"/>
  <c r="P2947" i="1" s="1"/>
  <c r="Q2948" i="1"/>
  <c r="P2948" i="1" s="1"/>
  <c r="Q2949" i="1"/>
  <c r="P2949" i="1" s="1"/>
  <c r="Q2950" i="1"/>
  <c r="P2950" i="1" s="1"/>
  <c r="Q2951" i="1"/>
  <c r="P2951" i="1" s="1"/>
  <c r="Q2952" i="1"/>
  <c r="P2952" i="1" s="1"/>
  <c r="Q2953" i="1"/>
  <c r="P2953" i="1" s="1"/>
  <c r="Q2954" i="1"/>
  <c r="P2954" i="1" s="1"/>
  <c r="Q2955" i="1"/>
  <c r="P2955" i="1" s="1"/>
  <c r="Q2956" i="1"/>
  <c r="P2956" i="1" s="1"/>
  <c r="Q2957" i="1"/>
  <c r="P2957" i="1" s="1"/>
  <c r="Q2958" i="1"/>
  <c r="P2958" i="1" s="1"/>
  <c r="Q2959" i="1"/>
  <c r="P2959" i="1" s="1"/>
  <c r="Q2960" i="1"/>
  <c r="P2960" i="1" s="1"/>
  <c r="Q2961" i="1"/>
  <c r="P2961" i="1" s="1"/>
  <c r="Q2962" i="1"/>
  <c r="P2962" i="1" s="1"/>
  <c r="Q2963" i="1"/>
  <c r="P2963" i="1" s="1"/>
  <c r="Q2964" i="1"/>
  <c r="P2964" i="1" s="1"/>
  <c r="Q2965" i="1"/>
  <c r="P2965" i="1" s="1"/>
  <c r="Q2966" i="1"/>
  <c r="P2966" i="1" s="1"/>
  <c r="Q2967" i="1"/>
  <c r="P2967" i="1" s="1"/>
  <c r="Q2968" i="1"/>
  <c r="P2968" i="1" s="1"/>
  <c r="Q2969" i="1"/>
  <c r="P2969" i="1" s="1"/>
  <c r="Q2970" i="1"/>
  <c r="P2970" i="1" s="1"/>
  <c r="Q2971" i="1"/>
  <c r="P2971" i="1" s="1"/>
  <c r="Q2972" i="1"/>
  <c r="P2972" i="1" s="1"/>
  <c r="Q2973" i="1"/>
  <c r="P2973" i="1" s="1"/>
  <c r="Q2974" i="1"/>
  <c r="P2974" i="1" s="1"/>
  <c r="Q2975" i="1"/>
  <c r="P2975" i="1" s="1"/>
  <c r="Q2976" i="1"/>
  <c r="P2976" i="1" s="1"/>
  <c r="Q2977" i="1"/>
  <c r="P2977" i="1" s="1"/>
  <c r="Q2978" i="1"/>
  <c r="P2978" i="1" s="1"/>
  <c r="Q2979" i="1"/>
  <c r="P2979" i="1" s="1"/>
  <c r="Q2980" i="1"/>
  <c r="P2980" i="1" s="1"/>
  <c r="Q2981" i="1"/>
  <c r="P2981" i="1" s="1"/>
  <c r="Q2982" i="1"/>
  <c r="P2982" i="1" s="1"/>
  <c r="Q2983" i="1"/>
  <c r="P2983" i="1" s="1"/>
  <c r="Q2984" i="1"/>
  <c r="P2984" i="1" s="1"/>
  <c r="Q2985" i="1"/>
  <c r="P2985" i="1" s="1"/>
  <c r="Q2986" i="1"/>
  <c r="P2986" i="1" s="1"/>
  <c r="Q2987" i="1"/>
  <c r="P2987" i="1" s="1"/>
  <c r="Q2988" i="1"/>
  <c r="P2988" i="1" s="1"/>
  <c r="Q2989" i="1"/>
  <c r="P2989" i="1" s="1"/>
  <c r="Q2990" i="1"/>
  <c r="P2990" i="1" s="1"/>
  <c r="Q2991" i="1"/>
  <c r="P2991" i="1" s="1"/>
  <c r="Q2992" i="1"/>
  <c r="P2992" i="1" s="1"/>
  <c r="Q2993" i="1"/>
  <c r="P2993" i="1" s="1"/>
  <c r="Q2994" i="1"/>
  <c r="P2994" i="1" s="1"/>
  <c r="Q2995" i="1"/>
  <c r="P2995" i="1" s="1"/>
  <c r="Q2996" i="1"/>
  <c r="P2996" i="1" s="1"/>
  <c r="Q2997" i="1"/>
  <c r="P2997" i="1" s="1"/>
  <c r="Q2998" i="1"/>
  <c r="P2998" i="1" s="1"/>
  <c r="Q2999" i="1"/>
  <c r="P2999" i="1" s="1"/>
  <c r="Q3000" i="1"/>
  <c r="P3000" i="1" s="1"/>
  <c r="Q3001" i="1"/>
  <c r="P3001" i="1" s="1"/>
  <c r="Q3002" i="1"/>
  <c r="P3002" i="1" s="1"/>
  <c r="Q3003" i="1"/>
  <c r="P3003" i="1" s="1"/>
  <c r="Q3004" i="1"/>
  <c r="P3004" i="1" s="1"/>
  <c r="Q3005" i="1"/>
  <c r="P3005" i="1" s="1"/>
  <c r="Q3006" i="1"/>
  <c r="P3006" i="1" s="1"/>
  <c r="Q3007" i="1"/>
  <c r="P3007" i="1" s="1"/>
  <c r="Q3008" i="1"/>
  <c r="P3008" i="1" s="1"/>
  <c r="Q3009" i="1"/>
  <c r="P3009" i="1" s="1"/>
  <c r="Q3010" i="1"/>
  <c r="P3010" i="1" s="1"/>
  <c r="Q3011" i="1"/>
  <c r="P3011" i="1" s="1"/>
  <c r="Q3012" i="1"/>
  <c r="P3012" i="1" s="1"/>
  <c r="Q3013" i="1"/>
  <c r="P3013" i="1" s="1"/>
  <c r="Q3014" i="1"/>
  <c r="P3014" i="1" s="1"/>
  <c r="Q3015" i="1"/>
  <c r="P3015" i="1" s="1"/>
  <c r="Q3016" i="1"/>
  <c r="P3016" i="1" s="1"/>
  <c r="Q3017" i="1"/>
  <c r="P3017" i="1" s="1"/>
  <c r="Q3018" i="1"/>
  <c r="P3018" i="1" s="1"/>
  <c r="Q3019" i="1"/>
  <c r="P3019" i="1" s="1"/>
  <c r="Q3020" i="1"/>
  <c r="P3020" i="1" s="1"/>
  <c r="Q3021" i="1"/>
  <c r="P3021" i="1" s="1"/>
  <c r="Q3022" i="1"/>
  <c r="P3022" i="1" s="1"/>
  <c r="Q3023" i="1"/>
  <c r="P3023" i="1" s="1"/>
  <c r="Q3024" i="1"/>
  <c r="P3024" i="1" s="1"/>
  <c r="Q3025" i="1"/>
  <c r="P3025" i="1" s="1"/>
  <c r="Q3026" i="1"/>
  <c r="P3026" i="1" s="1"/>
  <c r="Q3027" i="1"/>
  <c r="P3027" i="1" s="1"/>
  <c r="Q3028" i="1"/>
  <c r="P3028" i="1" s="1"/>
  <c r="Q3029" i="1"/>
  <c r="P3029" i="1" s="1"/>
  <c r="Q3030" i="1"/>
  <c r="P3030" i="1" s="1"/>
  <c r="Q3031" i="1"/>
  <c r="P3031" i="1" s="1"/>
  <c r="Q3032" i="1"/>
  <c r="P3032" i="1" s="1"/>
  <c r="Q3033" i="1"/>
  <c r="P3033" i="1" s="1"/>
  <c r="Q3034" i="1"/>
  <c r="P3034" i="1" s="1"/>
  <c r="Q3035" i="1"/>
  <c r="P3035" i="1" s="1"/>
  <c r="Q3036" i="1"/>
  <c r="P3036" i="1" s="1"/>
  <c r="Q3037" i="1"/>
  <c r="P3037" i="1" s="1"/>
  <c r="Q3038" i="1"/>
  <c r="P3038" i="1" s="1"/>
  <c r="Q3039" i="1"/>
  <c r="P3039" i="1" s="1"/>
  <c r="Q3040" i="1"/>
  <c r="P3040" i="1" s="1"/>
  <c r="Q3041" i="1"/>
  <c r="P3041" i="1" s="1"/>
  <c r="Q3042" i="1"/>
  <c r="P3042" i="1" s="1"/>
  <c r="Q3043" i="1"/>
  <c r="P3043" i="1" s="1"/>
  <c r="Q3044" i="1"/>
  <c r="P3044" i="1" s="1"/>
  <c r="Q3045" i="1"/>
  <c r="P3045" i="1" s="1"/>
  <c r="Q3046" i="1"/>
  <c r="P3046" i="1" s="1"/>
  <c r="Q3047" i="1"/>
  <c r="P3047" i="1" s="1"/>
  <c r="Q3048" i="1"/>
  <c r="P3048" i="1" s="1"/>
  <c r="Q3049" i="1"/>
  <c r="P3049" i="1" s="1"/>
  <c r="Q3050" i="1"/>
  <c r="P3050" i="1" s="1"/>
  <c r="Q3051" i="1"/>
  <c r="P3051" i="1" s="1"/>
  <c r="Q3052" i="1"/>
  <c r="P3052" i="1" s="1"/>
  <c r="Q3053" i="1"/>
  <c r="P3053" i="1" s="1"/>
  <c r="Q3054" i="1"/>
  <c r="P3054" i="1" s="1"/>
  <c r="Q3055" i="1"/>
  <c r="P3055" i="1" s="1"/>
  <c r="Q3056" i="1"/>
  <c r="P3056" i="1" s="1"/>
  <c r="Q3057" i="1"/>
  <c r="P3057" i="1" s="1"/>
  <c r="Q3058" i="1"/>
  <c r="P3058" i="1" s="1"/>
  <c r="Q3059" i="1"/>
  <c r="P3059" i="1" s="1"/>
  <c r="Q3060" i="1"/>
  <c r="P3060" i="1" s="1"/>
  <c r="Q3061" i="1"/>
  <c r="P3061" i="1" s="1"/>
  <c r="Q3062" i="1"/>
  <c r="P3062" i="1" s="1"/>
  <c r="Q3063" i="1"/>
  <c r="P3063" i="1" s="1"/>
  <c r="Q3064" i="1"/>
  <c r="P3064" i="1" s="1"/>
  <c r="Q3065" i="1"/>
  <c r="P3065" i="1" s="1"/>
  <c r="Q3066" i="1"/>
  <c r="P3066" i="1" s="1"/>
  <c r="Q3067" i="1"/>
  <c r="P3067" i="1" s="1"/>
  <c r="Q3068" i="1"/>
  <c r="P3068" i="1" s="1"/>
  <c r="Q3069" i="1"/>
  <c r="P3069" i="1" s="1"/>
  <c r="Q3070" i="1"/>
  <c r="P3070" i="1" s="1"/>
  <c r="Q3071" i="1"/>
  <c r="P3071" i="1" s="1"/>
  <c r="Q3072" i="1"/>
  <c r="P3072" i="1" s="1"/>
  <c r="Q3073" i="1"/>
  <c r="P3073" i="1" s="1"/>
  <c r="Q3074" i="1"/>
  <c r="P3074" i="1" s="1"/>
  <c r="Q3075" i="1"/>
  <c r="P3075" i="1" s="1"/>
  <c r="Q3076" i="1"/>
  <c r="P3076" i="1" s="1"/>
  <c r="Q3077" i="1"/>
  <c r="P3077" i="1" s="1"/>
  <c r="Q3078" i="1"/>
  <c r="P3078" i="1" s="1"/>
  <c r="Q3079" i="1"/>
  <c r="P3079" i="1" s="1"/>
  <c r="Q3080" i="1"/>
  <c r="P3080" i="1" s="1"/>
  <c r="Q3081" i="1"/>
  <c r="P3081" i="1" s="1"/>
  <c r="Q3082" i="1"/>
  <c r="P3082" i="1" s="1"/>
  <c r="Q3083" i="1"/>
  <c r="P3083" i="1" s="1"/>
  <c r="Q3084" i="1"/>
  <c r="P3084" i="1" s="1"/>
  <c r="Q3085" i="1"/>
  <c r="P3085" i="1" s="1"/>
  <c r="Q3086" i="1"/>
  <c r="P3086" i="1" s="1"/>
  <c r="Q3087" i="1"/>
  <c r="P3087" i="1" s="1"/>
  <c r="Q3088" i="1"/>
  <c r="P3088" i="1" s="1"/>
  <c r="Q3089" i="1"/>
  <c r="P3089" i="1" s="1"/>
  <c r="Q3090" i="1"/>
  <c r="P3090" i="1" s="1"/>
  <c r="Q3091" i="1"/>
  <c r="P3091" i="1" s="1"/>
  <c r="Q3092" i="1"/>
  <c r="P3092" i="1" s="1"/>
  <c r="Q3093" i="1"/>
  <c r="P3093" i="1" s="1"/>
  <c r="Q3094" i="1"/>
  <c r="P3094" i="1" s="1"/>
  <c r="Q3095" i="1"/>
  <c r="P3095" i="1" s="1"/>
  <c r="Q3096" i="1"/>
  <c r="P3096" i="1" s="1"/>
  <c r="Q3097" i="1"/>
  <c r="P3097" i="1" s="1"/>
  <c r="Q3098" i="1"/>
  <c r="P3098" i="1" s="1"/>
  <c r="Q3099" i="1"/>
  <c r="P3099" i="1" s="1"/>
  <c r="Q3100" i="1"/>
  <c r="P3100" i="1" s="1"/>
  <c r="Q3101" i="1"/>
  <c r="P3101" i="1" s="1"/>
  <c r="Q3102" i="1"/>
  <c r="P3102" i="1" s="1"/>
  <c r="Q3103" i="1"/>
  <c r="P3103" i="1" s="1"/>
  <c r="Q3104" i="1"/>
  <c r="P3104" i="1" s="1"/>
  <c r="Q3105" i="1"/>
  <c r="P3105" i="1" s="1"/>
  <c r="Q3106" i="1"/>
  <c r="P3106" i="1" s="1"/>
  <c r="Q3107" i="1"/>
  <c r="P3107" i="1" s="1"/>
  <c r="Q3108" i="1"/>
  <c r="P3108" i="1" s="1"/>
  <c r="Q3109" i="1"/>
  <c r="P3109" i="1" s="1"/>
  <c r="Q3110" i="1"/>
  <c r="P3110" i="1" s="1"/>
  <c r="Q3111" i="1"/>
  <c r="P3111" i="1" s="1"/>
  <c r="Q3112" i="1"/>
  <c r="P3112" i="1" s="1"/>
  <c r="Q3113" i="1"/>
  <c r="P3113" i="1" s="1"/>
  <c r="Q3114" i="1"/>
  <c r="P3114" i="1" s="1"/>
  <c r="Q3115" i="1"/>
  <c r="P3115" i="1" s="1"/>
  <c r="Q3116" i="1"/>
  <c r="P3116" i="1" s="1"/>
  <c r="Q3117" i="1"/>
  <c r="P3117" i="1" s="1"/>
  <c r="Q3118" i="1"/>
  <c r="P3118" i="1" s="1"/>
  <c r="Q3119" i="1"/>
  <c r="P3119" i="1" s="1"/>
  <c r="Q3120" i="1"/>
  <c r="P3120" i="1" s="1"/>
  <c r="Q3121" i="1"/>
  <c r="P3121" i="1" s="1"/>
  <c r="Q3122" i="1"/>
  <c r="P3122" i="1" s="1"/>
  <c r="Q3123" i="1"/>
  <c r="P3123" i="1" s="1"/>
  <c r="Q3124" i="1"/>
  <c r="P3124" i="1" s="1"/>
  <c r="Q3125" i="1"/>
  <c r="P3125" i="1" s="1"/>
  <c r="Q3126" i="1"/>
  <c r="P3126" i="1" s="1"/>
  <c r="Q3127" i="1"/>
  <c r="P3127" i="1" s="1"/>
  <c r="Q3128" i="1"/>
  <c r="P3128" i="1" s="1"/>
  <c r="Q3129" i="1"/>
  <c r="P3129" i="1" s="1"/>
  <c r="Q3130" i="1"/>
  <c r="P3130" i="1" s="1"/>
  <c r="Q3131" i="1"/>
  <c r="P3131" i="1" s="1"/>
  <c r="Q3132" i="1"/>
  <c r="P3132" i="1" s="1"/>
  <c r="Q3133" i="1"/>
  <c r="P3133" i="1" s="1"/>
  <c r="Q3134" i="1"/>
  <c r="P3134" i="1" s="1"/>
  <c r="Q3135" i="1"/>
  <c r="P3135" i="1" s="1"/>
  <c r="Q3136" i="1"/>
  <c r="P3136" i="1" s="1"/>
  <c r="Q3137" i="1"/>
  <c r="P3137" i="1" s="1"/>
  <c r="Q3138" i="1"/>
  <c r="P3138" i="1" s="1"/>
  <c r="Q3139" i="1"/>
  <c r="P3139" i="1" s="1"/>
  <c r="Q3140" i="1"/>
  <c r="P3140" i="1" s="1"/>
  <c r="Q3141" i="1"/>
  <c r="P3141" i="1" s="1"/>
  <c r="Q3142" i="1"/>
  <c r="P3142" i="1" s="1"/>
  <c r="Q3143" i="1"/>
  <c r="P3143" i="1" s="1"/>
  <c r="Q3144" i="1"/>
  <c r="P3144" i="1" s="1"/>
  <c r="Q3145" i="1"/>
  <c r="P3145" i="1" s="1"/>
  <c r="Q3146" i="1"/>
  <c r="P3146" i="1" s="1"/>
  <c r="Q3147" i="1"/>
  <c r="P3147" i="1" s="1"/>
  <c r="Q3148" i="1"/>
  <c r="P3148" i="1" s="1"/>
  <c r="Q3149" i="1"/>
  <c r="P3149" i="1" s="1"/>
  <c r="Q3150" i="1"/>
  <c r="P3150" i="1" s="1"/>
  <c r="Q3151" i="1"/>
  <c r="P3151" i="1" s="1"/>
  <c r="Q3152" i="1"/>
  <c r="P3152" i="1" s="1"/>
  <c r="Q3153" i="1"/>
  <c r="P3153" i="1" s="1"/>
  <c r="Q3154" i="1"/>
  <c r="P3154" i="1" s="1"/>
  <c r="Q3155" i="1"/>
  <c r="P3155" i="1" s="1"/>
  <c r="Q3156" i="1"/>
  <c r="P3156" i="1" s="1"/>
  <c r="Q3157" i="1"/>
  <c r="P3157" i="1" s="1"/>
  <c r="Q3158" i="1"/>
  <c r="P3158" i="1" s="1"/>
  <c r="Q3159" i="1"/>
  <c r="P3159" i="1" s="1"/>
  <c r="Q3160" i="1"/>
  <c r="P3160" i="1" s="1"/>
  <c r="Q3161" i="1"/>
  <c r="P3161" i="1" s="1"/>
  <c r="Q3162" i="1"/>
  <c r="P3162" i="1" s="1"/>
  <c r="Q3163" i="1"/>
  <c r="P3163" i="1" s="1"/>
  <c r="Q3164" i="1"/>
  <c r="P3164" i="1" s="1"/>
  <c r="Q3165" i="1"/>
  <c r="P3165" i="1" s="1"/>
  <c r="Q3166" i="1"/>
  <c r="P3166" i="1" s="1"/>
  <c r="Q3167" i="1"/>
  <c r="P3167" i="1" s="1"/>
  <c r="Q3168" i="1"/>
  <c r="P3168" i="1" s="1"/>
  <c r="Q3169" i="1"/>
  <c r="P3169" i="1" s="1"/>
  <c r="Q3170" i="1"/>
  <c r="P3170" i="1" s="1"/>
  <c r="Q3171" i="1"/>
  <c r="P3171" i="1" s="1"/>
  <c r="Q3172" i="1"/>
  <c r="P3172" i="1" s="1"/>
  <c r="Q3173" i="1"/>
  <c r="P3173" i="1" s="1"/>
  <c r="Q3174" i="1"/>
  <c r="P3174" i="1" s="1"/>
  <c r="Q3175" i="1"/>
  <c r="P3175" i="1" s="1"/>
  <c r="Q3176" i="1"/>
  <c r="P3176" i="1" s="1"/>
  <c r="Q3177" i="1"/>
  <c r="P3177" i="1" s="1"/>
  <c r="Q3178" i="1"/>
  <c r="P3178" i="1" s="1"/>
  <c r="Q3179" i="1"/>
  <c r="P3179" i="1" s="1"/>
  <c r="Q3180" i="1"/>
  <c r="P3180" i="1" s="1"/>
  <c r="Q3181" i="1"/>
  <c r="P3181" i="1" s="1"/>
  <c r="Q3182" i="1"/>
  <c r="P3182" i="1" s="1"/>
  <c r="Q3183" i="1"/>
  <c r="P3183" i="1" s="1"/>
  <c r="Q3184" i="1"/>
  <c r="P3184" i="1" s="1"/>
  <c r="Q3185" i="1"/>
  <c r="P3185" i="1" s="1"/>
  <c r="Q3186" i="1"/>
  <c r="P3186" i="1" s="1"/>
  <c r="Q3187" i="1"/>
  <c r="P3187" i="1" s="1"/>
  <c r="Q3188" i="1"/>
  <c r="P3188" i="1" s="1"/>
  <c r="Q3189" i="1"/>
  <c r="P3189" i="1" s="1"/>
  <c r="Q3190" i="1"/>
  <c r="P3190" i="1" s="1"/>
  <c r="Q3191" i="1"/>
  <c r="P3191" i="1" s="1"/>
  <c r="Q3192" i="1"/>
  <c r="P3192" i="1" s="1"/>
  <c r="Q3193" i="1"/>
  <c r="P3193" i="1" s="1"/>
  <c r="Q3194" i="1"/>
  <c r="P3194" i="1" s="1"/>
  <c r="Q3195" i="1"/>
  <c r="P3195" i="1" s="1"/>
  <c r="Q3196" i="1"/>
  <c r="P3196" i="1" s="1"/>
  <c r="Q3197" i="1"/>
  <c r="P3197" i="1" s="1"/>
  <c r="Q3198" i="1"/>
  <c r="P3198" i="1" s="1"/>
  <c r="Q3199" i="1"/>
  <c r="P3199" i="1" s="1"/>
  <c r="Q3200" i="1"/>
  <c r="P3200" i="1" s="1"/>
  <c r="Q3201" i="1"/>
  <c r="P3201" i="1" s="1"/>
  <c r="Q3202" i="1"/>
  <c r="P3202" i="1" s="1"/>
  <c r="Q3203" i="1"/>
  <c r="P3203" i="1" s="1"/>
  <c r="Q3204" i="1"/>
  <c r="P3204" i="1" s="1"/>
  <c r="Q3205" i="1"/>
  <c r="P3205" i="1" s="1"/>
  <c r="Q3206" i="1"/>
  <c r="P3206" i="1" s="1"/>
  <c r="Q3207" i="1"/>
  <c r="P3207" i="1" s="1"/>
  <c r="Q3208" i="1"/>
  <c r="P3208" i="1" s="1"/>
  <c r="Q3209" i="1"/>
  <c r="P3209" i="1" s="1"/>
  <c r="Q3210" i="1"/>
  <c r="P3210" i="1" s="1"/>
  <c r="Q3211" i="1"/>
  <c r="P3211" i="1" s="1"/>
  <c r="Q3212" i="1"/>
  <c r="P3212" i="1" s="1"/>
  <c r="Q3213" i="1"/>
  <c r="P3213" i="1" s="1"/>
  <c r="Q3214" i="1"/>
  <c r="P3214" i="1" s="1"/>
  <c r="Q3215" i="1"/>
  <c r="P3215" i="1" s="1"/>
  <c r="Q3216" i="1"/>
  <c r="P3216" i="1" s="1"/>
  <c r="Q3217" i="1"/>
  <c r="P3217" i="1" s="1"/>
  <c r="Q3218" i="1"/>
  <c r="P3218" i="1" s="1"/>
  <c r="Q3219" i="1"/>
  <c r="P3219" i="1" s="1"/>
  <c r="Q3220" i="1"/>
  <c r="P3220" i="1" s="1"/>
  <c r="Q3221" i="1"/>
  <c r="P3221" i="1" s="1"/>
  <c r="Q3222" i="1"/>
  <c r="P3222" i="1" s="1"/>
  <c r="Q3223" i="1"/>
  <c r="P3223" i="1" s="1"/>
  <c r="Q3224" i="1"/>
  <c r="P3224" i="1" s="1"/>
  <c r="Q3225" i="1"/>
  <c r="P3225" i="1" s="1"/>
  <c r="Q3226" i="1"/>
  <c r="P3226" i="1" s="1"/>
  <c r="Q3227" i="1"/>
  <c r="P3227" i="1" s="1"/>
  <c r="Q3228" i="1"/>
  <c r="P3228" i="1" s="1"/>
  <c r="Q3229" i="1"/>
  <c r="P3229" i="1" s="1"/>
  <c r="Q3230" i="1"/>
  <c r="P3230" i="1" s="1"/>
  <c r="Q3231" i="1"/>
  <c r="P3231" i="1" s="1"/>
  <c r="Q3232" i="1"/>
  <c r="P3232" i="1" s="1"/>
  <c r="Q3233" i="1"/>
  <c r="P3233" i="1" s="1"/>
  <c r="Q3234" i="1"/>
  <c r="P3234" i="1" s="1"/>
  <c r="Q3235" i="1"/>
  <c r="P3235" i="1" s="1"/>
  <c r="Q3236" i="1"/>
  <c r="P3236" i="1" s="1"/>
  <c r="Q3237" i="1"/>
  <c r="P3237" i="1" s="1"/>
  <c r="Q3238" i="1"/>
  <c r="P3238" i="1" s="1"/>
  <c r="Q3239" i="1"/>
  <c r="P3239" i="1" s="1"/>
  <c r="Q3240" i="1"/>
  <c r="P3240" i="1" s="1"/>
  <c r="Q3241" i="1"/>
  <c r="P3241" i="1" s="1"/>
  <c r="Q3242" i="1"/>
  <c r="P3242" i="1" s="1"/>
  <c r="Q3243" i="1"/>
  <c r="P3243" i="1" s="1"/>
  <c r="Q3244" i="1"/>
  <c r="P3244" i="1" s="1"/>
  <c r="Q3245" i="1"/>
  <c r="P3245" i="1" s="1"/>
  <c r="Q3246" i="1"/>
  <c r="P3246" i="1" s="1"/>
  <c r="Q3247" i="1"/>
  <c r="P3247" i="1" s="1"/>
  <c r="Q3248" i="1"/>
  <c r="P3248" i="1" s="1"/>
  <c r="Q3249" i="1"/>
  <c r="P3249" i="1" s="1"/>
  <c r="Q3250" i="1"/>
  <c r="P3250" i="1" s="1"/>
  <c r="Q3251" i="1"/>
  <c r="P3251" i="1" s="1"/>
  <c r="Q3252" i="1"/>
  <c r="P3252" i="1" s="1"/>
  <c r="Q3253" i="1"/>
  <c r="P3253" i="1" s="1"/>
  <c r="Q3254" i="1"/>
  <c r="P3254" i="1" s="1"/>
  <c r="Q3255" i="1"/>
  <c r="P3255" i="1" s="1"/>
  <c r="Q3256" i="1"/>
  <c r="P3256" i="1" s="1"/>
  <c r="Q3257" i="1"/>
  <c r="P3257" i="1" s="1"/>
  <c r="Q3258" i="1"/>
  <c r="P3258" i="1" s="1"/>
  <c r="Q3259" i="1"/>
  <c r="P3259" i="1" s="1"/>
  <c r="Q3260" i="1"/>
  <c r="P3260" i="1" s="1"/>
  <c r="Q3261" i="1"/>
  <c r="P3261" i="1" s="1"/>
  <c r="Q3262" i="1"/>
  <c r="P3262" i="1" s="1"/>
  <c r="Q3263" i="1"/>
  <c r="P3263" i="1" s="1"/>
  <c r="Q3264" i="1"/>
  <c r="P3264" i="1" s="1"/>
  <c r="Q3265" i="1"/>
  <c r="P3265" i="1" s="1"/>
  <c r="Q3266" i="1"/>
  <c r="P3266" i="1" s="1"/>
  <c r="Q3267" i="1"/>
  <c r="P3267" i="1" s="1"/>
  <c r="Q3268" i="1"/>
  <c r="P3268" i="1" s="1"/>
  <c r="Q3269" i="1"/>
  <c r="P3269" i="1" s="1"/>
  <c r="Q3270" i="1"/>
  <c r="P3270" i="1" s="1"/>
  <c r="Q3271" i="1"/>
  <c r="P3271" i="1" s="1"/>
  <c r="Q3272" i="1"/>
  <c r="P3272" i="1" s="1"/>
  <c r="Q3273" i="1"/>
  <c r="P3273" i="1" s="1"/>
  <c r="Q3274" i="1"/>
  <c r="P3274" i="1" s="1"/>
  <c r="Q3275" i="1"/>
  <c r="P3275" i="1" s="1"/>
  <c r="Q3276" i="1"/>
  <c r="P3276" i="1" s="1"/>
  <c r="Q3277" i="1"/>
  <c r="P3277" i="1" s="1"/>
  <c r="Q3278" i="1"/>
  <c r="P3278" i="1" s="1"/>
  <c r="Q3279" i="1"/>
  <c r="P3279" i="1" s="1"/>
  <c r="Q3280" i="1"/>
  <c r="P3280" i="1" s="1"/>
  <c r="Q3281" i="1"/>
  <c r="P3281" i="1" s="1"/>
  <c r="Q3282" i="1"/>
  <c r="P3282" i="1" s="1"/>
  <c r="Q3283" i="1"/>
  <c r="P3283" i="1" s="1"/>
  <c r="Q3284" i="1"/>
  <c r="P3284" i="1" s="1"/>
  <c r="Q3285" i="1"/>
  <c r="P3285" i="1" s="1"/>
  <c r="Q3286" i="1"/>
  <c r="P3286" i="1" s="1"/>
  <c r="Q3287" i="1"/>
  <c r="P3287" i="1" s="1"/>
  <c r="Q3288" i="1"/>
  <c r="P3288" i="1" s="1"/>
  <c r="Q3289" i="1"/>
  <c r="P3289" i="1" s="1"/>
  <c r="Q3290" i="1"/>
  <c r="P3290" i="1" s="1"/>
  <c r="Q3291" i="1"/>
  <c r="P3291" i="1" s="1"/>
  <c r="Q3292" i="1"/>
  <c r="P3292" i="1" s="1"/>
  <c r="Q3293" i="1"/>
  <c r="P3293" i="1" s="1"/>
  <c r="Q3294" i="1"/>
  <c r="P3294" i="1" s="1"/>
  <c r="Q3295" i="1"/>
  <c r="P3295" i="1" s="1"/>
  <c r="Q3296" i="1"/>
  <c r="P3296" i="1" s="1"/>
  <c r="Q3297" i="1"/>
  <c r="P3297" i="1" s="1"/>
  <c r="Q3298" i="1"/>
  <c r="P3298" i="1" s="1"/>
  <c r="Q3299" i="1"/>
  <c r="P3299" i="1" s="1"/>
  <c r="Q3300" i="1"/>
  <c r="P3300" i="1" s="1"/>
  <c r="Q3301" i="1"/>
  <c r="P3301" i="1" s="1"/>
  <c r="Q3302" i="1"/>
  <c r="P3302" i="1" s="1"/>
  <c r="Q3303" i="1"/>
  <c r="P3303" i="1" s="1"/>
  <c r="Q3304" i="1"/>
  <c r="P3304" i="1" s="1"/>
  <c r="Q3305" i="1"/>
  <c r="P3305" i="1" s="1"/>
  <c r="Q3306" i="1"/>
  <c r="P3306" i="1" s="1"/>
  <c r="Q3307" i="1"/>
  <c r="P3307" i="1" s="1"/>
  <c r="Q3308" i="1"/>
  <c r="P3308" i="1" s="1"/>
  <c r="Q3309" i="1"/>
  <c r="P3309" i="1" s="1"/>
  <c r="Q3310" i="1"/>
  <c r="P3310" i="1" s="1"/>
  <c r="Q3311" i="1"/>
  <c r="P3311" i="1" s="1"/>
  <c r="Q3312" i="1"/>
  <c r="P3312" i="1" s="1"/>
  <c r="Q3313" i="1"/>
  <c r="P3313" i="1" s="1"/>
  <c r="Q3314" i="1"/>
  <c r="P3314" i="1" s="1"/>
  <c r="Q3315" i="1"/>
  <c r="P3315" i="1" s="1"/>
  <c r="Q3316" i="1"/>
  <c r="P3316" i="1" s="1"/>
  <c r="Q3317" i="1"/>
  <c r="P3317" i="1" s="1"/>
  <c r="Q3318" i="1"/>
  <c r="P3318" i="1" s="1"/>
  <c r="Q3319" i="1"/>
  <c r="P3319" i="1" s="1"/>
  <c r="Q3320" i="1"/>
  <c r="P3320" i="1" s="1"/>
  <c r="Q3321" i="1"/>
  <c r="P3321" i="1" s="1"/>
  <c r="Q3322" i="1"/>
  <c r="P3322" i="1" s="1"/>
  <c r="Q3323" i="1"/>
  <c r="P3323" i="1" s="1"/>
  <c r="Q3324" i="1"/>
  <c r="P3324" i="1" s="1"/>
  <c r="Q3325" i="1"/>
  <c r="P3325" i="1" s="1"/>
  <c r="Q3326" i="1"/>
  <c r="P3326" i="1" s="1"/>
  <c r="Q3327" i="1"/>
  <c r="P3327" i="1" s="1"/>
  <c r="Q3328" i="1"/>
  <c r="P3328" i="1" s="1"/>
  <c r="Q3329" i="1"/>
  <c r="P3329" i="1" s="1"/>
  <c r="Q3330" i="1"/>
  <c r="P3330" i="1" s="1"/>
  <c r="Q3331" i="1"/>
  <c r="P3331" i="1" s="1"/>
  <c r="Q3332" i="1"/>
  <c r="P3332" i="1" s="1"/>
  <c r="Q3333" i="1"/>
  <c r="P3333" i="1" s="1"/>
  <c r="Q3334" i="1"/>
  <c r="P3334" i="1" s="1"/>
  <c r="Q3335" i="1"/>
  <c r="P3335" i="1" s="1"/>
  <c r="Q3336" i="1"/>
  <c r="P3336" i="1" s="1"/>
  <c r="Q3337" i="1"/>
  <c r="P3337" i="1" s="1"/>
  <c r="Q3338" i="1"/>
  <c r="P3338" i="1" s="1"/>
  <c r="Q3339" i="1"/>
  <c r="P3339" i="1" s="1"/>
  <c r="Q3340" i="1"/>
  <c r="P3340" i="1" s="1"/>
  <c r="Q3341" i="1"/>
  <c r="P3341" i="1" s="1"/>
  <c r="Q3342" i="1"/>
  <c r="P3342" i="1" s="1"/>
  <c r="Q3343" i="1"/>
  <c r="P3343" i="1" s="1"/>
  <c r="Q3344" i="1"/>
  <c r="P3344" i="1" s="1"/>
  <c r="Q3345" i="1"/>
  <c r="P3345" i="1" s="1"/>
  <c r="Q3346" i="1"/>
  <c r="P3346" i="1" s="1"/>
  <c r="Q3347" i="1"/>
  <c r="P3347" i="1" s="1"/>
  <c r="Q3348" i="1"/>
  <c r="P3348" i="1" s="1"/>
  <c r="Q3349" i="1"/>
  <c r="P3349" i="1" s="1"/>
  <c r="Q3350" i="1"/>
  <c r="P3350" i="1" s="1"/>
  <c r="Q3351" i="1"/>
  <c r="P3351" i="1" s="1"/>
  <c r="Q3352" i="1"/>
  <c r="P3352" i="1" s="1"/>
  <c r="Q3353" i="1"/>
  <c r="P3353" i="1" s="1"/>
  <c r="Q3354" i="1"/>
  <c r="P3354" i="1" s="1"/>
  <c r="Q3355" i="1"/>
  <c r="P3355" i="1" s="1"/>
  <c r="Q3356" i="1"/>
  <c r="P3356" i="1" s="1"/>
  <c r="Q3357" i="1"/>
  <c r="P3357" i="1" s="1"/>
  <c r="Q3358" i="1"/>
  <c r="P3358" i="1" s="1"/>
  <c r="Q3359" i="1"/>
  <c r="P3359" i="1" s="1"/>
  <c r="Q3360" i="1"/>
  <c r="P3360" i="1" s="1"/>
  <c r="Q3361" i="1"/>
  <c r="P3361" i="1" s="1"/>
  <c r="Q3362" i="1"/>
  <c r="P3362" i="1" s="1"/>
  <c r="Q3363" i="1"/>
  <c r="P3363" i="1" s="1"/>
  <c r="Q3364" i="1"/>
  <c r="P3364" i="1" s="1"/>
  <c r="Q3365" i="1"/>
  <c r="P3365" i="1" s="1"/>
  <c r="Q3366" i="1"/>
  <c r="P3366" i="1" s="1"/>
  <c r="Q3367" i="1"/>
  <c r="P3367" i="1" s="1"/>
  <c r="Q3368" i="1"/>
  <c r="P3368" i="1" s="1"/>
  <c r="Q3369" i="1"/>
  <c r="P3369" i="1" s="1"/>
  <c r="Q3370" i="1"/>
  <c r="P3370" i="1" s="1"/>
  <c r="Q3371" i="1"/>
  <c r="P3371" i="1" s="1"/>
  <c r="Q3372" i="1"/>
  <c r="P3372" i="1" s="1"/>
  <c r="Q3373" i="1"/>
  <c r="P3373" i="1" s="1"/>
  <c r="Q3374" i="1"/>
  <c r="P3374" i="1" s="1"/>
  <c r="Q3375" i="1"/>
  <c r="P3375" i="1" s="1"/>
  <c r="Q3376" i="1"/>
  <c r="P3376" i="1" s="1"/>
  <c r="Q3377" i="1"/>
  <c r="P3377" i="1" s="1"/>
  <c r="Q3378" i="1"/>
  <c r="P3378" i="1" s="1"/>
  <c r="Q3379" i="1"/>
  <c r="P3379" i="1" s="1"/>
  <c r="Q3380" i="1"/>
  <c r="P3380" i="1" s="1"/>
  <c r="Q3381" i="1"/>
  <c r="P3381" i="1" s="1"/>
  <c r="Q3382" i="1"/>
  <c r="P3382" i="1" s="1"/>
  <c r="Q3383" i="1"/>
  <c r="P3383" i="1" s="1"/>
  <c r="Q3384" i="1"/>
  <c r="P3384" i="1" s="1"/>
  <c r="Q3385" i="1"/>
  <c r="P3385" i="1" s="1"/>
  <c r="Q3386" i="1"/>
  <c r="P3386" i="1" s="1"/>
  <c r="Q3387" i="1"/>
  <c r="P3387" i="1" s="1"/>
  <c r="Q3388" i="1"/>
  <c r="P3388" i="1" s="1"/>
  <c r="Q3389" i="1"/>
  <c r="P3389" i="1" s="1"/>
  <c r="Q3390" i="1"/>
  <c r="P3390" i="1" s="1"/>
  <c r="Q3391" i="1"/>
  <c r="P3391" i="1" s="1"/>
  <c r="Q3392" i="1"/>
  <c r="P3392" i="1" s="1"/>
  <c r="Q3393" i="1"/>
  <c r="P3393" i="1" s="1"/>
  <c r="Q3394" i="1"/>
  <c r="P3394" i="1" s="1"/>
  <c r="Q3395" i="1"/>
  <c r="P3395" i="1" s="1"/>
  <c r="Q3396" i="1"/>
  <c r="P3396" i="1" s="1"/>
  <c r="Q3397" i="1"/>
  <c r="P3397" i="1" s="1"/>
  <c r="Q3398" i="1"/>
  <c r="P3398" i="1" s="1"/>
  <c r="Q3399" i="1"/>
  <c r="P3399" i="1" s="1"/>
  <c r="Q3400" i="1"/>
  <c r="P3400" i="1" s="1"/>
  <c r="Q3401" i="1"/>
  <c r="P3401" i="1" s="1"/>
  <c r="Q3402" i="1"/>
  <c r="P3402" i="1" s="1"/>
  <c r="Q3403" i="1"/>
  <c r="P3403" i="1" s="1"/>
  <c r="Q3404" i="1"/>
  <c r="P3404" i="1" s="1"/>
  <c r="Q3405" i="1"/>
  <c r="P3405" i="1" s="1"/>
  <c r="Q3406" i="1"/>
  <c r="P3406" i="1" s="1"/>
  <c r="Q3407" i="1"/>
  <c r="P3407" i="1" s="1"/>
  <c r="Q3408" i="1"/>
  <c r="P3408" i="1" s="1"/>
  <c r="Q3409" i="1"/>
  <c r="P3409" i="1" s="1"/>
  <c r="Q3410" i="1"/>
  <c r="P3410" i="1" s="1"/>
  <c r="Q3411" i="1"/>
  <c r="P3411" i="1" s="1"/>
  <c r="Q3412" i="1"/>
  <c r="P3412" i="1" s="1"/>
  <c r="Q3413" i="1"/>
  <c r="P3413" i="1" s="1"/>
  <c r="Q3414" i="1"/>
  <c r="P3414" i="1" s="1"/>
  <c r="Q3415" i="1"/>
  <c r="P3415" i="1" s="1"/>
  <c r="Q3416" i="1"/>
  <c r="P3416" i="1" s="1"/>
  <c r="Q3417" i="1"/>
  <c r="P3417" i="1" s="1"/>
  <c r="Q3418" i="1"/>
  <c r="P3418" i="1" s="1"/>
  <c r="Q3419" i="1"/>
  <c r="P3419" i="1" s="1"/>
  <c r="Q3420" i="1"/>
  <c r="P3420" i="1" s="1"/>
  <c r="Q3421" i="1"/>
  <c r="P3421" i="1" s="1"/>
  <c r="Q3422" i="1"/>
  <c r="P3422" i="1" s="1"/>
  <c r="Q3423" i="1"/>
  <c r="P3423" i="1" s="1"/>
  <c r="Q3424" i="1"/>
  <c r="P3424" i="1" s="1"/>
  <c r="Q3425" i="1"/>
  <c r="P3425" i="1" s="1"/>
  <c r="Q3426" i="1"/>
  <c r="P3426" i="1" s="1"/>
  <c r="Q3427" i="1"/>
  <c r="P3427" i="1" s="1"/>
  <c r="Q3428" i="1"/>
  <c r="P3428" i="1" s="1"/>
  <c r="Q3429" i="1"/>
  <c r="P3429" i="1" s="1"/>
  <c r="Q3430" i="1"/>
  <c r="P3430" i="1" s="1"/>
  <c r="Q3431" i="1"/>
  <c r="P3431" i="1" s="1"/>
  <c r="Q3432" i="1"/>
  <c r="P3432" i="1" s="1"/>
  <c r="Q3433" i="1"/>
  <c r="P3433" i="1" s="1"/>
  <c r="Q3434" i="1"/>
  <c r="P3434" i="1" s="1"/>
  <c r="Q3435" i="1"/>
  <c r="P3435" i="1" s="1"/>
  <c r="Q3436" i="1"/>
  <c r="P3436" i="1" s="1"/>
  <c r="Q3437" i="1"/>
  <c r="P3437" i="1" s="1"/>
  <c r="Q3438" i="1"/>
  <c r="P3438" i="1" s="1"/>
  <c r="Q3439" i="1"/>
  <c r="P3439" i="1" s="1"/>
  <c r="Q3440" i="1"/>
  <c r="P3440" i="1" s="1"/>
  <c r="Q3441" i="1"/>
  <c r="P3441" i="1" s="1"/>
  <c r="Q3442" i="1"/>
  <c r="P3442" i="1" s="1"/>
  <c r="Q3443" i="1"/>
  <c r="P3443" i="1" s="1"/>
  <c r="Q3444" i="1"/>
  <c r="P3444" i="1" s="1"/>
  <c r="Q3445" i="1"/>
  <c r="P3445" i="1" s="1"/>
  <c r="Q3446" i="1"/>
  <c r="P3446" i="1" s="1"/>
  <c r="Q3447" i="1"/>
  <c r="P3447" i="1" s="1"/>
  <c r="Q3448" i="1"/>
  <c r="P3448" i="1" s="1"/>
  <c r="Q3449" i="1"/>
  <c r="P3449" i="1" s="1"/>
  <c r="Q3450" i="1"/>
  <c r="P3450" i="1" s="1"/>
  <c r="Q3451" i="1"/>
  <c r="P3451" i="1" s="1"/>
  <c r="Q3452" i="1"/>
  <c r="P3452" i="1" s="1"/>
  <c r="Q3453" i="1"/>
  <c r="P3453" i="1" s="1"/>
  <c r="Q3454" i="1"/>
  <c r="P3454" i="1" s="1"/>
  <c r="Q3455" i="1"/>
  <c r="P3455" i="1" s="1"/>
  <c r="Q3456" i="1"/>
  <c r="P3456" i="1" s="1"/>
  <c r="Q3457" i="1"/>
  <c r="P3457" i="1" s="1"/>
  <c r="Q3458" i="1"/>
  <c r="P3458" i="1" s="1"/>
  <c r="Q3459" i="1"/>
  <c r="P3459" i="1" s="1"/>
  <c r="Q3460" i="1"/>
  <c r="P3460" i="1" s="1"/>
  <c r="Q3461" i="1"/>
  <c r="P3461" i="1" s="1"/>
  <c r="Q3462" i="1"/>
  <c r="P3462" i="1" s="1"/>
  <c r="Q3463" i="1"/>
  <c r="P3463" i="1" s="1"/>
  <c r="Q3464" i="1"/>
  <c r="P3464" i="1" s="1"/>
  <c r="Q3465" i="1"/>
  <c r="P3465" i="1" s="1"/>
  <c r="Q3466" i="1"/>
  <c r="P3466" i="1" s="1"/>
  <c r="Q3467" i="1"/>
  <c r="P3467" i="1" s="1"/>
  <c r="Q3468" i="1"/>
  <c r="P3468" i="1" s="1"/>
  <c r="Q3469" i="1"/>
  <c r="P3469" i="1" s="1"/>
  <c r="Q3470" i="1"/>
  <c r="P3470" i="1" s="1"/>
  <c r="Q3471" i="1"/>
  <c r="P3471" i="1" s="1"/>
  <c r="Q3472" i="1"/>
  <c r="P3472" i="1" s="1"/>
  <c r="Q3473" i="1"/>
  <c r="P3473" i="1" s="1"/>
  <c r="Q3474" i="1"/>
  <c r="P3474" i="1" s="1"/>
  <c r="Q3475" i="1"/>
  <c r="P3475" i="1" s="1"/>
  <c r="Q3476" i="1"/>
  <c r="P3476" i="1" s="1"/>
  <c r="Q3477" i="1"/>
  <c r="P3477" i="1" s="1"/>
  <c r="Q3478" i="1"/>
  <c r="P3478" i="1" s="1"/>
  <c r="Q3479" i="1"/>
  <c r="P3479" i="1" s="1"/>
  <c r="Q3480" i="1"/>
  <c r="P3480" i="1" s="1"/>
  <c r="Q3481" i="1"/>
  <c r="P3481" i="1" s="1"/>
  <c r="Q3482" i="1"/>
  <c r="P3482" i="1" s="1"/>
  <c r="Q3483" i="1"/>
  <c r="P3483" i="1" s="1"/>
  <c r="Q3484" i="1"/>
  <c r="P3484" i="1" s="1"/>
  <c r="Q3485" i="1"/>
  <c r="P3485" i="1" s="1"/>
  <c r="Q3486" i="1"/>
  <c r="P3486" i="1" s="1"/>
  <c r="Q3487" i="1"/>
  <c r="P3487" i="1" s="1"/>
  <c r="Q3488" i="1"/>
  <c r="P3488" i="1" s="1"/>
  <c r="Q3489" i="1"/>
  <c r="P3489" i="1" s="1"/>
  <c r="Q3490" i="1"/>
  <c r="P3490" i="1" s="1"/>
  <c r="Q3491" i="1"/>
  <c r="P3491" i="1" s="1"/>
  <c r="Q3492" i="1"/>
  <c r="P3492" i="1" s="1"/>
  <c r="Q3493" i="1"/>
  <c r="P3493" i="1" s="1"/>
  <c r="Q3494" i="1"/>
  <c r="P3494" i="1" s="1"/>
  <c r="Q3495" i="1"/>
  <c r="P3495" i="1" s="1"/>
  <c r="Q3496" i="1"/>
  <c r="P3496" i="1" s="1"/>
  <c r="Q3497" i="1"/>
  <c r="P3497" i="1" s="1"/>
  <c r="Q3498" i="1"/>
  <c r="P3498" i="1" s="1"/>
  <c r="Q3499" i="1"/>
  <c r="P3499" i="1" s="1"/>
  <c r="Q3500" i="1"/>
  <c r="P3500" i="1" s="1"/>
  <c r="Q3501" i="1"/>
  <c r="P3501" i="1" s="1"/>
  <c r="Q3502" i="1"/>
  <c r="P3502" i="1" s="1"/>
  <c r="Q3503" i="1"/>
  <c r="P3503" i="1" s="1"/>
  <c r="Q3504" i="1"/>
  <c r="P3504" i="1" s="1"/>
  <c r="Q3505" i="1"/>
  <c r="P3505" i="1" s="1"/>
  <c r="Q3506" i="1"/>
  <c r="P3506" i="1" s="1"/>
  <c r="Q3507" i="1"/>
  <c r="P3507" i="1" s="1"/>
  <c r="Q3508" i="1"/>
  <c r="P3508" i="1" s="1"/>
  <c r="Q3509" i="1"/>
  <c r="P3509" i="1" s="1"/>
  <c r="Q3510" i="1"/>
  <c r="P3510" i="1" s="1"/>
  <c r="Q3511" i="1"/>
  <c r="P3511" i="1" s="1"/>
  <c r="Q3512" i="1"/>
  <c r="P3512" i="1" s="1"/>
  <c r="Q3513" i="1"/>
  <c r="P3513" i="1" s="1"/>
  <c r="Q3514" i="1"/>
  <c r="P3514" i="1" s="1"/>
  <c r="Q3515" i="1"/>
  <c r="P3515" i="1" s="1"/>
  <c r="Q3516" i="1"/>
  <c r="P3516" i="1" s="1"/>
  <c r="Q3517" i="1"/>
  <c r="P3517" i="1" s="1"/>
  <c r="Q3518" i="1"/>
  <c r="P3518" i="1" s="1"/>
  <c r="Q3519" i="1"/>
  <c r="P3519" i="1" s="1"/>
  <c r="Q3520" i="1"/>
  <c r="P3520" i="1" s="1"/>
  <c r="Q3521" i="1"/>
  <c r="P3521" i="1" s="1"/>
  <c r="Q3522" i="1"/>
  <c r="P3522" i="1" s="1"/>
  <c r="Q3523" i="1"/>
  <c r="P3523" i="1" s="1"/>
  <c r="Q3524" i="1"/>
  <c r="P3524" i="1" s="1"/>
  <c r="Q3525" i="1"/>
  <c r="P3525" i="1" s="1"/>
  <c r="Q3526" i="1"/>
  <c r="P3526" i="1" s="1"/>
  <c r="Q3527" i="1"/>
  <c r="P3527" i="1" s="1"/>
  <c r="Q3528" i="1"/>
  <c r="P3528" i="1" s="1"/>
  <c r="Q3529" i="1"/>
  <c r="P3529" i="1" s="1"/>
  <c r="Q3530" i="1"/>
  <c r="P3530" i="1" s="1"/>
  <c r="Q3531" i="1"/>
  <c r="P3531" i="1" s="1"/>
  <c r="Q3532" i="1"/>
  <c r="P3532" i="1" s="1"/>
  <c r="Q3533" i="1"/>
  <c r="P3533" i="1" s="1"/>
  <c r="Q3534" i="1"/>
  <c r="P3534" i="1" s="1"/>
  <c r="Q3535" i="1"/>
  <c r="P3535" i="1" s="1"/>
  <c r="Q3536" i="1"/>
  <c r="P3536" i="1" s="1"/>
  <c r="Q3537" i="1"/>
  <c r="P3537" i="1" s="1"/>
  <c r="Q3538" i="1"/>
  <c r="P3538" i="1" s="1"/>
  <c r="Q3539" i="1"/>
  <c r="P3539" i="1" s="1"/>
  <c r="Q3540" i="1"/>
  <c r="P3540" i="1" s="1"/>
  <c r="Q3541" i="1"/>
  <c r="P3541" i="1" s="1"/>
  <c r="Q3542" i="1"/>
  <c r="P3542" i="1" s="1"/>
  <c r="Q3543" i="1"/>
  <c r="P3543" i="1" s="1"/>
  <c r="Q3544" i="1"/>
  <c r="P3544" i="1" s="1"/>
  <c r="Q3545" i="1"/>
  <c r="P3545" i="1" s="1"/>
  <c r="Q3546" i="1"/>
  <c r="P3546" i="1" s="1"/>
  <c r="Q3547" i="1"/>
  <c r="P3547" i="1" s="1"/>
  <c r="Q3548" i="1"/>
  <c r="P3548" i="1" s="1"/>
  <c r="Q3549" i="1"/>
  <c r="P3549" i="1" s="1"/>
  <c r="Q3550" i="1"/>
  <c r="P3550" i="1" s="1"/>
  <c r="Q3551" i="1"/>
  <c r="P3551" i="1" s="1"/>
  <c r="Q3552" i="1"/>
  <c r="P3552" i="1" s="1"/>
  <c r="Q3553" i="1"/>
  <c r="P3553" i="1" s="1"/>
  <c r="Q3554" i="1"/>
  <c r="P3554" i="1" s="1"/>
  <c r="Q3555" i="1"/>
  <c r="P3555" i="1" s="1"/>
  <c r="Q3556" i="1"/>
  <c r="P3556" i="1" s="1"/>
  <c r="Q3557" i="1"/>
  <c r="P3557" i="1" s="1"/>
  <c r="Q3558" i="1"/>
  <c r="P3558" i="1" s="1"/>
  <c r="Q3559" i="1"/>
  <c r="P3559" i="1" s="1"/>
  <c r="Q3560" i="1"/>
  <c r="P3560" i="1" s="1"/>
  <c r="Q3561" i="1"/>
  <c r="P3561" i="1" s="1"/>
  <c r="Q3562" i="1"/>
  <c r="P3562" i="1" s="1"/>
  <c r="Q3563" i="1"/>
  <c r="P3563" i="1" s="1"/>
  <c r="Q3564" i="1"/>
  <c r="P3564" i="1" s="1"/>
  <c r="Q3565" i="1"/>
  <c r="P3565" i="1" s="1"/>
  <c r="Q3566" i="1"/>
  <c r="P3566" i="1" s="1"/>
  <c r="Q3567" i="1"/>
  <c r="P3567" i="1" s="1"/>
  <c r="Q3568" i="1"/>
  <c r="P3568" i="1" s="1"/>
  <c r="Q3569" i="1"/>
  <c r="P3569" i="1" s="1"/>
  <c r="Q3570" i="1"/>
  <c r="P3570" i="1" s="1"/>
  <c r="Q3571" i="1"/>
  <c r="P3571" i="1" s="1"/>
  <c r="Q3572" i="1"/>
  <c r="P3572" i="1" s="1"/>
  <c r="Q3573" i="1"/>
  <c r="P3573" i="1" s="1"/>
  <c r="Q3574" i="1"/>
  <c r="P3574" i="1" s="1"/>
  <c r="Q3575" i="1"/>
  <c r="P3575" i="1" s="1"/>
  <c r="Q3576" i="1"/>
  <c r="P3576" i="1" s="1"/>
  <c r="Q3577" i="1"/>
  <c r="P3577" i="1" s="1"/>
  <c r="Q3578" i="1"/>
  <c r="P3578" i="1" s="1"/>
  <c r="Q3579" i="1"/>
  <c r="P3579" i="1" s="1"/>
  <c r="Q3580" i="1"/>
  <c r="P3580" i="1" s="1"/>
  <c r="Q3581" i="1"/>
  <c r="P3581" i="1" s="1"/>
  <c r="Q3582" i="1"/>
  <c r="P3582" i="1" s="1"/>
  <c r="Q3583" i="1"/>
  <c r="P3583" i="1" s="1"/>
  <c r="Q3584" i="1"/>
  <c r="P3584" i="1" s="1"/>
  <c r="Q3585" i="1"/>
  <c r="P3585" i="1" s="1"/>
  <c r="Q3586" i="1"/>
  <c r="P3586" i="1" s="1"/>
  <c r="Q3587" i="1"/>
  <c r="P3587" i="1" s="1"/>
  <c r="Q3588" i="1"/>
  <c r="P3588" i="1" s="1"/>
  <c r="Q3589" i="1"/>
  <c r="P3589" i="1" s="1"/>
  <c r="Q3590" i="1"/>
  <c r="P3590" i="1" s="1"/>
  <c r="Q3591" i="1"/>
  <c r="P3591" i="1" s="1"/>
  <c r="Q3592" i="1"/>
  <c r="P3592" i="1" s="1"/>
  <c r="Q3593" i="1"/>
  <c r="P3593" i="1" s="1"/>
  <c r="Q3594" i="1"/>
  <c r="P3594" i="1" s="1"/>
  <c r="Q3595" i="1"/>
  <c r="P3595" i="1" s="1"/>
  <c r="Q3596" i="1"/>
  <c r="P3596" i="1" s="1"/>
  <c r="Q3597" i="1"/>
  <c r="P3597" i="1" s="1"/>
  <c r="Q3598" i="1"/>
  <c r="P3598" i="1" s="1"/>
  <c r="Q3599" i="1"/>
  <c r="P3599" i="1" s="1"/>
  <c r="Q3600" i="1"/>
  <c r="P3600" i="1" s="1"/>
  <c r="Q3601" i="1"/>
  <c r="P3601" i="1" s="1"/>
  <c r="Q3602" i="1"/>
  <c r="P3602" i="1" s="1"/>
  <c r="Q3603" i="1"/>
  <c r="P3603" i="1" s="1"/>
  <c r="Q3604" i="1"/>
  <c r="P3604" i="1" s="1"/>
  <c r="Q3605" i="1"/>
  <c r="P3605" i="1" s="1"/>
  <c r="Q3606" i="1"/>
  <c r="P3606" i="1" s="1"/>
  <c r="Q3607" i="1"/>
  <c r="P3607" i="1" s="1"/>
  <c r="Q3608" i="1"/>
  <c r="P3608" i="1" s="1"/>
  <c r="Q3609" i="1"/>
  <c r="P3609" i="1" s="1"/>
  <c r="Q3610" i="1"/>
  <c r="P3610" i="1" s="1"/>
  <c r="Q3611" i="1"/>
  <c r="P3611" i="1" s="1"/>
  <c r="Q3612" i="1"/>
  <c r="P3612" i="1" s="1"/>
  <c r="Q3613" i="1"/>
  <c r="P3613" i="1" s="1"/>
  <c r="Q3614" i="1"/>
  <c r="P3614" i="1" s="1"/>
  <c r="Q3615" i="1"/>
  <c r="P3615" i="1" s="1"/>
  <c r="Q3616" i="1"/>
  <c r="P3616" i="1" s="1"/>
  <c r="Q3617" i="1"/>
  <c r="P3617" i="1" s="1"/>
  <c r="Q3618" i="1"/>
  <c r="P3618" i="1" s="1"/>
  <c r="Q3619" i="1"/>
  <c r="P3619" i="1" s="1"/>
  <c r="Q3620" i="1"/>
  <c r="P3620" i="1" s="1"/>
  <c r="Q3621" i="1"/>
  <c r="P3621" i="1" s="1"/>
  <c r="Q3622" i="1"/>
  <c r="P3622" i="1" s="1"/>
  <c r="Q3623" i="1"/>
  <c r="P3623" i="1" s="1"/>
  <c r="Q3624" i="1"/>
  <c r="P3624" i="1" s="1"/>
  <c r="Q3625" i="1"/>
  <c r="P3625" i="1" s="1"/>
  <c r="Q3626" i="1"/>
  <c r="P3626" i="1" s="1"/>
  <c r="Q3627" i="1"/>
  <c r="P3627" i="1" s="1"/>
  <c r="Q3628" i="1"/>
  <c r="P3628" i="1" s="1"/>
  <c r="Q3629" i="1"/>
  <c r="P3629" i="1" s="1"/>
  <c r="Q3630" i="1"/>
  <c r="P3630" i="1" s="1"/>
  <c r="Q3631" i="1"/>
  <c r="P3631" i="1" s="1"/>
  <c r="Q3632" i="1"/>
  <c r="P3632" i="1" s="1"/>
  <c r="Q3633" i="1"/>
  <c r="P3633" i="1" s="1"/>
  <c r="Q3634" i="1"/>
  <c r="P3634" i="1" s="1"/>
  <c r="Q3635" i="1"/>
  <c r="P3635" i="1" s="1"/>
  <c r="Q3636" i="1"/>
  <c r="P3636" i="1" s="1"/>
  <c r="Q3637" i="1"/>
  <c r="P3637" i="1" s="1"/>
  <c r="Q3638" i="1"/>
  <c r="P3638" i="1" s="1"/>
  <c r="Q3639" i="1"/>
  <c r="P3639" i="1" s="1"/>
  <c r="Q3640" i="1"/>
  <c r="P3640" i="1" s="1"/>
  <c r="Q3641" i="1"/>
  <c r="P3641" i="1" s="1"/>
  <c r="Q3642" i="1"/>
  <c r="P3642" i="1" s="1"/>
  <c r="Q3643" i="1"/>
  <c r="P3643" i="1" s="1"/>
  <c r="Q3644" i="1"/>
  <c r="P3644" i="1" s="1"/>
  <c r="Q3645" i="1"/>
  <c r="P3645" i="1" s="1"/>
  <c r="Q3646" i="1"/>
  <c r="P3646" i="1" s="1"/>
  <c r="Q3647" i="1"/>
  <c r="P3647" i="1" s="1"/>
  <c r="Q3648" i="1"/>
  <c r="P3648" i="1" s="1"/>
  <c r="Q3649" i="1"/>
  <c r="P3649" i="1" s="1"/>
  <c r="Q3650" i="1"/>
  <c r="P3650" i="1" s="1"/>
  <c r="Q3651" i="1"/>
  <c r="P3651" i="1" s="1"/>
  <c r="Q3652" i="1"/>
  <c r="P3652" i="1" s="1"/>
  <c r="Q3653" i="1"/>
  <c r="P3653" i="1" s="1"/>
  <c r="Q3654" i="1"/>
  <c r="P3654" i="1" s="1"/>
  <c r="Q3655" i="1"/>
  <c r="P3655" i="1" s="1"/>
  <c r="Q3656" i="1"/>
  <c r="P3656" i="1" s="1"/>
  <c r="Q3657" i="1"/>
  <c r="P3657" i="1" s="1"/>
  <c r="Q3658" i="1"/>
  <c r="P3658" i="1" s="1"/>
  <c r="Q3659" i="1"/>
  <c r="P3659" i="1" s="1"/>
  <c r="Q3660" i="1"/>
  <c r="P3660" i="1" s="1"/>
  <c r="Q3661" i="1"/>
  <c r="P3661" i="1" s="1"/>
  <c r="Q3662" i="1"/>
  <c r="P3662" i="1" s="1"/>
  <c r="Q3663" i="1"/>
  <c r="P3663" i="1" s="1"/>
  <c r="Q3664" i="1"/>
  <c r="P3664" i="1" s="1"/>
  <c r="Q3665" i="1"/>
  <c r="P3665" i="1" s="1"/>
  <c r="Q3666" i="1"/>
  <c r="P3666" i="1" s="1"/>
  <c r="Q3667" i="1"/>
  <c r="P3667" i="1" s="1"/>
  <c r="Q3668" i="1"/>
  <c r="P3668" i="1" s="1"/>
  <c r="Q3669" i="1"/>
  <c r="P3669" i="1" s="1"/>
  <c r="Q3670" i="1"/>
  <c r="P3670" i="1" s="1"/>
  <c r="Q3671" i="1"/>
  <c r="P3671" i="1" s="1"/>
  <c r="Q3672" i="1"/>
  <c r="P3672" i="1" s="1"/>
  <c r="Q3673" i="1"/>
  <c r="P3673" i="1" s="1"/>
  <c r="Q3674" i="1"/>
  <c r="P3674" i="1" s="1"/>
  <c r="Q3675" i="1"/>
  <c r="P3675" i="1" s="1"/>
  <c r="Q3676" i="1"/>
  <c r="P3676" i="1" s="1"/>
  <c r="Q3677" i="1"/>
  <c r="P3677" i="1" s="1"/>
  <c r="Q3678" i="1"/>
  <c r="P3678" i="1" s="1"/>
  <c r="Q3679" i="1"/>
  <c r="P3679" i="1" s="1"/>
  <c r="Q3680" i="1"/>
  <c r="P3680" i="1" s="1"/>
  <c r="Q3681" i="1"/>
  <c r="P3681" i="1" s="1"/>
  <c r="Q3682" i="1"/>
  <c r="P3682" i="1" s="1"/>
  <c r="Q3683" i="1"/>
  <c r="P3683" i="1" s="1"/>
  <c r="Q3684" i="1"/>
  <c r="P3684" i="1" s="1"/>
  <c r="Q3685" i="1"/>
  <c r="P3685" i="1" s="1"/>
  <c r="Q3686" i="1"/>
  <c r="P3686" i="1" s="1"/>
  <c r="Q3687" i="1"/>
  <c r="P3687" i="1" s="1"/>
  <c r="Q3688" i="1"/>
  <c r="P3688" i="1" s="1"/>
  <c r="Q3689" i="1"/>
  <c r="P3689" i="1" s="1"/>
  <c r="Q3690" i="1"/>
  <c r="P3690" i="1" s="1"/>
  <c r="Q3691" i="1"/>
  <c r="P3691" i="1" s="1"/>
  <c r="Q3692" i="1"/>
  <c r="P3692" i="1" s="1"/>
  <c r="Q3693" i="1"/>
  <c r="P3693" i="1" s="1"/>
  <c r="Q3694" i="1"/>
  <c r="P3694" i="1" s="1"/>
  <c r="Q3695" i="1"/>
  <c r="P3695" i="1" s="1"/>
  <c r="Q3696" i="1"/>
  <c r="P3696" i="1" s="1"/>
  <c r="Q3697" i="1"/>
  <c r="P3697" i="1" s="1"/>
  <c r="Q3698" i="1"/>
  <c r="P3698" i="1" s="1"/>
  <c r="Q3699" i="1"/>
  <c r="P3699" i="1" s="1"/>
  <c r="Q3700" i="1"/>
  <c r="P3700" i="1" s="1"/>
  <c r="Q3701" i="1"/>
  <c r="P3701" i="1" s="1"/>
  <c r="Q3702" i="1"/>
  <c r="P3702" i="1" s="1"/>
  <c r="Q3703" i="1"/>
  <c r="P3703" i="1" s="1"/>
  <c r="Q3704" i="1"/>
  <c r="P3704" i="1" s="1"/>
  <c r="Q3705" i="1"/>
  <c r="P3705" i="1" s="1"/>
  <c r="Q3706" i="1"/>
  <c r="P3706" i="1" s="1"/>
  <c r="Q3707" i="1"/>
  <c r="P3707" i="1" s="1"/>
  <c r="Q3708" i="1"/>
  <c r="P3708" i="1" s="1"/>
  <c r="Q3709" i="1"/>
  <c r="P3709" i="1" s="1"/>
  <c r="Q3710" i="1"/>
  <c r="P3710" i="1" s="1"/>
  <c r="Q3711" i="1"/>
  <c r="P3711" i="1" s="1"/>
  <c r="Q3712" i="1"/>
  <c r="P3712" i="1" s="1"/>
  <c r="Q3713" i="1"/>
  <c r="P3713" i="1" s="1"/>
  <c r="Q3714" i="1"/>
  <c r="P3714" i="1" s="1"/>
  <c r="Q3715" i="1"/>
  <c r="P3715" i="1" s="1"/>
  <c r="Q3716" i="1"/>
  <c r="P3716" i="1" s="1"/>
  <c r="Q3717" i="1"/>
  <c r="P3717" i="1" s="1"/>
  <c r="Q3718" i="1"/>
  <c r="P3718" i="1" s="1"/>
  <c r="Q3719" i="1"/>
  <c r="P3719" i="1" s="1"/>
  <c r="Q3720" i="1"/>
  <c r="P3720" i="1" s="1"/>
  <c r="Q3721" i="1"/>
  <c r="P3721" i="1" s="1"/>
  <c r="Q3722" i="1"/>
  <c r="P3722" i="1" s="1"/>
  <c r="Q3723" i="1"/>
  <c r="P3723" i="1" s="1"/>
  <c r="Q3724" i="1"/>
  <c r="P3724" i="1" s="1"/>
  <c r="Q3725" i="1"/>
  <c r="P3725" i="1" s="1"/>
  <c r="Q3726" i="1"/>
  <c r="P3726" i="1" s="1"/>
  <c r="Q3727" i="1"/>
  <c r="P3727" i="1" s="1"/>
  <c r="Q3728" i="1"/>
  <c r="P3728" i="1" s="1"/>
  <c r="Q3729" i="1"/>
  <c r="P3729" i="1" s="1"/>
  <c r="Q3730" i="1"/>
  <c r="P3730" i="1" s="1"/>
  <c r="Q3731" i="1"/>
  <c r="P3731" i="1" s="1"/>
  <c r="Q3732" i="1"/>
  <c r="P3732" i="1" s="1"/>
  <c r="Q3733" i="1"/>
  <c r="P3733" i="1" s="1"/>
  <c r="Q3734" i="1"/>
  <c r="P3734" i="1" s="1"/>
  <c r="Q3735" i="1"/>
  <c r="P3735" i="1" s="1"/>
  <c r="Q3736" i="1"/>
  <c r="P3736" i="1" s="1"/>
  <c r="Q3737" i="1"/>
  <c r="P3737" i="1" s="1"/>
  <c r="Q3738" i="1"/>
  <c r="P3738" i="1" s="1"/>
  <c r="Q3739" i="1"/>
  <c r="P3739" i="1" s="1"/>
  <c r="Q3740" i="1"/>
  <c r="P3740" i="1" s="1"/>
  <c r="Q3741" i="1"/>
  <c r="P3741" i="1" s="1"/>
  <c r="Q3742" i="1"/>
  <c r="P3742" i="1" s="1"/>
  <c r="Q3743" i="1"/>
  <c r="P3743" i="1" s="1"/>
  <c r="Q3744" i="1"/>
  <c r="P3744" i="1" s="1"/>
  <c r="Q3745" i="1"/>
  <c r="P3745" i="1" s="1"/>
  <c r="Q3746" i="1"/>
  <c r="P3746" i="1" s="1"/>
  <c r="Q3747" i="1"/>
  <c r="P3747" i="1" s="1"/>
  <c r="Q3748" i="1"/>
  <c r="P3748" i="1" s="1"/>
  <c r="Q3749" i="1"/>
  <c r="P3749" i="1" s="1"/>
  <c r="Q3750" i="1"/>
  <c r="P3750" i="1" s="1"/>
  <c r="Q3751" i="1"/>
  <c r="P3751" i="1" s="1"/>
  <c r="Q3752" i="1"/>
  <c r="P3752" i="1" s="1"/>
  <c r="Q3753" i="1"/>
  <c r="P3753" i="1" s="1"/>
  <c r="Q3754" i="1"/>
  <c r="P3754" i="1" s="1"/>
  <c r="Q3755" i="1"/>
  <c r="P3755" i="1" s="1"/>
  <c r="Q3756" i="1"/>
  <c r="P3756" i="1" s="1"/>
  <c r="Q3757" i="1"/>
  <c r="P3757" i="1" s="1"/>
  <c r="Q3758" i="1"/>
  <c r="P3758" i="1" s="1"/>
  <c r="Q3759" i="1"/>
  <c r="P3759" i="1" s="1"/>
  <c r="Q3760" i="1"/>
  <c r="P3760" i="1" s="1"/>
  <c r="Q3761" i="1"/>
  <c r="P3761" i="1" s="1"/>
  <c r="Q3762" i="1"/>
  <c r="P3762" i="1" s="1"/>
  <c r="Q3763" i="1"/>
  <c r="P3763" i="1" s="1"/>
  <c r="Q3764" i="1"/>
  <c r="P3764" i="1" s="1"/>
  <c r="Q3765" i="1"/>
  <c r="P3765" i="1" s="1"/>
  <c r="Q3766" i="1"/>
  <c r="P3766" i="1" s="1"/>
  <c r="Q3767" i="1"/>
  <c r="P3767" i="1" s="1"/>
  <c r="Q3768" i="1"/>
  <c r="P3768" i="1" s="1"/>
  <c r="Q3769" i="1"/>
  <c r="P3769" i="1" s="1"/>
  <c r="Q3770" i="1"/>
  <c r="P3770" i="1" s="1"/>
  <c r="Q3771" i="1"/>
  <c r="P3771" i="1" s="1"/>
  <c r="Q3772" i="1"/>
  <c r="P3772" i="1" s="1"/>
  <c r="Q3773" i="1"/>
  <c r="P3773" i="1" s="1"/>
  <c r="Q3774" i="1"/>
  <c r="P3774" i="1" s="1"/>
  <c r="Q3775" i="1"/>
  <c r="P3775" i="1" s="1"/>
  <c r="Q3776" i="1"/>
  <c r="P3776" i="1" s="1"/>
  <c r="Q3777" i="1"/>
  <c r="P3777" i="1" s="1"/>
  <c r="Q3778" i="1"/>
  <c r="P3778" i="1" s="1"/>
  <c r="Q3779" i="1"/>
  <c r="P3779" i="1" s="1"/>
  <c r="Q3780" i="1"/>
  <c r="P3780" i="1" s="1"/>
  <c r="Q3781" i="1"/>
  <c r="P3781" i="1" s="1"/>
  <c r="Q3782" i="1"/>
  <c r="P3782" i="1" s="1"/>
  <c r="Q3783" i="1"/>
  <c r="P3783" i="1" s="1"/>
  <c r="Q3784" i="1"/>
  <c r="P3784" i="1" s="1"/>
  <c r="Q3785" i="1"/>
  <c r="P3785" i="1" s="1"/>
  <c r="Q3786" i="1"/>
  <c r="P3786" i="1" s="1"/>
  <c r="Q3787" i="1"/>
  <c r="P3787" i="1" s="1"/>
  <c r="Q3788" i="1"/>
  <c r="P3788" i="1" s="1"/>
  <c r="Q3789" i="1"/>
  <c r="P3789" i="1" s="1"/>
  <c r="Q3790" i="1"/>
  <c r="P3790" i="1" s="1"/>
  <c r="Q3791" i="1"/>
  <c r="P3791" i="1" s="1"/>
  <c r="Q3792" i="1"/>
  <c r="P3792" i="1" s="1"/>
  <c r="Q3793" i="1"/>
  <c r="P3793" i="1" s="1"/>
  <c r="Q3794" i="1"/>
  <c r="P3794" i="1" s="1"/>
  <c r="Q3795" i="1"/>
  <c r="P3795" i="1" s="1"/>
  <c r="Q3796" i="1"/>
  <c r="P3796" i="1" s="1"/>
  <c r="Q3797" i="1"/>
  <c r="P3797" i="1" s="1"/>
  <c r="Q3798" i="1"/>
  <c r="P3798" i="1" s="1"/>
  <c r="Q3799" i="1"/>
  <c r="P3799" i="1" s="1"/>
  <c r="Q3800" i="1"/>
  <c r="P3800" i="1" s="1"/>
  <c r="Q3801" i="1"/>
  <c r="P3801" i="1" s="1"/>
  <c r="Q3802" i="1"/>
  <c r="P3802" i="1" s="1"/>
  <c r="Q3803" i="1"/>
  <c r="P3803" i="1" s="1"/>
  <c r="Q3804" i="1"/>
  <c r="P3804" i="1" s="1"/>
  <c r="Q3805" i="1"/>
  <c r="P3805" i="1" s="1"/>
  <c r="Q3806" i="1"/>
  <c r="P3806" i="1" s="1"/>
  <c r="Q3807" i="1"/>
  <c r="P3807" i="1" s="1"/>
  <c r="Q3808" i="1"/>
  <c r="P3808" i="1" s="1"/>
  <c r="Q3809" i="1"/>
  <c r="P3809" i="1" s="1"/>
  <c r="Q3810" i="1"/>
  <c r="P3810" i="1" s="1"/>
  <c r="Q3811" i="1"/>
  <c r="P3811" i="1" s="1"/>
  <c r="Q3812" i="1"/>
  <c r="P3812" i="1" s="1"/>
  <c r="Q3813" i="1"/>
  <c r="P3813" i="1" s="1"/>
  <c r="Q3814" i="1"/>
  <c r="P3814" i="1" s="1"/>
  <c r="Q3815" i="1"/>
  <c r="P3815" i="1" s="1"/>
  <c r="Q3816" i="1"/>
  <c r="P3816" i="1" s="1"/>
  <c r="Q3817" i="1"/>
  <c r="P3817" i="1" s="1"/>
  <c r="Q3818" i="1"/>
  <c r="P3818" i="1" s="1"/>
  <c r="Q3819" i="1"/>
  <c r="P3819" i="1" s="1"/>
  <c r="Q3820" i="1"/>
  <c r="P3820" i="1" s="1"/>
  <c r="Q3821" i="1"/>
  <c r="P3821" i="1" s="1"/>
  <c r="Q3822" i="1"/>
  <c r="P3822" i="1" s="1"/>
  <c r="Q3823" i="1"/>
  <c r="P3823" i="1" s="1"/>
  <c r="Q3824" i="1"/>
  <c r="P3824" i="1" s="1"/>
  <c r="Q3825" i="1"/>
  <c r="P3825" i="1" s="1"/>
  <c r="Q3826" i="1"/>
  <c r="P3826" i="1" s="1"/>
  <c r="Q3827" i="1"/>
  <c r="P3827" i="1" s="1"/>
  <c r="Q3828" i="1"/>
  <c r="P3828" i="1" s="1"/>
  <c r="Q3829" i="1"/>
  <c r="P3829" i="1" s="1"/>
  <c r="Q3830" i="1"/>
  <c r="P3830" i="1" s="1"/>
  <c r="Q3831" i="1"/>
  <c r="P3831" i="1" s="1"/>
  <c r="Q3832" i="1"/>
  <c r="P3832" i="1" s="1"/>
  <c r="Q3833" i="1"/>
  <c r="P3833" i="1" s="1"/>
  <c r="Q3834" i="1"/>
  <c r="P3834" i="1" s="1"/>
  <c r="Q3835" i="1"/>
  <c r="P3835" i="1" s="1"/>
  <c r="Q3836" i="1"/>
  <c r="P3836" i="1" s="1"/>
  <c r="Q3837" i="1"/>
  <c r="P3837" i="1" s="1"/>
  <c r="Q3838" i="1"/>
  <c r="P3838" i="1" s="1"/>
  <c r="Q3839" i="1"/>
  <c r="P3839" i="1" s="1"/>
  <c r="Q3840" i="1"/>
  <c r="P3840" i="1" s="1"/>
  <c r="Q3841" i="1"/>
  <c r="P3841" i="1" s="1"/>
  <c r="Q3842" i="1"/>
  <c r="P3842" i="1" s="1"/>
  <c r="Q3843" i="1"/>
  <c r="P3843" i="1" s="1"/>
  <c r="Q3844" i="1"/>
  <c r="P3844" i="1" s="1"/>
  <c r="Q3845" i="1"/>
  <c r="P3845" i="1" s="1"/>
  <c r="Q3846" i="1"/>
  <c r="P3846" i="1" s="1"/>
  <c r="Q3847" i="1"/>
  <c r="P3847" i="1" s="1"/>
  <c r="Q3848" i="1"/>
  <c r="P3848" i="1" s="1"/>
  <c r="Q3849" i="1"/>
  <c r="P3849" i="1" s="1"/>
  <c r="Q3850" i="1"/>
  <c r="P3850" i="1" s="1"/>
  <c r="Q3851" i="1"/>
  <c r="P3851" i="1" s="1"/>
  <c r="Q3852" i="1"/>
  <c r="P3852" i="1" s="1"/>
  <c r="Q3853" i="1"/>
  <c r="P3853" i="1" s="1"/>
  <c r="Q3854" i="1"/>
  <c r="P3854" i="1" s="1"/>
  <c r="Q3855" i="1"/>
  <c r="P3855" i="1" s="1"/>
  <c r="Q3856" i="1"/>
  <c r="P3856" i="1" s="1"/>
  <c r="Q3857" i="1"/>
  <c r="P3857" i="1" s="1"/>
  <c r="Q3858" i="1"/>
  <c r="P3858" i="1" s="1"/>
  <c r="Q3859" i="1"/>
  <c r="P3859" i="1" s="1"/>
  <c r="Q3860" i="1"/>
  <c r="P3860" i="1" s="1"/>
  <c r="Q3861" i="1"/>
  <c r="P3861" i="1" s="1"/>
  <c r="Q3862" i="1"/>
  <c r="P3862" i="1" s="1"/>
  <c r="Q3863" i="1"/>
  <c r="P3863" i="1" s="1"/>
  <c r="Q3864" i="1"/>
  <c r="P3864" i="1" s="1"/>
  <c r="Q3865" i="1"/>
  <c r="P3865" i="1" s="1"/>
  <c r="Q3866" i="1"/>
  <c r="P3866" i="1" s="1"/>
  <c r="Q3867" i="1"/>
  <c r="P3867" i="1" s="1"/>
  <c r="Q3868" i="1"/>
  <c r="P3868" i="1" s="1"/>
  <c r="Q3869" i="1"/>
  <c r="P3869" i="1" s="1"/>
  <c r="Q3870" i="1"/>
  <c r="P3870" i="1" s="1"/>
  <c r="Q3871" i="1"/>
  <c r="P3871" i="1" s="1"/>
  <c r="Q3872" i="1"/>
  <c r="P3872" i="1" s="1"/>
  <c r="Q3873" i="1"/>
  <c r="P3873" i="1" s="1"/>
  <c r="Q3874" i="1"/>
  <c r="P3874" i="1" s="1"/>
  <c r="Q3875" i="1"/>
  <c r="P3875" i="1" s="1"/>
  <c r="Q3876" i="1"/>
  <c r="P3876" i="1" s="1"/>
  <c r="Q3877" i="1"/>
  <c r="P3877" i="1" s="1"/>
  <c r="Q3878" i="1"/>
  <c r="P3878" i="1" s="1"/>
  <c r="Q3879" i="1"/>
  <c r="P3879" i="1" s="1"/>
  <c r="Q3880" i="1"/>
  <c r="P3880" i="1" s="1"/>
  <c r="Q3881" i="1"/>
  <c r="P3881" i="1" s="1"/>
  <c r="Q3882" i="1"/>
  <c r="P3882" i="1" s="1"/>
  <c r="Q3883" i="1"/>
  <c r="P3883" i="1" s="1"/>
  <c r="Q3884" i="1"/>
  <c r="P3884" i="1" s="1"/>
  <c r="Q3885" i="1"/>
  <c r="P3885" i="1" s="1"/>
  <c r="Q3886" i="1"/>
  <c r="P3886" i="1" s="1"/>
  <c r="Q3887" i="1"/>
  <c r="P3887" i="1" s="1"/>
  <c r="Q3888" i="1"/>
  <c r="P3888" i="1" s="1"/>
  <c r="Q3889" i="1"/>
  <c r="P3889" i="1" s="1"/>
  <c r="Q3890" i="1"/>
  <c r="P3890" i="1" s="1"/>
  <c r="Q3891" i="1"/>
  <c r="P3891" i="1" s="1"/>
  <c r="Q3892" i="1"/>
  <c r="P3892" i="1" s="1"/>
  <c r="Q3893" i="1"/>
  <c r="P3893" i="1" s="1"/>
  <c r="Q3894" i="1"/>
  <c r="P3894" i="1" s="1"/>
  <c r="Q3895" i="1"/>
  <c r="P3895" i="1" s="1"/>
  <c r="Q3896" i="1"/>
  <c r="P3896" i="1" s="1"/>
  <c r="Q3897" i="1"/>
  <c r="P3897" i="1" s="1"/>
  <c r="Q3898" i="1"/>
  <c r="P3898" i="1" s="1"/>
  <c r="Q3899" i="1"/>
  <c r="P3899" i="1" s="1"/>
  <c r="Q3900" i="1"/>
  <c r="P3900" i="1" s="1"/>
  <c r="Q3901" i="1"/>
  <c r="P3901" i="1" s="1"/>
  <c r="Q3902" i="1"/>
  <c r="P3902" i="1" s="1"/>
  <c r="Q3903" i="1"/>
  <c r="P3903" i="1" s="1"/>
  <c r="Q3904" i="1"/>
  <c r="P3904" i="1" s="1"/>
  <c r="Q3905" i="1"/>
  <c r="P3905" i="1" s="1"/>
  <c r="Q3906" i="1"/>
  <c r="P3906" i="1" s="1"/>
  <c r="Q3907" i="1"/>
  <c r="P3907" i="1" s="1"/>
  <c r="Q3908" i="1"/>
  <c r="P3908" i="1" s="1"/>
  <c r="Q3909" i="1"/>
  <c r="P3909" i="1" s="1"/>
  <c r="Q3910" i="1"/>
  <c r="P3910" i="1" s="1"/>
  <c r="Q3911" i="1"/>
  <c r="P3911" i="1" s="1"/>
  <c r="Q3912" i="1"/>
  <c r="P3912" i="1" s="1"/>
  <c r="Q3913" i="1"/>
  <c r="P3913" i="1" s="1"/>
  <c r="Q3914" i="1"/>
  <c r="P3914" i="1" s="1"/>
  <c r="Q3915" i="1"/>
  <c r="P3915" i="1" s="1"/>
  <c r="Q3916" i="1"/>
  <c r="P3916" i="1" s="1"/>
  <c r="Q3917" i="1"/>
  <c r="P3917" i="1" s="1"/>
  <c r="Q3918" i="1"/>
  <c r="P3918" i="1" s="1"/>
  <c r="Q3919" i="1"/>
  <c r="P3919" i="1" s="1"/>
  <c r="Q3920" i="1"/>
  <c r="P3920" i="1" s="1"/>
  <c r="Q3921" i="1"/>
  <c r="P3921" i="1" s="1"/>
  <c r="Q3922" i="1"/>
  <c r="P3922" i="1" s="1"/>
  <c r="Q3923" i="1"/>
  <c r="P3923" i="1" s="1"/>
  <c r="Q3924" i="1"/>
  <c r="P3924" i="1" s="1"/>
  <c r="Q3925" i="1"/>
  <c r="P3925" i="1" s="1"/>
  <c r="Q3926" i="1"/>
  <c r="P3926" i="1" s="1"/>
  <c r="Q3927" i="1"/>
  <c r="P3927" i="1" s="1"/>
  <c r="Q3928" i="1"/>
  <c r="P3928" i="1" s="1"/>
  <c r="Q3929" i="1"/>
  <c r="P3929" i="1" s="1"/>
  <c r="Q3930" i="1"/>
  <c r="P3930" i="1" s="1"/>
  <c r="Q3931" i="1"/>
  <c r="P3931" i="1" s="1"/>
  <c r="Q3932" i="1"/>
  <c r="P3932" i="1" s="1"/>
  <c r="Q3933" i="1"/>
  <c r="P3933" i="1" s="1"/>
  <c r="Q3934" i="1"/>
  <c r="P3934" i="1" s="1"/>
  <c r="Q3935" i="1"/>
  <c r="P3935" i="1" s="1"/>
  <c r="Q3936" i="1"/>
  <c r="P3936" i="1" s="1"/>
  <c r="Q3937" i="1"/>
  <c r="P3937" i="1" s="1"/>
  <c r="Q3938" i="1"/>
  <c r="P3938" i="1" s="1"/>
  <c r="Q3939" i="1"/>
  <c r="P3939" i="1" s="1"/>
  <c r="Q3940" i="1"/>
  <c r="P3940" i="1" s="1"/>
  <c r="Q3941" i="1"/>
  <c r="P3941" i="1" s="1"/>
  <c r="Q3942" i="1"/>
  <c r="P3942" i="1" s="1"/>
  <c r="Q3943" i="1"/>
  <c r="P3943" i="1" s="1"/>
  <c r="Q3944" i="1"/>
  <c r="P3944" i="1" s="1"/>
  <c r="Q3945" i="1"/>
  <c r="P3945" i="1" s="1"/>
  <c r="Q3946" i="1"/>
  <c r="P3946" i="1" s="1"/>
  <c r="Q3947" i="1"/>
  <c r="P3947" i="1" s="1"/>
  <c r="Q3948" i="1"/>
  <c r="P3948" i="1" s="1"/>
  <c r="Q3949" i="1"/>
  <c r="P3949" i="1" s="1"/>
  <c r="Q3950" i="1"/>
  <c r="P3950" i="1" s="1"/>
  <c r="Q3951" i="1"/>
  <c r="P3951" i="1" s="1"/>
  <c r="Q3952" i="1"/>
  <c r="P3952" i="1" s="1"/>
  <c r="Q3953" i="1"/>
  <c r="P3953" i="1" s="1"/>
  <c r="Q3954" i="1"/>
  <c r="P3954" i="1" s="1"/>
  <c r="Q3955" i="1"/>
  <c r="P3955" i="1" s="1"/>
  <c r="Q3956" i="1"/>
  <c r="P3956" i="1" s="1"/>
  <c r="Q3957" i="1"/>
  <c r="P3957" i="1" s="1"/>
  <c r="Q3958" i="1"/>
  <c r="P3958" i="1" s="1"/>
  <c r="Q3959" i="1"/>
  <c r="P3959" i="1" s="1"/>
  <c r="Q3960" i="1"/>
  <c r="P3960" i="1" s="1"/>
  <c r="Q3961" i="1"/>
  <c r="P3961" i="1" s="1"/>
  <c r="Q3962" i="1"/>
  <c r="P3962" i="1" s="1"/>
  <c r="Q3963" i="1"/>
  <c r="P3963" i="1" s="1"/>
  <c r="Q3964" i="1"/>
  <c r="P3964" i="1" s="1"/>
  <c r="Q3965" i="1"/>
  <c r="P3965" i="1" s="1"/>
  <c r="Q3966" i="1"/>
  <c r="P3966" i="1" s="1"/>
  <c r="Q3967" i="1"/>
  <c r="P3967" i="1" s="1"/>
  <c r="Q3968" i="1"/>
  <c r="P3968" i="1" s="1"/>
  <c r="Q3969" i="1"/>
  <c r="P3969" i="1" s="1"/>
  <c r="Q3970" i="1"/>
  <c r="P3970" i="1" s="1"/>
  <c r="Q3971" i="1"/>
  <c r="P3971" i="1" s="1"/>
  <c r="Q3972" i="1"/>
  <c r="P3972" i="1" s="1"/>
  <c r="Q3973" i="1"/>
  <c r="P3973" i="1" s="1"/>
  <c r="Q3974" i="1"/>
  <c r="P3974" i="1" s="1"/>
  <c r="Q3975" i="1"/>
  <c r="P3975" i="1" s="1"/>
  <c r="Q3976" i="1"/>
  <c r="P3976" i="1" s="1"/>
  <c r="Q3977" i="1"/>
  <c r="P3977" i="1" s="1"/>
  <c r="Q3978" i="1"/>
  <c r="P3978" i="1" s="1"/>
  <c r="Q3979" i="1"/>
  <c r="P3979" i="1" s="1"/>
  <c r="Q3980" i="1"/>
  <c r="P3980" i="1" s="1"/>
  <c r="Q3981" i="1"/>
  <c r="P3981" i="1" s="1"/>
  <c r="Q3982" i="1"/>
  <c r="P3982" i="1" s="1"/>
  <c r="Q3983" i="1"/>
  <c r="P3983" i="1" s="1"/>
  <c r="Q3984" i="1"/>
  <c r="P3984" i="1" s="1"/>
  <c r="Q3985" i="1"/>
  <c r="P3985" i="1" s="1"/>
  <c r="Q3986" i="1"/>
  <c r="P3986" i="1" s="1"/>
  <c r="Q3987" i="1"/>
  <c r="P3987" i="1" s="1"/>
  <c r="Q3988" i="1"/>
  <c r="P3988" i="1" s="1"/>
  <c r="Q3989" i="1"/>
  <c r="P3989" i="1" s="1"/>
  <c r="Q3990" i="1"/>
  <c r="P3990" i="1" s="1"/>
  <c r="Q3991" i="1"/>
  <c r="P3991" i="1" s="1"/>
  <c r="Q3992" i="1"/>
  <c r="P3992" i="1" s="1"/>
  <c r="Q3993" i="1"/>
  <c r="P3993" i="1" s="1"/>
  <c r="Q3994" i="1"/>
  <c r="P3994" i="1" s="1"/>
  <c r="Q3995" i="1"/>
  <c r="P3995" i="1" s="1"/>
  <c r="Q3996" i="1"/>
  <c r="P3996" i="1" s="1"/>
  <c r="Q3997" i="1"/>
  <c r="P3997" i="1" s="1"/>
  <c r="Q3998" i="1"/>
  <c r="P3998" i="1" s="1"/>
  <c r="Q3999" i="1"/>
  <c r="P3999" i="1" s="1"/>
  <c r="Q4000" i="1"/>
  <c r="P4000" i="1" s="1"/>
  <c r="Q4001" i="1"/>
  <c r="P4001" i="1" s="1"/>
  <c r="Q4002" i="1"/>
  <c r="P4002" i="1" s="1"/>
  <c r="Q4003" i="1"/>
  <c r="P4003" i="1" s="1"/>
  <c r="Q4004" i="1"/>
  <c r="P4004" i="1" s="1"/>
  <c r="Q4005" i="1"/>
  <c r="P4005" i="1" s="1"/>
  <c r="Q4006" i="1"/>
  <c r="P4006" i="1" s="1"/>
  <c r="Q4007" i="1"/>
  <c r="P4007" i="1" s="1"/>
  <c r="Q4008" i="1"/>
  <c r="P4008" i="1" s="1"/>
  <c r="Q4009" i="1"/>
  <c r="P4009" i="1" s="1"/>
  <c r="Q4010" i="1"/>
  <c r="P4010" i="1" s="1"/>
  <c r="Q4011" i="1"/>
  <c r="P4011" i="1" s="1"/>
  <c r="Q4012" i="1"/>
  <c r="P4012" i="1" s="1"/>
  <c r="Q4013" i="1"/>
  <c r="P4013" i="1" s="1"/>
  <c r="Q4014" i="1"/>
  <c r="P4014" i="1" s="1"/>
  <c r="Q4015" i="1"/>
  <c r="P4015" i="1" s="1"/>
  <c r="Q4016" i="1"/>
  <c r="P4016" i="1" s="1"/>
  <c r="Q4017" i="1"/>
  <c r="P4017" i="1" s="1"/>
  <c r="Q4018" i="1"/>
  <c r="P4018" i="1" s="1"/>
  <c r="Q4019" i="1"/>
  <c r="P4019" i="1" s="1"/>
  <c r="Q4020" i="1"/>
  <c r="P4020" i="1" s="1"/>
  <c r="Q4021" i="1"/>
  <c r="P4021" i="1" s="1"/>
  <c r="Q4022" i="1"/>
  <c r="P4022" i="1" s="1"/>
  <c r="Q4023" i="1"/>
  <c r="P4023" i="1" s="1"/>
  <c r="Q4024" i="1"/>
  <c r="P4024" i="1" s="1"/>
  <c r="Q4025" i="1"/>
  <c r="P4025" i="1" s="1"/>
  <c r="Q4026" i="1"/>
  <c r="P4026" i="1" s="1"/>
  <c r="Q4027" i="1"/>
  <c r="P4027" i="1" s="1"/>
  <c r="Q4028" i="1"/>
  <c r="P4028" i="1" s="1"/>
  <c r="Q4029" i="1"/>
  <c r="P4029" i="1" s="1"/>
  <c r="Q4030" i="1"/>
  <c r="P4030" i="1" s="1"/>
  <c r="Q4031" i="1"/>
  <c r="P4031" i="1" s="1"/>
  <c r="Q4032" i="1"/>
  <c r="P4032" i="1" s="1"/>
  <c r="Q4033" i="1"/>
  <c r="P4033" i="1" s="1"/>
  <c r="Q4034" i="1"/>
  <c r="P4034" i="1" s="1"/>
  <c r="Q4035" i="1"/>
  <c r="P4035" i="1" s="1"/>
  <c r="Q4036" i="1"/>
  <c r="P4036" i="1" s="1"/>
  <c r="Q4037" i="1"/>
  <c r="P4037" i="1" s="1"/>
  <c r="Q4038" i="1"/>
  <c r="P4038" i="1" s="1"/>
  <c r="Q4039" i="1"/>
  <c r="P4039" i="1" s="1"/>
  <c r="Q4040" i="1"/>
  <c r="P4040" i="1" s="1"/>
  <c r="Q4041" i="1"/>
  <c r="P4041" i="1" s="1"/>
  <c r="Q4042" i="1"/>
  <c r="P4042" i="1" s="1"/>
  <c r="Q4043" i="1"/>
  <c r="P4043" i="1" s="1"/>
  <c r="Q4044" i="1"/>
  <c r="P4044" i="1" s="1"/>
  <c r="Q4045" i="1"/>
  <c r="P4045" i="1" s="1"/>
  <c r="Q4046" i="1"/>
  <c r="P4046" i="1" s="1"/>
  <c r="Q4047" i="1"/>
  <c r="P4047" i="1" s="1"/>
  <c r="Q4048" i="1"/>
  <c r="P4048" i="1" s="1"/>
  <c r="Q4049" i="1"/>
  <c r="P4049" i="1" s="1"/>
  <c r="Q4050" i="1"/>
  <c r="P4050" i="1" s="1"/>
  <c r="Q4051" i="1"/>
  <c r="P4051" i="1" s="1"/>
  <c r="Q4052" i="1"/>
  <c r="P4052" i="1" s="1"/>
  <c r="Q4053" i="1"/>
  <c r="P4053" i="1" s="1"/>
  <c r="Q4054" i="1"/>
  <c r="P4054" i="1" s="1"/>
  <c r="Q4055" i="1"/>
  <c r="P4055" i="1" s="1"/>
  <c r="Q4056" i="1"/>
  <c r="P4056" i="1" s="1"/>
  <c r="Q4057" i="1"/>
  <c r="P4057" i="1" s="1"/>
  <c r="Q4058" i="1"/>
  <c r="P4058" i="1" s="1"/>
  <c r="Q4059" i="1"/>
  <c r="P4059" i="1" s="1"/>
  <c r="Q4060" i="1"/>
  <c r="P4060" i="1" s="1"/>
  <c r="Q4061" i="1"/>
  <c r="P4061" i="1" s="1"/>
  <c r="Q4062" i="1"/>
  <c r="P4062" i="1" s="1"/>
  <c r="Q4063" i="1"/>
  <c r="P4063" i="1" s="1"/>
  <c r="Q4064" i="1"/>
  <c r="P4064" i="1" s="1"/>
  <c r="Q4065" i="1"/>
  <c r="P4065" i="1" s="1"/>
  <c r="Q4066" i="1"/>
  <c r="P4066" i="1" s="1"/>
  <c r="Q4067" i="1"/>
  <c r="P4067" i="1" s="1"/>
  <c r="Q4068" i="1"/>
  <c r="P4068" i="1" s="1"/>
  <c r="Q4069" i="1"/>
  <c r="P4069" i="1" s="1"/>
  <c r="Q4070" i="1"/>
  <c r="P4070" i="1" s="1"/>
  <c r="Q4071" i="1"/>
  <c r="P4071" i="1" s="1"/>
  <c r="Q4072" i="1"/>
  <c r="P4072" i="1" s="1"/>
  <c r="Q4073" i="1"/>
  <c r="P4073" i="1" s="1"/>
  <c r="Q4074" i="1"/>
  <c r="P4074" i="1" s="1"/>
  <c r="Q4075" i="1"/>
  <c r="P4075" i="1" s="1"/>
  <c r="Q4076" i="1"/>
  <c r="P4076" i="1" s="1"/>
  <c r="Q4077" i="1"/>
  <c r="P4077" i="1" s="1"/>
  <c r="Q4078" i="1"/>
  <c r="P4078" i="1" s="1"/>
  <c r="Q4079" i="1"/>
  <c r="P4079" i="1" s="1"/>
  <c r="Q4080" i="1"/>
  <c r="P4080" i="1" s="1"/>
  <c r="Q4081" i="1"/>
  <c r="P4081" i="1" s="1"/>
  <c r="Q4082" i="1"/>
  <c r="P4082" i="1" s="1"/>
  <c r="Q4083" i="1"/>
  <c r="P4083" i="1" s="1"/>
  <c r="Q4084" i="1"/>
  <c r="P4084" i="1" s="1"/>
  <c r="Q4085" i="1"/>
  <c r="P4085" i="1" s="1"/>
  <c r="Q4086" i="1"/>
  <c r="P4086" i="1" s="1"/>
  <c r="Q4087" i="1"/>
  <c r="P4087" i="1" s="1"/>
  <c r="Q4088" i="1"/>
  <c r="P4088" i="1" s="1"/>
  <c r="Q4089" i="1"/>
  <c r="P4089" i="1" s="1"/>
  <c r="Q4090" i="1"/>
  <c r="P4090" i="1" s="1"/>
  <c r="Q4091" i="1"/>
  <c r="P4091" i="1" s="1"/>
  <c r="Q4092" i="1"/>
  <c r="P4092" i="1" s="1"/>
  <c r="Q4093" i="1"/>
  <c r="P4093" i="1" s="1"/>
  <c r="Q4094" i="1"/>
  <c r="P4094" i="1" s="1"/>
  <c r="Q4095" i="1"/>
  <c r="P4095" i="1" s="1"/>
  <c r="Q4096" i="1"/>
  <c r="P4096" i="1" s="1"/>
  <c r="Q4097" i="1"/>
  <c r="P4097" i="1" s="1"/>
  <c r="Q4098" i="1"/>
  <c r="P4098" i="1" s="1"/>
  <c r="Q4099" i="1"/>
  <c r="P4099" i="1" s="1"/>
  <c r="Q4100" i="1"/>
  <c r="P4100" i="1" s="1"/>
  <c r="Q4101" i="1"/>
  <c r="P4101" i="1" s="1"/>
  <c r="Q4102" i="1"/>
  <c r="P4102" i="1" s="1"/>
  <c r="Q4103" i="1"/>
  <c r="P4103" i="1" s="1"/>
  <c r="Q4104" i="1"/>
  <c r="P4104" i="1" s="1"/>
  <c r="Q4105" i="1"/>
  <c r="P4105" i="1" s="1"/>
  <c r="Q4106" i="1"/>
  <c r="P4106" i="1" s="1"/>
  <c r="Q4107" i="1"/>
  <c r="P4107" i="1" s="1"/>
  <c r="Q4108" i="1"/>
  <c r="P4108" i="1" s="1"/>
  <c r="Q4109" i="1"/>
  <c r="P4109" i="1" s="1"/>
  <c r="Q4110" i="1"/>
  <c r="P4110" i="1" s="1"/>
  <c r="Q4111" i="1"/>
  <c r="P4111" i="1" s="1"/>
  <c r="Q4112" i="1"/>
  <c r="P4112" i="1" s="1"/>
  <c r="Q4113" i="1"/>
  <c r="P4113" i="1" s="1"/>
  <c r="Q4114" i="1"/>
  <c r="P4114" i="1" s="1"/>
  <c r="Q4115" i="1"/>
  <c r="P4115" i="1" s="1"/>
  <c r="H5" i="4" l="1"/>
  <c r="H3" i="4"/>
  <c r="E4" i="4"/>
  <c r="H4" i="4" s="1"/>
  <c r="E5" i="4"/>
  <c r="G5" i="4" s="1"/>
  <c r="E13" i="4"/>
  <c r="E3" i="4"/>
  <c r="F3" i="4" s="1"/>
  <c r="E11" i="4"/>
  <c r="F11" i="4" s="1"/>
  <c r="E6" i="4"/>
  <c r="F6" i="4" s="1"/>
  <c r="G11" i="4"/>
  <c r="E12" i="4"/>
  <c r="G12" i="4" s="1"/>
  <c r="E2" i="4"/>
  <c r="F2" i="4" s="1"/>
  <c r="E10" i="4"/>
  <c r="E9" i="4"/>
  <c r="E8" i="4"/>
  <c r="E7" i="4"/>
  <c r="F7" i="4" s="1"/>
  <c r="G4" i="4" l="1"/>
  <c r="H12" i="4"/>
  <c r="F4" i="4"/>
  <c r="F8" i="4"/>
  <c r="H8" i="4"/>
  <c r="F9" i="4"/>
  <c r="H9" i="4"/>
  <c r="H7" i="4"/>
  <c r="G10" i="4"/>
  <c r="H10" i="4"/>
  <c r="H11" i="4"/>
  <c r="H6" i="4"/>
  <c r="G13" i="4"/>
  <c r="H13" i="4"/>
  <c r="G2" i="4"/>
  <c r="H2" i="4"/>
  <c r="F13" i="4"/>
  <c r="F5" i="4"/>
  <c r="G3" i="4"/>
  <c r="G7" i="4"/>
  <c r="F10" i="4"/>
  <c r="G6" i="4"/>
  <c r="F12" i="4"/>
  <c r="G9" i="4"/>
  <c r="G8" i="4"/>
</calcChain>
</file>

<file path=xl/sharedStrings.xml><?xml version="1.0" encoding="utf-8"?>
<sst xmlns="http://schemas.openxmlformats.org/spreadsheetml/2006/main" count="24742" uniqueCount="8348">
  <si>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</si>
  <si>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</si>
  <si>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</si>
  <si>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</si>
  <si>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</si>
  <si>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</si>
  <si>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</si>
  <si>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</si>
  <si>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</si>
  <si>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</si>
  <si>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</si>
  <si>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</si>
  <si>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</si>
  <si>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</si>
  <si>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</si>
  <si>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</si>
  <si>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</si>
  <si>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</si>
  <si>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</si>
  <si>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</si>
  <si>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</si>
  <si>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</si>
  <si>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</si>
  <si>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</si>
  <si>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</si>
  <si>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</si>
  <si>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</si>
  <si>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</si>
  <si>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</si>
  <si>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</si>
  <si>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</si>
  <si>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</si>
  <si>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</si>
  <si>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</si>
  <si>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</si>
  <si>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</si>
  <si>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</si>
  <si>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</si>
  <si>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</si>
  <si>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</si>
  <si>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</si>
  <si>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</si>
  <si>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</si>
  <si>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</si>
  <si>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</si>
  <si>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</si>
  <si>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</si>
  <si>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</si>
  <si>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</si>
  <si>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</si>
  <si>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</si>
  <si>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</si>
  <si>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</si>
  <si>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</si>
  <si>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</si>
  <si>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</si>
  <si>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</si>
  <si>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</si>
  <si>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</si>
  <si>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</si>
  <si>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</si>
  <si>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</si>
  <si>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</si>
  <si>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</si>
  <si>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</si>
  <si>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</si>
  <si>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</si>
  <si>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</si>
  <si>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</si>
  <si>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</si>
  <si>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</si>
  <si>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</si>
  <si>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</si>
  <si>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</si>
  <si>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</si>
  <si>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</si>
  <si>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</si>
  <si>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</si>
  <si>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</si>
  <si>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</si>
  <si>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</si>
  <si>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</si>
  <si>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</si>
  <si>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</si>
  <si>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</si>
  <si>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</si>
  <si>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</si>
  <si>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</si>
  <si>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</si>
  <si>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</si>
  <si>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</si>
  <si>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</si>
  <si>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</si>
  <si>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</si>
  <si>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</si>
  <si>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</si>
  <si>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</si>
  <si>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</si>
  <si>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</si>
  <si>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</si>
  <si>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</si>
  <si>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</si>
  <si>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</si>
  <si>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</si>
  <si>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</si>
  <si>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</si>
  <si>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</si>
  <si>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</si>
  <si>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</si>
  <si>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</si>
  <si>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</si>
  <si>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</si>
  <si>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</si>
  <si>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</si>
  <si>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</si>
  <si>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</si>
  <si>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</si>
  <si>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</si>
  <si>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</si>
  <si>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</si>
  <si>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</si>
  <si>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</si>
  <si>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</si>
  <si>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</si>
  <si>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</si>
  <si>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</si>
  <si>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</si>
  <si>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</si>
  <si>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</si>
  <si>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</si>
  <si>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</si>
  <si>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</si>
  <si>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</si>
  <si>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</si>
  <si>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</si>
  <si>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</si>
  <si>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</si>
  <si>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</si>
  <si>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</si>
  <si>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</si>
  <si>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</si>
  <si>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</si>
  <si>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</si>
  <si>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</si>
  <si>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</si>
  <si>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</si>
  <si>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</si>
  <si>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</si>
  <si>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</si>
  <si>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</si>
  <si>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</si>
  <si>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</si>
  <si>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</si>
  <si>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</si>
  <si>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</si>
  <si>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</si>
  <si>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</si>
  <si>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</si>
  <si>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</si>
  <si>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</si>
  <si>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</si>
  <si>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</si>
  <si>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</si>
  <si>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</si>
  <si>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</si>
  <si>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</si>
  <si>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</si>
  <si>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</si>
  <si>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</si>
  <si>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</si>
  <si>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</si>
  <si>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</si>
  <si>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</si>
  <si>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</si>
  <si>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</si>
  <si>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</si>
  <si>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</si>
  <si>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</si>
  <si>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</si>
  <si>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</si>
  <si>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</si>
  <si>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</si>
  <si>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</si>
  <si>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</si>
  <si>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</si>
  <si>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</si>
  <si>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</si>
  <si>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</si>
  <si>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</si>
  <si>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</si>
  <si>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</si>
  <si>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</si>
  <si>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</si>
  <si>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</si>
  <si>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</si>
  <si>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</si>
  <si>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</si>
  <si>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</si>
  <si>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</si>
  <si>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</si>
  <si>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</si>
  <si>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</si>
  <si>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</si>
  <si>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</si>
  <si>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</si>
  <si>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</si>
  <si>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</si>
  <si>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</si>
  <si>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</si>
  <si>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</si>
  <si>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</si>
  <si>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</si>
  <si>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</si>
  <si>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</si>
  <si>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</si>
  <si>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</si>
  <si>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</si>
  <si>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</si>
  <si>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</si>
  <si>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</si>
  <si>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</si>
  <si>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</si>
  <si>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</si>
  <si>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</si>
  <si>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</si>
  <si>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</si>
  <si>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</si>
  <si>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</si>
  <si>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</si>
  <si>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</si>
  <si>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</si>
  <si>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</si>
  <si>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</si>
  <si>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</si>
  <si>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</si>
  <si>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</si>
  <si>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</si>
  <si>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</si>
  <si>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</si>
  <si>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</si>
  <si>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</si>
  <si>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</si>
  <si>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</si>
  <si>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</si>
  <si>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</si>
  <si>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</si>
  <si>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</si>
  <si>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</si>
  <si>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</si>
  <si>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</si>
  <si>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</si>
  <si>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</si>
  <si>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</si>
  <si>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</si>
  <si>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</si>
  <si>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</si>
  <si>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</si>
  <si>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</si>
  <si>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</si>
  <si>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</si>
  <si>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</si>
  <si>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</si>
  <si>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</si>
  <si>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</si>
  <si>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</si>
  <si>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</si>
  <si>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</si>
  <si>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</si>
  <si>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</si>
  <si>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</si>
  <si>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</si>
  <si>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</si>
  <si>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</si>
  <si>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</si>
  <si>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</si>
  <si>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</si>
  <si>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</si>
  <si>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</si>
  <si>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</si>
  <si>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</si>
  <si>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</si>
  <si>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</si>
  <si>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</si>
  <si>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</si>
  <si>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</si>
  <si>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</si>
  <si>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</si>
  <si>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</si>
  <si>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</si>
  <si>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</si>
  <si>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</si>
  <si>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</si>
  <si>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</si>
  <si>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</si>
  <si>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</si>
  <si>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</si>
  <si>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</si>
  <si>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</si>
  <si>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</si>
  <si>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</si>
  <si>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</si>
  <si>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</si>
  <si>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</si>
  <si>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</si>
  <si>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</si>
  <si>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</si>
  <si>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</si>
  <si>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</si>
  <si>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</si>
  <si>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</si>
  <si>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</si>
  <si>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</si>
  <si>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</si>
  <si>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</si>
  <si>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</si>
  <si>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</si>
  <si>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</si>
  <si>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</si>
  <si>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</si>
  <si>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</si>
  <si>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</si>
  <si>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</si>
  <si>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</si>
  <si>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</si>
  <si>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</si>
  <si>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</si>
  <si>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</si>
  <si>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</si>
  <si>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</si>
  <si>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</si>
  <si>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</si>
  <si>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</si>
  <si>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</si>
  <si>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</si>
  <si>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</si>
  <si>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</si>
  <si>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</si>
  <si>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</si>
  <si>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</si>
  <si>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</si>
  <si>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</si>
  <si>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</si>
  <si>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</si>
  <si>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</si>
  <si>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</si>
  <si>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</si>
  <si>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</si>
  <si>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</si>
  <si>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</si>
  <si>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</si>
  <si>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</si>
  <si>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</si>
  <si>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</si>
  <si>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</si>
  <si>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</si>
  <si>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</si>
  <si>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</si>
  <si>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</si>
  <si>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</si>
  <si>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</si>
  <si>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</si>
  <si>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</si>
  <si>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</si>
  <si>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</si>
  <si>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</si>
  <si>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</si>
  <si>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</si>
  <si>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</si>
  <si>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</si>
  <si>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</si>
  <si>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</si>
  <si>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</si>
  <si>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</si>
  <si>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</si>
  <si>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</si>
  <si>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</si>
  <si>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</si>
  <si>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</si>
  <si>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</si>
  <si>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</si>
  <si>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</si>
  <si>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</si>
  <si>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</si>
  <si>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</si>
  <si>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</si>
  <si>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</si>
  <si>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</si>
  <si>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</si>
  <si>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</si>
  <si>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</si>
  <si>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</si>
  <si>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</si>
  <si>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</si>
  <si>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</si>
  <si>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</si>
  <si>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</si>
  <si>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</si>
  <si>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</si>
  <si>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</si>
  <si>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</si>
  <si>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</si>
  <si>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</si>
  <si>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</si>
  <si>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</si>
  <si>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</si>
  <si>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</si>
  <si>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</si>
  <si>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</si>
  <si>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</si>
  <si>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</si>
  <si>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</si>
  <si>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</si>
  <si>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</si>
  <si>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</si>
  <si>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</si>
  <si>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</si>
  <si>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</si>
  <si>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</si>
  <si>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</si>
  <si>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</si>
  <si>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</si>
  <si>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</si>
  <si>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</si>
  <si>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</si>
  <si>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</si>
  <si>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</si>
  <si>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</si>
  <si>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</si>
  <si>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</si>
  <si>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</si>
  <si>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</si>
  <si>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</si>
  <si>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</si>
  <si>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</si>
  <si>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</si>
  <si>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</si>
  <si>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</si>
  <si>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</si>
  <si>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</si>
  <si>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</si>
  <si>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</si>
  <si>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</si>
  <si>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</si>
  <si>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</si>
  <si>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</si>
  <si>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</si>
  <si>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</si>
  <si>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</si>
  <si>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</si>
  <si>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</si>
  <si>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</si>
  <si>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</si>
  <si>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</si>
  <si>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</si>
  <si>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</si>
  <si>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</si>
  <si>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</si>
  <si>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</si>
  <si>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</si>
  <si>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</si>
  <si>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</si>
  <si>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</si>
  <si>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</si>
  <si>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</si>
  <si>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</si>
  <si>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</si>
  <si>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</si>
  <si>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</si>
  <si>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</si>
  <si>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</si>
  <si>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</si>
  <si>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</si>
  <si>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</si>
  <si>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</si>
  <si>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</si>
  <si>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</si>
  <si>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</si>
  <si>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</si>
  <si>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</si>
  <si>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</si>
  <si>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</si>
  <si>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</si>
  <si>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</si>
  <si>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</si>
  <si>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</si>
  <si>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</si>
  <si>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</si>
  <si>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</si>
  <si>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</si>
  <si>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</si>
  <si>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</si>
  <si>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</si>
  <si>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</si>
  <si>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</si>
  <si>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</si>
  <si>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</si>
  <si>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</si>
  <si>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</si>
  <si>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</si>
  <si>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</si>
  <si>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</si>
  <si>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</si>
  <si>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</si>
  <si>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</si>
  <si>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</si>
  <si>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</si>
  <si>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</si>
  <si>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</si>
  <si>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</si>
  <si>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</si>
  <si>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</si>
  <si>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</si>
  <si>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</si>
  <si>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</si>
  <si>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</si>
  <si>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</si>
  <si>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</si>
  <si>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</si>
  <si>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</si>
  <si>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</si>
  <si>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</si>
  <si>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</si>
  <si>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</si>
  <si>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</si>
  <si>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</si>
  <si>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</si>
  <si>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</si>
  <si>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</si>
  <si>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</si>
  <si>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</si>
  <si>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</si>
  <si>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</si>
  <si>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</si>
  <si>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</si>
  <si>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</si>
  <si>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</si>
  <si>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</si>
  <si>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</si>
  <si>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</si>
  <si>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</si>
  <si>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</si>
  <si>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</si>
  <si>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</si>
  <si>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</si>
  <si>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</si>
  <si>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</si>
  <si>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</si>
  <si>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</si>
  <si>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</si>
  <si>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</si>
  <si>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</si>
  <si>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</si>
  <si>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</si>
  <si>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</si>
  <si>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</si>
  <si>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</si>
  <si>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</si>
  <si>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</si>
  <si>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</si>
  <si>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</si>
  <si>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</si>
  <si>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</si>
  <si>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</si>
  <si>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</si>
  <si>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</si>
  <si>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</si>
  <si>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</si>
  <si>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</si>
  <si>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</si>
  <si>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</si>
  <si>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</si>
  <si>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</si>
  <si>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</si>
  <si>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</si>
  <si>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</si>
  <si>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</si>
  <si>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</si>
  <si>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</si>
  <si>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</si>
  <si>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</si>
  <si>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</si>
  <si>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</si>
  <si>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</si>
  <si>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</si>
  <si>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</si>
  <si>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</si>
  <si>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</si>
  <si>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</si>
  <si>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</si>
  <si>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</si>
  <si>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</si>
  <si>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</si>
  <si>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</si>
  <si>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</si>
  <si>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</si>
  <si>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</si>
  <si>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</si>
  <si>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</si>
  <si>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</si>
  <si>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</si>
  <si>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</si>
  <si>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</si>
  <si>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</si>
  <si>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</si>
  <si>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</si>
  <si>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</si>
  <si>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</si>
  <si>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</si>
  <si>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</si>
  <si>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</si>
  <si>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</si>
  <si>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</si>
  <si>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</si>
  <si>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</si>
  <si>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</si>
  <si>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</si>
  <si>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</si>
  <si>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</si>
  <si>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</si>
  <si>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</si>
  <si>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</si>
  <si>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</si>
  <si>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</si>
  <si>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</si>
  <si>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</si>
  <si>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</si>
  <si>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</si>
  <si>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</si>
  <si>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</si>
  <si>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</si>
  <si>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</si>
  <si>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</si>
  <si>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</si>
  <si>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</si>
  <si>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</si>
  <si>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</si>
  <si>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</si>
  <si>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</si>
  <si>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</si>
  <si>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</si>
  <si>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</si>
  <si>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</si>
  <si>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</si>
  <si>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</si>
  <si>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</si>
  <si>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</si>
  <si>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</si>
  <si>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</si>
  <si>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</si>
  <si>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</si>
  <si>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</si>
  <si>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</si>
  <si>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</si>
  <si>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</si>
  <si>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</si>
  <si>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</si>
  <si>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</si>
  <si>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</si>
  <si>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</si>
  <si>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</si>
  <si>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</si>
  <si>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</si>
  <si>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</si>
  <si>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</si>
  <si>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</si>
  <si>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</si>
  <si>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</si>
  <si>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</si>
  <si>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</si>
  <si>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</si>
  <si>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</si>
  <si>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</si>
  <si>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</si>
  <si>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</si>
  <si>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</si>
  <si>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</si>
  <si>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</si>
  <si>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</si>
  <si>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</si>
  <si>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</si>
  <si>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</si>
  <si>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</si>
  <si>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</si>
  <si>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</si>
  <si>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</si>
  <si>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</si>
  <si>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</si>
  <si>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</si>
  <si>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</si>
  <si>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</si>
  <si>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</si>
  <si>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</si>
  <si>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</si>
  <si>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</si>
  <si>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</si>
  <si>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</si>
  <si>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</si>
  <si>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</si>
  <si>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</si>
  <si>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</si>
  <si>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</si>
  <si>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</si>
  <si>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</si>
  <si>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</si>
  <si>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</si>
  <si>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</si>
  <si>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</si>
  <si>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</si>
  <si>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</si>
  <si>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</si>
  <si>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</si>
  <si>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</si>
  <si>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</si>
  <si>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</si>
  <si>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</si>
  <si>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</si>
  <si>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</si>
  <si>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</si>
  <si>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</si>
  <si>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</si>
  <si>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</si>
  <si>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</si>
  <si>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</si>
  <si>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</si>
  <si>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</si>
  <si>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</si>
  <si>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</si>
  <si>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</si>
  <si>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</si>
  <si>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</si>
  <si>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</si>
  <si>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</si>
  <si>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</si>
  <si>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</si>
  <si>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</si>
  <si>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</si>
  <si>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</si>
  <si>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</si>
  <si>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</si>
  <si>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</si>
  <si>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</si>
  <si>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</si>
  <si>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</si>
  <si>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</si>
  <si>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</si>
  <si>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</si>
  <si>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</si>
  <si>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</si>
  <si>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</si>
  <si>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</si>
  <si>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</si>
  <si>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</si>
  <si>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</si>
  <si>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</si>
  <si>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</si>
  <si>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</si>
  <si>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</si>
  <si>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</si>
  <si>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</si>
  <si>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</si>
  <si>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</si>
  <si>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</si>
  <si>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</si>
  <si>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</si>
  <si>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</si>
  <si>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</si>
  <si>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</si>
  <si>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</si>
  <si>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</si>
  <si>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</si>
  <si>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</si>
  <si>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</si>
  <si>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</si>
  <si>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</si>
  <si>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</si>
  <si>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</si>
  <si>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</si>
  <si>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</si>
  <si>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</si>
  <si>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</si>
  <si>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</si>
  <si>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</si>
  <si>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</si>
  <si>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</si>
  <si>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</si>
  <si>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</si>
  <si>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</si>
  <si>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</si>
  <si>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</si>
  <si>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</si>
  <si>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</si>
  <si>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</si>
  <si>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</si>
  <si>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</si>
  <si>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</si>
  <si>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</si>
  <si>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</si>
  <si>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</si>
  <si>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</si>
  <si>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</si>
  <si>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</si>
  <si>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</si>
  <si>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</si>
  <si>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</si>
  <si>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</si>
  <si>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</si>
  <si>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</si>
  <si>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</si>
  <si>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</si>
  <si>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</si>
  <si>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</si>
  <si>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</si>
  <si>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</si>
  <si>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</si>
  <si>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</si>
  <si>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</si>
  <si>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</si>
  <si>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</si>
  <si>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</si>
  <si>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</si>
  <si>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</si>
  <si>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</si>
  <si>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</si>
  <si>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</si>
  <si>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</si>
  <si>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</si>
  <si>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</si>
  <si>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</si>
  <si>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</si>
  <si>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</si>
  <si>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</si>
  <si>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</si>
  <si>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</si>
  <si>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</si>
  <si>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</si>
  <si>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</si>
  <si>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</si>
  <si>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</si>
  <si>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</si>
  <si>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</si>
  <si>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</si>
  <si>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</si>
  <si>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</si>
  <si>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</si>
  <si>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</si>
  <si>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</si>
  <si>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</si>
  <si>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</si>
  <si>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</si>
  <si>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</si>
  <si>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</si>
  <si>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</si>
  <si>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</si>
  <si>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</si>
  <si>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</si>
  <si>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</si>
  <si>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</si>
  <si>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</si>
  <si>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</si>
  <si>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</si>
  <si>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</si>
  <si>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</si>
  <si>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</si>
  <si>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</si>
  <si>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</si>
  <si>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</si>
  <si>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</si>
  <si>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</si>
  <si>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</si>
  <si>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</si>
  <si>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</si>
  <si>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</si>
  <si>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</si>
  <si>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</si>
  <si>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</si>
  <si>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</si>
  <si>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</si>
  <si>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</si>
  <si>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</si>
  <si>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</si>
  <si>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</si>
  <si>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</si>
  <si>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</si>
  <si>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</si>
  <si>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</si>
  <si>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</si>
  <si>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</si>
  <si>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</si>
  <si>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</si>
  <si>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</si>
  <si>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</si>
  <si>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</si>
  <si>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</si>
  <si>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</si>
  <si>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</si>
  <si>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</si>
  <si>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</si>
  <si>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</si>
  <si>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</si>
  <si>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</si>
  <si>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</si>
  <si>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</si>
  <si>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</si>
  <si>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</si>
  <si>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</si>
  <si>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</si>
  <si>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</si>
  <si>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</si>
  <si>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</si>
  <si>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</si>
  <si>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</si>
  <si>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</si>
  <si>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</si>
  <si>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</si>
  <si>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</si>
  <si>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</si>
  <si>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</si>
  <si>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</si>
  <si>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</si>
  <si>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</si>
  <si>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</si>
  <si>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</si>
  <si>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</si>
  <si>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</si>
  <si>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</si>
  <si>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</si>
  <si>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</si>
  <si>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</si>
  <si>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</si>
  <si>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</si>
  <si>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</si>
  <si>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</si>
  <si>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</si>
  <si>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</si>
  <si>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</si>
  <si>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</si>
  <si>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</si>
  <si>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</si>
  <si>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</si>
  <si>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</si>
  <si>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</si>
  <si>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</si>
  <si>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</si>
  <si>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</si>
  <si>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</si>
  <si>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</si>
  <si>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</si>
  <si>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</si>
  <si>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</si>
  <si>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</si>
  <si>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</si>
  <si>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</si>
  <si>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</si>
  <si>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</si>
  <si>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</si>
  <si>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</si>
  <si>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</si>
  <si>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</si>
  <si>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</si>
  <si>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</si>
  <si>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</si>
  <si>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</si>
  <si>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</si>
  <si>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</si>
  <si>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</si>
  <si>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</si>
  <si>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</si>
  <si>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</si>
  <si>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</si>
  <si>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</si>
  <si>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</si>
  <si>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</si>
  <si>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</si>
  <si>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</si>
  <si>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</si>
  <si>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</si>
  <si>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</si>
  <si>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</si>
  <si>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</si>
  <si>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</si>
  <si>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</si>
  <si>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</si>
  <si>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</si>
  <si>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</si>
  <si>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</si>
  <si>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</si>
  <si>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</si>
  <si>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</si>
  <si>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</si>
  <si>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</si>
  <si>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</si>
  <si>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</si>
  <si>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</si>
  <si>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</si>
  <si>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</si>
  <si>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</si>
  <si>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</si>
  <si>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</si>
  <si>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</si>
  <si>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</si>
  <si>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</si>
  <si>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</si>
  <si>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</si>
  <si>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</si>
  <si>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</si>
  <si>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</si>
  <si>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</si>
  <si>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</si>
  <si>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</si>
  <si>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</si>
  <si>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</si>
  <si>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</si>
  <si>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</si>
  <si>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</si>
  <si>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</si>
  <si>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</si>
  <si>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</si>
  <si>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</si>
  <si>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</si>
  <si>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</si>
  <si>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</si>
  <si>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</si>
  <si>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</si>
  <si>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</si>
  <si>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</si>
  <si>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</si>
  <si>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</si>
  <si>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</si>
  <si>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</si>
  <si>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</si>
  <si>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</si>
  <si>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</si>
  <si>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</si>
  <si>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</si>
  <si>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</si>
  <si>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</si>
  <si>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</si>
  <si>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</si>
  <si>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</si>
  <si>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</si>
  <si>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</si>
  <si>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</si>
  <si>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</si>
  <si>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</si>
  <si>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</si>
  <si>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</si>
  <si>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</si>
  <si>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</si>
  <si>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</si>
  <si>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</si>
  <si>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</si>
  <si>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</si>
  <si>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</si>
  <si>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</si>
  <si>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</si>
  <si>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</si>
  <si>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</si>
  <si>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</si>
  <si>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</si>
  <si>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</si>
  <si>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</si>
  <si>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</si>
  <si>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</si>
  <si>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</si>
  <si>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</si>
  <si>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</si>
  <si>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</si>
  <si>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</si>
  <si>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</si>
  <si>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</si>
  <si>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</si>
  <si>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</si>
  <si>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</si>
  <si>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</si>
  <si>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</si>
  <si>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</si>
  <si>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</si>
  <si>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</si>
  <si>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</si>
  <si>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</si>
  <si>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</si>
  <si>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</si>
  <si>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</si>
  <si>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</si>
  <si>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</si>
  <si>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</si>
  <si>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</si>
  <si>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</si>
  <si>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</si>
  <si>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</si>
  <si>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</si>
  <si>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</si>
  <si>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</si>
  <si>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</si>
  <si>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</si>
  <si>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</si>
  <si>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</si>
  <si>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</si>
  <si>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</si>
  <si>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</si>
  <si>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</si>
  <si>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</si>
  <si>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</si>
  <si>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</si>
  <si>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</si>
  <si>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</si>
  <si>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</si>
  <si>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</si>
  <si>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</si>
  <si>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</si>
  <si>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</si>
  <si>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</si>
  <si>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</si>
  <si>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</si>
  <si>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</si>
  <si>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</si>
  <si>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</si>
  <si>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</si>
  <si>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</si>
  <si>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</si>
  <si>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</si>
  <si>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</si>
  <si>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</si>
  <si>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</si>
  <si>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</si>
  <si>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</si>
  <si>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</si>
  <si>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</si>
  <si>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</si>
  <si>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</si>
  <si>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</si>
  <si>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</si>
  <si>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</si>
  <si>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</si>
  <si>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</si>
  <si>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</si>
  <si>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</si>
  <si>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</si>
  <si>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</si>
  <si>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</si>
  <si>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</si>
  <si>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</si>
  <si>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</si>
  <si>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</si>
  <si>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</si>
  <si>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</si>
  <si>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</si>
  <si>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</si>
  <si>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</si>
  <si>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</si>
  <si>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</si>
  <si>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</si>
  <si>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</si>
  <si>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</si>
  <si>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</si>
  <si>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</si>
  <si>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</si>
  <si>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</si>
  <si>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</si>
  <si>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</si>
  <si>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</si>
  <si>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</si>
  <si>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</si>
  <si>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</si>
  <si>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</si>
  <si>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</si>
  <si>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</si>
  <si>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</si>
  <si>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</si>
  <si>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</si>
  <si>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</si>
  <si>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</si>
  <si>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</si>
  <si>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</si>
  <si>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</si>
  <si>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</si>
  <si>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</si>
  <si>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</si>
  <si>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</si>
  <si>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</si>
  <si>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</si>
  <si>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</si>
  <si>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</si>
  <si>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</si>
  <si>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</si>
  <si>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</si>
  <si>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</si>
  <si>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</si>
  <si>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</si>
  <si>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</si>
  <si>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</si>
  <si>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</si>
  <si>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</si>
  <si>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</si>
  <si>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</si>
  <si>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</si>
  <si>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</si>
  <si>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</si>
  <si>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</si>
  <si>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</si>
  <si>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</si>
  <si>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</si>
  <si>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</si>
  <si>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</si>
  <si>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</si>
  <si>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</si>
  <si>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</si>
  <si>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</si>
  <si>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</si>
  <si>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</si>
  <si>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</si>
  <si>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</si>
  <si>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</si>
  <si>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</si>
  <si>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</si>
  <si>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</si>
  <si>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</si>
  <si>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</si>
  <si>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</si>
  <si>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</si>
  <si>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</si>
  <si>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</si>
  <si>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</si>
  <si>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</si>
  <si>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</si>
  <si>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</si>
  <si>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</si>
  <si>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</si>
  <si>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</si>
  <si>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</si>
  <si>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</si>
  <si>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</si>
  <si>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</si>
  <si>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</si>
  <si>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</si>
  <si>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</si>
  <si>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</si>
  <si>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</si>
  <si>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</si>
  <si>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</si>
  <si>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</si>
  <si>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</si>
  <si>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</si>
  <si>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</si>
  <si>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</si>
  <si>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</si>
  <si>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</si>
  <si>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</si>
  <si>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</si>
  <si>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</si>
  <si>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</si>
  <si>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</si>
  <si>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</si>
  <si>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</si>
  <si>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</si>
  <si>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</si>
  <si>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</si>
  <si>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</si>
  <si>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</si>
  <si>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</si>
  <si>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</si>
  <si>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</si>
  <si>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</si>
  <si>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</si>
  <si>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</si>
  <si>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</si>
  <si>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</si>
  <si>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</si>
  <si>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</si>
  <si>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</si>
  <si>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</si>
  <si>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</si>
  <si>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</si>
  <si>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</si>
  <si>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</si>
  <si>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</si>
  <si>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</si>
  <si>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</si>
  <si>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</si>
  <si>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</si>
  <si>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</si>
  <si>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</si>
  <si>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</si>
  <si>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</si>
  <si>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</si>
  <si>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</si>
  <si>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</si>
  <si>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</si>
  <si>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</si>
  <si>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</si>
  <si>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</si>
  <si>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</si>
  <si>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</si>
  <si>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</si>
  <si>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</si>
  <si>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</si>
  <si>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</si>
  <si>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</si>
  <si>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</si>
  <si>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</si>
  <si>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</si>
  <si>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</si>
  <si>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</si>
  <si>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</si>
  <si>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</si>
  <si>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</si>
  <si>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</si>
  <si>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</si>
  <si>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</si>
  <si>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</si>
  <si>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</si>
  <si>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</si>
  <si>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</si>
  <si>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</si>
  <si>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</si>
  <si>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</si>
  <si>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</si>
  <si>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</si>
  <si>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</si>
  <si>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</si>
  <si>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</si>
  <si>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</si>
  <si>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</si>
  <si>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</si>
  <si>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</si>
  <si>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</si>
  <si>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</si>
  <si>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</si>
  <si>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</si>
  <si>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</si>
  <si>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</si>
  <si>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</si>
  <si>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</si>
  <si>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</si>
  <si>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</si>
  <si>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</si>
  <si>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</si>
  <si>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</si>
  <si>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</si>
  <si>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</si>
  <si>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</si>
  <si>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</si>
  <si>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</si>
  <si>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</si>
  <si>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</si>
  <si>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</si>
  <si>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</si>
  <si>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</si>
  <si>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</si>
  <si>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</si>
  <si>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</si>
  <si>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</si>
  <si>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</si>
  <si>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</si>
  <si>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</si>
  <si>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</si>
  <si>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</si>
  <si>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</si>
  <si>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</si>
  <si>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</si>
  <si>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</si>
  <si>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</si>
  <si>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</si>
  <si>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</si>
  <si>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</si>
  <si>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</si>
  <si>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</si>
  <si>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</si>
  <si>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</si>
  <si>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</si>
  <si>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</si>
  <si>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</si>
  <si>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</si>
  <si>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</si>
  <si>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</si>
  <si>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</si>
  <si>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</si>
  <si>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</si>
  <si>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</si>
  <si>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</si>
  <si>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</si>
  <si>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</si>
  <si>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</si>
  <si>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</si>
  <si>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</si>
  <si>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</si>
  <si>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</si>
  <si>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</si>
  <si>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</si>
  <si>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</si>
  <si>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</si>
  <si>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</si>
  <si>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</si>
  <si>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</si>
  <si>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</si>
  <si>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</si>
  <si>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</si>
  <si>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</si>
  <si>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</si>
  <si>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</si>
  <si>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</si>
  <si>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</si>
  <si>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</si>
  <si>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</si>
  <si>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</si>
  <si>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</si>
  <si>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</si>
  <si>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</si>
  <si>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</si>
  <si>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</si>
  <si>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</si>
  <si>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</si>
  <si>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</si>
  <si>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</si>
  <si>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</si>
  <si>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</si>
  <si>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</si>
  <si>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</si>
  <si>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</si>
  <si>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</si>
  <si>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</si>
  <si>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</si>
  <si>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</si>
  <si>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</si>
  <si>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</si>
  <si>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</si>
  <si>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</si>
  <si>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</si>
  <si>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</si>
  <si>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</si>
  <si>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</si>
  <si>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</si>
  <si>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</si>
  <si>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</si>
  <si>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</si>
  <si>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</si>
  <si>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</si>
  <si>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</si>
  <si>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</si>
  <si>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</si>
  <si>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</si>
  <si>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</si>
  <si>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</si>
  <si>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</si>
  <si>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</si>
  <si>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</si>
  <si>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</si>
  <si>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</si>
  <si>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</si>
  <si>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</si>
  <si>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</si>
  <si>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</si>
  <si>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</si>
  <si>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</si>
  <si>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</si>
  <si>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</si>
  <si>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</si>
  <si>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</si>
  <si>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</si>
  <si>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</si>
  <si>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</si>
  <si>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</si>
  <si>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</si>
  <si>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</si>
  <si>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</si>
  <si>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</si>
  <si>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</si>
  <si>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</si>
  <si>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</si>
  <si>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</si>
  <si>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</si>
  <si>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</si>
  <si>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</si>
  <si>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</si>
  <si>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</si>
  <si>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</si>
  <si>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</si>
  <si>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</si>
  <si>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</si>
  <si>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</si>
  <si>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</si>
  <si>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</si>
  <si>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</si>
  <si>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</si>
  <si>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</si>
  <si>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</si>
  <si>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</si>
  <si>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</si>
  <si>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</si>
  <si>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</si>
  <si>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</si>
  <si>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</si>
  <si>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</si>
  <si>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</si>
  <si>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</si>
  <si>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</si>
  <si>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</si>
  <si>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</si>
  <si>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</si>
  <si>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</si>
  <si>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</si>
  <si>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</si>
  <si>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</si>
  <si>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</si>
  <si>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</si>
  <si>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</si>
  <si>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</si>
  <si>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</si>
  <si>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</si>
  <si>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</si>
  <si>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</si>
  <si>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</si>
  <si>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</si>
  <si>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</si>
  <si>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</si>
  <si>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</si>
  <si>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</si>
  <si>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</si>
  <si>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</si>
  <si>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</si>
  <si>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</si>
  <si>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</si>
  <si>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</si>
  <si>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</si>
  <si>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</si>
  <si>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</si>
  <si>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</si>
  <si>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</si>
  <si>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</si>
  <si>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</si>
  <si>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</si>
  <si>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</si>
  <si>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</si>
  <si>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</si>
  <si>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</si>
  <si>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</si>
  <si>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</si>
  <si>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</si>
  <si>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</si>
  <si>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</si>
  <si>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</si>
  <si>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</si>
  <si>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</si>
  <si>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</si>
  <si>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</si>
  <si>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</si>
  <si>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</si>
  <si>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</si>
  <si>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</si>
  <si>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</si>
  <si>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</si>
  <si>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</si>
  <si>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</si>
  <si>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</si>
  <si>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</si>
  <si>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</si>
  <si>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</si>
  <si>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</si>
  <si>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</si>
  <si>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</si>
  <si>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</si>
  <si>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</si>
  <si>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</si>
  <si>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</si>
  <si>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</si>
  <si>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</si>
  <si>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</si>
  <si>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</si>
  <si>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</si>
  <si>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</si>
  <si>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</si>
  <si>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</si>
  <si>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</si>
  <si>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</si>
  <si>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</si>
  <si>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</si>
  <si>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</si>
  <si>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</si>
  <si>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</si>
  <si>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</si>
  <si>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</si>
  <si>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</si>
  <si>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</si>
  <si>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</si>
  <si>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</si>
  <si>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</si>
  <si>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</si>
  <si>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</si>
  <si>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</si>
  <si>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</si>
  <si>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</si>
  <si>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</si>
  <si>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</si>
  <si>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</si>
  <si>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</si>
  <si>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</si>
  <si>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</si>
  <si>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</si>
  <si>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</si>
  <si>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</si>
  <si>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</si>
  <si>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</si>
  <si>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</si>
  <si>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</si>
  <si>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</si>
  <si>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</si>
  <si>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</si>
  <si>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</si>
  <si>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</si>
  <si>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</si>
  <si>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</si>
  <si>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</si>
  <si>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</si>
  <si>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</si>
  <si>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</si>
  <si>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</si>
  <si>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</si>
  <si>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</si>
  <si>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</si>
  <si>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</si>
  <si>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</si>
  <si>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</si>
  <si>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</si>
  <si>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</si>
  <si>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</si>
  <si>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</si>
  <si>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</si>
  <si>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</si>
  <si>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</si>
  <si>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</si>
  <si>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</si>
  <si>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</si>
  <si>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</si>
  <si>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</si>
  <si>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</si>
  <si>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</si>
  <si>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</si>
  <si>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</si>
  <si>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</si>
  <si>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</si>
  <si>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</si>
  <si>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</si>
  <si>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</si>
  <si>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</si>
  <si>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</si>
  <si>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</si>
  <si>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</si>
  <si>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</si>
  <si>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</si>
  <si>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</si>
  <si>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</si>
  <si>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</si>
  <si>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</si>
  <si>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</si>
  <si>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</si>
  <si>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</si>
  <si>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</si>
  <si>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</si>
  <si>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</si>
  <si>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</si>
  <si>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</si>
  <si>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</si>
  <si>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</si>
  <si>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</si>
  <si>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</si>
  <si>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</si>
  <si>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</si>
  <si>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</si>
  <si>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</si>
  <si>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</si>
  <si>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</si>
  <si>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</si>
  <si>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</si>
  <si>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</si>
  <si>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</si>
  <si>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</si>
  <si>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</si>
  <si>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</si>
  <si>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</si>
  <si>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</si>
  <si>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</si>
  <si>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</si>
  <si>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</si>
  <si>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</si>
  <si>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</si>
  <si>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</si>
  <si>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</si>
  <si>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</si>
  <si>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</si>
  <si>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</si>
  <si>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</si>
  <si>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</si>
  <si>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</si>
  <si>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</si>
  <si>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</si>
  <si>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</si>
  <si>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</si>
  <si>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</si>
  <si>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</si>
  <si>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</si>
  <si>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</si>
  <si>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</si>
  <si>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</si>
  <si>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</si>
  <si>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</si>
  <si>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</si>
  <si>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</si>
  <si>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</si>
  <si>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</si>
  <si>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</si>
  <si>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</si>
  <si>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</si>
  <si>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</si>
  <si>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</si>
  <si>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</si>
  <si>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</si>
  <si>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</si>
  <si>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</si>
  <si>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</si>
  <si>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</si>
  <si>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</si>
  <si>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</si>
  <si>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</si>
  <si>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</si>
  <si>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</si>
  <si>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</si>
  <si>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</si>
  <si>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</si>
  <si>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</si>
  <si>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</si>
  <si>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</si>
  <si>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</si>
  <si>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</si>
  <si>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</si>
  <si>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</si>
  <si>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</si>
  <si>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</si>
  <si>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</si>
  <si>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</si>
  <si>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</si>
  <si>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</si>
  <si>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</si>
  <si>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</si>
  <si>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</si>
  <si>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</si>
  <si>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</si>
  <si>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</si>
  <si>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</si>
  <si>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</si>
  <si>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</si>
  <si>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</si>
  <si>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</si>
  <si>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</si>
  <si>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</si>
  <si>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</si>
  <si>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</si>
  <si>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</si>
  <si>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</si>
  <si>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</si>
  <si>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</si>
  <si>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</si>
  <si>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</si>
  <si>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</si>
  <si>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</si>
  <si>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</si>
  <si>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</si>
  <si>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</si>
  <si>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</si>
  <si>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</si>
  <si>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</si>
  <si>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</si>
  <si>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</si>
  <si>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</si>
  <si>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</si>
  <si>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</si>
  <si>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</si>
  <si>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</si>
  <si>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</si>
  <si>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</si>
  <si>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</si>
  <si>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</si>
  <si>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</si>
  <si>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</si>
  <si>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</si>
  <si>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</si>
  <si>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</si>
  <si>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</si>
  <si>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</si>
  <si>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</si>
  <si>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</si>
  <si>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</si>
  <si>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</si>
  <si>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</si>
  <si>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</si>
  <si>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</si>
  <si>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</si>
  <si>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</si>
  <si>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</si>
  <si>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</si>
  <si>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</si>
  <si>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</si>
  <si>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</si>
  <si>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</si>
  <si>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</si>
  <si>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</si>
  <si>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</si>
  <si>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</si>
  <si>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</si>
  <si>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</si>
  <si>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</si>
  <si>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</si>
  <si>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</si>
  <si>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</si>
  <si>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</si>
  <si>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</si>
  <si>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</si>
  <si>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</si>
  <si>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</si>
  <si>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</si>
  <si>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</si>
  <si>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</si>
  <si>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</si>
  <si>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</si>
  <si>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</si>
  <si>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</si>
  <si>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</si>
  <si>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</si>
  <si>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</si>
  <si>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</si>
  <si>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</si>
  <si>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</si>
  <si>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</si>
  <si>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</si>
  <si>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</si>
  <si>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</si>
  <si>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</si>
  <si>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</si>
  <si>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</si>
  <si>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</si>
  <si>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</si>
  <si>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</si>
  <si>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</si>
  <si>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</si>
  <si>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</si>
  <si>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</si>
  <si>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</si>
  <si>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</si>
  <si>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</si>
  <si>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</si>
  <si>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</si>
  <si>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</si>
  <si>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</si>
  <si>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</si>
  <si>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</si>
  <si>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</si>
  <si>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</si>
  <si>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</si>
  <si>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</si>
  <si>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</si>
  <si>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</si>
  <si>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</si>
  <si>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</si>
  <si>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</si>
  <si>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</si>
  <si>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</si>
  <si>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</si>
  <si>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</si>
  <si>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</si>
  <si>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</si>
  <si>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</si>
  <si>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</si>
  <si>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</si>
  <si>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</si>
  <si>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</si>
  <si>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</si>
  <si>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</si>
  <si>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</si>
  <si>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</si>
  <si>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</si>
  <si>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</si>
  <si>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</si>
  <si>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</si>
  <si>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</si>
  <si>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</si>
  <si>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</si>
  <si>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</si>
  <si>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</si>
  <si>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</si>
  <si>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</si>
  <si>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</si>
  <si>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</si>
  <si>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</si>
  <si>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</si>
  <si>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</si>
  <si>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</si>
  <si>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</si>
  <si>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</si>
  <si>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</si>
  <si>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</si>
  <si>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</si>
  <si>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</si>
  <si>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</si>
  <si>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</si>
  <si>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</si>
  <si>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</si>
  <si>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</si>
  <si>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</si>
  <si>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</si>
  <si>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</si>
  <si>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</si>
  <si>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</si>
  <si>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</si>
  <si>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</si>
  <si>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</si>
  <si>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</si>
  <si>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</si>
  <si>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</si>
  <si>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</si>
  <si>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</si>
  <si>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</si>
  <si>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</si>
  <si>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</si>
  <si>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</si>
  <si>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</si>
  <si>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</si>
  <si>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</si>
  <si>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</si>
  <si>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</si>
  <si>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</si>
  <si>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</si>
  <si>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</si>
  <si>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</si>
  <si>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</si>
  <si>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</si>
  <si>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</si>
  <si>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</si>
  <si>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</si>
  <si>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</si>
  <si>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</si>
  <si>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</si>
  <si>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</si>
  <si>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</si>
  <si>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</si>
  <si>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</si>
  <si>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</si>
  <si>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</si>
  <si>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</si>
  <si>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</si>
  <si>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</si>
  <si>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</si>
  <si>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</si>
  <si>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</si>
  <si>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</si>
  <si>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</si>
  <si>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</si>
  <si>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</si>
  <si>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</si>
  <si>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</si>
  <si>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</si>
  <si>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</si>
  <si>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</si>
  <si>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</si>
  <si>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</si>
  <si>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</si>
  <si>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</si>
  <si>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</si>
  <si>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</si>
  <si>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</si>
  <si>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</si>
  <si>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</si>
  <si>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</si>
  <si>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</si>
  <si>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</si>
  <si>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</si>
  <si>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</si>
  <si>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</si>
  <si>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</si>
  <si>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</si>
  <si>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</si>
  <si>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</si>
  <si>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</si>
  <si>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</si>
  <si>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</si>
  <si>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</si>
  <si>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</si>
  <si>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</si>
  <si>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</si>
  <si>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</si>
  <si>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</si>
  <si>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</si>
  <si>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</si>
  <si>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</si>
  <si>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</si>
  <si>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</si>
  <si>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</si>
  <si>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</si>
  <si>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</si>
  <si>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</si>
  <si>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</si>
  <si>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</si>
  <si>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</si>
  <si>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</si>
  <si>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</si>
  <si>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</si>
  <si>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</si>
  <si>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</si>
  <si>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</si>
  <si>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</si>
  <si>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</si>
  <si>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</si>
  <si>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</si>
  <si>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</si>
  <si>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</si>
  <si>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</si>
  <si>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</si>
  <si>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</si>
  <si>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</si>
  <si>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</si>
  <si>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</si>
  <si>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</si>
  <si>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</si>
  <si>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</si>
  <si>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</si>
  <si>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</si>
  <si>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</si>
  <si>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</si>
  <si>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</si>
  <si>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</si>
  <si>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</si>
  <si>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</si>
  <si>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</si>
  <si>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</si>
  <si>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</si>
  <si>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</si>
  <si>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</si>
  <si>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</si>
  <si>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</si>
  <si>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</si>
  <si>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</si>
  <si>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</si>
  <si>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</si>
  <si>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</si>
  <si>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</si>
  <si>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</si>
  <si>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</si>
  <si>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</si>
  <si>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</si>
  <si>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</si>
  <si>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</si>
  <si>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</si>
  <si>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</si>
  <si>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</si>
  <si>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</si>
  <si>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</si>
  <si>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</si>
  <si>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</si>
  <si>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</si>
  <si>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</si>
  <si>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</si>
  <si>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</si>
  <si>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</si>
  <si>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</si>
  <si>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</si>
  <si>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</si>
  <si>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</si>
  <si>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</si>
  <si>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</si>
  <si>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</si>
  <si>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</si>
  <si>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</si>
  <si>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</si>
  <si>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</si>
  <si>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</si>
  <si>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</si>
  <si>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</si>
  <si>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</si>
  <si>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</si>
  <si>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</si>
  <si>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</si>
  <si>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</si>
  <si>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</si>
  <si>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</si>
  <si>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</si>
  <si>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</si>
  <si>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</si>
  <si>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</si>
  <si>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</si>
  <si>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</si>
  <si>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</si>
  <si>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</si>
  <si>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</si>
  <si>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</si>
  <si>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</si>
  <si>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</si>
  <si>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</si>
  <si>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</si>
  <si>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</si>
  <si>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</si>
  <si>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</si>
  <si>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</si>
  <si>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</si>
  <si>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</si>
  <si>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</si>
  <si>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</si>
  <si>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</si>
  <si>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</si>
  <si>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</si>
  <si>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</si>
  <si>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</si>
  <si>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</si>
  <si>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</si>
  <si>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</si>
  <si>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</si>
  <si>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</si>
  <si>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</si>
  <si>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</si>
  <si>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</si>
  <si>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</si>
  <si>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</si>
  <si>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</si>
  <si>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</si>
  <si>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</si>
  <si>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</si>
  <si>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</si>
  <si>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</si>
  <si>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</si>
  <si>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</si>
  <si>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</si>
  <si>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</si>
  <si>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</si>
  <si>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</si>
  <si>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</si>
  <si>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</si>
  <si>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</si>
  <si>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</si>
  <si>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</si>
  <si>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</si>
  <si>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</si>
  <si>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</si>
  <si>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</si>
  <si>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</si>
  <si>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</si>
  <si>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</si>
  <si>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</si>
  <si>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</si>
  <si>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</si>
  <si>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</si>
  <si>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</si>
  <si>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</si>
  <si>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</si>
  <si>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</si>
  <si>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</si>
  <si>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</si>
  <si>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</si>
  <si>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</si>
  <si>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</si>
  <si>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</si>
  <si>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</si>
  <si>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</si>
  <si>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</si>
  <si>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</si>
  <si>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</si>
  <si>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</si>
  <si>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</si>
  <si>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</si>
  <si>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</si>
  <si>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</si>
  <si>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</si>
  <si>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</si>
  <si>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</si>
  <si>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</si>
  <si>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</si>
  <si>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</si>
  <si>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</si>
  <si>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</si>
  <si>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</si>
  <si>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</si>
  <si>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</si>
  <si>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</si>
  <si>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</si>
  <si>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</si>
  <si>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</si>
  <si>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</si>
  <si>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</si>
  <si>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</si>
  <si>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</si>
  <si>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</si>
  <si>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</si>
  <si>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</si>
  <si>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</si>
  <si>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</si>
  <si>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</si>
  <si>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</si>
  <si>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</si>
  <si>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</si>
  <si>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</si>
  <si>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</si>
  <si>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</si>
  <si>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</si>
  <si>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</si>
  <si>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</si>
  <si>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</si>
  <si>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</si>
  <si>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</si>
  <si>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</si>
  <si>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</si>
  <si>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</si>
  <si>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</si>
  <si>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</si>
  <si>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</si>
  <si>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</si>
  <si>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</si>
  <si>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</si>
  <si>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</si>
  <si>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</si>
  <si>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</si>
  <si>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</si>
  <si>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</si>
  <si>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</si>
  <si>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</si>
  <si>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</si>
  <si>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</si>
  <si>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</si>
  <si>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</si>
  <si>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</si>
  <si>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</si>
  <si>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</si>
  <si>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</si>
  <si>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</si>
  <si>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</si>
  <si>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</si>
  <si>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</si>
  <si>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</si>
  <si>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</si>
  <si>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</si>
  <si>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</si>
  <si>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</si>
  <si>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</si>
  <si>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</si>
  <si>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</si>
  <si>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</si>
  <si>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</si>
  <si>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</si>
  <si>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</si>
  <si>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</si>
  <si>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</si>
  <si>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</si>
  <si>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</si>
  <si>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</si>
  <si>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</si>
  <si>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</si>
  <si>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</si>
  <si>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</si>
  <si>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</si>
  <si>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</si>
  <si>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</si>
  <si>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</si>
  <si>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</si>
  <si>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</si>
  <si>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</si>
  <si>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</si>
  <si>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</si>
  <si>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</si>
  <si>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</si>
  <si>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</si>
  <si>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</si>
  <si>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</si>
  <si>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</si>
  <si>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</si>
  <si>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</si>
  <si>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</si>
  <si>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</si>
  <si>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</si>
  <si>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</si>
  <si>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</si>
  <si>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</si>
  <si>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</si>
  <si>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</si>
  <si>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</si>
  <si>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</si>
  <si>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</si>
  <si>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</si>
  <si>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</si>
  <si>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</si>
  <si>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</si>
  <si>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</si>
  <si>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</si>
  <si>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</si>
  <si>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</si>
  <si>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</si>
  <si>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</si>
  <si>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</si>
  <si>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</si>
  <si>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</si>
  <si>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</si>
  <si>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</si>
  <si>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</si>
  <si>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</si>
  <si>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</si>
  <si>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</si>
  <si>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</si>
  <si>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</si>
  <si>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</si>
  <si>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</si>
  <si>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</si>
  <si>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</si>
  <si>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</si>
  <si>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</si>
  <si>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</si>
  <si>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</si>
  <si>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</si>
  <si>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</si>
  <si>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</si>
  <si>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</si>
  <si>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</si>
  <si>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</si>
  <si>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</si>
  <si>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</si>
  <si>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</si>
  <si>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</si>
  <si>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</si>
  <si>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</si>
  <si>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</si>
  <si>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</si>
  <si>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</si>
  <si>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</si>
  <si>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</si>
  <si>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</si>
  <si>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</si>
  <si>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</si>
  <si>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</si>
  <si>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</si>
  <si>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</si>
  <si>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</si>
  <si>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</si>
  <si>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</si>
  <si>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</si>
  <si>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</si>
  <si>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</si>
  <si>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</si>
  <si>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</si>
  <si>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</si>
  <si>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</si>
  <si>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</si>
  <si>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</si>
  <si>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</si>
  <si>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</si>
  <si>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</si>
  <si>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</si>
  <si>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</si>
  <si>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</si>
  <si>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</si>
  <si>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</si>
  <si>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</si>
  <si>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</si>
  <si>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</si>
  <si>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</si>
  <si>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</si>
  <si>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</si>
  <si>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</si>
  <si>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</si>
  <si>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</si>
  <si>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</si>
  <si>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</si>
  <si>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</si>
  <si>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</si>
  <si>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</si>
  <si>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</si>
  <si>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</si>
  <si>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</si>
  <si>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</si>
  <si>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</si>
  <si>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</si>
  <si>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</si>
  <si>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</si>
  <si>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</si>
  <si>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</si>
  <si>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</si>
  <si>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</si>
  <si>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</si>
  <si>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</si>
  <si>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</si>
  <si>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</si>
  <si>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</si>
  <si>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</si>
  <si>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</si>
  <si>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</si>
  <si>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</si>
  <si>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</si>
  <si>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</si>
  <si>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</si>
  <si>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</si>
  <si>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</si>
  <si>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</si>
  <si>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</si>
  <si>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</si>
  <si>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</si>
  <si>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</si>
  <si>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</si>
  <si>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</si>
  <si>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</si>
  <si>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</si>
  <si>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</si>
  <si>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</si>
  <si>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</si>
  <si>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</si>
  <si>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</si>
  <si>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</si>
  <si>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</si>
  <si>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</si>
  <si>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</si>
  <si>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</si>
  <si>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</si>
  <si>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</si>
  <si>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</si>
  <si>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</si>
  <si>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</si>
  <si>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</si>
  <si>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</si>
  <si>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</si>
  <si>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</si>
  <si>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</si>
  <si>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</si>
  <si>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</si>
  <si>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</si>
  <si>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</si>
  <si>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</si>
  <si>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</si>
  <si>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</si>
  <si>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</si>
  <si>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</si>
  <si>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</si>
  <si>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</si>
  <si>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</si>
  <si>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</si>
  <si>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</si>
  <si>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</si>
  <si>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</si>
  <si>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</si>
  <si>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</si>
  <si>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</si>
  <si>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</si>
  <si>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</si>
  <si>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</si>
  <si>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</si>
  <si>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</si>
  <si>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</si>
  <si>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</si>
  <si>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</si>
  <si>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</si>
  <si>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</si>
  <si>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</si>
  <si>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</si>
  <si>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</si>
  <si>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</si>
  <si>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</si>
  <si>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</si>
  <si>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</si>
  <si>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</si>
  <si>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</si>
  <si>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</si>
  <si>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</si>
  <si>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</si>
  <si>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</si>
  <si>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</si>
  <si>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</si>
  <si>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</si>
  <si>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</si>
  <si>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</si>
  <si>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</si>
  <si>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</si>
  <si>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</si>
  <si>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</si>
  <si>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</si>
  <si>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</si>
  <si>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</si>
  <si>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</si>
  <si>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</si>
  <si>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</si>
  <si>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</si>
  <si>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</si>
  <si>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</si>
  <si>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</si>
  <si>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</si>
  <si>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</si>
  <si>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</si>
  <si>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</si>
  <si>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</si>
  <si>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</si>
  <si>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</si>
  <si>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</si>
  <si>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</si>
  <si>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</si>
  <si>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</si>
  <si>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</si>
  <si>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</si>
  <si>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</si>
  <si>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</si>
  <si>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</si>
  <si>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</si>
  <si>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</si>
  <si>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</si>
  <si>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</si>
  <si>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</si>
  <si>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</si>
  <si>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</si>
  <si>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</si>
  <si>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</si>
  <si>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</si>
  <si>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</si>
  <si>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</si>
  <si>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</si>
  <si>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</si>
  <si>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</si>
  <si>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</si>
  <si>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</si>
  <si>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</si>
  <si>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</si>
  <si>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</si>
  <si>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</si>
  <si>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</si>
  <si>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</si>
  <si>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</si>
  <si>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</si>
  <si>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</si>
  <si>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</si>
  <si>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</si>
  <si>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</si>
  <si>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</si>
  <si>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</si>
  <si>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</si>
  <si>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</si>
  <si>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</si>
  <si>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</si>
  <si>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</si>
  <si>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</si>
  <si>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</si>
  <si>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</si>
  <si>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</si>
  <si>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</si>
  <si>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</si>
  <si>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</si>
  <si>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</si>
  <si>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</si>
  <si>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</si>
  <si>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</si>
  <si>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</si>
  <si>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</si>
  <si>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</si>
  <si>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</si>
  <si>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</si>
  <si>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</si>
  <si>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</si>
  <si>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</si>
  <si>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</si>
  <si>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</si>
  <si>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</si>
  <si>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</si>
  <si>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</si>
  <si>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</si>
  <si>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</si>
  <si>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</si>
  <si>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</si>
  <si>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</si>
  <si>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</si>
  <si>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</si>
  <si>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</si>
  <si>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</si>
  <si>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</si>
  <si>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</si>
  <si>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</si>
  <si>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</si>
  <si>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</si>
  <si>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</si>
  <si>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</si>
  <si>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</si>
  <si>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</si>
  <si>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</si>
  <si>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</si>
  <si>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</si>
  <si>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</si>
  <si>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</si>
  <si>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</si>
  <si>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</si>
  <si>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</si>
  <si>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</si>
  <si>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</si>
  <si>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</si>
  <si>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</si>
  <si>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</si>
  <si>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</si>
  <si>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</si>
  <si>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</si>
  <si>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</si>
  <si>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</si>
  <si>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</si>
  <si>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</si>
  <si>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</si>
  <si>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</si>
  <si>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</si>
  <si>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</si>
  <si>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</si>
  <si>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</si>
  <si>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</si>
  <si>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</si>
  <si>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</si>
  <si>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</si>
  <si>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</si>
  <si>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</si>
  <si>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</si>
  <si>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</si>
  <si>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</si>
  <si>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</si>
  <si>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</si>
  <si>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</si>
  <si>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</si>
  <si>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</si>
  <si>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</si>
  <si>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</si>
  <si>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</si>
  <si>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</si>
  <si>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</si>
  <si>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</si>
  <si>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</si>
  <si>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</si>
  <si>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</si>
  <si>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</si>
  <si>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</si>
  <si>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</si>
  <si>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</si>
  <si>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</si>
  <si>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</si>
  <si>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</si>
  <si>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</si>
  <si>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</si>
  <si>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</si>
  <si>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</si>
  <si>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</si>
  <si>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</si>
  <si>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</si>
  <si>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</si>
  <si>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</si>
  <si>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</si>
  <si>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</si>
  <si>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</si>
  <si>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</si>
  <si>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</si>
  <si>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</si>
  <si>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</si>
  <si>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</si>
  <si>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</si>
  <si>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</si>
  <si>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</si>
  <si>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</si>
  <si>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</si>
  <si>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</si>
  <si>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</si>
  <si>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</si>
  <si>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</si>
  <si>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</si>
  <si>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</si>
  <si>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</si>
  <si>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</si>
  <si>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</si>
  <si>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</si>
  <si>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</si>
  <si>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</si>
  <si>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</si>
  <si>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</si>
  <si>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</si>
  <si>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</si>
  <si>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</si>
  <si>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</si>
  <si>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</si>
  <si>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</si>
  <si>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</si>
  <si>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</si>
  <si>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</si>
  <si>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</si>
  <si>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</si>
  <si>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</si>
  <si>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</si>
  <si>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</si>
  <si>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</si>
  <si>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</si>
  <si>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</si>
  <si>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</si>
  <si>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</si>
  <si>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</si>
  <si>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</si>
  <si>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</si>
  <si>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</si>
  <si>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</si>
  <si>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</si>
  <si>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</si>
  <si>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</si>
  <si>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</si>
  <si>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</si>
  <si>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</si>
  <si>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</si>
  <si>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</si>
  <si>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</si>
  <si>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</si>
  <si>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</si>
  <si>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</si>
  <si>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</si>
  <si>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</si>
  <si>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</si>
  <si>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</si>
  <si>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</si>
  <si>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</si>
  <si>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</si>
  <si>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</si>
  <si>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</si>
  <si>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</si>
  <si>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</si>
  <si>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</si>
  <si>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</si>
  <si>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</si>
  <si>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</si>
  <si>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</si>
  <si>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</si>
  <si>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</si>
  <si>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</si>
  <si>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</si>
  <si>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</si>
  <si>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</si>
  <si>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</si>
  <si>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</si>
  <si>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</si>
  <si>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</si>
  <si>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</si>
  <si>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</si>
  <si>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</si>
  <si>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</si>
  <si>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</si>
  <si>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</si>
  <si>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</si>
  <si>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</si>
  <si>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</si>
  <si>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</si>
  <si>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</si>
  <si>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</si>
  <si>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</si>
  <si>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</si>
  <si>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</si>
  <si>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</si>
  <si>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</si>
  <si>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</si>
  <si>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</si>
  <si>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</si>
  <si>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</si>
  <si>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</si>
  <si>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</si>
  <si>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</si>
  <si>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</si>
  <si>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</si>
  <si>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</si>
  <si>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</si>
  <si>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</si>
  <si>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</si>
  <si>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</si>
  <si>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</si>
  <si>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</si>
  <si>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</si>
  <si>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</si>
  <si>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</si>
  <si>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</si>
  <si>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</si>
  <si>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</si>
  <si>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</si>
  <si>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</si>
  <si>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</si>
  <si>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</si>
  <si>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</si>
  <si>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</si>
  <si>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</si>
  <si>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</si>
  <si>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</si>
  <si>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</si>
  <si>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</si>
  <si>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</si>
  <si>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</si>
  <si>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</si>
  <si>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</si>
  <si>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</si>
  <si>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</si>
  <si>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</si>
  <si>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</si>
  <si>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</si>
  <si>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</si>
  <si>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</si>
  <si>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</si>
  <si>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</si>
  <si>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</si>
  <si>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</si>
  <si>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</si>
  <si>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</si>
  <si>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</si>
  <si>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</si>
  <si>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</si>
  <si>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</si>
  <si>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</si>
  <si>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</si>
  <si>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</si>
  <si>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</si>
  <si>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</si>
  <si>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</si>
  <si>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</si>
  <si>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</si>
  <si>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</si>
  <si>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</si>
  <si>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</si>
  <si>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</si>
  <si>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</si>
  <si>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</si>
  <si>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</si>
  <si>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</si>
  <si>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</si>
  <si>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</si>
  <si>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</si>
  <si>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</si>
  <si>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</si>
  <si>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</si>
  <si>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</si>
  <si>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</si>
  <si>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</si>
  <si>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</si>
  <si>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</si>
  <si>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</si>
  <si>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</si>
  <si>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</si>
  <si>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</si>
  <si>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</si>
  <si>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</si>
  <si>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</si>
  <si>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</si>
  <si>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</si>
  <si>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</si>
  <si>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</si>
  <si>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</si>
  <si>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</si>
  <si>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</si>
  <si>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</si>
  <si>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</si>
  <si>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</si>
  <si>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</si>
  <si>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</si>
  <si>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</si>
  <si>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</si>
  <si>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</si>
  <si>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</si>
  <si>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</si>
  <si>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</si>
  <si>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</si>
  <si>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</si>
  <si>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</si>
  <si>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</si>
  <si>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</si>
  <si>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</si>
  <si>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</si>
  <si>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</si>
  <si>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</si>
  <si>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</si>
  <si>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</si>
  <si>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</si>
  <si>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</si>
  <si>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</si>
  <si>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</si>
  <si>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</si>
  <si>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</si>
  <si>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</si>
  <si>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</si>
  <si>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</si>
  <si>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</si>
  <si>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</si>
  <si>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</si>
  <si>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</si>
  <si>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</si>
  <si>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</si>
  <si>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</si>
  <si>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</si>
  <si>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</si>
  <si>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</si>
  <si>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</si>
  <si>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</si>
  <si>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</si>
  <si>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</si>
  <si>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</si>
  <si>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</si>
  <si>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</si>
  <si>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</si>
  <si>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</si>
  <si>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</si>
  <si>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</si>
  <si>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</si>
  <si>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</si>
  <si>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</si>
  <si>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</si>
  <si>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</si>
  <si>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</si>
  <si>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</si>
  <si>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</si>
  <si>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</si>
  <si>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</si>
  <si>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</si>
  <si>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</si>
  <si>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</si>
  <si>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</si>
  <si>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</si>
  <si>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</si>
  <si>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</si>
  <si>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</si>
  <si>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</si>
  <si>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</si>
  <si>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</si>
  <si>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</si>
  <si>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</si>
  <si>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</si>
  <si>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</si>
  <si>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</si>
  <si>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</si>
  <si>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</si>
  <si>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</si>
  <si>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</si>
  <si>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</si>
  <si>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</si>
  <si>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</si>
  <si>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</si>
  <si>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</si>
  <si>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</si>
  <si>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</si>
  <si>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</si>
  <si>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</si>
  <si>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</si>
  <si>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</si>
  <si>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</si>
  <si>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</si>
  <si>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</si>
  <si>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</si>
  <si>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</si>
  <si>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</si>
  <si>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</si>
  <si>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</si>
  <si>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</si>
  <si>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</si>
  <si>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</si>
  <si>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</si>
  <si>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</si>
  <si>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</si>
  <si>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</si>
  <si>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</si>
  <si>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</si>
  <si>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</si>
  <si>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</si>
  <si>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</si>
  <si>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</si>
  <si>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</si>
  <si>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</si>
  <si>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</si>
  <si>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</si>
  <si>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</si>
  <si>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</si>
  <si>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</si>
  <si>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</si>
  <si>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</si>
  <si>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</si>
  <si>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</si>
  <si>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</si>
  <si>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</si>
  <si>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</si>
  <si>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</si>
  <si>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</si>
  <si>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</si>
  <si>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</si>
  <si>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</si>
  <si>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</si>
  <si>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</si>
  <si>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</si>
  <si>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</si>
  <si>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</si>
  <si>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</si>
  <si>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</si>
  <si>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</si>
  <si>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</si>
  <si>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</si>
  <si>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</si>
  <si>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</si>
  <si>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</si>
  <si>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</si>
  <si>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</si>
  <si>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</si>
  <si>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</si>
  <si>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</si>
  <si>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</si>
  <si>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</si>
  <si>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</si>
  <si>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</si>
  <si>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</si>
  <si>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</si>
  <si>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</si>
  <si>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</si>
  <si>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</si>
  <si>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</si>
  <si>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</si>
  <si>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</si>
  <si>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</si>
  <si>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</si>
  <si>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</si>
  <si>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</si>
  <si>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</si>
  <si>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</si>
  <si>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</si>
  <si>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</si>
  <si>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</si>
  <si>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</si>
  <si>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</si>
  <si>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</si>
  <si>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</si>
  <si>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</si>
  <si>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</si>
  <si>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</si>
  <si>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</si>
  <si>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</si>
  <si>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</si>
  <si>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</si>
  <si>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</si>
  <si>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</si>
  <si>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</si>
  <si>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</si>
  <si>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</si>
  <si>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</si>
  <si>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</si>
  <si>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</si>
  <si>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</si>
  <si>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</si>
  <si>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</si>
  <si>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</si>
  <si>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</si>
  <si>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</si>
  <si>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</si>
  <si>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</si>
  <si>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</si>
  <si>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</si>
  <si>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</si>
  <si>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</si>
  <si>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</si>
  <si>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</si>
  <si>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</si>
  <si>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</si>
  <si>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</si>
  <si>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</si>
  <si>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</si>
  <si>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</si>
  <si>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</si>
  <si>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</si>
  <si>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</si>
  <si>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</si>
  <si>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</si>
  <si>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</si>
  <si>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</si>
  <si>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</si>
  <si>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</si>
  <si>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</si>
  <si>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</si>
  <si>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</si>
  <si>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</si>
  <si>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</si>
  <si>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</si>
  <si>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</si>
  <si>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</si>
  <si>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</si>
  <si>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</si>
  <si>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</si>
  <si>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</si>
  <si>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</si>
  <si>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</si>
  <si>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</si>
  <si>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</si>
  <si>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</si>
  <si>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</si>
  <si>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</si>
  <si>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</si>
  <si>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</si>
  <si>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</si>
  <si>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</si>
  <si>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</si>
  <si>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</si>
  <si>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</si>
  <si>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</si>
  <si>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</si>
  <si>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</si>
  <si>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</si>
  <si>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</si>
  <si>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</si>
  <si>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</si>
  <si>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</si>
  <si>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</si>
  <si>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</si>
  <si>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</si>
  <si>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</si>
  <si>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</si>
  <si>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</si>
  <si>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</si>
  <si>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</si>
  <si>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</si>
  <si>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</si>
  <si>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</si>
  <si>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</si>
  <si>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</si>
  <si>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</si>
  <si>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</si>
  <si>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</si>
  <si>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</si>
  <si>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</si>
  <si>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</si>
  <si>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</si>
  <si>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</si>
  <si>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</si>
  <si>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</si>
  <si>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</si>
  <si>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</si>
  <si>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</si>
  <si>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</si>
  <si>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</si>
  <si>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</si>
  <si>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</si>
  <si>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</si>
  <si>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</si>
  <si>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</si>
  <si>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</si>
  <si>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</si>
  <si>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</si>
  <si>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</si>
  <si>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</si>
  <si>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</si>
  <si>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</si>
  <si>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</si>
  <si>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</si>
  <si>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</si>
  <si>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</si>
  <si>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</si>
  <si>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</si>
  <si>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</si>
  <si>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</si>
  <si>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</si>
  <si>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</si>
  <si>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</si>
  <si>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</si>
  <si>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</si>
  <si>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</si>
  <si>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</si>
  <si>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</si>
  <si>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</si>
  <si>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</si>
  <si>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</si>
  <si>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</si>
  <si>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</si>
  <si>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</si>
  <si>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</si>
  <si>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</si>
  <si>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</si>
  <si>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</si>
  <si>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</si>
  <si>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</si>
  <si>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</si>
  <si>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</si>
  <si>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</si>
  <si>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</si>
  <si>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</si>
  <si>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</si>
  <si>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</si>
  <si>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</si>
  <si>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</si>
  <si>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</si>
  <si>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</si>
  <si>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</si>
  <si>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</si>
  <si>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</si>
  <si>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</si>
  <si>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</si>
  <si>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</si>
  <si>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</si>
  <si>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</si>
  <si>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</si>
  <si>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</si>
  <si>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</si>
  <si>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</si>
  <si>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</si>
  <si>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</si>
  <si>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</si>
  <si>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</si>
  <si>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</si>
  <si>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</si>
  <si>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</si>
  <si>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</si>
  <si>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</si>
  <si>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</si>
  <si>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</si>
  <si>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</si>
  <si>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</si>
  <si>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</si>
  <si>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</si>
  <si>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</si>
  <si>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</si>
  <si>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</si>
  <si>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</si>
  <si>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</si>
  <si>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</si>
  <si>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</si>
  <si>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</si>
  <si>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</si>
  <si>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</si>
  <si>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</si>
  <si>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</si>
  <si>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</si>
  <si>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</si>
  <si>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</si>
  <si>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</si>
  <si>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</si>
  <si>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</si>
  <si>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</si>
  <si>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</si>
  <si>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</si>
  <si>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</si>
  <si>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</si>
  <si>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</si>
  <si>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</si>
  <si>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</si>
  <si>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</si>
  <si>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</si>
  <si>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</si>
  <si>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</si>
  <si>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</si>
  <si>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</si>
  <si>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</si>
  <si>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</si>
  <si>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</si>
  <si>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</si>
  <si>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</si>
  <si>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</si>
  <si>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</si>
  <si>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</si>
  <si>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</si>
  <si>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</si>
  <si>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</si>
  <si>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</si>
  <si>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</si>
  <si>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</si>
  <si>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</si>
  <si>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</si>
  <si>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</si>
  <si>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</si>
  <si>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</si>
  <si>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</si>
  <si>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</si>
  <si>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</si>
  <si>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</si>
  <si>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</si>
  <si>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</si>
  <si>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</si>
  <si>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</si>
  <si>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</si>
  <si>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</si>
  <si>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</si>
  <si>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</si>
  <si>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</si>
  <si>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</si>
  <si>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</si>
  <si>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</si>
  <si>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</si>
  <si>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</si>
  <si>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</si>
  <si>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</si>
  <si>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</si>
  <si>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</si>
  <si>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</si>
  <si>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</si>
  <si>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</si>
  <si>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</si>
  <si>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</si>
  <si>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</si>
  <si>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</si>
  <si>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</si>
  <si>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</si>
  <si>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</si>
  <si>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</si>
  <si>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</si>
  <si>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</si>
  <si>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</si>
  <si>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</si>
  <si>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</si>
  <si>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</si>
  <si>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</si>
  <si>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</si>
  <si>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</si>
  <si>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</si>
  <si>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</si>
  <si>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</si>
  <si>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</si>
  <si>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</si>
  <si>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</si>
  <si>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</si>
  <si>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</si>
  <si>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</si>
  <si>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</si>
  <si>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</si>
  <si>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</si>
  <si>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</si>
  <si>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</si>
  <si>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</si>
  <si>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</si>
  <si>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</si>
  <si>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</si>
  <si>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</si>
  <si>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</si>
  <si>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</si>
  <si>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</si>
  <si>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</si>
  <si>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</si>
  <si>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</si>
  <si>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</si>
  <si>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</si>
  <si>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</si>
  <si>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</si>
  <si>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</si>
  <si>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</si>
  <si>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</si>
  <si>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</si>
  <si>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</si>
  <si>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</si>
  <si>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</si>
  <si>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</si>
  <si>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</si>
  <si>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</si>
  <si>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</si>
  <si>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</si>
  <si>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</si>
  <si>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</si>
  <si>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</si>
  <si>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</si>
  <si>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</si>
  <si>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</si>
  <si>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</si>
  <si>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</si>
  <si>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</si>
  <si>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</si>
  <si>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</si>
  <si>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</si>
  <si>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</si>
  <si>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</si>
  <si>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</si>
  <si>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</si>
  <si>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</si>
  <si>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</si>
  <si>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</si>
  <si>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</si>
  <si>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</si>
  <si>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</si>
  <si>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</si>
  <si>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</si>
  <si>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</si>
  <si>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</si>
  <si>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</si>
  <si>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</si>
  <si>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</si>
  <si>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</si>
  <si>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</si>
  <si>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</si>
  <si>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</si>
  <si>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</si>
  <si>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</si>
  <si>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</si>
  <si>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</si>
  <si>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</si>
  <si>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</si>
  <si>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</si>
  <si>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</si>
  <si>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</si>
  <si>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</si>
  <si>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</si>
  <si>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</si>
  <si>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</si>
  <si>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</si>
  <si>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</si>
  <si>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</si>
  <si>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</si>
  <si>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</si>
  <si>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</si>
  <si>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</si>
  <si>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</si>
  <si>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</si>
  <si>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</si>
  <si>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</si>
  <si>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</si>
  <si>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</si>
  <si>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</si>
  <si>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</si>
  <si>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</si>
  <si>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</si>
  <si>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</si>
  <si>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</si>
  <si>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</si>
  <si>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</si>
  <si>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</si>
  <si>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</si>
  <si>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</si>
  <si>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</si>
  <si>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</si>
  <si>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</si>
  <si>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</si>
  <si>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</si>
  <si>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</si>
  <si>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</si>
  <si>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</si>
  <si>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</si>
  <si>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</si>
  <si>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</si>
  <si>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</si>
  <si>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</si>
  <si>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</si>
  <si>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</si>
  <si>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</si>
  <si>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</si>
  <si>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</si>
  <si>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</si>
  <si>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</si>
  <si>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</si>
  <si>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</si>
  <si>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</si>
  <si>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</si>
  <si>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</si>
  <si>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</si>
  <si>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</si>
  <si>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</si>
  <si>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</si>
  <si>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</si>
  <si>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</si>
  <si>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</si>
  <si>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</si>
  <si>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</si>
  <si>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</si>
  <si>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</si>
  <si>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</si>
  <si>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</si>
  <si>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</si>
  <si>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</si>
  <si>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</si>
  <si>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</si>
  <si>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</si>
  <si>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</si>
  <si>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</si>
  <si>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</si>
  <si>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</si>
  <si>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</si>
  <si>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</si>
  <si>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</si>
  <si>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</si>
  <si>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</si>
  <si>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</si>
  <si>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</si>
  <si>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</si>
  <si>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</si>
  <si>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</si>
  <si>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</si>
  <si>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</si>
  <si>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</si>
  <si>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</si>
  <si>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</si>
  <si>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</si>
  <si>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</si>
  <si>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</si>
  <si>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</si>
  <si>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</si>
  <si>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</si>
  <si>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</si>
  <si>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</si>
  <si>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</si>
  <si>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</si>
  <si>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</si>
  <si>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</si>
  <si>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</si>
  <si>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</si>
  <si>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</si>
  <si>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</si>
  <si>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</si>
  <si>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</si>
  <si>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</si>
  <si>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</si>
  <si>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</si>
  <si>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</si>
  <si>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</si>
  <si>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</si>
  <si>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</si>
  <si>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</si>
  <si>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</si>
  <si>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</si>
  <si>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</si>
  <si>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</si>
  <si>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</si>
  <si>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</si>
  <si>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</si>
  <si>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</si>
  <si>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</si>
  <si>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</si>
  <si>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</si>
  <si>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</si>
  <si>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</si>
  <si>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</si>
  <si>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</si>
  <si>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</si>
  <si>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</si>
  <si>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</si>
  <si>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</si>
  <si>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</si>
  <si>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</si>
  <si>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</si>
  <si>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</si>
  <si>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</si>
  <si>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</si>
  <si>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</si>
  <si>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</si>
  <si>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</si>
  <si>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</si>
  <si>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</si>
  <si>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</si>
  <si>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</si>
  <si>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</si>
  <si>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</si>
  <si>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</si>
  <si>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</si>
  <si>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</si>
  <si>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</si>
  <si>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</si>
  <si>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</si>
  <si>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</si>
  <si>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</si>
  <si>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</si>
  <si>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</si>
  <si>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</si>
  <si>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</si>
  <si>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</si>
  <si>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</si>
  <si>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</si>
  <si>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</si>
  <si>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</si>
  <si>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</si>
  <si>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</si>
  <si>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</si>
  <si>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</si>
  <si>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</si>
  <si>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</si>
  <si>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</si>
  <si>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</si>
  <si>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</si>
  <si>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</si>
  <si>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</si>
  <si>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</si>
  <si>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</si>
  <si>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</si>
  <si>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</si>
  <si>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</si>
  <si>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</si>
  <si>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</si>
  <si>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</si>
  <si>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</si>
  <si>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</si>
  <si>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</si>
  <si>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</si>
  <si>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</si>
  <si>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</si>
  <si>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</si>
  <si>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</si>
  <si>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</si>
  <si>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</si>
  <si>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</si>
  <si>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</si>
  <si>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</si>
  <si>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</si>
  <si>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</si>
  <si>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</si>
  <si>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</si>
  <si>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</si>
  <si>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</si>
  <si>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</si>
  <si>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</si>
  <si>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</si>
  <si>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</si>
  <si>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</si>
  <si>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</si>
  <si>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</si>
  <si>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</si>
  <si>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</si>
  <si>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</si>
  <si>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</si>
  <si>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</si>
  <si>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</si>
  <si>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</si>
  <si>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</si>
  <si>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</si>
  <si>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</si>
  <si>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</si>
  <si>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</si>
  <si>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</si>
  <si>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</si>
  <si>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</si>
  <si>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</si>
  <si>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</si>
  <si>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</si>
  <si>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</si>
  <si>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</si>
  <si>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</si>
  <si>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</si>
  <si>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</si>
  <si>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</si>
  <si>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</si>
  <si>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</si>
  <si>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</si>
  <si>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</si>
  <si>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</si>
  <si>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</si>
  <si>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</si>
  <si>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</si>
  <si>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</si>
  <si>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</si>
  <si>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</si>
  <si>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</si>
  <si>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</si>
  <si>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</si>
  <si>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</si>
  <si>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</si>
  <si>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</si>
  <si>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</si>
  <si>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</si>
  <si>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</si>
  <si>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</si>
  <si>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</si>
  <si>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</si>
  <si>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</si>
  <si>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</si>
  <si>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</si>
  <si>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</si>
  <si>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</si>
  <si>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</si>
  <si>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</si>
  <si>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</si>
  <si>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</si>
  <si>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</si>
  <si>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</si>
  <si>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</si>
  <si>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</si>
  <si>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</si>
  <si>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</si>
  <si>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</si>
  <si>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</si>
  <si>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</si>
  <si>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</si>
  <si>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</si>
  <si>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</si>
  <si>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</si>
  <si>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</si>
  <si>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</si>
  <si>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</si>
  <si>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</si>
  <si>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</si>
  <si>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</si>
  <si>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</si>
  <si>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</si>
  <si>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</si>
  <si>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</si>
  <si>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</si>
  <si>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</si>
  <si>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</si>
  <si>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</si>
  <si>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</si>
  <si>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</si>
  <si>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</si>
  <si>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</si>
  <si>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</si>
  <si>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</si>
  <si>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</si>
  <si>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</si>
  <si>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</si>
  <si>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</si>
  <si>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</si>
  <si>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</si>
  <si>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</si>
  <si>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</si>
  <si>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</si>
  <si>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</si>
  <si>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</si>
  <si>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</si>
  <si>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</si>
  <si>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</si>
  <si>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</si>
  <si>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</si>
  <si>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</si>
  <si>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</si>
  <si>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</si>
  <si>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</si>
  <si>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</si>
  <si>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</si>
  <si>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</si>
  <si>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</si>
  <si>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</si>
  <si>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</si>
  <si>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</si>
  <si>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</si>
  <si>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</si>
  <si>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</si>
  <si>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</si>
  <si>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</si>
  <si>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</si>
  <si>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</si>
  <si>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</si>
  <si>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</si>
  <si>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</si>
  <si>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</si>
  <si>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</si>
  <si>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</si>
  <si>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</si>
  <si>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</si>
  <si>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</si>
  <si>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</si>
  <si>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</si>
  <si>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</si>
  <si>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</si>
  <si>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</si>
  <si>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</si>
  <si>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</si>
  <si>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</si>
  <si>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</si>
  <si>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</si>
  <si>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</si>
  <si>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</si>
  <si>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</si>
  <si>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</si>
  <si>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</si>
  <si>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</si>
  <si>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</si>
  <si>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</si>
  <si>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</si>
  <si>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</si>
  <si>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</si>
  <si>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</si>
  <si>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</si>
  <si>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</si>
  <si>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</si>
  <si>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</si>
  <si>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</si>
  <si>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</si>
  <si>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</si>
  <si>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</si>
  <si>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</si>
  <si>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</si>
  <si>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</si>
  <si>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</si>
  <si>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</si>
  <si>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</si>
  <si>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</si>
  <si>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</si>
  <si>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</si>
  <si>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</si>
  <si>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</si>
  <si>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</si>
  <si>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</si>
  <si>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</si>
  <si>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</si>
  <si>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</si>
  <si>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</si>
  <si>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</si>
  <si>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</si>
  <si>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</si>
  <si>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</si>
  <si>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</si>
  <si>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</si>
  <si>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</si>
  <si>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</si>
  <si>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</si>
  <si>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</si>
  <si>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</si>
  <si>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</si>
  <si>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</si>
  <si>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</si>
  <si>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</si>
  <si>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</si>
  <si>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</si>
  <si>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</si>
  <si>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</si>
  <si>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</si>
  <si>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</si>
  <si>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</si>
  <si>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</si>
  <si>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</si>
  <si>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</si>
  <si>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</si>
  <si>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</si>
  <si>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</si>
  <si>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</si>
  <si>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</si>
  <si>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</si>
  <si>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</si>
  <si>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</si>
  <si>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</si>
  <si>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</si>
  <si>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</si>
  <si>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</si>
  <si>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</si>
  <si>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</si>
  <si>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</si>
  <si>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</si>
  <si>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</si>
  <si>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</si>
  <si>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</si>
  <si>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</si>
  <si>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</si>
  <si>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</si>
  <si>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</si>
  <si>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</si>
  <si>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</si>
  <si>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</si>
  <si>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</si>
  <si>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</si>
  <si>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</si>
  <si>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</si>
  <si>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</si>
  <si>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</si>
  <si>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</si>
  <si>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</si>
  <si>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</si>
  <si>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</si>
  <si>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</si>
  <si>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</si>
  <si>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</si>
  <si>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</si>
  <si>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</si>
  <si>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</si>
  <si>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</si>
  <si>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</si>
  <si>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</si>
  <si>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</si>
  <si>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</si>
  <si>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</si>
  <si>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</si>
  <si>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</si>
  <si>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</si>
  <si>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</si>
  <si>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</si>
  <si>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</si>
  <si>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</si>
  <si>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</si>
  <si>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</si>
  <si>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</si>
  <si>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</si>
  <si>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</si>
  <si>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</si>
  <si>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</si>
  <si>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</si>
  <si>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</si>
  <si>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</si>
  <si>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</si>
  <si>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</si>
  <si>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</si>
  <si>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</si>
  <si>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</si>
  <si>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</si>
  <si>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</si>
  <si>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</si>
  <si>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</si>
  <si>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</si>
  <si>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</si>
  <si>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</si>
  <si>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</si>
  <si>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</si>
  <si>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</si>
  <si>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</si>
  <si>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</si>
  <si>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</si>
  <si>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</si>
  <si>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</si>
  <si>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</si>
  <si>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</si>
  <si>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</si>
  <si>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</si>
  <si>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</si>
  <si>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</si>
  <si>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</si>
  <si>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</si>
  <si>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</si>
  <si>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</si>
  <si>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</si>
  <si>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</si>
  <si>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</si>
  <si>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</si>
  <si>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</si>
  <si>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</si>
  <si>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</si>
  <si>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</si>
  <si>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</si>
  <si>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</si>
  <si>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</si>
  <si>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</si>
  <si>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</si>
  <si>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</si>
  <si>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</si>
  <si>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</si>
  <si>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</si>
  <si>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</si>
  <si>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</si>
  <si>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</si>
  <si>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</si>
  <si>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</si>
  <si>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</si>
  <si>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</si>
  <si>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</si>
  <si>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</si>
  <si>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</si>
  <si>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</si>
  <si>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</si>
  <si>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</si>
  <si>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</si>
  <si>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</si>
  <si>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</si>
  <si>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</si>
  <si>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</si>
  <si>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</si>
  <si>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</si>
  <si>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</si>
  <si>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</si>
  <si>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</si>
  <si>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</si>
  <si>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</si>
  <si>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</si>
  <si>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</si>
  <si>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</si>
  <si>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</si>
  <si>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</si>
  <si>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</si>
  <si>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</si>
  <si>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</si>
  <si>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</si>
  <si>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</si>
  <si>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</si>
  <si>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</si>
  <si>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</si>
  <si>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</si>
  <si>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</si>
  <si>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</si>
  <si>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</si>
  <si>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</si>
  <si>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</si>
  <si>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</si>
  <si>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</si>
  <si>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</si>
  <si>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</si>
  <si>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</si>
  <si>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</si>
  <si>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</si>
  <si>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</si>
  <si>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</si>
  <si>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</si>
  <si>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</si>
  <si>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</si>
  <si>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</si>
  <si>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</si>
  <si>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</si>
  <si>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</si>
  <si>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</si>
  <si>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</si>
  <si>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</si>
  <si>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</si>
  <si>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</si>
  <si>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</si>
  <si>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</si>
  <si>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</si>
  <si>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</si>
  <si>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</si>
  <si>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</si>
  <si>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</si>
  <si>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</si>
  <si>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</si>
  <si>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</si>
  <si>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</si>
  <si>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</si>
  <si>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</si>
  <si>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</si>
  <si>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</si>
  <si>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</si>
  <si>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</si>
  <si>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</si>
  <si>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</si>
  <si>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</si>
  <si>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</si>
  <si>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</si>
  <si>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</si>
  <si>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</si>
  <si>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</si>
  <si>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</si>
  <si>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</si>
  <si>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</si>
  <si>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</si>
  <si>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</si>
  <si>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</si>
  <si>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</si>
  <si>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</si>
  <si>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</si>
  <si>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</si>
  <si>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</si>
  <si>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</si>
  <si>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</si>
  <si>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</si>
  <si>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</si>
  <si>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</si>
  <si>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</si>
  <si>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</si>
  <si>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</si>
  <si>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</si>
  <si>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</si>
  <si>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</si>
  <si>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</si>
  <si>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</si>
  <si>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</si>
  <si>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</si>
  <si>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</si>
  <si>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</si>
  <si>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</si>
  <si>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</si>
  <si>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</si>
  <si>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</si>
  <si>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</si>
  <si>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</si>
  <si>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</si>
  <si>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</si>
  <si>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</si>
  <si>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</si>
  <si>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</si>
  <si>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</si>
  <si>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</si>
  <si>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</si>
  <si>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</si>
  <si>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</si>
  <si>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</si>
  <si>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</si>
  <si>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</si>
  <si>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</si>
  <si>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</si>
  <si>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</si>
  <si>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</si>
  <si>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</si>
  <si>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</si>
  <si>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</si>
  <si>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</si>
  <si>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</si>
  <si>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</si>
  <si>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</si>
  <si>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</si>
  <si>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</si>
  <si>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</si>
  <si>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</si>
  <si>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</si>
  <si>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</si>
  <si>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</si>
  <si>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</si>
  <si>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</si>
  <si>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</si>
  <si>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</si>
  <si>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</si>
  <si>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</si>
  <si>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</si>
  <si>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</si>
  <si>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</si>
  <si>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</si>
  <si>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</si>
  <si>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</si>
  <si>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</si>
  <si>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</si>
  <si>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</si>
  <si>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</si>
  <si>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</si>
  <si>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</si>
  <si>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</si>
  <si>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</si>
  <si>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</si>
  <si>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</si>
  <si>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</si>
  <si>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</si>
  <si>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</si>
  <si>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</si>
  <si>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</si>
  <si>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</si>
  <si>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</si>
  <si>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</si>
  <si>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</si>
  <si>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</si>
  <si>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</si>
  <si>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</si>
  <si>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</si>
  <si>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</si>
  <si>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</si>
  <si>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</si>
  <si>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</si>
  <si>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</si>
  <si>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</si>
  <si>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</si>
  <si>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</si>
  <si>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</si>
  <si>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</si>
  <si>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</si>
  <si>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</si>
  <si>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</si>
  <si>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</si>
  <si>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</si>
  <si>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</si>
  <si>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</si>
  <si>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</si>
  <si>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</si>
  <si>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</si>
  <si>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</si>
  <si>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</si>
  <si>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</si>
  <si>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</si>
  <si>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</si>
  <si>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</si>
  <si>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</si>
  <si>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</si>
  <si>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</si>
  <si>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</si>
  <si>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</si>
  <si>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</si>
  <si>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</si>
  <si>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</si>
  <si>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</si>
  <si>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</si>
  <si>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</si>
  <si>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</si>
  <si>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</si>
  <si>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</si>
  <si>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</si>
  <si>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</si>
  <si>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</si>
  <si>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</si>
  <si>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</si>
  <si>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</si>
  <si>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</si>
  <si>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</si>
  <si>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</si>
  <si>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</si>
  <si>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</si>
  <si>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</si>
  <si>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</si>
  <si>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</si>
  <si>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</si>
  <si>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</si>
  <si>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</si>
  <si>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</si>
  <si>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</si>
  <si>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</si>
  <si>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</si>
  <si>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</si>
  <si>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</si>
  <si>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</si>
  <si>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</si>
  <si>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</si>
  <si>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</si>
  <si>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</si>
  <si>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</si>
  <si>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</si>
  <si>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</si>
  <si>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</si>
  <si>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</si>
  <si>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</si>
  <si>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</si>
  <si>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</si>
  <si>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</si>
  <si>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</si>
  <si>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</si>
  <si>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</si>
  <si>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</si>
  <si>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</si>
  <si>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</si>
  <si>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</si>
  <si>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</si>
  <si>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</si>
  <si>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</si>
  <si>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</si>
  <si>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</si>
  <si>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</si>
  <si>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</si>
  <si>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</si>
  <si>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</si>
  <si>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</si>
  <si>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</si>
  <si>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</si>
  <si>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</si>
  <si>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</si>
  <si>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</si>
  <si>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</si>
  <si>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</si>
  <si>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</si>
  <si>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</si>
  <si>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</si>
  <si>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</si>
  <si>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</si>
  <si>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</si>
  <si>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</si>
  <si>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</si>
  <si>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</si>
  <si>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</si>
  <si>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</si>
  <si>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</si>
  <si>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</si>
  <si>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</si>
  <si>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</si>
  <si>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</si>
  <si>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</si>
  <si>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</si>
  <si>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</si>
  <si>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</si>
  <si>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</si>
  <si>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</si>
  <si>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</si>
  <si>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</si>
  <si>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</si>
  <si>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</si>
  <si>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</si>
  <si>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</si>
  <si>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</si>
  <si>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</si>
  <si>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</si>
  <si>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</si>
  <si>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</si>
  <si>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</si>
  <si>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</si>
  <si>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</si>
  <si>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</si>
  <si>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</si>
  <si>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</si>
  <si>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</si>
  <si>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</si>
  <si>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</si>
  <si>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</si>
  <si>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</si>
  <si>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</si>
  <si>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</si>
  <si>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</si>
  <si>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</si>
  <si>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</si>
  <si>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</si>
  <si>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</si>
  <si>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</si>
  <si>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</si>
  <si>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</si>
  <si>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</si>
  <si>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</si>
  <si>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</si>
  <si>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</si>
  <si>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</si>
  <si>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</si>
  <si>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</si>
  <si>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</si>
  <si>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</si>
  <si>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</si>
  <si>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</si>
  <si>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</si>
  <si>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</si>
  <si>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</si>
  <si>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</si>
  <si>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</si>
  <si>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</si>
  <si>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</si>
  <si>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</si>
  <si>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</si>
  <si>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</si>
  <si>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</si>
  <si>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</si>
  <si>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</si>
  <si>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</si>
  <si>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</si>
  <si>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</si>
  <si>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</si>
  <si>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</si>
  <si>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</si>
  <si>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</si>
  <si>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</si>
  <si>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</si>
  <si>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</si>
  <si>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</si>
  <si>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</si>
  <si>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</si>
  <si>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</si>
  <si>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</si>
  <si>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</si>
  <si>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</si>
  <si>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</si>
  <si>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</si>
  <si>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</si>
  <si>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</si>
  <si>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</si>
  <si>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</si>
  <si>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</si>
  <si>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</si>
  <si>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</si>
  <si>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</si>
  <si>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</si>
  <si>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</si>
  <si>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</si>
  <si>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</si>
  <si>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</si>
  <si>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</si>
  <si>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</si>
  <si>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</si>
  <si>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</si>
  <si>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</si>
  <si>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</si>
  <si>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</si>
  <si>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</si>
  <si>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</si>
  <si>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</si>
  <si>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</si>
  <si>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</si>
  <si>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</si>
  <si>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</si>
  <si>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</si>
  <si>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</si>
  <si>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</si>
  <si>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</si>
  <si>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</si>
  <si>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</si>
  <si>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</si>
  <si>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</si>
  <si>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</si>
  <si>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</si>
  <si>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</si>
  <si>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</si>
  <si>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</si>
  <si>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</si>
  <si>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</si>
  <si>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</si>
  <si>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</si>
  <si>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</si>
  <si>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</si>
  <si>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</si>
  <si>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</si>
  <si>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</si>
  <si>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</si>
  <si>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</si>
  <si>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</si>
  <si>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</si>
  <si>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</si>
  <si>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</si>
  <si>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</si>
  <si>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</si>
  <si>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</si>
  <si>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</si>
  <si>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</si>
  <si>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</si>
  <si>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</si>
  <si>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</si>
  <si>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</si>
  <si>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</si>
  <si>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</si>
  <si>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</si>
  <si>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</si>
  <si>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</si>
  <si>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</si>
  <si>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</si>
  <si>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</si>
  <si>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</si>
  <si>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</si>
  <si>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</si>
  <si>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</si>
  <si>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</si>
  <si>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</si>
  <si>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</si>
  <si>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</si>
  <si>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</si>
  <si>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</si>
  <si>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</si>
  <si>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</si>
  <si>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</si>
  <si>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</si>
  <si>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</si>
  <si>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</si>
  <si>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</si>
  <si>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</si>
  <si>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</si>
  <si>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</si>
  <si>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</si>
  <si>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</si>
  <si>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</si>
  <si>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</si>
  <si>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</si>
  <si>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</si>
  <si>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</si>
  <si>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</si>
  <si>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</si>
  <si>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</si>
  <si>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</si>
  <si>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</si>
  <si>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</si>
  <si>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</si>
  <si>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</si>
  <si>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</si>
  <si>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</si>
  <si>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</si>
  <si>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</si>
  <si>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</si>
  <si>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</si>
  <si>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</si>
  <si>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</si>
  <si>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</si>
  <si>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</si>
  <si>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</si>
  <si>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</si>
  <si>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</si>
  <si>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</si>
  <si>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</si>
  <si>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</si>
  <si>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</si>
  <si>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</si>
  <si>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</si>
  <si>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</si>
  <si>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</si>
  <si>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</si>
  <si>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</si>
  <si>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</si>
  <si>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</si>
  <si>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</si>
  <si>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</si>
  <si>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</si>
  <si>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</si>
  <si>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</si>
  <si>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</si>
  <si>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</si>
  <si>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</si>
  <si>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</si>
  <si>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</si>
  <si>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</si>
  <si>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</si>
  <si>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</si>
  <si>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</si>
  <si>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</si>
  <si>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</si>
  <si>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</si>
  <si>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</si>
  <si>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</si>
  <si>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</si>
  <si>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</si>
  <si>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</si>
  <si>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</si>
  <si>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</si>
  <si>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</si>
  <si>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</si>
  <si>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</si>
  <si>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</si>
  <si>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</si>
  <si>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</si>
  <si>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</si>
  <si>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</si>
  <si>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</si>
  <si>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</si>
  <si>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</si>
  <si>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</si>
  <si>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</si>
  <si>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</si>
  <si>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</si>
  <si>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</si>
  <si>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</si>
  <si>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</si>
  <si>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</si>
  <si>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</si>
  <si>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</si>
  <si>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</si>
  <si>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</si>
  <si>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</si>
  <si>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</si>
  <si>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</si>
  <si>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</si>
  <si>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</si>
  <si>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</si>
  <si>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</si>
  <si>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</si>
  <si>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</si>
  <si>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</si>
  <si>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</si>
  <si>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</si>
  <si>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</si>
  <si>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</si>
  <si>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</si>
  <si>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</si>
  <si>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</si>
  <si>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</si>
  <si>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</si>
  <si>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</si>
  <si>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</si>
  <si>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</si>
  <si>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</si>
  <si>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</si>
  <si>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</si>
  <si>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</si>
  <si>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</si>
  <si>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</si>
  <si>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</si>
  <si>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</si>
  <si>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</si>
  <si>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</si>
  <si>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</si>
  <si>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</si>
  <si>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</si>
  <si>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</si>
  <si>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</si>
  <si>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</si>
  <si>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</si>
  <si>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</si>
  <si>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</si>
  <si>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</si>
  <si>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</si>
  <si>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</si>
  <si>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</si>
  <si>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</si>
  <si>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</si>
  <si>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</si>
  <si>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</si>
  <si>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</si>
  <si>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</si>
  <si>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</si>
  <si>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</si>
  <si>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</si>
  <si>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</si>
  <si>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</si>
  <si>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</si>
  <si>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</si>
  <si>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</si>
  <si>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</si>
  <si>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</si>
  <si>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</si>
  <si>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</si>
  <si>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</si>
  <si>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</si>
  <si>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</si>
  <si>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</si>
  <si>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</si>
  <si>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</si>
  <si>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</si>
  <si>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</si>
  <si>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</si>
  <si>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</si>
  <si>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</si>
  <si>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</si>
  <si>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</si>
  <si>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</si>
  <si>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</si>
  <si>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</si>
  <si>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</si>
  <si>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</si>
  <si>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</si>
  <si>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</si>
  <si>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</si>
  <si>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</si>
  <si>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</si>
  <si>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</si>
  <si>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</si>
  <si>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</si>
  <si>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</si>
  <si>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</si>
  <si>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</si>
  <si>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</si>
  <si>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</si>
  <si>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</si>
  <si>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</si>
  <si>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</si>
  <si>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</si>
  <si>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</si>
  <si>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</si>
  <si>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</si>
  <si>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</si>
  <si>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</si>
  <si>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</si>
  <si>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</si>
  <si>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</si>
  <si>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</si>
  <si>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</si>
  <si>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</si>
  <si>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</si>
  <si>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</si>
  <si>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</si>
  <si>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</si>
  <si>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</si>
  <si>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</si>
  <si>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</si>
  <si>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</si>
  <si>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</si>
  <si>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</si>
  <si>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</si>
  <si>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</si>
  <si>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</si>
  <si>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</si>
  <si>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</si>
  <si>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</si>
  <si>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</si>
  <si>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</si>
  <si>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</si>
  <si>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</si>
  <si>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</si>
  <si>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</si>
  <si>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</si>
  <si>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</si>
  <si>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</si>
  <si>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</si>
  <si>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</si>
  <si>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</si>
  <si>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</si>
  <si>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</si>
  <si>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</si>
  <si>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</si>
  <si>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</si>
  <si>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</si>
  <si>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</si>
  <si>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</si>
  <si>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</si>
  <si>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</si>
  <si>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</si>
  <si>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</si>
  <si>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</si>
  <si>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</si>
  <si>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</si>
  <si>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</si>
  <si>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</si>
  <si>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</si>
  <si>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</si>
  <si>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</si>
  <si>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</si>
  <si>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</si>
  <si>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</si>
  <si>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</si>
  <si>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</si>
  <si>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</si>
  <si>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</si>
  <si>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</si>
  <si>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</si>
  <si>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</si>
  <si>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</si>
  <si>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</si>
  <si>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</si>
  <si>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</si>
  <si>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</si>
  <si>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</si>
  <si>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</si>
  <si>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</si>
  <si>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</si>
  <si>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</si>
  <si>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</si>
  <si>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</si>
  <si>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</si>
  <si>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</si>
  <si>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</si>
  <si>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</si>
  <si>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</si>
  <si>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</si>
  <si>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</si>
  <si>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</si>
  <si>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</si>
  <si>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</si>
  <si>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</si>
  <si>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</si>
  <si>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</si>
  <si>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</si>
  <si>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</si>
  <si>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</si>
  <si>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</si>
  <si>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</si>
  <si>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</si>
  <si>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</si>
  <si>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</si>
  <si>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</si>
  <si>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</si>
  <si>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</si>
  <si>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</si>
  <si>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</si>
  <si>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</si>
  <si>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</si>
  <si>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</si>
  <si>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</si>
  <si>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</si>
  <si>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</si>
  <si>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</si>
  <si>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</si>
  <si>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</si>
  <si>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</si>
  <si>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</si>
  <si>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</si>
  <si>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</si>
  <si>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</si>
  <si>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</si>
  <si>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</si>
  <si>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</si>
  <si>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</si>
  <si>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</si>
  <si>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</si>
  <si>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</si>
  <si>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</si>
  <si>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</si>
  <si>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</si>
  <si>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</si>
  <si>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</si>
  <si>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</si>
  <si>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</si>
  <si>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</si>
  <si>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</si>
  <si>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</si>
  <si>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</si>
  <si>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</si>
  <si>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</si>
  <si>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</si>
  <si>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</si>
  <si>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</si>
  <si>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</si>
  <si>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</si>
  <si>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</si>
  <si>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</si>
  <si>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</si>
  <si>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</si>
  <si>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</si>
  <si>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</si>
  <si>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</si>
  <si>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</si>
  <si>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</si>
  <si>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</si>
  <si>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</si>
  <si>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</si>
  <si>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</si>
  <si>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</si>
  <si>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</si>
  <si>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</si>
  <si>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</si>
  <si>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</si>
  <si>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</si>
  <si>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</si>
  <si>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</si>
  <si>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</si>
  <si>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</si>
  <si>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</si>
  <si>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</si>
  <si>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</si>
  <si>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</si>
  <si>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</si>
  <si>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</si>
  <si>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</si>
  <si>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</si>
  <si>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</si>
  <si>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</si>
  <si>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</si>
  <si>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</si>
  <si>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</si>
  <si>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</si>
  <si>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</si>
  <si>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</si>
  <si>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</si>
  <si>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</si>
  <si>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</si>
  <si>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</si>
  <si>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</si>
  <si>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</si>
  <si>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</si>
  <si>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</si>
  <si>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</si>
  <si>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</si>
  <si>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</si>
  <si>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</si>
  <si>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</si>
  <si>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</si>
  <si>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</si>
  <si>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</si>
  <si>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</si>
  <si>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</si>
  <si>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</si>
  <si>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</si>
  <si>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</si>
  <si>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</si>
  <si>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</si>
  <si>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</si>
  <si>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</si>
  <si>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</si>
  <si>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</si>
  <si>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</si>
  <si>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</si>
  <si>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</si>
  <si>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</si>
  <si>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</si>
  <si>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</si>
  <si>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</si>
  <si>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</si>
  <si>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</si>
  <si>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</si>
  <si>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</si>
  <si>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</si>
  <si>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</si>
  <si>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</si>
  <si>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</si>
  <si>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</si>
  <si>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</si>
  <si>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</si>
  <si>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</si>
  <si>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</si>
  <si>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</si>
  <si>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</si>
  <si>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</si>
  <si>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</si>
  <si>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</si>
  <si>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</si>
  <si>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</si>
  <si>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</si>
  <si>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</si>
  <si>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</si>
  <si>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</si>
  <si>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</si>
  <si>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</si>
  <si>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</si>
  <si>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</si>
  <si>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</si>
  <si>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</si>
  <si>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</si>
  <si>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</si>
  <si>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</si>
  <si>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</si>
  <si>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</si>
  <si>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</si>
  <si>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</si>
  <si>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</si>
  <si>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</si>
  <si>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</si>
  <si>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</si>
  <si>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</si>
  <si>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</si>
  <si>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</si>
  <si>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</si>
  <si>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</si>
  <si>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</si>
  <si>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</si>
  <si>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</si>
  <si>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</si>
  <si>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</si>
  <si>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</si>
  <si>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</si>
  <si>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</si>
  <si>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</si>
  <si>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</si>
  <si>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</si>
  <si>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</si>
  <si>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</si>
  <si>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</si>
  <si>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</si>
  <si>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</si>
  <si>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</si>
  <si>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</si>
  <si>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</si>
  <si>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</si>
  <si>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</si>
  <si>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</si>
  <si>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</si>
  <si>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</si>
  <si>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</si>
  <si>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</si>
  <si>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</si>
  <si>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</si>
  <si>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</si>
  <si>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</si>
  <si>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</si>
  <si>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</si>
  <si>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</si>
  <si>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</si>
  <si>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</si>
  <si>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</si>
  <si>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</si>
  <si>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</si>
  <si>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</si>
  <si>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</si>
  <si>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</si>
  <si>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</si>
  <si>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</si>
  <si>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</si>
  <si>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</si>
  <si>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</si>
  <si>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</si>
  <si>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</si>
  <si>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</si>
  <si>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</si>
  <si>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</si>
  <si>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</si>
  <si>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</si>
  <si>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</si>
  <si>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</si>
  <si>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</si>
  <si>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</si>
  <si>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</si>
  <si>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</si>
  <si>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</si>
  <si>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</si>
  <si>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</si>
  <si>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</si>
  <si>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</si>
  <si>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</si>
  <si>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</si>
  <si>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</si>
  <si>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</si>
  <si>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</si>
  <si>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</si>
  <si>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</si>
  <si>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</si>
  <si>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</si>
  <si>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</si>
  <si>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</si>
  <si>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</si>
  <si>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</si>
  <si>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</si>
  <si>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</si>
  <si>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</si>
  <si>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</si>
  <si>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</si>
  <si>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</si>
  <si>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</si>
  <si>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</si>
  <si>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</si>
  <si>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</si>
  <si>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</si>
  <si>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</si>
  <si>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</si>
  <si>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</si>
  <si>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</si>
  <si>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</si>
  <si>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</si>
  <si>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</si>
  <si>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</si>
  <si>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</si>
  <si>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</si>
  <si>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</si>
  <si>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</si>
  <si>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</si>
  <si>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</si>
  <si>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</si>
  <si>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</si>
  <si>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</si>
  <si>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</si>
  <si>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</si>
  <si>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</si>
  <si>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</si>
  <si>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</si>
  <si>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</si>
  <si>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</si>
  <si>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</si>
  <si>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</si>
  <si>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</si>
  <si>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</si>
  <si>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</si>
  <si>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</si>
  <si>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</si>
  <si>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</si>
  <si>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</si>
  <si>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</si>
  <si>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</si>
  <si>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</si>
  <si>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</si>
  <si>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</si>
  <si>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</si>
  <si>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</si>
  <si>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</si>
  <si>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</si>
  <si>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</si>
  <si>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</si>
  <si>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</si>
  <si>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</si>
  <si>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</si>
  <si>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</si>
  <si>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</si>
  <si>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</si>
  <si>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</si>
  <si>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</si>
  <si>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</si>
  <si>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</si>
  <si>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</si>
  <si>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</si>
  <si>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</si>
  <si>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</si>
  <si>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</si>
  <si>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</si>
  <si>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</si>
  <si>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</si>
  <si>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</si>
  <si>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</si>
  <si>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</si>
  <si>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</si>
  <si>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</si>
  <si>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</si>
  <si>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</si>
  <si>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</si>
  <si>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</si>
  <si>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</si>
  <si>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</si>
  <si>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</si>
  <si>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</si>
  <si>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</si>
  <si>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</si>
  <si>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</si>
  <si>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</si>
  <si>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</si>
  <si>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</si>
  <si>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</si>
  <si>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</si>
  <si>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</si>
  <si>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</si>
  <si>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</si>
  <si>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</si>
  <si>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</si>
  <si>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</si>
  <si>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</si>
  <si>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</si>
  <si>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</si>
  <si>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</si>
  <si>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</si>
  <si>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</si>
  <si>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</si>
  <si>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</si>
  <si>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</si>
  <si>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</si>
  <si>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</si>
  <si>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</si>
  <si>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</si>
  <si>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</si>
  <si>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</si>
  <si>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</si>
  <si>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</si>
  <si>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</si>
  <si>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</si>
  <si>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</si>
  <si>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</si>
  <si>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</si>
  <si>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</si>
  <si>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</si>
  <si>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</si>
  <si>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</si>
  <si>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</si>
  <si>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</si>
  <si>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</si>
  <si>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</si>
  <si>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</si>
  <si>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</si>
  <si>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</si>
  <si>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</si>
  <si>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</si>
  <si>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</si>
  <si>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</si>
  <si>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</si>
  <si>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</si>
  <si>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</si>
  <si>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</si>
  <si>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</si>
  <si>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</si>
  <si>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</si>
  <si>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</si>
  <si>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</si>
  <si>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</si>
  <si>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</si>
  <si>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</si>
  <si>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</si>
  <si>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</si>
  <si>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</si>
  <si>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</si>
  <si>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</si>
  <si>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</si>
  <si>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</si>
  <si>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</si>
  <si>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</si>
  <si>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</si>
  <si>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</si>
  <si>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</si>
  <si>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</si>
  <si>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</si>
  <si>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</si>
  <si>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</si>
  <si>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</si>
  <si>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</si>
  <si>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</si>
  <si>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</si>
  <si>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</si>
  <si>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</si>
  <si>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</si>
  <si>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</si>
  <si>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</si>
  <si>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</si>
  <si>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</si>
  <si>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</si>
  <si>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</si>
  <si>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</si>
  <si>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</si>
  <si>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</si>
  <si>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</si>
  <si>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</si>
  <si>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</si>
  <si>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</si>
  <si>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</si>
  <si>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</si>
  <si>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</si>
  <si>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</si>
  <si>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</si>
  <si>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</si>
  <si>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</si>
  <si>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</si>
  <si>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</si>
  <si>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</si>
  <si>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</si>
  <si>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</si>
  <si>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</si>
  <si>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</si>
  <si>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</si>
  <si>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</si>
  <si>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</si>
  <si>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</si>
  <si>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</si>
  <si>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</si>
  <si>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</si>
  <si>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</si>
  <si>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</si>
  <si>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</si>
  <si>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</si>
  <si>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</si>
  <si>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</si>
  <si>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</si>
  <si>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</si>
  <si>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</si>
  <si>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</si>
  <si>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</si>
  <si>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</si>
  <si>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</si>
  <si>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</si>
  <si>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</si>
  <si>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</si>
  <si>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</si>
  <si>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</si>
  <si>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</si>
  <si>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</si>
  <si>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</si>
  <si>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</si>
  <si>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</si>
  <si>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</si>
  <si>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</si>
  <si>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</si>
  <si>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</si>
  <si>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</si>
  <si>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</si>
  <si>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</si>
  <si>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</si>
  <si>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</si>
  <si>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</si>
  <si>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</si>
  <si>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</si>
  <si>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</si>
  <si>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</si>
  <si>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</si>
  <si>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</si>
  <si>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</si>
  <si>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</si>
  <si>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</si>
  <si>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</si>
  <si>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</si>
  <si>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</si>
  <si>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</si>
  <si>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</si>
  <si>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</si>
  <si>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</si>
  <si>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</si>
  <si>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</si>
  <si>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</si>
  <si>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</si>
  <si>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</si>
  <si>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</si>
  <si>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</si>
  <si>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</si>
  <si>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</si>
  <si>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</si>
  <si>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</si>
  <si>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</si>
  <si>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</si>
  <si>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</si>
  <si>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</si>
  <si>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</si>
  <si>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</si>
  <si>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</si>
  <si>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</si>
  <si>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</si>
  <si>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</si>
  <si>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</si>
  <si>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</si>
  <si>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</si>
  <si>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</si>
  <si>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</si>
  <si>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</si>
  <si>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</si>
  <si>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</si>
  <si>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</si>
  <si>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</si>
  <si>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</si>
  <si>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</si>
  <si>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</si>
  <si>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</si>
  <si>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</si>
  <si>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</si>
  <si>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</si>
  <si>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</si>
  <si>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</si>
  <si>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</si>
  <si>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</si>
  <si>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</si>
  <si>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</si>
  <si>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</si>
  <si>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</si>
  <si>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</si>
  <si>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</si>
  <si>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</si>
  <si>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</si>
  <si>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</si>
  <si>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</si>
  <si>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</si>
  <si>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</si>
  <si>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</si>
  <si>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</si>
  <si>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</si>
  <si>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</si>
  <si>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</si>
  <si>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</si>
  <si>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</si>
  <si>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</si>
  <si>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</si>
  <si>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</si>
  <si>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</si>
  <si>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</si>
  <si>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</si>
  <si>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</si>
  <si>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</si>
  <si>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</si>
  <si>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</si>
  <si>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</si>
  <si>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</si>
  <si>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</si>
  <si>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</si>
  <si>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</si>
  <si>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</si>
  <si>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</si>
  <si>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</si>
  <si>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</si>
  <si>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</si>
  <si>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</si>
  <si>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</si>
  <si>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</si>
  <si>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</si>
  <si>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</si>
  <si>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</si>
  <si>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</si>
  <si>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</si>
  <si>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</si>
  <si>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</si>
  <si>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</si>
  <si>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</si>
  <si>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</si>
  <si>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</si>
  <si>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</si>
  <si>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</si>
  <si>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</si>
  <si>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</si>
  <si>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</si>
  <si>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</si>
  <si>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</si>
  <si>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</si>
  <si>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</si>
  <si>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</si>
  <si>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</si>
  <si>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</si>
  <si>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</si>
  <si>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</si>
  <si>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</si>
  <si>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</si>
  <si>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</si>
  <si>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</si>
  <si>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</si>
  <si>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</si>
  <si>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</si>
  <si>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</si>
  <si>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</si>
  <si>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</si>
  <si>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</si>
  <si>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</si>
  <si>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</si>
  <si>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</si>
  <si>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</si>
  <si>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</si>
  <si>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</si>
  <si>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</si>
  <si>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</si>
  <si>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</si>
  <si>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</si>
  <si>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</si>
  <si>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</si>
  <si>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</si>
  <si>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</si>
  <si>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</si>
  <si>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</si>
  <si>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</si>
  <si>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</si>
  <si>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</si>
  <si>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</si>
  <si>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</si>
  <si>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</si>
  <si>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</si>
  <si>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</si>
  <si>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</si>
  <si>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</si>
  <si>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</si>
  <si>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</si>
  <si>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</si>
  <si>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</si>
  <si>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</si>
  <si>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</si>
  <si>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</si>
  <si>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</si>
  <si>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</si>
  <si>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</si>
  <si>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</si>
  <si>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</si>
  <si>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</si>
  <si>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</si>
  <si>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</si>
  <si>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</si>
  <si>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</si>
  <si>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</si>
  <si>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</si>
  <si>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</si>
  <si>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</si>
  <si>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</si>
  <si>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</si>
  <si>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</si>
  <si>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</si>
  <si>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</si>
  <si>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</si>
  <si>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</si>
  <si>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</si>
  <si>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</si>
  <si>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</si>
  <si>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</si>
  <si>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</si>
  <si>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</si>
  <si>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</si>
  <si>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</si>
  <si>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</si>
  <si>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</si>
  <si>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</si>
  <si>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</si>
  <si>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</si>
  <si>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</si>
  <si>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</si>
  <si>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</si>
  <si>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</si>
  <si>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</si>
  <si>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</si>
  <si>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</si>
  <si>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</si>
  <si>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</si>
  <si>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</si>
  <si>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</si>
  <si>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</si>
  <si>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</si>
  <si>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</si>
  <si>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</si>
  <si>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</si>
  <si>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</si>
  <si>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</si>
  <si>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</si>
  <si>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</si>
  <si>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</si>
  <si>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</si>
  <si>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</si>
  <si>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</si>
  <si>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</si>
  <si>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</si>
  <si>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</si>
  <si>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</si>
  <si>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</si>
  <si>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</si>
  <si>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</si>
  <si>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</si>
  <si>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</si>
  <si>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</si>
  <si>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</si>
  <si>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</si>
  <si>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</si>
  <si>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</si>
  <si>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</si>
  <si>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</si>
  <si>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</si>
  <si>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</si>
  <si>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</si>
  <si>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</si>
  <si>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</si>
  <si>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</si>
  <si>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</si>
  <si>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</si>
  <si>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</si>
  <si>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</si>
  <si>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</si>
  <si>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</si>
  <si>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</si>
  <si>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</si>
  <si>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</si>
  <si>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</si>
  <si>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</si>
  <si>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</si>
  <si>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</si>
  <si>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</si>
  <si>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</si>
  <si>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</si>
  <si>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</si>
  <si>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</si>
  <si>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</si>
  <si>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</si>
  <si>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</si>
  <si>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</si>
  <si>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</si>
  <si>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</si>
  <si>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</si>
  <si>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</si>
  <si>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</si>
  <si>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</si>
  <si>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</si>
  <si>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</si>
  <si>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</si>
  <si>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</si>
  <si>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</si>
  <si>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</si>
  <si>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</si>
  <si>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</si>
  <si>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</si>
  <si>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</si>
  <si>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</si>
  <si>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</si>
  <si>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</si>
  <si>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</si>
  <si>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</si>
  <si>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</si>
  <si>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</si>
  <si>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</si>
  <si>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</si>
  <si>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</si>
  <si>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</si>
  <si>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</si>
  <si>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</si>
  <si>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</si>
  <si>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</si>
  <si>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</si>
  <si>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</si>
  <si>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</si>
  <si>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</si>
  <si>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</si>
  <si>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</si>
  <si>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</si>
  <si>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</si>
  <si>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</si>
  <si>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</si>
  <si>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</si>
  <si>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</si>
  <si>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</si>
  <si>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</si>
  <si>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</si>
  <si>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</si>
  <si>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</si>
  <si>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</si>
  <si>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</si>
  <si>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</si>
  <si>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</si>
  <si>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</si>
  <si>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</si>
  <si>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</si>
  <si>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</si>
  <si>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</si>
  <si>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</si>
  <si>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</si>
  <si>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</si>
  <si>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</si>
  <si>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</si>
  <si>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</si>
  <si>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</si>
  <si>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</si>
  <si>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</si>
  <si>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</si>
  <si>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</si>
  <si>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</si>
  <si>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</si>
  <si>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</si>
  <si>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</si>
  <si>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</si>
  <si>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</si>
  <si>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</si>
  <si>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</si>
  <si>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</si>
  <si>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</si>
  <si>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</si>
  <si>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</si>
  <si>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</si>
  <si>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</si>
  <si>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</si>
  <si>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</si>
  <si>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</si>
  <si>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</si>
  <si>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</si>
  <si>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</si>
  <si>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</si>
  <si>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</si>
  <si>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</si>
  <si>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</si>
  <si>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</si>
  <si>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</si>
  <si>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</si>
  <si>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</si>
  <si>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</si>
  <si>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</si>
  <si>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</si>
  <si>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</si>
  <si>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</si>
  <si>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</si>
  <si>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</si>
  <si>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</si>
  <si>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</si>
  <si>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</si>
  <si>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</si>
  <si>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</si>
  <si>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</si>
  <si>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</si>
  <si>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</si>
  <si>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</si>
  <si>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</si>
  <si>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</si>
  <si>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</si>
  <si>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</si>
  <si>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</si>
  <si>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</si>
  <si>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</si>
  <si>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</si>
  <si>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</si>
  <si>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</si>
  <si>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</si>
  <si>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</si>
  <si>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</si>
  <si>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</si>
  <si>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</si>
  <si>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</si>
  <si>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</si>
  <si>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</si>
  <si>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</si>
  <si>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</si>
  <si>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</si>
  <si>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</si>
  <si>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</si>
  <si>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</si>
  <si>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</si>
  <si>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</si>
  <si>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</si>
  <si>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</si>
  <si>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</si>
  <si>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</si>
  <si>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</si>
  <si>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</si>
  <si>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</si>
  <si>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</si>
  <si>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</si>
  <si>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</si>
  <si>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</si>
  <si>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</si>
  <si>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</si>
  <si>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</si>
  <si>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</si>
  <si>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</si>
  <si>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</si>
  <si>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</si>
  <si>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</si>
  <si>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</si>
  <si>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</si>
  <si>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</si>
  <si>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</si>
  <si>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</si>
  <si>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</si>
  <si>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</si>
  <si>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</si>
  <si>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</si>
  <si>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</si>
  <si>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</si>
  <si>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</si>
  <si>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</si>
  <si>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</si>
  <si>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</si>
  <si>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</si>
  <si>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</si>
  <si>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</si>
  <si>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</si>
  <si>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</si>
  <si>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</si>
  <si>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</si>
  <si>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</si>
  <si>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</si>
  <si>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</si>
  <si>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</si>
  <si>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</si>
  <si>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</si>
  <si>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</si>
  <si>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</si>
  <si>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</si>
  <si>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</si>
  <si>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</si>
  <si>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</si>
  <si>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</si>
  <si>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</si>
  <si>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</si>
  <si>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</si>
  <si>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</si>
  <si>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</si>
  <si>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</si>
  <si>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</si>
  <si>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</si>
  <si>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</si>
  <si>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</si>
  <si>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</si>
  <si>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</si>
  <si>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</si>
  <si>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</si>
  <si>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</si>
  <si>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</si>
  <si>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</si>
  <si>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</si>
  <si>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</si>
  <si>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</si>
  <si>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</si>
  <si>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</si>
  <si>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</si>
  <si>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</si>
  <si>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</si>
  <si>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</si>
  <si>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</si>
  <si>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</si>
  <si>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</si>
  <si>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</si>
  <si>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</si>
  <si>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</si>
  <si>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</si>
  <si>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</si>
  <si>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</si>
  <si>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</si>
  <si>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</si>
  <si>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</si>
  <si>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</si>
  <si>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</si>
  <si>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</si>
  <si>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</si>
  <si>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</si>
  <si>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</si>
  <si>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</si>
  <si>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</si>
  <si>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</si>
  <si>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</si>
  <si>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</si>
  <si>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</si>
  <si>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</si>
  <si>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</si>
  <si>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</si>
  <si>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</si>
  <si>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</si>
  <si>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</si>
  <si>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</si>
  <si>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</si>
  <si>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</si>
  <si>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</si>
  <si>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</si>
  <si>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</si>
  <si>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</si>
  <si>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</si>
  <si>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</si>
  <si>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</si>
  <si>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</si>
  <si>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</si>
  <si>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</si>
  <si>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</si>
  <si>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</si>
  <si>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</si>
  <si>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</si>
  <si>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</si>
  <si>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</si>
  <si>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</si>
  <si>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</si>
  <si>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</si>
  <si>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</si>
  <si>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</si>
  <si>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</si>
  <si>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</si>
  <si>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</si>
  <si>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</si>
  <si>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</si>
  <si>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</si>
  <si>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</si>
  <si>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</si>
  <si>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</si>
  <si>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</si>
  <si>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</si>
  <si>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</si>
  <si>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</si>
  <si>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</si>
  <si>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</si>
  <si>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</si>
  <si>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</si>
  <si>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</si>
  <si>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</si>
  <si>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</si>
  <si>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</si>
  <si>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</si>
  <si>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</si>
  <si>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</si>
  <si>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</si>
  <si>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</si>
  <si>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</si>
  <si>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</si>
  <si>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</si>
  <si>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</si>
  <si>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</si>
  <si>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</si>
  <si>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</si>
  <si>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</si>
  <si>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</si>
  <si>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</si>
  <si>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</si>
  <si>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</si>
  <si>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</si>
  <si>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</si>
  <si>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</si>
  <si>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</si>
  <si>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</si>
  <si>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</si>
  <si>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</si>
  <si>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</si>
  <si>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</si>
  <si>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</si>
  <si>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</si>
  <si>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</si>
  <si>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</si>
  <si>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</si>
  <si>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</si>
  <si>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</si>
  <si>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</si>
  <si>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</si>
  <si>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</si>
  <si>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</si>
  <si>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</si>
  <si>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</si>
  <si>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</si>
  <si>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</si>
  <si>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</si>
  <si>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</si>
  <si>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</si>
  <si>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</si>
  <si>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</si>
  <si>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</si>
  <si>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</si>
  <si>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</si>
  <si>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</si>
  <si>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</si>
  <si>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</si>
  <si>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</si>
  <si>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</si>
  <si>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</si>
  <si>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</si>
  <si>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</si>
  <si>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</si>
  <si>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</si>
  <si>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</si>
  <si>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</si>
  <si>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</si>
  <si>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</si>
  <si>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</si>
  <si>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</si>
  <si>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</si>
  <si>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</si>
  <si>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</si>
  <si>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</si>
  <si>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</si>
  <si>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</si>
  <si>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</si>
  <si>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</si>
  <si>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</si>
  <si>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</si>
  <si>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</si>
  <si>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</si>
  <si>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</si>
  <si>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</si>
  <si>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</si>
  <si>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</si>
  <si>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</si>
  <si>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</si>
  <si>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</si>
  <si>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</si>
  <si>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</si>
  <si>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</si>
  <si>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</si>
  <si>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</si>
  <si>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</si>
  <si>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</si>
  <si>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</si>
  <si>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</si>
  <si>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</si>
  <si>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</si>
  <si>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</si>
  <si>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</si>
  <si>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</si>
  <si>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</si>
  <si>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</si>
  <si>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</si>
  <si>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</si>
  <si>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</si>
  <si>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</si>
  <si>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</si>
  <si>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</si>
  <si>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</si>
  <si>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</si>
  <si>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</si>
  <si>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</si>
  <si>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</si>
  <si>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</si>
  <si>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</si>
  <si>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</si>
  <si>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</si>
  <si>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</si>
  <si>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</si>
  <si>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</si>
  <si>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</si>
  <si>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</si>
  <si>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</si>
  <si>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</si>
  <si>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</si>
  <si>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</si>
  <si>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</si>
  <si>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</si>
  <si>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</si>
  <si>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</si>
  <si>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</si>
  <si>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</si>
  <si>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</si>
  <si>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</si>
  <si>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</si>
  <si>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</si>
  <si>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</si>
  <si>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</si>
  <si>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</si>
  <si>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</si>
  <si>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</si>
  <si>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</si>
  <si>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</si>
  <si>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</si>
  <si>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</si>
  <si>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</si>
  <si>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</si>
  <si>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</si>
  <si>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</si>
  <si>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</si>
  <si>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</si>
  <si>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</si>
  <si>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</si>
  <si>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</si>
  <si>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</si>
  <si>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</si>
  <si>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</si>
  <si>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</si>
  <si>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</si>
  <si>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</si>
  <si>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</si>
  <si>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</si>
  <si>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</si>
  <si>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</si>
  <si>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</si>
  <si>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</si>
  <si>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</si>
  <si>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</si>
  <si>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</si>
  <si>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</si>
  <si>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</si>
  <si>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</si>
  <si>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</si>
  <si>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</si>
  <si>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</si>
  <si>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</si>
  <si>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</si>
  <si>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</si>
  <si>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</si>
  <si>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</si>
  <si>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</si>
  <si>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</si>
  <si>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</si>
  <si>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</si>
  <si>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</si>
  <si>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</si>
  <si>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</si>
  <si>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</si>
  <si>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</si>
  <si>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</si>
  <si>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</si>
  <si>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</si>
  <si>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</si>
  <si>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</si>
  <si>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</si>
  <si>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</si>
  <si>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</si>
  <si>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</si>
  <si>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</si>
  <si>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</si>
  <si>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</si>
  <si>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</si>
  <si>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</si>
  <si>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</si>
  <si>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</si>
  <si>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</si>
  <si>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</si>
  <si>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</si>
  <si>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</si>
  <si>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</si>
  <si>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</si>
  <si>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</si>
  <si>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</si>
  <si>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</si>
  <si>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</si>
  <si>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</si>
  <si>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</si>
  <si>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</si>
  <si>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</si>
  <si>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</si>
  <si>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</si>
  <si>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</si>
  <si>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</si>
  <si>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</si>
  <si>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</si>
  <si>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</si>
  <si>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</si>
  <si>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</si>
  <si>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</si>
  <si>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</si>
  <si>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</si>
  <si>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</si>
  <si>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</si>
  <si>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</si>
  <si>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</si>
  <si>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</si>
  <si>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</si>
  <si>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</si>
  <si>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</si>
  <si>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</si>
  <si>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</si>
  <si>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</si>
  <si>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</si>
  <si>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</si>
  <si>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</si>
  <si>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</si>
  <si>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</si>
  <si>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</si>
  <si>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</si>
  <si>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</si>
  <si>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</si>
  <si>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</si>
  <si>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</si>
  <si>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</si>
  <si>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</si>
  <si>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</si>
  <si>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</si>
  <si>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</si>
  <si>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</si>
  <si>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</si>
  <si>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</si>
  <si>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</si>
  <si>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</si>
  <si>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</si>
  <si>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</si>
  <si>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</si>
  <si>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</si>
  <si>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</si>
  <si>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</si>
  <si>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</si>
  <si>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</si>
  <si>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</si>
  <si>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</si>
  <si>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</si>
  <si>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</si>
  <si>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</si>
  <si>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</si>
  <si>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</si>
  <si>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</si>
  <si>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</si>
  <si>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</si>
  <si>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</si>
  <si>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</si>
  <si>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</si>
  <si>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</si>
  <si>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</si>
  <si>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</si>
  <si>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</si>
  <si>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</si>
  <si>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</si>
  <si>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</si>
  <si>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</si>
  <si>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</si>
  <si>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</si>
  <si>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</si>
  <si>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</si>
  <si>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</si>
  <si>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</si>
  <si>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</si>
  <si>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</si>
  <si>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</si>
  <si>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</si>
  <si>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</si>
  <si>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</si>
  <si>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</si>
  <si>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</si>
  <si>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</si>
  <si>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</si>
  <si>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</si>
  <si>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</si>
  <si>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</si>
  <si>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</si>
  <si>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</si>
  <si>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</si>
  <si>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</si>
  <si>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</si>
  <si>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</si>
  <si>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</si>
  <si>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</si>
  <si>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</si>
  <si>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</si>
  <si>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</si>
  <si>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</si>
  <si>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</si>
  <si>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</si>
  <si>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</si>
  <si>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</si>
  <si>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</si>
  <si>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</si>
  <si>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</si>
  <si>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</si>
  <si>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</si>
  <si>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</si>
  <si>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</si>
  <si>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</si>
  <si>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</si>
  <si>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</si>
  <si>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</si>
  <si>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</si>
  <si>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</si>
  <si>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</si>
  <si>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</si>
  <si>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</si>
  <si>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</si>
  <si>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</si>
  <si>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</si>
  <si>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</si>
  <si>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</si>
  <si>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</si>
  <si>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</si>
  <si>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</si>
  <si>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</si>
  <si>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</si>
  <si>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</si>
  <si>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</si>
  <si>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</si>
  <si>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</si>
  <si>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</si>
  <si>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</si>
  <si>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</si>
  <si>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</si>
  <si>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</si>
  <si>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</si>
  <si>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</si>
  <si>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</si>
  <si>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</si>
  <si>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</si>
  <si>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</si>
  <si>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</si>
  <si>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</si>
  <si>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</si>
  <si>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</si>
  <si>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</si>
  <si>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</si>
  <si>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</si>
  <si>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</si>
  <si>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</si>
  <si>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</si>
  <si>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</si>
  <si>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</si>
  <si>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</si>
  <si>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</si>
  <si>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</si>
  <si>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</si>
  <si>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</si>
  <si>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</si>
  <si>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</si>
  <si>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</si>
  <si>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</si>
  <si>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</si>
  <si>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</si>
  <si>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</si>
  <si>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</si>
  <si>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</si>
  <si>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</si>
  <si>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</si>
  <si>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</si>
  <si>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</si>
  <si>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</si>
  <si>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</si>
  <si>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</si>
  <si>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</si>
  <si>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</si>
  <si>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</si>
  <si>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</si>
  <si>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</si>
  <si>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</si>
  <si>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</si>
  <si>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</si>
  <si>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</si>
  <si>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</si>
  <si>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</si>
  <si>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</si>
  <si>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</si>
  <si>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</si>
  <si>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</si>
  <si>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</si>
  <si>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</si>
  <si>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</si>
  <si>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</si>
  <si>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</si>
  <si>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</si>
  <si>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</si>
  <si>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</si>
  <si>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</si>
  <si>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</si>
  <si>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</si>
  <si>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</si>
  <si>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</si>
  <si>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</si>
  <si>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</si>
  <si>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</si>
  <si>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</si>
  <si>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</si>
  <si>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</si>
  <si>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</si>
  <si>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</si>
  <si>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</si>
  <si>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</si>
  <si>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</si>
  <si>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</si>
  <si>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</si>
  <si>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</si>
  <si>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</si>
  <si>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</si>
  <si>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</si>
  <si>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</si>
  <si>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</si>
  <si>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</si>
  <si>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</si>
  <si>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</si>
  <si>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</si>
  <si>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</si>
  <si>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</si>
  <si>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</si>
  <si>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</si>
  <si>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</si>
  <si>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</si>
  <si>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</si>
  <si>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</si>
  <si>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</si>
  <si>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</si>
  <si>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</si>
  <si>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</si>
  <si>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</si>
  <si>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</si>
  <si>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</si>
  <si>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</si>
  <si>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</si>
  <si>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</si>
  <si>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</si>
  <si>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</si>
  <si>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</si>
  <si>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</si>
  <si>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</si>
  <si>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</si>
  <si>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</si>
  <si>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</si>
  <si>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</si>
  <si>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</si>
  <si>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</si>
  <si>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</si>
  <si>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</si>
  <si>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</si>
  <si>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</si>
  <si>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</si>
  <si>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</si>
  <si>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</si>
  <si>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</si>
  <si>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</si>
  <si>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</si>
  <si>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</si>
  <si>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</si>
  <si>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</si>
  <si>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</si>
  <si>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</si>
  <si>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</si>
  <si>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</si>
  <si>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</si>
  <si>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</si>
  <si>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</si>
  <si>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</si>
  <si>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</si>
  <si>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</si>
  <si>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</si>
  <si>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</si>
  <si>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</si>
  <si>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</si>
  <si>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</si>
  <si>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</si>
  <si>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</si>
  <si>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</si>
  <si>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</si>
  <si>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</si>
  <si>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</si>
  <si>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</si>
  <si>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</si>
  <si>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</si>
  <si>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</si>
  <si>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</si>
  <si>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</si>
  <si>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</si>
  <si>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</si>
  <si>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</si>
  <si>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</si>
  <si>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</si>
  <si>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</si>
  <si>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</si>
  <si>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</si>
  <si>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</si>
  <si>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</si>
  <si>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</si>
  <si>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</si>
  <si>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</si>
  <si>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</si>
  <si>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</si>
  <si>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</si>
  <si>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</si>
  <si>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</si>
  <si>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</si>
  <si>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</si>
  <si>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</si>
  <si>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</si>
  <si>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</si>
  <si>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</si>
  <si>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</si>
  <si>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</si>
  <si>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</si>
  <si>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</si>
  <si>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</si>
  <si>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</si>
  <si>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</si>
  <si>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</si>
  <si>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</si>
  <si>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</si>
  <si>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</si>
  <si>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</si>
  <si>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</si>
  <si>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</si>
  <si>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</si>
  <si>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</si>
  <si>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</si>
  <si>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</si>
  <si>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</si>
  <si>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</si>
  <si>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</si>
  <si>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</si>
  <si>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</si>
  <si>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</si>
  <si>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</si>
  <si>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</si>
  <si>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</si>
  <si>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</si>
  <si>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</si>
  <si>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</si>
  <si>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</si>
  <si>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</si>
  <si>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</si>
  <si>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</si>
  <si>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</si>
  <si>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</si>
  <si>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</si>
  <si>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</si>
  <si>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</si>
  <si>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</si>
  <si>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</si>
  <si>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</si>
  <si>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</si>
  <si>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</si>
  <si>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</si>
  <si>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</si>
  <si>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</si>
  <si>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</si>
  <si>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</si>
  <si>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</si>
  <si>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</si>
  <si>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</si>
  <si>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</si>
  <si>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</si>
  <si>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</si>
  <si>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</si>
  <si>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</si>
  <si>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</si>
  <si>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</si>
  <si>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</si>
  <si>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</si>
  <si>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</si>
  <si>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</si>
  <si>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</si>
  <si>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</si>
  <si>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</si>
  <si>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</si>
  <si>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</si>
  <si>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</si>
  <si>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</si>
  <si>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</si>
  <si>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</si>
  <si>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</si>
  <si>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</si>
  <si>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</si>
  <si>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</si>
  <si>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</si>
  <si>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</si>
  <si>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</si>
  <si>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</si>
  <si>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</si>
  <si>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</si>
  <si>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</si>
  <si>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</si>
  <si>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</si>
  <si>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</si>
  <si>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</si>
  <si>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</si>
  <si>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</si>
  <si>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</si>
  <si>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</si>
  <si>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</si>
  <si>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</si>
  <si>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</si>
  <si>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</si>
  <si>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</si>
  <si>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</si>
  <si>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</si>
  <si>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</si>
  <si>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</si>
  <si>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</si>
  <si>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</si>
  <si>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</si>
  <si>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</si>
  <si>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</si>
  <si>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</si>
  <si>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</si>
  <si>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</si>
  <si>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</si>
  <si>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</si>
  <si>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</si>
  <si>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</si>
  <si>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</si>
  <si>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</si>
  <si>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</si>
  <si>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</si>
  <si>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</si>
  <si>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</si>
  <si>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</si>
  <si>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</si>
  <si>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</si>
  <si>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</si>
  <si>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</si>
  <si>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</si>
  <si>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</si>
  <si>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</si>
  <si>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</si>
  <si>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</si>
  <si>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</si>
  <si>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</si>
  <si>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</si>
  <si>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</si>
  <si>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</si>
  <si>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</si>
  <si>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</si>
  <si>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</si>
  <si>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</si>
  <si>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</si>
  <si>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</si>
  <si>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</si>
  <si>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</si>
  <si>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</si>
  <si>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</si>
  <si>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</si>
  <si>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</si>
  <si>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</si>
  <si>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</si>
  <si>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</si>
  <si>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</si>
  <si>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</si>
  <si>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</si>
  <si>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</si>
  <si>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</si>
  <si>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</si>
  <si>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</si>
  <si>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</si>
  <si>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</si>
  <si>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</si>
  <si>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</si>
  <si>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</si>
  <si>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</si>
  <si>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</si>
  <si>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</si>
  <si>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</si>
  <si>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</si>
  <si>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</si>
  <si>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</si>
  <si>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</si>
  <si>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</si>
  <si>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</si>
  <si>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</si>
  <si>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</si>
  <si>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</si>
  <si>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</si>
  <si>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</si>
  <si>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</si>
  <si>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</si>
  <si>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</si>
  <si>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</si>
  <si>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</si>
  <si>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</si>
  <si>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</si>
  <si>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</si>
  <si>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</si>
  <si>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</si>
  <si>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</si>
  <si>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</si>
  <si>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</si>
  <si>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</si>
  <si>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</si>
  <si>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</si>
  <si>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</si>
  <si>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</si>
  <si>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</si>
  <si>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</si>
  <si>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</si>
  <si>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</si>
  <si>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</si>
  <si>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</si>
  <si>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</si>
  <si>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</si>
  <si>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</si>
  <si>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</si>
  <si>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</si>
  <si>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</si>
  <si>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</si>
  <si>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</si>
  <si>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</si>
  <si>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</si>
  <si>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</si>
  <si>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</si>
  <si>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</si>
  <si>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</si>
  <si>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</si>
  <si>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</si>
  <si>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</si>
  <si>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</si>
  <si>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</si>
  <si>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</si>
  <si>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</si>
  <si>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</si>
  <si>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</si>
  <si>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</si>
  <si>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</si>
  <si>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</si>
  <si>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</si>
  <si>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</si>
  <si>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</si>
  <si>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</si>
  <si>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</si>
  <si>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</si>
  <si>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</si>
  <si>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</si>
  <si>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</si>
  <si>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</si>
  <si>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</si>
  <si>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</si>
  <si>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</si>
  <si>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</si>
  <si>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</si>
  <si>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</si>
  <si>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</si>
  <si>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</si>
  <si>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</si>
  <si>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</si>
  <si>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</si>
  <si>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</si>
  <si>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</si>
  <si>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</si>
  <si>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</si>
  <si>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</si>
  <si>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</si>
  <si>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</si>
  <si>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</si>
  <si>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</si>
  <si>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</si>
  <si>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</si>
  <si>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</si>
  <si>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</si>
  <si>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</si>
  <si>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</si>
  <si>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</si>
  <si>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</si>
  <si>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</si>
  <si>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</si>
  <si>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</si>
  <si>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</si>
  <si>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</si>
  <si>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</si>
  <si>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</si>
  <si>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</si>
  <si>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</si>
  <si>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</si>
  <si>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</si>
  <si>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</si>
  <si>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</si>
  <si>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</si>
  <si>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</si>
  <si>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</si>
  <si>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</si>
  <si>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</si>
  <si>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</si>
  <si>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</si>
  <si>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</si>
  <si>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</si>
  <si>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</si>
  <si>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</si>
  <si>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</si>
  <si>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</si>
  <si>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</si>
  <si>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</si>
  <si>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</si>
  <si>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</si>
  <si>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</si>
  <si>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</si>
  <si>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</si>
  <si>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</si>
  <si>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</si>
  <si>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</si>
  <si>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</si>
  <si>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</si>
  <si>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</si>
  <si>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</si>
  <si>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</si>
  <si>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</si>
  <si>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</si>
  <si>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</si>
  <si>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</si>
  <si>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</si>
  <si>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</si>
  <si>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</si>
  <si>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</si>
  <si>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</si>
  <si>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</si>
  <si>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</si>
  <si>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</si>
  <si>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</si>
  <si>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</si>
  <si>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</si>
  <si>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</si>
  <si>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</si>
  <si>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</si>
  <si>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</si>
  <si>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</si>
  <si>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</si>
  <si>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</si>
  <si>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</si>
  <si>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</si>
  <si>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</si>
  <si>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</si>
  <si>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</si>
  <si>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</si>
  <si>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</si>
  <si>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</si>
  <si>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</si>
  <si>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</si>
  <si>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</si>
  <si>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</si>
  <si>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</si>
  <si>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</si>
  <si>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</si>
  <si>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</si>
  <si>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</si>
  <si>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</si>
  <si>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</si>
  <si>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</si>
  <si>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</si>
  <si>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</si>
  <si>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</si>
  <si>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</si>
  <si>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</si>
  <si>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</si>
  <si>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</si>
  <si>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</si>
  <si>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</si>
  <si>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</si>
  <si>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</si>
  <si>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</si>
  <si>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</si>
  <si>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</si>
  <si>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</si>
  <si>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</si>
  <si>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</si>
  <si>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</si>
  <si>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</si>
  <si>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</si>
  <si>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</si>
  <si>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</si>
  <si>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</si>
  <si>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</si>
  <si>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</si>
  <si>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</si>
  <si>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</si>
  <si>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</si>
  <si>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</si>
  <si>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</si>
  <si>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</si>
  <si>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</si>
  <si>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</si>
  <si>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</si>
  <si>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</si>
  <si>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</si>
  <si>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</si>
  <si>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</si>
  <si>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</si>
  <si>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</si>
  <si>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</si>
  <si>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</si>
  <si>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</si>
  <si>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</si>
  <si>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</si>
  <si>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</si>
  <si>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</si>
  <si>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</si>
  <si>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</si>
  <si>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</si>
  <si>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</si>
  <si>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</si>
  <si>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</si>
  <si>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</si>
  <si>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</si>
  <si>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</si>
  <si>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</si>
  <si>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</si>
  <si>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</si>
  <si>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</si>
  <si>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</si>
  <si>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</si>
  <si>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</si>
  <si>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</si>
  <si>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</si>
  <si>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</si>
  <si>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</si>
  <si>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</si>
  <si>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</si>
  <si>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</si>
  <si>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</si>
  <si>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</si>
  <si>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</si>
  <si>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</si>
  <si>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</si>
  <si>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</si>
  <si>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</si>
  <si>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</si>
  <si>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</si>
  <si>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</si>
  <si>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</si>
  <si>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</si>
  <si>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</si>
  <si>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</si>
  <si>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</si>
  <si>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</si>
  <si>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</si>
  <si>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</si>
  <si>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</si>
  <si>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</si>
  <si>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</si>
  <si>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</si>
  <si>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</si>
  <si>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</si>
  <si>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</si>
  <si>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</si>
  <si>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</si>
  <si>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</si>
  <si>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</si>
  <si>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</si>
  <si>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</si>
  <si>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</si>
  <si>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</si>
  <si>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</si>
  <si>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</si>
  <si>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</si>
  <si>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</si>
  <si>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</si>
  <si>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</si>
  <si>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</si>
  <si>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</si>
  <si>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</si>
  <si>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</si>
  <si>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</si>
  <si>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</si>
  <si>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</si>
  <si>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</si>
  <si>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</si>
  <si>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</si>
  <si>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</si>
  <si>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</si>
  <si>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</si>
  <si>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</si>
  <si>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</si>
  <si>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</si>
  <si>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</si>
  <si>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</si>
  <si>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</si>
  <si>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</si>
  <si>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</si>
  <si>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</si>
  <si>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</si>
  <si>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</si>
  <si>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</si>
  <si>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</si>
  <si>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</si>
  <si>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</si>
  <si>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</si>
  <si>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</si>
  <si>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</si>
  <si>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</si>
  <si>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</si>
  <si>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</si>
  <si>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</si>
  <si>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</si>
  <si>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</si>
  <si>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</si>
  <si>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</si>
  <si>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</si>
  <si>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</si>
  <si>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</si>
  <si>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</si>
  <si>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</si>
  <si>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</si>
  <si>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</si>
  <si>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</si>
  <si>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</si>
  <si>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</si>
  <si>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</si>
  <si>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</si>
  <si>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</si>
  <si>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</si>
  <si>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</si>
  <si>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</si>
  <si>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</si>
  <si>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</si>
  <si>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</si>
  <si>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</si>
  <si>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</si>
  <si>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</si>
  <si>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</si>
  <si>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</si>
  <si>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</si>
  <si>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</si>
  <si>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</si>
  <si>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</si>
  <si>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</si>
  <si>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</si>
  <si>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</si>
  <si>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</si>
  <si>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</si>
  <si>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</si>
  <si>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</si>
  <si>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</si>
  <si>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</si>
  <si>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</si>
  <si>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</si>
  <si>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</si>
  <si>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</si>
  <si>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</si>
  <si>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</si>
  <si>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</si>
  <si>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</si>
  <si>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</si>
  <si>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</si>
  <si>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</si>
  <si>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</si>
  <si>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</si>
  <si>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</si>
  <si>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</si>
  <si>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</si>
  <si>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</si>
  <si>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</si>
  <si>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</si>
  <si>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</si>
  <si>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</si>
  <si>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</si>
  <si>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</si>
  <si>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</si>
  <si>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</si>
  <si>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</si>
  <si>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</si>
  <si>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</si>
  <si>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</si>
  <si>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</si>
  <si>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</si>
  <si>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</si>
  <si>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</si>
  <si>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</si>
  <si>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</si>
  <si>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</si>
  <si>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</si>
  <si>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</si>
  <si>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</si>
  <si>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</si>
  <si>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</si>
  <si>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</si>
  <si>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</si>
  <si>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</si>
  <si>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</si>
  <si>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</si>
  <si>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</si>
  <si>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</si>
  <si>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</si>
  <si>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</si>
  <si>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</si>
  <si>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</si>
  <si>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</si>
  <si>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</si>
  <si>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</si>
  <si>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</si>
  <si>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</si>
  <si>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</si>
  <si>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</si>
  <si>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</si>
  <si>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</si>
  <si>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</si>
  <si>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</si>
  <si>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</si>
  <si>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</si>
  <si>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</si>
  <si>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</si>
  <si>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</si>
  <si>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</si>
  <si>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</si>
  <si>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</si>
  <si>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</si>
  <si>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</si>
  <si>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</si>
  <si>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</si>
  <si>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</si>
  <si>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</si>
  <si>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</si>
  <si>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</si>
  <si>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</si>
  <si>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</si>
  <si>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</si>
  <si>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</si>
  <si>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</si>
  <si>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</si>
  <si>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</si>
  <si>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</si>
  <si>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</si>
  <si>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</si>
  <si>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</si>
  <si>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</si>
  <si>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</si>
  <si>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</si>
  <si>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</si>
  <si>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</si>
  <si>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</si>
  <si>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</si>
  <si>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</si>
  <si>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</si>
  <si>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</si>
  <si>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</si>
  <si>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</si>
  <si>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</si>
  <si>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</si>
  <si>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</si>
  <si>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</si>
  <si>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</si>
  <si>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</si>
  <si>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</si>
  <si>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</si>
  <si>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</si>
  <si>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</si>
  <si>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</si>
  <si>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</si>
  <si>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</si>
  <si>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</si>
  <si>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</si>
  <si>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</si>
  <si>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</si>
  <si>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</si>
  <si>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</si>
  <si>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</si>
  <si>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</si>
  <si>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</si>
  <si>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</si>
  <si>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</si>
  <si>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</si>
  <si>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</si>
  <si>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</si>
  <si>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</si>
  <si>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</si>
  <si>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</si>
  <si>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</si>
  <si>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</si>
  <si>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</si>
  <si>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</si>
  <si>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</si>
  <si>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</si>
  <si>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</si>
  <si>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</si>
  <si>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</si>
  <si>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</si>
  <si>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</si>
  <si>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</si>
  <si>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</si>
  <si>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</si>
  <si>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</si>
  <si>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</si>
  <si>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</si>
  <si>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</si>
  <si>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</si>
  <si>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</si>
  <si>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</si>
  <si>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</si>
  <si>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</si>
  <si>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</si>
  <si>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</si>
  <si>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</si>
  <si>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</si>
  <si>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</si>
  <si>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</si>
  <si>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</si>
  <si>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</si>
  <si>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</si>
  <si>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</si>
  <si>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</si>
  <si>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</si>
  <si>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</si>
  <si>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</si>
  <si>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</si>
  <si>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</si>
  <si>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</si>
  <si>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</si>
  <si>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</si>
  <si>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</si>
  <si>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</si>
  <si>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</si>
  <si>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</si>
  <si>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</si>
  <si>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</si>
  <si>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</si>
  <si>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</si>
  <si>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</si>
  <si>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</si>
  <si>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</si>
  <si>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</si>
  <si>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</si>
  <si>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</si>
  <si>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</si>
  <si>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</si>
  <si>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</si>
  <si>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</si>
  <si>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</si>
  <si>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</si>
  <si>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</si>
  <si>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</si>
  <si>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</si>
  <si>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</si>
  <si>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</si>
  <si>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</si>
  <si>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</si>
  <si>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</si>
  <si>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</si>
  <si>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</si>
  <si>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</si>
  <si>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</si>
  <si>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</si>
  <si>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</si>
  <si>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</si>
  <si>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</si>
  <si>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</si>
  <si>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</si>
  <si>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</si>
  <si>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</si>
  <si>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</si>
  <si>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</si>
  <si>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</si>
  <si>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</si>
  <si>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</si>
  <si>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</si>
  <si>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</si>
  <si>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</si>
  <si>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</si>
  <si>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</si>
  <si>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</si>
  <si>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</si>
  <si>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</si>
  <si>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</si>
  <si>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</si>
  <si>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</si>
  <si>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</si>
  <si>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</si>
  <si>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</si>
  <si>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</si>
  <si>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</si>
  <si>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</si>
  <si>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</si>
  <si>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</si>
  <si>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</si>
  <si>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</si>
  <si>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</si>
  <si>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</si>
  <si>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</si>
  <si>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</si>
  <si>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</si>
  <si>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</si>
  <si>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</si>
  <si>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</si>
  <si>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</si>
  <si>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</si>
  <si>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</si>
  <si>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</si>
  <si>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</si>
  <si>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</si>
  <si>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</si>
  <si>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</si>
  <si>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</si>
  <si>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</si>
  <si>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</si>
  <si>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</si>
  <si>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</si>
  <si>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</si>
  <si>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</si>
  <si>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</si>
  <si>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</si>
  <si>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</si>
  <si>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</si>
  <si>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</si>
  <si>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</si>
  <si>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</si>
  <si>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</si>
  <si>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</si>
  <si>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</si>
  <si>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</si>
  <si>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</si>
  <si>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</si>
  <si>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</si>
  <si>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</si>
  <si>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</si>
  <si>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</si>
  <si>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</si>
  <si>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</si>
  <si>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</si>
  <si>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</si>
  <si>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</si>
  <si>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</si>
  <si>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</si>
  <si>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</si>
  <si>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</si>
  <si>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</si>
  <si>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</si>
  <si>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</si>
  <si>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</si>
  <si>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</si>
  <si>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</si>
  <si>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</si>
  <si>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</si>
  <si>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</si>
  <si>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</si>
  <si>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</si>
  <si>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</si>
  <si>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</si>
  <si>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</si>
  <si>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</si>
  <si>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</si>
  <si>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</si>
  <si>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</si>
  <si>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</si>
  <si>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</si>
  <si>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</si>
  <si>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</si>
  <si>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</si>
  <si>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</si>
  <si>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</si>
  <si>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</si>
  <si>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</si>
  <si>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</si>
  <si>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</si>
  <si>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</si>
  <si>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</si>
  <si>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</si>
  <si>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</si>
  <si>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</si>
  <si>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</si>
  <si>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</si>
  <si>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</si>
  <si>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</si>
  <si>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</si>
  <si>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</si>
  <si>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</si>
  <si>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</si>
  <si>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</si>
  <si>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</si>
  <si>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</si>
  <si>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</si>
  <si>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</si>
  <si>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</si>
  <si>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</si>
  <si>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</si>
  <si>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</si>
  <si>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</si>
  <si>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</si>
  <si>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</si>
  <si>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</si>
  <si>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</si>
  <si>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</si>
  <si>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</si>
  <si>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</si>
  <si>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</si>
  <si>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</si>
  <si>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</si>
  <si>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</si>
  <si>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</si>
  <si>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</si>
  <si>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</si>
  <si>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</si>
  <si>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</si>
  <si>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</si>
  <si>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</si>
  <si>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</si>
  <si>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</si>
  <si>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</si>
  <si>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</si>
  <si>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</si>
  <si>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</si>
  <si>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</si>
  <si>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</si>
  <si>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</si>
  <si>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</si>
  <si>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</si>
  <si>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</si>
  <si>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</si>
  <si>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</si>
  <si>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</si>
  <si>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</si>
  <si>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</si>
  <si>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</si>
  <si>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</si>
  <si>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</si>
  <si>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</si>
  <si>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</si>
  <si>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</si>
  <si>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</si>
  <si>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</si>
  <si>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</si>
  <si>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</si>
  <si>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</si>
  <si>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</si>
  <si>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</si>
  <si>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</si>
  <si>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</si>
  <si>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</si>
  <si>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</si>
  <si>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</si>
  <si>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</si>
  <si>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</si>
  <si>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</si>
  <si>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</si>
  <si>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</si>
  <si>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</si>
  <si>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</si>
  <si>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</si>
  <si>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</si>
  <si>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</si>
  <si>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</si>
  <si>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</si>
  <si>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</si>
  <si>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</si>
  <si>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</si>
  <si>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</si>
  <si>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</si>
  <si>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</si>
  <si>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</si>
  <si>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</si>
  <si>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</si>
  <si>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</si>
  <si>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</si>
  <si>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</si>
  <si>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</si>
  <si>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</si>
  <si>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</si>
  <si>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</si>
  <si>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</si>
  <si>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</si>
  <si>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</si>
  <si>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</si>
  <si>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</si>
  <si>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</si>
  <si>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</si>
  <si>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</si>
  <si>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</si>
  <si>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</si>
  <si>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</si>
  <si>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</si>
  <si>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</si>
  <si>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</si>
  <si>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</si>
  <si>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</si>
  <si>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</si>
  <si>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</si>
  <si>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</si>
  <si>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</si>
  <si>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</si>
  <si>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</si>
  <si>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</si>
  <si>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</si>
  <si>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</si>
  <si>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</si>
  <si>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</si>
  <si>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</si>
  <si>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</si>
  <si>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</si>
  <si>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</si>
  <si>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</si>
  <si>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</si>
  <si>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</si>
  <si>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</si>
  <si>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</si>
  <si>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</si>
  <si>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</si>
  <si>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</si>
  <si>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</si>
  <si>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</si>
  <si>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</si>
  <si>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</si>
  <si>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</si>
  <si>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</si>
  <si>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</si>
  <si>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</si>
  <si>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</si>
  <si>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</si>
  <si>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</si>
  <si>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</si>
  <si>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</si>
  <si>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</si>
  <si>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</si>
  <si>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</si>
  <si>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</si>
  <si>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</si>
  <si>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</si>
  <si>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</si>
  <si>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</si>
  <si>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</si>
  <si>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</si>
  <si>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</si>
  <si>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</si>
  <si>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</si>
  <si>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</si>
  <si>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</si>
  <si>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</si>
  <si>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</si>
  <si>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</si>
  <si>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</si>
  <si>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</si>
  <si>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</si>
  <si>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</si>
  <si>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</si>
  <si>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</si>
  <si>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</si>
  <si>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</si>
  <si>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</si>
  <si>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</si>
  <si>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</si>
  <si>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</si>
  <si>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</si>
  <si>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</si>
  <si>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</si>
  <si>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</si>
  <si>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</si>
  <si>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</si>
  <si>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</si>
  <si>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</si>
  <si>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</si>
  <si>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</si>
  <si>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</si>
  <si>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</si>
  <si>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</si>
  <si>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</si>
  <si>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</si>
  <si>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</si>
  <si>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</si>
  <si>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</si>
  <si>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</si>
  <si>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</si>
  <si>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</si>
  <si>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</si>
  <si>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</si>
  <si>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</si>
  <si>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</si>
  <si>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</si>
  <si>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</si>
  <si>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</si>
  <si>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</si>
  <si>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</si>
  <si>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</si>
  <si>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</si>
  <si>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</si>
  <si>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</si>
  <si>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</si>
  <si>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</si>
  <si>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</si>
  <si>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</si>
  <si>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</si>
  <si>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</si>
  <si>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</si>
  <si>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</si>
  <si>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</si>
  <si>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</si>
  <si>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</si>
  <si>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</si>
  <si>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</si>
  <si>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</si>
  <si>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</si>
  <si>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</si>
  <si>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</si>
  <si>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</si>
  <si>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</si>
  <si>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</si>
  <si>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</si>
  <si>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</si>
  <si>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</si>
  <si>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</si>
  <si>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</si>
  <si>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</si>
  <si>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</si>
  <si>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</si>
  <si>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</si>
  <si>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</si>
  <si>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</si>
  <si>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</si>
  <si>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</si>
  <si>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</si>
  <si>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</si>
  <si>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</si>
  <si>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</si>
  <si>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</si>
  <si>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</si>
  <si>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</si>
  <si>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</si>
  <si>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</si>
  <si>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</si>
  <si>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</si>
  <si>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</si>
  <si>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</si>
  <si>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</si>
  <si>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</si>
  <si>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</si>
  <si>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</si>
  <si>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</si>
  <si>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</si>
  <si>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</si>
  <si>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</si>
  <si>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</si>
  <si>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</si>
  <si>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</si>
  <si>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</si>
  <si>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</si>
  <si>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</si>
  <si>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</si>
  <si>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</si>
  <si>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</si>
  <si>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</si>
  <si>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</si>
  <si>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</si>
  <si>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</si>
  <si>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</si>
  <si>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</si>
  <si>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</si>
  <si>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</si>
  <si>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</si>
  <si>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</si>
  <si>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</si>
  <si>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</si>
  <si>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</si>
  <si>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</si>
  <si>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</si>
  <si>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</si>
  <si>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</si>
  <si>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</si>
  <si>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</si>
  <si>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</si>
  <si>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</si>
  <si>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</si>
  <si>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</si>
  <si>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</si>
  <si>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</si>
  <si>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</si>
  <si>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</si>
  <si>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</si>
  <si>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</si>
  <si>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</si>
  <si>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</si>
  <si>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</si>
  <si>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</si>
  <si>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</si>
  <si>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</si>
  <si>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</si>
  <si>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</si>
  <si>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</si>
  <si>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</si>
  <si>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</si>
  <si>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</si>
  <si>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</si>
  <si>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</si>
  <si>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</si>
  <si>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</si>
  <si>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</si>
  <si>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</si>
  <si>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</si>
  <si>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</si>
  <si>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</si>
  <si>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</si>
  <si>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</si>
  <si>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</si>
  <si>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</si>
  <si>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</si>
  <si>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</si>
  <si>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</si>
  <si>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</si>
  <si>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</si>
  <si>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</si>
  <si>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</si>
  <si>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</si>
  <si>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</si>
  <si>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</si>
  <si>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</si>
  <si>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</si>
  <si>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</si>
  <si>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</si>
  <si>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</si>
  <si>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</si>
  <si>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</si>
  <si>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</si>
  <si>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</si>
  <si>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</si>
  <si>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</si>
  <si>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</si>
  <si>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</si>
  <si>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</si>
  <si>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</si>
  <si>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</si>
  <si>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</si>
  <si>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</si>
  <si>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</si>
  <si>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</si>
  <si>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</si>
  <si>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</si>
  <si>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</si>
  <si>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</si>
  <si>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</si>
  <si>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</si>
  <si>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</si>
  <si>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</si>
  <si>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</si>
  <si>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</si>
  <si>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</si>
  <si>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</si>
  <si>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</si>
  <si>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</si>
  <si>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</si>
  <si>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</si>
  <si>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</si>
  <si>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</si>
  <si>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</si>
  <si>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</si>
  <si>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</si>
  <si>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</si>
  <si>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</si>
  <si>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</si>
  <si>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</si>
  <si>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</si>
  <si>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</si>
  <si>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</si>
  <si>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</si>
  <si>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</si>
  <si>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</si>
  <si>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</si>
  <si>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</si>
  <si>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</si>
  <si>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</si>
  <si>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</si>
  <si>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</si>
  <si>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</si>
  <si>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</si>
  <si>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</si>
  <si>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</si>
  <si>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</si>
  <si>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</si>
  <si>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</si>
  <si>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</si>
  <si>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</si>
  <si>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</si>
  <si>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</si>
  <si>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</si>
  <si>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</si>
  <si>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</si>
  <si>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</si>
  <si>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</si>
  <si>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</si>
  <si>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</si>
  <si>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</si>
  <si>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</si>
  <si>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</si>
  <si>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</si>
  <si>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</si>
  <si>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</si>
  <si>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</si>
  <si>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</si>
  <si>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</si>
  <si>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</si>
  <si>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</si>
  <si>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</si>
  <si>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</si>
  <si>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</si>
  <si>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</si>
  <si>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</si>
  <si>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</si>
  <si>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</si>
  <si>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</si>
  <si>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</si>
  <si>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</si>
  <si>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</si>
  <si>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</si>
  <si>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</si>
  <si>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</si>
  <si>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</si>
  <si>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</si>
  <si>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</si>
  <si>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</si>
  <si>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</si>
  <si>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</si>
  <si>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</si>
  <si>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</si>
  <si>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</si>
  <si>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</si>
  <si>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</si>
  <si>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</si>
  <si>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</si>
  <si>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</si>
  <si>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</si>
  <si>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</si>
  <si>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</si>
  <si>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</si>
  <si>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</si>
  <si>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</si>
  <si>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</si>
  <si>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</si>
  <si>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</si>
  <si>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</si>
  <si>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</si>
  <si>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</si>
  <si>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</si>
  <si>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</si>
  <si>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</si>
  <si>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</si>
  <si>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</si>
  <si>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</si>
  <si>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</si>
  <si>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</si>
  <si>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</si>
  <si>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</si>
  <si>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</si>
  <si>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</si>
  <si>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</si>
  <si>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</si>
  <si>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</si>
  <si>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</si>
  <si>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</si>
  <si>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</si>
  <si>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</si>
  <si>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</si>
  <si>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</si>
  <si>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</si>
  <si>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</si>
  <si>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</si>
  <si>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</si>
  <si>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</si>
  <si>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</si>
  <si>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</si>
  <si>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</si>
  <si>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</si>
  <si>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</si>
  <si>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</si>
  <si>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</si>
  <si>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</si>
  <si>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</si>
  <si>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</si>
  <si>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</si>
  <si>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</si>
  <si>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</si>
  <si>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</si>
  <si>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</si>
  <si>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</si>
  <si>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</si>
  <si>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</si>
  <si>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</si>
  <si>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</si>
  <si>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</si>
  <si>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</si>
  <si>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</si>
  <si>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</si>
  <si>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</si>
  <si>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</si>
  <si>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</si>
  <si>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</si>
  <si>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</si>
  <si>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</si>
  <si>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</si>
  <si>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</si>
  <si>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</si>
  <si>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</si>
  <si>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</si>
  <si>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</si>
  <si>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</si>
  <si>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</si>
  <si>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</si>
  <si>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</si>
  <si>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</si>
  <si>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</si>
  <si>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</si>
  <si>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</si>
  <si>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</si>
  <si>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</si>
  <si>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</si>
  <si>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</si>
  <si>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</si>
  <si>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</si>
  <si>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</si>
  <si>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</si>
  <si>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</si>
  <si>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</si>
  <si>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</si>
  <si>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</si>
  <si>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</si>
  <si>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</si>
  <si>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</si>
  <si>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</si>
  <si>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</si>
  <si>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</si>
  <si>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</si>
  <si>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</si>
  <si>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</si>
  <si>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</si>
  <si>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</si>
  <si>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</si>
  <si>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</si>
  <si>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</si>
  <si>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</si>
  <si>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</si>
  <si>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</si>
  <si>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</si>
  <si>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</si>
  <si>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</si>
  <si>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</si>
  <si>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</si>
  <si>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</si>
  <si>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</si>
  <si>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</si>
  <si>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</si>
  <si>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</si>
  <si>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</si>
  <si>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</si>
  <si>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</si>
  <si>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</si>
  <si>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</si>
  <si>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</si>
  <si>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</si>
  <si>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</si>
  <si>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</si>
  <si>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</si>
  <si>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</si>
  <si>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</si>
  <si>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</si>
  <si>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</si>
  <si>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</si>
  <si>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</si>
  <si>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</si>
  <si>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</si>
  <si>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</si>
  <si>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</si>
  <si>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</si>
  <si>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</si>
  <si>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</si>
  <si>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</si>
  <si>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</si>
  <si>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</si>
  <si>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</si>
  <si>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</si>
  <si>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</si>
  <si>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</si>
  <si>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</si>
  <si>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</si>
  <si>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</si>
  <si>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</si>
  <si>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</si>
  <si>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</si>
  <si>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</si>
  <si>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</si>
  <si>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</si>
  <si>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</si>
  <si>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</si>
  <si>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</si>
  <si>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</si>
  <si>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</si>
  <si>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</si>
  <si>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</si>
  <si>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</si>
  <si>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</si>
  <si>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</si>
  <si>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</si>
  <si>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</si>
  <si>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</si>
  <si>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</si>
  <si>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</si>
  <si>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</si>
  <si>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</si>
  <si>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</si>
  <si>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</si>
  <si>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</si>
  <si>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</si>
  <si>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</si>
  <si>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</si>
  <si>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</si>
  <si>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</si>
  <si>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</si>
  <si>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</si>
  <si>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</si>
  <si>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</si>
  <si>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</si>
  <si>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</si>
  <si>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</si>
  <si>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</si>
  <si>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</si>
  <si>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</si>
  <si>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</si>
  <si>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</si>
  <si>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</si>
  <si>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</si>
  <si>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</si>
  <si>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</si>
  <si>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</si>
  <si>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</si>
  <si>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</si>
  <si>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</si>
  <si>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</si>
  <si>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</si>
  <si>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</si>
  <si>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</si>
  <si>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</si>
  <si>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</si>
  <si>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</si>
  <si>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</si>
  <si>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</si>
  <si>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</si>
  <si>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</si>
  <si>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</si>
  <si>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</si>
  <si>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</si>
  <si>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</si>
  <si>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</si>
  <si>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</si>
  <si>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</si>
  <si>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</si>
  <si>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</si>
  <si>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</si>
  <si>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</si>
  <si>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</si>
  <si>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</si>
  <si>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</si>
  <si>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</si>
  <si>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</si>
  <si>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</si>
  <si>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</si>
  <si>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</si>
  <si>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</si>
  <si>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</si>
  <si>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</si>
  <si>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</si>
  <si>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</si>
  <si>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</si>
  <si>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</si>
  <si>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</si>
  <si>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</si>
  <si>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</si>
  <si>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</si>
  <si>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</si>
  <si>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</si>
  <si>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</si>
  <si>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</si>
  <si>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</si>
  <si>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</si>
  <si>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</si>
  <si>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</si>
  <si>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</si>
  <si>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</si>
  <si>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</si>
  <si>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</si>
  <si>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</si>
  <si>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</si>
  <si>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</si>
  <si>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</si>
  <si>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</si>
  <si>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</si>
  <si>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</si>
  <si>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</si>
  <si>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</si>
  <si>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</si>
  <si>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</si>
  <si>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</si>
  <si>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</si>
  <si>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</si>
  <si>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</si>
  <si>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</si>
  <si>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</si>
  <si>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</si>
  <si>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</si>
  <si>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</si>
  <si>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</si>
  <si>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</si>
  <si>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</si>
  <si>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</si>
  <si>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</si>
  <si>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</si>
  <si>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</si>
  <si>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</si>
  <si>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</si>
  <si>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</si>
  <si>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</si>
  <si>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</si>
  <si>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</si>
  <si>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</si>
  <si>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</si>
  <si>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</si>
  <si>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</si>
  <si>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</si>
  <si>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</si>
  <si>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</si>
  <si>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</si>
  <si>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</si>
  <si>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</si>
  <si>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</si>
  <si>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</si>
  <si>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</si>
  <si>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</si>
  <si>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</si>
  <si>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</si>
  <si>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</si>
  <si>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</si>
  <si>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</si>
  <si>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</si>
  <si>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</si>
  <si>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</si>
  <si>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</si>
  <si>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</si>
  <si>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</si>
  <si>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</si>
  <si>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</si>
  <si>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</si>
  <si>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</si>
  <si>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</si>
  <si>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</si>
  <si>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</si>
  <si>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</si>
  <si>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</si>
  <si>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</si>
  <si>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</si>
  <si>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</si>
  <si>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</si>
  <si>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</si>
  <si>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</si>
  <si>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</si>
  <si>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</si>
  <si>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</si>
  <si>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</si>
  <si>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</si>
  <si>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</si>
  <si>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</si>
  <si>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</si>
  <si>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</si>
  <si>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</si>
  <si>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</si>
  <si>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</si>
  <si>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</si>
  <si>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</si>
  <si>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</si>
  <si>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</si>
  <si>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</si>
  <si>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</si>
  <si>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</si>
  <si>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</si>
  <si>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</si>
  <si>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</si>
  <si>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</si>
  <si>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</si>
  <si>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</si>
  <si>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</si>
  <si>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</si>
  <si>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</si>
  <si>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</si>
  <si>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</si>
  <si>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</si>
  <si>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</si>
  <si>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</si>
  <si>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</si>
  <si>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</si>
  <si>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</si>
  <si>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</si>
  <si>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</si>
  <si>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</si>
  <si>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</si>
  <si>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</si>
  <si>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</si>
  <si>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</si>
  <si>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</si>
  <si>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</si>
  <si>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</si>
  <si>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</si>
  <si>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</si>
  <si>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</si>
  <si>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</si>
  <si>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</si>
  <si>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</si>
  <si>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</si>
  <si>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</si>
  <si>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</si>
  <si>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</si>
  <si>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</si>
  <si>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</si>
  <si>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</si>
  <si>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</si>
  <si>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</si>
  <si>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</si>
  <si>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</si>
  <si>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</si>
  <si>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</si>
  <si>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</si>
  <si>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</si>
  <si>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</si>
  <si>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</si>
  <si>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</si>
  <si>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</si>
  <si>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</si>
  <si>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</si>
  <si>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</si>
  <si>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</si>
  <si>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</si>
  <si>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</si>
  <si>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</si>
  <si>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</si>
  <si>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</si>
  <si>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</si>
  <si>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</si>
  <si>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</si>
  <si>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</si>
  <si>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</si>
  <si>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</si>
  <si>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</si>
  <si>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</si>
  <si>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</si>
  <si>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</si>
  <si>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</si>
  <si>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</si>
  <si>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</si>
  <si>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</si>
  <si>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</si>
  <si>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</si>
  <si>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</si>
  <si>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</si>
  <si>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</si>
  <si>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</si>
  <si>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</si>
  <si>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</si>
  <si>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</si>
  <si>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</si>
  <si>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</si>
  <si>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</si>
  <si>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</si>
  <si>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</si>
  <si>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</si>
  <si>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</si>
  <si>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</si>
  <si>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</si>
  <si>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</si>
  <si>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</si>
  <si>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</si>
  <si>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</si>
  <si>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</si>
  <si>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</si>
  <si>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</si>
  <si>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</si>
  <si>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</si>
  <si>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</si>
  <si>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</si>
  <si>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</si>
  <si>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</si>
  <si>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</si>
  <si>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</si>
  <si>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</si>
  <si>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</si>
  <si>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</si>
  <si>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</si>
  <si>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</si>
  <si>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</si>
  <si>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</si>
  <si>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</si>
  <si>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</si>
  <si>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</si>
  <si>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</si>
  <si>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</si>
  <si>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</si>
  <si>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</si>
  <si>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</si>
  <si>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</si>
  <si>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</si>
  <si>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</si>
  <si>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</si>
  <si>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</si>
  <si>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</si>
  <si>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</si>
  <si>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</si>
  <si>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</si>
  <si>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</si>
  <si>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</si>
  <si>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</si>
  <si>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</si>
  <si>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</si>
  <si>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</si>
  <si>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</si>
  <si>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</si>
  <si>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</si>
  <si>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</si>
  <si>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</si>
  <si>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</si>
  <si>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</si>
  <si>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</si>
  <si>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</si>
  <si>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</si>
  <si>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</si>
  <si>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</si>
  <si>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</si>
  <si>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</si>
  <si>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</si>
  <si>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</si>
  <si>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</si>
  <si>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</si>
  <si>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</si>
  <si>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</si>
  <si>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</si>
  <si>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</si>
  <si>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</si>
  <si>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</si>
  <si>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</si>
  <si>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</si>
  <si>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</si>
  <si>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</si>
  <si>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</si>
  <si>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</si>
  <si>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</si>
  <si>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</si>
  <si>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</si>
  <si>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</si>
  <si>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</si>
  <si>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</si>
  <si>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</si>
  <si>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</si>
  <si>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</si>
  <si>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</si>
  <si>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</si>
  <si>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</si>
  <si>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</si>
  <si>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</si>
  <si>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</si>
  <si>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</si>
  <si>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</si>
  <si>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</si>
  <si>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</si>
  <si>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</si>
  <si>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</si>
  <si>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</si>
  <si>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</si>
  <si>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</si>
  <si>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</si>
  <si>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</si>
  <si>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</si>
  <si>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</si>
  <si>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</si>
  <si>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</si>
  <si>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</si>
  <si>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</si>
  <si>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</si>
  <si>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</si>
  <si>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</si>
  <si>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</si>
  <si>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</si>
  <si>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</si>
  <si>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</si>
  <si>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</si>
  <si>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</si>
  <si>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</si>
  <si>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</si>
  <si>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</si>
  <si>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</si>
  <si>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</si>
  <si>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</si>
  <si>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</si>
  <si>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</si>
  <si>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</si>
  <si>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</si>
  <si>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</si>
  <si>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</si>
  <si>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</si>
  <si>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</si>
  <si>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</si>
  <si>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</si>
  <si>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</si>
  <si>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</si>
  <si>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</si>
  <si>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</si>
  <si>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</si>
  <si>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</si>
  <si>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</si>
  <si>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</si>
  <si>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</si>
  <si>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</si>
  <si>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</si>
  <si>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</si>
  <si>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</si>
  <si>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</si>
  <si>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</si>
  <si>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</si>
  <si>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</si>
  <si>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</si>
  <si>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</si>
  <si>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</si>
  <si>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</si>
  <si>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</si>
  <si>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</si>
  <si>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</si>
  <si>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</si>
  <si>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</si>
  <si>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</si>
  <si>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</si>
  <si>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</si>
  <si>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</si>
  <si>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</si>
  <si>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</si>
  <si>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</si>
  <si>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</si>
  <si>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</si>
  <si>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</si>
  <si>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</si>
  <si>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</si>
  <si>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</si>
  <si>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</si>
  <si>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</si>
  <si>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</si>
  <si>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</si>
  <si>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</si>
  <si>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</si>
  <si>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</si>
  <si>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</si>
  <si>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</si>
  <si>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</si>
  <si>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</si>
  <si>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</si>
  <si>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</si>
  <si>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</si>
  <si>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</si>
  <si>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</si>
  <si>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</si>
  <si>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</si>
  <si>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</si>
  <si>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</si>
  <si>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</si>
  <si>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</si>
  <si>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</si>
  <si>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</si>
  <si>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</si>
  <si>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</si>
  <si>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</si>
  <si>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</si>
  <si>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</si>
  <si>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</si>
  <si>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</si>
  <si>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</si>
  <si>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</si>
  <si>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</si>
  <si>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</si>
  <si>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</si>
  <si>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</si>
  <si>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</si>
  <si>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</si>
  <si>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</si>
  <si>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</si>
  <si>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</si>
  <si>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</si>
  <si>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</si>
  <si>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</si>
  <si>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</si>
  <si>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</si>
  <si>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</si>
  <si>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</si>
  <si>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</si>
  <si>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</si>
  <si>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</si>
  <si>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</si>
  <si>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</si>
  <si>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</si>
  <si>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</si>
  <si>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</si>
  <si>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</si>
  <si>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</si>
  <si>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</si>
  <si>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</si>
  <si>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</si>
  <si>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</si>
  <si>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</si>
  <si>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</si>
  <si>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</si>
  <si>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</si>
  <si>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</si>
  <si>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</si>
  <si>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</si>
  <si>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</si>
  <si>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</si>
  <si>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</si>
  <si>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</si>
  <si>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</si>
  <si>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</si>
  <si>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</si>
  <si>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</si>
  <si>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</si>
  <si>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</si>
  <si>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</si>
  <si>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</si>
  <si>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</si>
  <si>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</si>
  <si>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</si>
  <si>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</si>
  <si>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</si>
  <si>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</si>
  <si>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</si>
  <si>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</si>
  <si>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</si>
  <si>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</si>
  <si>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</si>
  <si>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</si>
  <si>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</si>
  <si>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</si>
  <si>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</si>
  <si>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</si>
  <si>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</si>
  <si>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</si>
  <si>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</si>
  <si>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</si>
  <si>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</si>
  <si>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</si>
  <si>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</si>
  <si>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</si>
  <si>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</si>
  <si>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</si>
  <si>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</si>
  <si>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</si>
  <si>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</si>
  <si>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</si>
  <si>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</si>
  <si>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</si>
  <si>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</si>
  <si>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</si>
  <si>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</si>
  <si>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</si>
  <si>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</si>
  <si>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</si>
  <si>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</si>
  <si>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</si>
  <si>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Years</t>
  </si>
  <si>
    <t xml:space="preserve">                            Date created cinversion </t>
  </si>
  <si>
    <t>(All)</t>
  </si>
  <si>
    <t>Column Labels</t>
  </si>
  <si>
    <t>Grand Total</t>
  </si>
  <si>
    <t>Row Labels</t>
  </si>
  <si>
    <t>Sep</t>
  </si>
  <si>
    <t>Aug</t>
  </si>
  <si>
    <t>Jan</t>
  </si>
  <si>
    <t>May</t>
  </si>
  <si>
    <t>Jul</t>
  </si>
  <si>
    <t>Dec</t>
  </si>
  <si>
    <t>Mar</t>
  </si>
  <si>
    <t>Apr</t>
  </si>
  <si>
    <t>Oct</t>
  </si>
  <si>
    <t>Nov</t>
  </si>
  <si>
    <t>Feb</t>
  </si>
  <si>
    <t>Jun</t>
  </si>
  <si>
    <t>Count of Quarters</t>
  </si>
  <si>
    <t>(Multiple Items)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</si>
  <si>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</si>
  <si>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</si>
  <si>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</si>
  <si>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</si>
  <si>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</si>
  <si>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</si>
  <si>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</si>
  <si>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</si>
  <si>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</si>
  <si>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</si>
  <si>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</si>
  <si>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</si>
  <si>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</si>
  <si>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</si>
  <si>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</si>
  <si>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</si>
  <si>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</si>
  <si>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</si>
  <si>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</si>
  <si>
    <t>difference</t>
  </si>
  <si>
    <t>Percentage Failed</t>
  </si>
  <si>
    <t>Parent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</si>
</sst>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A5030B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1" fillId="0" borderId="0" xfId="0" applyNumberFormat="1" applyFont="1" applyAlignment="1">
      <alignment horizontal="center"/>
    </xf>
    <xf numFmtId="14" fontId="1" fillId="0" borderId="0" xfId="0" applyNumberFormat="1" applyFont="1"/>
    <xf numFmtId="14" fontId="2" fillId="0" borderId="0" xfId="0" applyNumberFormat="1" applyFon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Theather Outcomes Based on Launch Date</a:t>
            </a:r>
          </a:p>
        </c:rich>
      </c:tx>
      <c:layout>
        <c:manualLayout>
          <c:xMode val="edge"/>
          <c:yMode val="edge"/>
          <c:x val="0.27688326435476401"/>
          <c:y val="1.25588697017268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</c:pivotFmt>
      <c:pivotFmt>
        <c:idx val="11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04-4B49-8884-F82864644140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CE-F440-9650-AF54965E0DCB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1CE-F440-9650-AF54965E0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20816"/>
        <c:axId val="102322464"/>
      </c:lineChart>
      <c:catAx>
        <c:axId val="10232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22464"/>
        <c:crosses val="autoZero"/>
        <c:auto val="1"/>
        <c:lblAlgn val="ctr"/>
        <c:lblOffset val="100"/>
        <c:noMultiLvlLbl val="0"/>
      </c:catAx>
      <c:valAx>
        <c:axId val="1023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2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</a:t>
            </a:r>
            <a:endParaRPr lang="en-US"/>
          </a:p>
        </c:rich>
      </c:tx>
      <c:layout>
        <c:manualLayout>
          <c:xMode val="edge"/>
          <c:yMode val="edge"/>
          <c:x val="0.4617877249039522"/>
          <c:y val="3.19488817891373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FD-AD41-826C-E495DBFE4294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FD-AD41-826C-E495DBFE4294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FD-AD41-826C-E495DBFE4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06912"/>
        <c:axId val="68288016"/>
      </c:lineChart>
      <c:catAx>
        <c:axId val="6820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88016"/>
        <c:crosses val="autoZero"/>
        <c:auto val="1"/>
        <c:lblAlgn val="ctr"/>
        <c:lblOffset val="100"/>
        <c:noMultiLvlLbl val="0"/>
      </c:catAx>
      <c:valAx>
        <c:axId val="6828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0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7</xdr:row>
      <xdr:rowOff>165100</xdr:rowOff>
    </xdr:from>
    <xdr:to>
      <xdr:col>17</xdr:col>
      <xdr:colOff>50800</xdr:colOff>
      <xdr:row>29</xdr:row>
      <xdr:rowOff>19050</xdr:rowOff>
    </xdr:to>
    <xdr:graphicFrame macro="">
      <xdr:nvGraphicFramePr>
        <xdr:cNvPr id="2" name="Theater_Outcomes_vs_Launch">
          <a:extLst>
            <a:ext uri="{FF2B5EF4-FFF2-40B4-BE49-F238E27FC236}">
              <a16:creationId xmlns:a16="http://schemas.microsoft.com/office/drawing/2014/main" id="{B05EA312-E862-AE22-336C-E633BA7B6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14</xdr:row>
      <xdr:rowOff>114300</xdr:rowOff>
    </xdr:from>
    <xdr:to>
      <xdr:col>9</xdr:col>
      <xdr:colOff>342900</xdr:colOff>
      <xdr:row>35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8B3178-59D2-BB0E-3D36-7FA1FDAFD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 Sousa" refreshedDate="44838.04081215278" createdVersion="8" refreshedVersion="8" minRefreshableVersion="3" recordCount="4114" xr:uid="{BE96B1A1-7193-7642-84A7-38C05D186CF6}">
  <cacheSource type="worksheet">
    <worksheetSource ref="A1:Q4115" sheet="KickStarter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 count="4107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</sharedItems>
    </cacheField>
    <cacheField name="blurb" numFmtId="0">
      <sharedItems containsMixedTypes="1" containsNumber="1" containsInteger="1" minValue="1" maxValue="1" count="4105">
        <s v="In this new TV show &quot;All Politics is Vocal&quot; as high school girls campaign, sing and cheer to be elected Governor of their summer camp."/>
        <s v="A Hannibal TV Show Fan Convention and Art Collective"/>
        <s v="Completion fund for post-production for teaser of British crime/drama tv series about a girl who sells morals for money"/>
        <s v="We already produced the *very* beginning of this story. Help us to see it through?"/>
        <s v="19th centuryâ€™s most notorious literary characters, out of step with the times, find comradery as roommates in modern day Los Angeles."/>
        <s v="The BBQ Daddy will be Filming the 1st episode of the Next Hit series to come to Network Television &quot;Bailout My Cookout&quot;"/>
        <s v="The story of &quot;Point Hope&quot; will honor, respect, and share the beauty and traditions of the Alaska Natives in Point Hope, AK: the Inupiat"/>
        <s v="Secrets bond three unfortunate teens who are facing issues that are common among youth today. And for one, it becomes too much to bear."/>
        <s v="Help us raise the funds to film our pilot episode!"/>
        <s v="Capturing everyday life at Falkirk Academy, a fictitious elite private high school where &quot;everyday life&quot; is anything but normal."/>
        <s v="Making a reality show casting the real elites of China. They are fun, young, wild, and ambitious. Filmed in Beijing with real risks."/>
        <s v="HamRadioNow will produce YouTube video of the complete 2016 ARRL &amp; TAPR Amateur Radio (Ham Radio) Digital Communications Conference"/>
        <s v="Spinward Traveller is based on the award winning role-playing game. Launch your imagination into the Traveller universe at Jump 6."/>
        <s v="A travel series hosted by touring musicians that profiles a different American city in each episode."/>
        <s v="A highly charged post apocalyptic sci fi series that pulls no punches!"/>
        <s v="Cien&amp;Cia es un proyecto transmedia para televisiÃ³n; la finalidad de la venta de camisetas es financiar el reality (Factual)."/>
        <s v="We want to create a Sizzle Reel to pitch a Reality TV Series to TV Executive starring artists Art Moose will use new artists each week."/>
        <s v="Uplifting English sitcom, a love letter to youthful exuberance that proves once and for all that none of us are ready for real life."/>
        <s v="The Indian cooking show you crave: complete with cooking, travel to India, and loads of spicy inspiration with Anupy."/>
        <s v="Brouhaha chronicles the adventures of aspiring comedian and prolific hedonist Jenny Carmichael as she works at a clickbait website."/>
        <s v="Help us reach our goal &amp; pay the drama dept that is performing the hard read, which is set for October 2015."/>
        <s v="â€œLIFE of an INGREDIENT,&quot; a series that tells the story of the greatest chef &amp; farm collaborators in todayâ€™s marketplace."/>
        <s v="Meet Gary, and Troy: Two unlikely friends that investigate &quot;strange phenomenon&quot;."/>
        <s v="Lois and Berlin are the Lucy and Ricky of reality. You will go on  journey to reinvent beauty from the inside out. Be the star !"/>
        <s v="STL Up Late is a weekly late night comedy talk show for St. Louis television."/>
        <s v="A dram-com television series revolved around memory and the hardships and revelations that come with its early turning point."/>
        <s v="Highlighting Sicily's points of light: its extraordinary people. Editing phase is now underway!!!"/>
        <s v="B-Rabbit is a hilarious depiction of immigrating to New Zealand and the life you desperately tried to leave behind."/>
        <s v="John and Brian are on a quest to change people's lives and rehabilitate dogs."/>
        <s v="Genuine, no cliche Cop dramedy. Stories based on Adam's time as a Constable. What really goes on? Think you know the Police? Find out."/>
        <s v="Comedy series about three introverted roommates coping with single life, secret resentments, and loudmouthed extroverts."/>
        <s v="After a two-year hiatus, The Alan Katz Show is coming back! But it can't unless we can get a 16gb flash drive valued at $12.71!"/>
        <s v="Approaching a milestone birthday, Gail abandons her group of yuppie stay-at-home mom friends for the vibrant and rowdy gay community."/>
        <s v="3 best friends balance their work, personal and private lives while finding time for their imaginary friends (who are 3 puppets)."/>
        <s v="A digitally dependent Josh, is forced to coexist with his promiscuous problematic cousin Wes, and face his fears of a human connection"/>
        <s v="Why Adam? is an independent TV show that explores concepts of basic science in everyday life."/>
        <s v="A modern day priest makes an unusual discovery, setting off a chain of events."/>
        <s v="Take an unscripted, real-time journey with Greg Aiello to the planet's wildest and most iconic places on this adventure travel TV show."/>
        <s v="A television show about three brothers from Chicago on a mission to discover and highlight the best breweries in America."/>
        <s v="Mystery-Drama Series. Following a shocking event, residents of a remote woodland community learn that some wounds never heal..."/>
        <s v="There is a cooking show in production that needs your help, a show about using local ingredients to create simple and elegant meals."/>
        <s v="A TV series that takes place in a high school setting with religions,morals,&amp; ethics as a guiding message for students &amp; their families"/>
        <s v="A show that explores the universal hospitality and shenanigans of BRO cultures in the most forbidden and unfamiliar places on earth!"/>
        <s v="Anglicon is a fan-run British media convention with a focus on Doctor Who, returning to the Seattle area bigger and better than ever!"/>
        <s v="The Creator of the hit FOX show THE BOURBON LOUNGE brings you BIG WHISKEY. A new travel show exploring whiskey like you've never seen."/>
        <s v="The Art of the Lift is a crime drama that follows an expert crew of pick-pockets and their attempt at breaking in a new recruit."/>
        <s v="The legendary community TV programme Joy's World is in dire need of new equipment! We are hoping you can help."/>
        <s v="Cursed with attracting odd men, an independent woman takes on the Chicago dating scene again with the help of her offbeat friends."/>
        <s v="With future neo-London as a backdrop to this new independent TV pilot, we investigate the bad and the corrupt that rule London."/>
        <s v="Driving Jersey is real people telling real stories."/>
        <s v="A brand new dating show which helps one lucky lady find her Mr Right with difficult decisions to make along the way."/>
        <s v="Please help us reach stretch goals of 16k, 26k, 41k for the soundtrack, extended scenes &amp; story development for our sci-fi TV series!"/>
        <s v="Kode Orange is an original television series that follows the lives of two police officers who join a special unit in high-crime LA"/>
        <s v="Delicious TV's Vegan Mashup launching season two on public television"/>
        <s v="TV stand-in Elizabeth was diagnosed BRCA+ as her mother was succumbing to cancer. This pilot navigates evolving modern female identity."/>
        <s v="A story of an Italian family who tried it the right way but realized things work better if they do it &quot;their&quot; way. Weekly Series PILOT"/>
        <s v="We want to see more women's cycling on TV - and we need your help to make it happen!"/>
        <s v="An entertainment network built with a focus of uniting our community with quality, relevant live and scripted entertainment."/>
        <s v="Alex thought he knew how the world worked. You live, you die and it's over. He was very, very wrong."/>
        <s v="An electronic music producer stuck in his blue collar life has overnight success thrown at him when his music leaks on the internet."/>
        <s v="Set in a beautiful but desolate world, we see how loneliness can lead to friendship in unconventional ways."/>
        <s v="An exploration of the shadows that follow us from our past, the darkness that lives inside us and the ability to find our own freedom"/>
        <s v="A man is forced to repeatedly crawl through a mysterious maze not knowing who captured him or why, but he is determined to find out."/>
        <s v="The Attic is my first short film.  Please help me with post production and distribution so that I can let it out into the world"/>
        <s v="At the dawn of the New Millennium, a group of teenagers battle the Y2K bug to save humanity from boredom. The 2nd film by and/or."/>
        <s v="Help finish the short film Hello World. The story of an android in the broken home of a father &amp; son."/>
        <s v="A dark comedy set in the '60s about clinical depression and one night stands."/>
        <s v="The Ordination Mass of five Dominicans friars to the priesthood at the historic Saint Dominicâ€™s Church in Washington DC."/>
        <s v="Black Comedy by final year students at Leeds University. _x000a_'Bird watching, tea, seaside and murder. Just your average British holiday.'"/>
        <s v="A breakthrough cinematic experience about more than just the carsâ€¦the people, lifestyle, enthusiasm, party, and the Leavenworth Drive."/>
        <s v="Maggie barely survives a deranged baptism by her mother only to be born again to a string of foster parents. Things can always be worse"/>
        <s v="A comedic tale about the duality of man set in a trailer park needs your help with sound design and getting it into film festivals"/>
        <s v="A young man forced to live back home after an automobile accident leaves him to rediscover what it means to be a part of his family."/>
        <s v="A scientist on the brink of a discovery that will revolutionize society sees her work destroyed in an experiment gone horribly wrong."/>
        <s v="La nuit est devenue le lieu de la terreur. Alors qu'un couvre-feu est imposÃ©, une petite fille est enlevÃ©e par un rapace nocturne."/>
        <s v="A teenager named Charlie discovers something new about himself while coping with the loss of his father."/>
        <s v="Karn A'Mor has awoken bloodied on a distant battlefield with no memory of his past! JOIN THE RESISTANCE and find out more..."/>
        <s v="A short film about a boy searching for companionship in a hermit crab he finds on the beach."/>
        <s v="We reached our limits. Next steps are : 3 more shooting days + postproduction + cut + sound._x000a__x000a_We want to go to Cannes !_x000a__x000a_With you !"/>
        <s v="A short film about life, achieving your dreams, and overcoming hardship. We all have our mountain to climb."/>
        <s v="What would you do if you ended up at a swingers party with two dead bodies and $20,000 in drug money?"/>
        <s v="An elderly woman in rural Maine is haunted by figures seeking a sacrifice, but there are more forces at work than mere ghosts."/>
        <s v="A short film about the tragically hilarious events that occur when a fearful and panicky 6-year old boy loses his first baby tooth."/>
        <s v="Isaac, creator of the DreamMaker3000, finds love in his dreams with Mei his boss's wife who lives on the other side of the planet."/>
        <s v="&quot;A sociopath crosses paths with the person he must confront about his wife's murder, it might be himself&quot;"/>
        <s v="A short film by Melissa Woodrow &amp; Mark Janiak about seeking forgiveness, embracing the past and memories with a loved one."/>
        <s v="Two women, two destinies connected by a letter. _x000a_Between Paris and Skopje a poetic outstanding story of true courage, love and hope."/>
        <s v="A father without work uses his daughter to con sympathy from strangers... sound familiar?  Help us make this film!"/>
        <s v="Imprisoned in an unfamiliar reality with strange new rules, Dan Everett struggles to find meaning and reason in this sci-fi noir short."/>
        <s v="A chronicle of four very different stories concerning racism to the power of love, all set in the beauty of the Southwest."/>
        <s v="We're looking for funding to help submit a short film to film festivals."/>
        <s v="&quot;Overtime&quot; is a 15 minute horror film about a man haunted by the memories of his past during a graveyard shift at his factory job."/>
        <s v="Euphoria is an adventure film that follows adrenaline filled athletes on their hunt for the sublime while balancing family and careers."/>
        <s v="Someday Everyday is a short drama that navigates through the past and present of a young man's life, through his struggles and triumphs"/>
        <s v="Nathan has his ideal job, the opportunity to see his dream girl on a daily basis. The local bully Jake aims to change all that."/>
        <s v="The Batman's Rogues Gallery assembles for a meeting. Scarecrow's fear gas accidently goes off and fears of the villains start to arise."/>
        <s v="Danny is a defenseman for his high school hockey team. This is a day in his life: school, hockey, girls and his next-door neighbor, Ken Daneyko."/>
        <s v="Innsmouth at 9000 ft. is a Short Film Project in the Spirit of H.P. Lovecraft, and created by Denver based visual artist  Jesse Farley."/>
        <s v="&quot;Cut Out&quot; tells the story of a young woman who befriends a neighborhood teen and finds herself involved with gang violence."/>
        <s v="A feminist tale of two girls finally giving a &quot;Nice Guy&quot; what he truly deserves. Also, dancing!"/>
        <s v="Two sisters share a fragile relationship. When their mother dies and they inherit the family house, old problems rise to the surface."/>
        <s v="The spatiotemporal boundaries between a manâ€™s life, and that of his father dissolve. A reflection on experience, image, and memory."/>
        <s v="A gang of outlaw bikers pull a home invasion on a disgraced Anthropologist hiding a secret locked in his cabin basement."/>
        <s v="Three friends in their twenties are trying to do the impossible - have fun on a casual Friday night."/>
        <s v="UCF short film about an old man, his love for music, and his misplaced trumpet.  "/>
        <s v="Single Parent Date Night is a comedic short film about two single parents trying to reentering the dating pool."/>
        <s v="A Boy. A Girl. A Car. A Serial Killer."/>
        <s v="PRETTY LITTLE VICTIM is a short film from the expanding community of independent Alaskan filmmakers, to be shot in Anchorage, AK"/>
        <s v="When a man can't find love, his Google GLASS does the searching for him. A short film shot with Google Glass."/>
        <s v="This video may be bigger than you and it may be bigger than me but, itâ€™s not bigger than you and me! Can you dig it?"/>
        <s v="Lee, an awkward teenager with sound-blocking earlids, must confront his self-isolation after a girl moves in next door."/>
        <s v="Two actors, one bookie and a very bad day.  Judi Dench is Cool in Person is fast, funny and only a little bit nasty."/>
        <s v="Only one choice can stop Anthony Oswald from fulfilling his destiny and saving millions of lives, and itâ€™s not his decision to make."/>
        <s v="A living memorial for all those dealing with trauma, grief and loss."/>
        <s v="This film explores the complicated nature that exists in all human relationships. A mother and a daughter seek to find happiness."/>
        <s v="Never judge a book (or a lover) by their cover."/>
        <s v="Villanelle is a feature film that blends elements of classic, hardboiled Film Noir, with classic Horror and tells a great story to boot"/>
        <s v="Joel is writing a novel when his fiancÃ©e Helena dies. Believing his writing suffers when he is not in love, Joel ends up dating very different women."/>
        <s v="When a ruthless hit-man is 'denounced' from the mafia, his old enemies declare war."/>
        <s v="This short film will inspire young adult cancer survivors to share with others the wisdom they have gained from their cancer journey."/>
        <s v="Now, you can chat with people from the history, by our sport cam with the time machine. However, the girl had some trouble to use it."/>
        <s v="NAVY SEALS sent on a Area 51 Top-Secret rescue mission where they are shrunken and injected into an ET body, the immune system mutated."/>
        <s v="My ambition for this knows no bounds.  Seeing Sephoria in a live-action is a dream of mine."/>
        <s v="A group of scientists stumble upon an extraterrestrial virus that is self aware. They must stop it's spread in order to save humanity."/>
        <s v="An artificial man and woman discover love under the unsuspecting eyes of the four renowned artists who created them."/>
        <s v="Due to my little sister finally having recovered from her surgery we can finally make our movie if we can get even a little help to pay"/>
        <s v="A man learns the undiscovered laws of nature hidden in acts of weather &amp; light phenomena. He soon realizes these acts can be harnessed."/>
        <s v="An ambitious Sci-Fi/Action film that will have a big-budget feel with stunning visuals &amp; stunts starring a casting of up and comers."/>
        <s v="A Science Fiction film filled with entertainment and Excitement"/>
        <s v="HEY!!! I'm David House, and I am currently working on a film called Justice League Origins!!! non-profit based on DC Comics Characters."/>
        <s v="A journey down the rabbit hole into the dark future. A mix of reality and dreams of a world dependant on an oppressed by technology."/>
        <s v="I"/>
        <s v="An anime inspired sci-fi action short set in Tokyo, Japan by VFX veterans, Gerald Abraham, Kim Tran and sound engineer, Jeremy Corby."/>
        <s v="Invasion from outer space sights, to weird to imagine destruction too monstrous to escape"/>
        <s v="steampunk  remake of &quot;a Christmas carol&quot;"/>
        <s v="What would someone do if they suddenly discovered they could stop time? Join us on this clever sci-fi short film and find out!"/>
        <s v="An unofficial sequel to the independent 2015 fan film Predator: Dark ages. Set in 2141 we follow the crew of the cargoship Centurion"/>
        <s v="This movie will be the S3qu3l to Thr33 Days Dead, which premiered on SyFy and was the focus of SyFy's &quot;Town of the Living Dead&quot;."/>
        <s v="When  Rome is infected with a zombie plague, Lucius Agrippa and a small group fights for survival"/>
        <s v="A Gladiator fights for his freedom to be reunited with his Family, he's one fight away, when Rome is infected with a Zombie Virus"/>
        <s v="Join us creating a Science Fiction TV Series based upon the popular novels -The Catherine Kimbridge Chronicles."/>
        <s v="A science fiction series about a women trying to stave off a mysterious appearance of monsters from getting out of a dark alley."/>
        <s v="A young woman learns she is one of few women left bred like cattle in order to control a deadly disease and the world populace"/>
        <s v="A film about a collapsing food industry, a lonely farmer and a lonely botanist needs your help to finish post-production!"/>
        <s v="Film-Makers Ricky Comuniello &amp; Ian Weeks are at it again - for the 1st time. We need your support for a modern Sci-Fiction short film"/>
        <s v="California and the west have declared their refusal to support the election of a staunch conservative president. Will it be Civil War?"/>
        <s v="Film makers catch live footage beyond their wildest dreams."/>
        <s v="An aspiring pilot decides to take his Dad's ship for a joyride, and learns it was the biggest mistake of his life in this Sci-Fi comedy"/>
        <s v="A provocatively mind-bending sci-fi thriller, this short film project examines opposites and the balance of the universe. #Dichotomy"/>
        <s v="The untold story of Captain Robert April and the first launching of the starship U.S.S. Enterprise,  NCC-1701"/>
        <s v="The age of a race to the finish between the higher &amp; lower dimensional realms, A fight for consciousness &amp; freedom,THE NEW HUMAN"/>
        <s v="The Great Dark is a journey through the unimaginable...and un foreseeable..."/>
        <s v="What would you do if you face something beyond your understanding? If someone you loved disappeared without a trace?"/>
        <s v="Fiction Becomes Reality in this non-profit science fiction, stop motion, and fantasy fan film."/>
        <s v="While a shadow of peace was on the horizon,humankind was being threatened by its past.Whispers of threat was being heard from the North"/>
        <s v="A short science-fiction film about an underground network of human-animal hybrids &amp; their struggle with oppression &amp; marginalization."/>
        <s v="Man's cryogenic chamber and his soulmate's time travel from the distant future allows them to meet in the middle."/>
        <s v="ITD a is thriller about a female college student house sitting for her boss &amp; encountering a dark evil force that dwells in the shadows"/>
        <s v="Love, Robots... and Time Travel._x000a_Rosette: A Sci-Fi/Action/Adventure Feature Film, set to cast three A-list Hollywood actors."/>
        <s v="The title might seem cheesy, but my father says that to my mother every time they say I love you.     This story is dedicated to them."/>
        <s v="Step 1 (script editing) to produce a dramatic film about the air/sea battle of WWII that turned the tide of victory for the US."/>
        <s v="This film follows a young man who has had only a troubled family life. He turns to all the wrong things and life falls apart."/>
        <s v="Over 2.5 million Black men registered for the draft in World War II. _x000a_This will be the most comprehensive portrayal EVER of US. THEN."/>
        <s v="Two cousins are caught up in the private war between warrior class angels and demons. You may be caught up too and not realize it yet."/>
        <s v="A teacher. A boy. The beach and a heatwave that drove them all insane."/>
        <s v="A young teen makes a bad decision after joining gang and the film expresses his choices that led him to that point."/>
        <s v="A young man experiences a tragedy and has the opportunity to go back and learn from his mistakes and find out his true self."/>
        <s v="A homeless Gulf War 2 vet, and Congressional Medal of Honor recipient fights for his sanity on the mean streets of Albuquerque."/>
        <s v="Family is a short film about a father and son and two brothers who were separated by the Korean war and finally reunite after 60 years."/>
        <s v="Amy &amp; Missy survive Amy's bipolar disorder and go on to become award winning &amp; bestselling authors, screenwriters &amp; filmmakers"/>
        <s v="Team Mayhem, a local small town gang of gamers who are enlisted   to save the world from the new great evil known as Prowler."/>
        <s v="A short film on the rarest mammal and the second most endangered freshwater river dolphin, in Pakistan."/>
        <s v="This is a film inspired by Quentin Tarantino, I want to make a film thats entertaining yet gritty. 7 Sins is in pre-production."/>
        <s v="An international short film project. It is about loneliness, wich is caused by the current compulsion to check your Facebook every day."/>
        <s v="To heal her scars Olivia must take a journey back to her roots, where an unresolved conflict stands between her and musical success."/>
        <s v="I'm seeking funding to finish my short film, Silent Monster, to bring awareness to teenage bullying as well as teenage violence."/>
        <s v="I'm making a modern day version of the bible story &quot; The Good Samaritan&quot;"/>
        <s v="El viaje de LucÃ­a es un largometraje de ficciÃ³n con temÃ¡tica sobre el cÃ¡ncer infantil."/>
        <s v="A feature-length film about how three people survive in a diseased world."/>
        <s v="The Rest of Us follows a survivor of an outbreak that nearly destroyed the earth as he travels to find some form of humanity."/>
        <s v="Christina has been suffering with flash backs and some very disturbing nightmares and realises that it is more than just nightmares."/>
        <s v="I'm Faraz, and I am raising money for my feature film called ABU. This one is for our parents, and our responsibilities towards them."/>
        <s v="Don't kill me until I meet my Dad"/>
        <s v="&quot;Lana&quot; is an horror/dramatic short film, written by myself, about a young woman fighting the darkness in her, but it might be too late."/>
        <s v="Love has no boundaries!"/>
        <s v="My film is about a boy who discovers the truth about his fathers dissapearance through the dark secrets of his mothers past."/>
        <s v="A young man suffering from a severe case of OCD embarks on a road trip to find peace of mind."/>
        <s v="Mariano Messini, an aspiring musician, indebted to the mafia must put his life on the line to escape their grasp and pursue his dream."/>
        <s v="Jack Barlow's wife and daughter shot in cold blood at a gun confiscation station in Texas, he sets out to save his family &amp; neighbors."/>
        <s v="Because hope can be a 4 letter word"/>
        <s v="A young boy passionate about Astronomy and Chemistry tracks down an astroid that scientists said would never hit earth."/>
        <s v="This Eminem Tell All details the good times, hardships, drug abuse, domestic violence, scandals, sex, near-death experiences and murder"/>
        <s v="I am in need of a new PC for my Media Production course so i can pursue my dream of creating CGI based sci-fi productions for everyone"/>
        <s v="Northern Irish Original Short Film based on the desperation of love and survival and taking a risk that may change everything."/>
        <s v="A film project based on my auto-biography, a military conflict with no media attention, this story depicts war and its aftermath."/>
        <s v="A moving short film about a retired female boxer who develops a relationship with a young journalist who idolises her"/>
        <s v="â€œAfter a terrifying ordeal, a young woman is left in a depressive state and abandoned to cope with a distressing account of revengeâ€"/>
        <s v="Nine Lives is a story of one woman's survival of EIGHT near deaths and her love for one man as an influence to fight for the NINTH."/>
        <s v="We're filming a feature film that we can put in numerous film festivals across the country. My dream is to compete in every single one."/>
        <s v="A film dedicated to an AAF Pilot's struggle to survive behind enemy lines during WWII."/>
        <s v="Everyone has a choice. Can two college students get past their differences to save the life of a man whom they've never met before?"/>
        <s v="new web series created by jonney terry"/>
        <s v="We are aiming to make a Web Series based on Youth Culture and the misrepresentation of socially stereotyped people."/>
        <s v="A feature film based on the true story of Bruce and Denise Morcombe and their battle for justice for their missing son Daniel."/>
        <s v="A martyr faces execution at the hands of the State, while enduring the horrors and alienation of a new world order."/>
        <s v="A love story featuring adoption,struggle,dysfunction,grace, healing, and restoration."/>
        <s v="To avoid bankruptcy, Vincent, a passionate young entrepreneur embarks  on an illicit affair in order to save his dream business."/>
        <s v="A young woman's journey from Africa to Australia where she finds heaven on earth, love and tragedy. Within her tragedy she saves lives."/>
        <s v="&quot;A Brighter Day&quot; is the first episode of a television series about an ex-hustler that becomes a school teacher to help at risk youth."/>
        <s v="A tender short film about a young man who needs advice from  someone he had no intention of ever meeting, his biological father."/>
        <s v="The Heart of a Woman and The Heart of a Man is a feature film written by Jennie Marie Pacelli, based on real people and true events"/>
        <s v="This film is a fictional crime drama following the events of a heist that ended in bloodshed."/>
        <s v="A family dramedy about a grandfather  and grandson who are both on their path to redemption."/>
        <s v="A screenplay based upon the true story of a man with Asperger Syndrome who falls through the cracks of the criminal justice system."/>
        <s v="A short drama based on a true events. Story of a British Soldier who comes back home suffering from Post Traumatic Stress Disorder."/>
        <s v="A nostalgic film about the unorthodox teacher we all wish we had, the girl we all fell for, and the friend we didn't expect to make."/>
        <s v="A roadmovie by paw"/>
        <s v="A sassy talking spider named Charmaine, joins forces with an abused young boy.  She stages off bullies and help fight an abusive father"/>
        <s v="An hour-long pilot about a group of suburban LGBT teens coming of age in the early 90's."/>
        <s v="A Freelancer abandons everything to chase after his dream of being &quot;great&quot; escape to Bangkok and return to his home-world."/>
        <s v="Film about Schizophrenia with Surreal Twists!"/>
        <s v="Killian leader of an outlaw bike gang doesnâ€™t have a bike yet and here is your chance to help design and build his machine."/>
        <s v="An old man, a U.S Marine Corps veteran remembers his combat experience in the battle of Toktong Pass 1950, during the Korean War."/>
        <s v="African Hollywood production, from the people who brought you Spiderman 1&amp;2, Star Trek 1&amp;2, Mission Impossible 3&amp;4 and Star Wars Ep7"/>
        <s v="I'm creating a &quot;Lifetime&quot; type drama film about a girl who uses backpage for money, but trying to turn her life around."/>
        <s v="A TRUE STORY OF DOMESTIC VILOLENCE THAT SEEKS TO OFFER THE VIEWER OUTLEST OF SUPPORT."/>
        <s v="Imagine your life is full is nothing but pain and darkness. One day, you had the chance to be free from it all. Would you take it?"/>
        <s v="I am making a film from one one of my books called facets of a Geek life."/>
        <s v="I teenage girl that wants to go around the system. She does all she can to cheat and finds herself in a bad position when she messesup"/>
        <s v="In Love There's War is a spicy web series that will have viewers at the edge of their seats as deception and hidden secrecies unravel."/>
        <s v="Farewell to Freedom the screenplay portrays  a vulnerable divorce'  who falls for a hard-luck cowboy she meets in Las Vegas."/>
        <s v="A high-impact, high-quality resource to address, for young people and youth-related professionals, the issue of sexual consent."/>
        <s v="â€œArea 4â€ revolves around Frank Hammond, a counselor at a high school, who discovers the scandals that took place."/>
        <s v="The Interviewer is a dramatic short film about second chances. If a murderer can get a second chance then uneducated children can too."/>
        <s v="Taking people on a deep emotional trip with a story about sometimes those who have less, give more."/>
        <s v="Real cases from IAB investigations. Good cops taking down the bad cops. Police misconduct, obsessive force, drug trafficking etc."/>
        <s v="Making The Choice is a christian short film series."/>
        <s v="A film to stop society from judging others and get along. Life is not about discrimination! Donate for this Thrilling Drama Series!!!!"/>
        <s v="Lovers Clint and Eli convey their conflicting perspectives of guilt and remorse while in the desolate Australian bush."/>
        <s v="&quot;Hackers in Uganda&quot; is the story of a group of humanitarian computer hackers providing technological education and services in Uganda."/>
        <s v="&quot;LESLIE&quot; explores the unapologetic life of Leslie Cochran, the thong-clad homeless man turned cultural icon in the heart of Texas."/>
        <s v="An unprecedented feature-length documentary film about Maine's tribal, oft-misunderstood ice fishing sub-culture."/>
        <s v="A Hasidic man reaches a turning point in his recovery from mental illness and addiction, and is determined to start a new life."/>
        <s v="A transmedia-project to amass a library of footage shot the day Obama was elected, for (1) a feature documentary, (2) an interactive web history"/>
        <s v="&quot;Human society fascinates me &amp; awes me &amp; fills me with grief &amp; joy; I just can't find my place to plug into it.&quot; - C. Converse, 8/10/74"/>
        <s v="From 1979 to 1981 twenty-nine Black children in Atlanta were murdered and the others terrified. This is our story..."/>
        <s v="A young neuroscientist attempts to reconnect with his ailing father by obsessively studying old family footage._x000a_"/>
        <s v="FAR OUT ISN'T FAR ENOUGH depicts one man's wild, lifelong adventure of testing societal boundaries through his use of subversive art."/>
        <s v="Bee The Change Campaign utilizes the documentary Vanishing of the Bees to raise awareness about bees and our environment, inspiring people into action"/>
        <s v="Three young farmers risk land and friendship to stand up to the USDA. An experiential film about living a life of self reliance."/>
        <s v="Remarkably devoted, Mayra is single-handedly sourcing small farm, single-origin coffee from her rural village in Honduras."/>
        <s v="The definitive story of indie comics and the foremost institution of higher learning for those who draw them."/>
        <s v="A so-called â€œJig Showâ€ innovates music and theatre and gives birth to entertainment icons that would one day write American pop culture"/>
        <s v="&quot;I Clown You&quot; is a documentary about Israeli medical clowns and clowning as an art of challenging the norm."/>
        <s v="xoxosms is a documentary about first love, long distance and Skype."/>
        <s v="Help share the art and community of Pow Wow, a contemporary art movement in Hawaii, with the rest of the world. #powwowhawaii"/>
        <s v="A documentary about a formerly Japan-only Nintendo game, its international release, and the secret black market of unreleased games."/>
        <s v="This film reveals the story of the modern revolution, the power of people to change their world and the man behind it all, Gene Sharp."/>
        <s v="A tale about a band who have journeyed through time, dodging hype and mediocrity, and still managed to survive even stronger than ever."/>
        <s v="In the traditional world of Mexican Rodeo, a team of first-generation California girls does it their way."/>
        <s v="Empires explores the impact of networks on histories and philosophies of political thought."/>
        <s v="He can never die. He will live forever. He is the last cosmonaut, and this is his story."/>
        <s v="We need $75,000 to finish this film on families struggling in the worst_x000a_economy in 80 years, while facing huge cuts to social services."/>
        <s v="The U.S. women's movement changed the social and cultural dialog_x000a_in this country and Boston was one of the centers of this movement."/>
        <s v="A documentary: a summer garden and communities of local food exchange. The integration of old and new, beauty and function, growth and sustainability."/>
        <s v="The Eventful Life of Al Hawkes is a documentary film about New England country music, told through the story of a Maine record label and its founder."/>
        <s v="A visually stunning, feature length film chronicling life's challenges in the remote depths of the Amazon rainforest."/>
        <s v="Help us finish a documentary about four teens coming-of-age in a small, rural Mexican town that has suffered 50% migration to the U.S."/>
        <s v="This documentary tells the story of an unlikely conversation on a topic of grave importance, and how it changed two foes into friends."/>
        <s v="Journey behind the lens of the legendary Jini Dellaccio, one of the first women rock â€˜nâ€™ roll photographers."/>
        <s v="A documentary shot over 12 years about the hopes and dreams of five orphans struggling to reach adulthood in Kenya's Mathare slum."/>
        <s v="We made 'Do It Again,' a film about my quest to reunite the '60s rock band, The Kinks. Now we need help to show the film off at festivals."/>
        <s v="Man vs. Food meets Extreme Home Makeover! A celebration of the food, music, and rebuilding of New Orleans, and a history-making quest."/>
        <s v="An intimate documentary sharing the powerful voices of Seattle's Somali refugees and their search for peace in their new home."/>
        <s v="A journey through the origins and influence of funk music from James Brown to D'Angelo we are FINDING THE FUNK!"/>
        <s v="A film about Xhosa women in townships of South Africa micro-farming to fight extreme poverty, gain health, and create food security."/>
        <s v="A documentary about the survival of letterpress and the remarkable printers who preserve the history and knowledge of the craft."/>
        <s v="An unlikely story of spirit, defiance and beauty from the most contaminated place on Earth"/>
        <s v="This documentary film is an intimate portrait of love and loss that observes family and nature undergoing the cycle of birth to death."/>
        <s v="My latest film Korengal, takes us back to the same valley with the same troops as in my Academy AwardÂ® nominated film Restrepo."/>
        <s v="Last May, I created my mission: To reunite the brilliant but (in my opinion) under-appreciated band, the Kinks. I decided to make..."/>
        <s v="See US Marines make counter-insurgency work in Helmand Province--the Taliban's stronghold in Afghanistan."/>
        <s v="What is the impact of survivorship on the human condition?"/>
        <s v="A film documenting WI Gov.Scott Walker's attack on working families and how it is reanimating the American labor movement."/>
        <s v="A documentary about the classic children's book, its creators, and the lasting impact over half a century and beyond."/>
        <s v="A documentary film on the life of legendary photographer George Tice by Peter Bosco, Bruce Wodder and Douglas Underdahl."/>
        <s v="War is hell. Why would anyone want to spend their weekends there?"/>
        <s v="A portrait of Oceana, WV, an old coal mining town that has become the epicenter of the Oxycontin epidemic, earning the nickname Oxyana."/>
        <s v="A campaign to unlock an award winning film that exposes for the first time the modern British Empire ... and it's terrible cost."/>
        <s v="Help INTOTHEWOODS.TV purchase audio and video gear, lighting and BACK UP HARD DRIVES"/>
        <s v="ZoÃ« Romano will be the first person to RUN the route of the Tour de France. I will join her to document that adventure."/>
        <s v="THE UNDOCUMENTED is a 90 cinema verite documentary that exposes a little known consequence of current U. S. immigration policy."/>
        <s v="The untold story of the first action-adventure heroine who left Hollywood with 70 abused animal actors to make  her films in Idaho"/>
        <s v="An amazing journey in Bolivia in a theater-truck._x000a_The creative soul of social movements re-imagined._x000a_The art of the youth of Teatro Trono in action."/>
        <s v="A documentary on the fans, collectors, and live performers of &quot;The Rocky Horror Picture Show&quot;, as the film nears its 40th Anniversary."/>
        <s v="Bel Borba is Here is a feature film about the most inspiring Brazilian artist you've never heard of... until now."/>
        <s v="Who Owns Yoga? is a feature length documentary film that explores the changing nature of yoga in the modern world."/>
        <s v="The truth is, we all lie - and by &quot;we,&quot; we mean everyone!"/>
        <s v="We are currently filming a documentary called ReMade that explores the state and direction of the DIY and Hackerspace movement in America."/>
        <s v="THE BUS is a feature-length documentary film celebrating one of the most iconic and beloved vehicles ever produced, the Volkswagen Bus."/>
        <s v="A film about personal memory, amateur cinematography, and visions of the future at the 1939 New York World's Fair."/>
        <s v="(UN)CUT explores circumcisionâ€™s medical, sexual &amp; religious complexities against the backdrop of San Franciscoâ€™s latest ban controversy"/>
        <s v="The story of Jadab Payeng, an Indian man who single handedly planted nearly 1400 acres of forest to save his island, Majuli."/>
        <s v="A portrait of a life fully realized and a look at what it takes to make great photography."/>
        <s v="A documentary that I am making about the difficult, but inspiring, life of a late friend of mine."/>
        <s v="A feature-length documentary on the life of Boston escape artist Jason Escape."/>
        <s v="Why is grammar important?"/>
        <s v="A documentary about discovering my two older sisters who were born on a CA commune in the 60's and placed for adoption."/>
        <s v="A first glimpse into the lives of sole survivors of commercial plane crashes as they struggle to understand their perplexing fate."/>
        <s v="30 day tour to release a compilation CD with 16 original songs about hometowns.  Webisodes and documentary to follow."/>
        <s v="An imaginative interactive documentary about Leah Callahan, a freestyle wrestler and Olympic hopeful."/>
        <s v="The Kickstarter-funded SparkTruck has completed its 15,323 mile roadtrip. Now itâ€™s time to share the story through a short documentary."/>
        <s v="Most people have heard Bob Dorough's music over the past 50 years without knowing it. Until now. A story for every artist who refuses to give up."/>
        <s v="A documentary about artists who embrace the antiquated postal service and use it to send beautiful pieces of mail art across the globe."/>
        <s v="A documentary that explores  the magical collaboration between performance artist Joey Arias and puppeteer Basil Twist."/>
        <s v="Award winning documentary The Secret Trial 5 needs your help for a Cross-Canada Tour!"/>
        <s v="The story of a cowboy town with a prison problem, and the colorful characters who call it home."/>
        <s v="Photographer, Ty Morin, pays a visit to every single one of his Facebook friends to take their portrait...all 788 of them."/>
        <s v="A journey through the Bay Area food movement following farmers, cooks, activists, and educators who are fighting for food justice in their communities"/>
        <s v="Two Muslim football players transfer to the Jewish oriented Beitar Jerusalem F.C. leading to the most racist campaign in Israeli sport"/>
        <s v="The more digital the world, the more analog our dreams._x000a_A feature documentary shot on 35mm film."/>
        <s v="A documentary film about the largest elephants on earth and what is being done to ensure their survival."/>
        <s v="A documentary focusing on the Haida Nation's resurgence in the wake of colonization and Canada's Indian Residential Schools."/>
        <s v="A documentary about a Vietnam veteran who finds peace from his PTSD through Disney, rather than medication."/>
        <s v="NETIZENS follows targets of online harassment as they confront digital abuse and strive for equality and justice online."/>
        <s v="An inspiring story of love and resilience after tragedy strikes humanitarian Maggie Doyne, mother to 49 Nepali children."/>
        <s v="A short film documenting the inspirational life of Mrs. Fukuoka, a tsunami survivor helping to bring hope back to her community."/>
        <s v="A documentary that tells the real story of the misunderstood author, and explores the iconic status he still commands today."/>
        <s v="Our documentary about Oklahoma's all-black towns needs a soundtrack that is authentic. Help us make it happen."/>
        <s v="A film project that will compel decision makers to conserve iconic NH landscapes at risk due to an electricity transmission project."/>
        <s v="A hybrid music documentary/concert film featuring Sharon Jones, Charles Bradley and the rest of the Daptone Records family."/>
        <s v="A groundbreaking new film by Kenny Ausubel &amp; Louie Schwartzberg, featuring John Cleese, based on the work of Richard Tarnas."/>
        <s v="Enter a unique world of flavors, passion, resourcefulness and breathtaking locations. Join us on this unprecedented journey!"/>
        <s v="An unapologetic portrait of the iconic, pioneering entertainer Mary Small whose voice comforted millions through the Depression &amp; WWII"/>
        <s v="Oscar-nominated screenwriter David Peoples' lost film of Moe's Books is recycled into the hands of Moe's daughter, fifty years later."/>
        <s v="An epic documentary about the dramatic rise and fall of Empire Pictures, the most ambitious B-movie studio of the 1980â€™s."/>
        <s v="A documentary that tells the story of local beekeepers. Specifically one family who turns their annual harvest into a community event."/>
        <s v="&quot;Queer Genius&quot; explores the lives of four visionary queer artists: Eileen Myles, Barbara Hammer, Jibz Cameron and Shannon Funchess"/>
        <s v="A documentary film following the world's greatest palindromists leading up to the 2017 World Palindrome Championship."/>
        <s v="Feature-length documentary about five Somali Muslim students pursuing dreams of education in America"/>
        <s v="Documentary: Creation of large-scale outdoor mural by young artists. Time lapse. From blank concrete wall to colorful, visual story."/>
        <s v="BREAKING A MONSTER needs your help to play in THEATERS!"/>
        <s v="A documentary on a composer who releases his music for free and ended up in millions of videos, thousands of films, &amp; many odd places."/>
        <s v="In the mountains where they once fought, Bosnian veterans defend a herd of wild horses and find a new kind of freedom for themselves."/>
        <s v="With the fate of the red wolves at stake, we explore if they can still survive in their last wild home in North Carolina."/>
        <s v="Engineering students and adults with cerebral palsy learn to communicate, connect and cultivate their abilities by making movies."/>
        <s v="&quot;Getting Naked&quot; tells the story of current-day burlesque in New York City through the on and off-stage lives of several performers."/>
        <s v="Documentary about the complexities and contradictions of gentrification as one woman grapples with life after &quot;the Ghetto.&quot;"/>
        <s v="After 52 years of war, FARC guerrilla soldiers rejoin Colombian society to forge new lives of peace."/>
        <s v="NBA All-Star Kenny Anderson's mid-life crisis prompts him to examine his past, as he searches for relevancy in his future."/>
        <s v="A documentary film about the glory and misfortunes of the Spanish sighthound, the Galgo. Probably the most mistreated dog of all."/>
        <s v="An epic journey around the world, exploring the power of the human spirit and how art can be used to inspire a lifetime."/>
        <s v="A suicide attempt survivor is on a mission to find fellow survivors and document their stories of unguarded courage, insight and humor."/>
        <s v="A carousel has spun since 1925 in a small town in NY. It once inspired Rod Serling and has since become a portal into the Twilight Zone"/>
        <s v="A documentary film about the late REZA ABDOH and his performance company DAR A LUZ."/>
        <s v="A documentary about halibut conservation and how it impacts communities of Southeast Alaska."/>
        <s v="The last few hours to be part of this immersive film that touches the eternal. We have stretched our goal for editing and sound design."/>
        <s v="Screenwriter. Novelist. Playwright. The inside story of famed writer William Goldman. As only he can tell it."/>
        <s v="Circus burlesque innovators, Trixie and Monkey seek to balance love and life while pursuing new creative heights."/>
        <s v="A brave woman takes her wife and son from New York to visit her hometown in Kenya, where she was persecuted for being a lesbian."/>
        <s v="An indie documentary seeking production funds to capture The Matches reunion tour &amp; interviews with music industry professionals."/>
        <s v="A SHORT FILM celebrating ONE RACE: the Bridger Ridge Run. TEN RUNNERS: the movie-stars. THIRTY YEARS: running wild in the mountains."/>
        <s v="This documentary chronicles the lives of two mountaineers from Nepal who have left the high Himalaya in search of &quot;success&quot; in New York City."/>
        <s v="This family-focused documentary explores the ways parents connect with the wild inside themselves and their kids. Ow-ow-oWoo!"/>
        <s v="Please help us finish this documentary about how Tel Aviv in Israel became a gay friendly liberal hub in a religious state"/>
        <s v="One Bushman familyâ€™s struggle to survive genocide, dispossession and post-apartheid freedom in South Africa."/>
        <s v="This film relates how one country's burning desire for independence unified a diverse nation into a successful nonviolent revolution."/>
        <s v="Were the Romantics the first backpackers? This film follows them and explores the huge part geography played in their lives and works."/>
        <s v="A documentary of one woman's attempt at solo hiking 2,000 miles, in an effort to understand herself and societal expectations."/>
        <s v="An exploration of what Sikhism is, through the journey of eight pilgrims at Hola Mohalla, a religious festival in Anandpur Sahib, India"/>
        <s v="3,000 Miles. 18 Wild Horses. 6 Months. 5 States. 4 men. A documentary about Conservation, Exploration, and Wild Mustangs."/>
        <s v="A short documentary exploring the uses of 'Natural Horsemanship' across Europe"/>
        <s v="A feature documentary about UPA Pictures, the little studio that changed the course of animation around the world"/>
        <s v="Bird Language with Jon Young is a 2 disk DVD set teaching you all you need to know to start learning bird language and start a group."/>
        <s v="As the videocam &quot;Enrique de Malaca&quot; circumnavigates the globe, it captures stories of friends who have set foot on other lands."/>
        <s v="A film about the cosmetics industry. Everything you need to know about the ingredients being used and what alternatives are out there."/>
        <s v="Dangerous. Sexy. All-American Girl. You know the look. Now meet the women who are making retro style modern."/>
        <s v="Ugandan Filmmaker and Activist Kamoga Hassan's new documentary follows Ugandan LGBT asylum seekers asking the question &quot;Where is home?&quot;"/>
        <s v="The U.S. Army has granted us permission to film a documentary at America's most sacred shrine: The Tomb of the Unknown Soldier."/>
        <s v="The Steamboat Van Clan is a group of three young ski competitors following their dreams and documenting their adventures along the way."/>
        <s v="Set in the ancient waters of the Puget Sound, Clearwater is a universal story about the need to adapt to change."/>
        <s v="I went to Philadelphia to find out if The 99% Declaration could take the ideas of OccupyWallSt. and make change from within the system."/>
        <s v="An independent documentary web series about storm chasing in tornado alley that features the chase team TornadoRaiders.com"/>
        <s v="This documentary is about Last Chance Corral in Athens, Ohio and their heroic work saving nurse mare foals from imminent death."/>
        <s v="A documentary following the incredible story of a brave little boy and his service dog, fighting Type 1 Diabetes one day at a time."/>
        <s v="Eight friends reunite to achieve their childhood dream of designing, constructing, and launching a homemade submarine."/>
        <s v="The workings of life revised: Pioneering scientists &amp; health-seekers challenge our understanding of disease, aging and consciousness."/>
        <s v="A documentary film featuring the World's Largest Rummage Sale and rumination on the Power and Pleasures of Possessions."/>
        <s v="What difference can food really make? A documentary film about six people who make the radical choice to face cancer with their plates."/>
        <s v="Join UCF as they dive into the creative and community outreach for the families in St. Vincent and the Grenadines."/>
        <s v="Too many women feel confused about their orgasm and shame about their desire. This movie aims to change that."/>
        <s v="Rhinos are the most endangered large animal in the world today, and an epic, global battle is being waged to ensure their survival."/>
        <s v="This is a story thatâ€™s never been told, about tackling climate change one penguin at a timeâ€¦"/>
        <s v="A sweeping portrait of daily life in Taranto in an effort to raise awareness and preserve its cultural and architectural heritage."/>
        <s v="When the war ends, a woman's fight begins. Bringing to life the most untapped resources in peace making between faiths."/>
        <s v="Loyalty and morality are questioned as we follow the struggles of Penn State students in wake of the child sexual abuse scandal."/>
        <s v="A documentary film about Nam's first visit back to Korea since her adoption at 6 months in 1976, about the kids in the orphanages now and about Korea."/>
        <s v="My film tells the stories of Jewish Child Holocaust Survivors and how they rebuilt their lives. STRETCH GOALS ADDED!"/>
        <s v="What do we want for our kids? An independent film bringing ideas out of the jungle about a radically different approach to learning."/>
        <s v="A documentary film on a sustainable, grassroots effort to fight malnutrition in Indonesia.  And it's organic!"/>
        <s v="Join us as we explore their humanity, intellect and legacy, demonstrating to young women around the world that all things are possible."/>
        <s v="Help create a new holiday classic -  _x000a_a film that takes us back in time to experience what the apostles witnessed, Jesus Alive Again."/>
        <s v="A documentary adventure about bananas - and people. Your round-trip ticket into the heart of banana-cultures!!"/>
        <s v="A feature length documentary, exploring the many lives memorialized by the iconic AIDS Memorial Quilt."/>
        <s v="Come, join our movie movement.  A new documentary about the healing power of food."/>
        <s v="The Desert River Bends is a short documentary following the alternative lifestyles of three middle-age river guides in Moab UT."/>
        <s v="The story of the 1886 Haymarket Riot explored through the history of the Haymarket Police Memorial Statue."/>
        <s v="A documentary exploring the phenomenon of custom and branded yarmulkes in Jewish-American communities."/>
        <s v="I am working on a project that explores the relationship between education to work for youth within the European Union."/>
        <s v="January was a mentor, advocate, and friend.  Her life tragically came to an end in September 2012.  This film is her story."/>
        <s v="An inspirational feature-length documentary that will help those with disabilities achieve their goals despite the obstacles."/>
        <s v="A short film about property rights, salmon, and ratepayers in the controversy over exporting natural gas through southern Oregon"/>
        <s v="A journey to discover how Somalis are rebuilding their shattered nation, with a focus on the role that women are playing."/>
        <s v="thisisstuttering is a found-footage doc that has already changed lives. It is completely done; we need your help to get it out there."/>
        <s v="Two Canadians document their comic misadventures South of the border seeking the American Dream, trivial pursuits and giant breakfasts!"/>
        <s v="35,000 pounds of food to a city. Highlighting the &quot;Convoy New Britain&quot; event from birth to beyond."/>
        <s v="An unexpected kidney donor acts on faith in order to rescue a fellow cyclist from his failing body. The true story of Pete and Kelly."/>
        <s v="A Texas grandfather's extraordinary quest to protect the coral reefs and his challenge to humanity to take care of the things we love."/>
        <s v="Beyond Local is a personal journey through an art-centric and musically talented community that fosters creativity."/>
        <s v="I wish to professionally voice 10 old-school &quot;POPEYE&quot; tv clips, have my voice edited in as Olive Oyl, then post the demo series online."/>
        <s v="An artistic project that will act as my final animation project and first feature film written, directed, animated, and produced by me"/>
        <s v="Screen writers look to create animated trailer about Anti-Bullying and seek to produce an on-going series that addresses teen issues."/>
        <s v="from the makers of COPS: Skyrim comes the Dark Brotherhood. a dramatic series created with Skyrim machinima."/>
        <s v="A short film about a gay teenage boy who is bullied to the point where he is willing to commit suicide. Only he can save himself."/>
        <s v="Support new organic, gluten free cartoon! You'll enjoy this funny story about fruits &amp; vegies and will be able to see new episodes!"/>
        <s v="The first ever, Dewey Does 110 animation, teaches kids good values, how to succeed in life and maintaining a 110% state-of-mind."/>
        <s v="Iâ€™m raising funds to produce a professional Hard Times Charles animated video book, including hiring animators and voice-over talent."/>
        <s v="Fresh, fun, entertaining Bible stories on YouTube, stop-motion style."/>
        <s v="THE FUTURE is a short animated film created entirely by autistic and developmentally disabled artists from the L.A.N.D. program in Brooklyn, New York."/>
        <s v="Freddy Flint is creating an animated music video to the new &quot;Buttonpusher&quot; single, &quot;I'll Take You Back&quot;"/>
        <s v="A short stop motion animated film of a man on his way home when strange goings on start to happen on his journey."/>
        <s v="A teenage zombie named Jeff and his mad scientist mother adapt to life in the town of Serendipity, where the supernatural occurs daily."/>
        <s v="A 3D Animation._x000a_3 Main characters: Josh, Jessie, and Rosa._x000a_Genre: Action/eerie/adventure/suspense_x000a_Setting: Desert ruins/Deep Dungeon"/>
        <s v="A campaign to share their love on the silver screen and make possible a street musicianâ€™s dream to play them at the same time."/>
        <s v="Be a part of the Planet Earth Superheroes legacy by supporting the project. Mike and friends gain powers to save endangered animals."/>
        <s v="Blinky is the story of a naÃ¯ve simpleton who suddenly finds himself struggling to adapt to changes within his environment."/>
        <s v="This is an educational adventure series for kids about a baby owl and an alien. Physics, science, adventures, drama and joy!"/>
        <s v="As Smyton pushes himself to become respected, he unlocks secrets about himself and the world around him."/>
        <s v="Hi everyone, I'm trying to begin a cartoon series. It's a show about space bounty hunters and their adventures as they travel around."/>
        <s v="A stop-motion animation made by a one girl team, with a camera, creativity, and a lot of determination."/>
        <s v="A group of specialist clones called Wolf Squad are the only clones left after order 66 and are searching the galaxy for survivors!"/>
        <s v="Doomsday is here"/>
        <s v="We love cartoons!! We want to make more but it costs money to so. Be apart of your daily dose of WTF!?! Pledge now!!"/>
        <s v="An upcoming animated web sitcom series centered around dealing with life, love, and relationships."/>
        <s v="We're ready to officially launch our website with a collectable dvd and comic package. Three shows and a double comic."/>
        <s v="A faith based animated short. (The same guy who said a picture is worth a thousand words also said a cartoon is worth two thousand.)"/>
        <s v="10 tracks have been professionally recorded by CGI supergroup, The Fat Rich Bastards. Funding required for 10 animated music videos."/>
        <s v="Max is a pessimistic mouse, always fantasizing about the end of the world. In The Last Mice, Max's fantasy becomes a real nightmare."/>
        <s v="Shell &amp; Paddy is a 2D animation cartoon with 4 minutes of slapstick surreal humour staring two animal characters in weird, wacky world."/>
        <s v="Why do the moon and stars receive their light from the sun? Africa has a story to tell. Ananse and Kweku appear in this great folktale."/>
        <s v="This comedy follows two devils who discover a magical boombox to become musicians after an 80s rapture enchants earth with fairy-tales."/>
        <s v="A man must find his way out of the depths of the shadows by using the aid of a little girl."/>
        <s v="A 7 minute broadcast-quality web pilot (in 3D animation) of Jamboni Brothers Pizza {the ultimate goal being a cartoon TV series}."/>
        <s v="Itâ€™s an Action/Adventure Anime for The Yuusha Brave series, G1 Transformer, and the Fast and the Furious Fans!"/>
        <s v="Goal The FunBunch characters animated on TV: Fun entertainment for kids just like other authors before us (ex.Arthur,Clifford,Dr Seuss)"/>
        <s v="Sideways Mohawk vs This Guy a special project combining th two stories into a Comic eBook &amp; full length Cartoon Movie homemade goodness"/>
        <s v="from my photo work, pyro techniques, aqua technitque and more , i will take the pricipale personnage to the lost land of phenix where ."/>
        <s v="An animated parody of the game, Counter-Strike. The sequel to the very popular Counter-Strike: DE_dust2. Hacker is back!"/>
        <s v="Little Lamb Kidz is a first of its kind set of multi-faith children's characters that will come to life in this 21 minute animated DVD."/>
        <s v="An animated web series about biological evolution gone haywire."/>
        <s v="A machinima based film, displaying the effects of todays financial crisis the world faces, and the explossive consequences it carries."/>
        <s v="A prince who becomes a slave, suffers of amnesia far away from his land. Slowly he recovers memory and returns where all started."/>
        <s v="Depicts the contribution the Tuskegee airmen made in certain historical events that helped turn the tide in World War II."/>
        <s v="We are three students that want to make a short PokÃ©mon movie as a school project!"/>
        <s v="&quot;Amp&quot; is a short film about a robot with needs."/>
        <s v="(Working storyboard for animated project) A multi-generational Knight that wages war on criminals and corrupt governments"/>
        <s v="Unfiltered + uncensored radio hosts Kris and Berman, create an adult animated series based on the mock lives of prank call characters."/>
        <s v="After the devastation of a massive Hurricane, main character that has strong's ties to the city returns to find everything in ruins. As"/>
        <s v="Create a personalised animation film using your child's name and photo."/>
        <s v="Glippets is a fun comic strip and animation that features cute aliens taking up residence next door!   See the strip at glippets.com"/>
        <s v="Three kids try to stop Mazi Mbe's plan to restore Africa to its original state where Tricksters &amp; Spirits ruled_x000a_and Juju was law."/>
        <s v="The animated film &quot;Fly Forward&quot; is an original story which humorously describes the life experiences of the Hero A-Fei in his Childhood"/>
        <s v="Quantum Kidz follows a young girlâ€™s journey becoming a superhero and dealing with alien threats against the Earth!"/>
        <s v="Time travel the light Mr. Fantastic!  Spin the dimensions toward other continuums and worlds.  Hold onto your panties."/>
        <s v="Tropiki-Meet the Tikis-childrens animated/cartoon series.Fun  cartoon shorts with quirky humor and a positive uplifting message"/>
        <s v="Animated Music Videos that teach kids how to read."/>
        <s v="A Comedy-drama animation revolving around a man who finds a problematic pair of headphones that literally take over his whole life."/>
        <s v="this is an animated full length film of an old classic with new life to it. That gigantic and naive duckling we all love  ."/>
        <s v="ANIMATING the most INFAMOUS Math Courses in America and TRANSLATING them for the mathematical underdog!"/>
        <s v="To court his muse, an artist must first outsmart her dog.  A short animated film collaboration by Dana and Terrence Masson."/>
        <s v="The year is 2043. Test subject David Beck has been augmented with psychokinetic abilities. He uses his newfound gifts to thwart evil."/>
        <s v="Help me quit my day job and also create animated Stand-up routines from local up and coming comedians."/>
        <s v="Help to fund a children's animation Series. Teaching good morals and conduct. Also includes simplified teachings about Islam and Allah."/>
        <s v="The Diddlys are steam powered superheroes,transforming into spaceships,submarines or whatever it takes to complete their secret mission"/>
        <s v="Last few days to make this toon a reality! 5 funny toons for YOU! See the pilot episode here!"/>
        <s v="&quot;Today's Toys Build Tomorrow&quot;  A feature film backed major toy project. Children learn about life while they play and have fun."/>
        <s v="Hey everyone we are producing a new show called The Adventures of Daryl and Straight Man. It is an animated comedy web series."/>
        <s v="When humans left the earth, the animals took over the city. What could go wrong? Well...everything!"/>
        <s v="Help America's favorite dysfunctional immigrant family THE GUINEAS launch the first season of their animated web series."/>
        <s v="Cancelled"/>
        <s v="&quot;Guess What? Gus&quot; is a magical animated comedy that follow a new kid who playful antics for attention make the news."/>
        <s v="This project aims to create a 3D animated movie that is created by it's fans, it's content and plot will be driven by it's followers."/>
        <s v="The Chupacabra is not a myth and one man is on a mission to prove its existence no matter what, his name is Joc Barrera."/>
        <s v="Angels come to Earth in human disguise to deceive mankind, rule the Earth as gods, create a hybrid army &amp; destroy all who oppose them."/>
        <s v="two friends set out to conquer and reach the level cap of the quest watch, how will they do it when they're 2 teenage idiots"/>
        <s v="The movie is about the adventures of Ethan, Danna, The mysterious inventor and more."/>
        <s v="live-action/animated series pilot."/>
        <s v="AT is an Interactive Animation made for the iPad where the user becomes part of the story. It's a fantastic journey of discovery!"/>
        <s v="A Feature Length Animated Film Noir Musical with a modern twist. _x000d__x000a_Animation and music melded into edge-of-your-seat entertainment."/>
        <s v="This animated dark comedy video highlights Stephen Colbert as a super hero-like figure within a corrupt and sinister world manipulated by the media."/>
        <s v="Based on the invention portfolio of a patented inventor World War Four is a look into the future of warfare and humanity as a whole"/>
        <s v="This Strawberry Bowl concept is the 1st of many episodes.  These episodes will be released in accordance with the harvest of the month."/>
        <s v="Jimmy wants to live life and see his grandchildren grow up, but alcoholism threatens to curtail everything he dreams of."/>
        <s v="An animated DVD starring Woodsy Owl that entertains children while  showing them how they can help create a cleaner, greener planet."/>
        <s v="This wonderful movie will tells the story of two adorable aliens who crash land into a familyâ€™s backyard, and travel the Earth."/>
        <s v="A feature-length 3D animation that depicts what happened when the Son of the Morning rebelled against God."/>
        <s v="&quot;Code Monkey(s)&quot; is a short animated-series about life from the perspective of an engineer who feels like an actual &quot;Code Monkey&quot;."/>
        <s v="A stop-motion animated action packed adventure. Telling a great story with an even greater message. Join me and lets change the world."/>
        <s v="A hilarious comedy podcast being turned into an animated series  about an indian servant and his boss."/>
        <s v="A mile below the Franco-Swiss border Dean manages to break the Large Hadron Collider and triggers the end of the world."/>
        <s v="A project that incorporates animation and comic art into a relevant story. 4 boys, 1 eyeland, and a whole lot of drama!!!"/>
        <s v="We have a fully developed 2D animated series that requires more professional animation. Our first 2 home-animated eps are up online."/>
        <s v="A sci-fi fantasy 2.5D anime styled series about some guys trying to save the world, probably..."/>
        <s v="A film created entirely out of paper, visual effects and found objects depicts how one man created a new life for himself."/>
        <s v="A Tale of Faith is an animated short film based on the heartwarming tale by Rebbe Nachman of Breslov."/>
        <s v="A big brother style comedy animation series starring famous seafarers"/>
        <s v="Honeybee is a cartoon about a girl who can talk to bugs, and her quest to save the bees! Adventure, humor, and lots of fun characters."/>
        <s v="The community of Somorrah is peaceful and unblemished until &quot;The Boss&quot; power and money starts to diminish &amp; plans to gain it all back!"/>
        <s v="&quot;When the dream of childhood is stolen... a nightmare is born&quot; A dark animated fantasy film by indie filmmaker M dot Strange."/>
        <s v="Tim Arthur's 21st anniversary sell-out production of his 'chilling' and 'sinister' ghostly thriller returns to the Edinburgh Fringe!"/>
        <s v="The Blind Owl in co-production with Halcyon Theatre will stage &quot;dirty butterfly&quot; a voyeuristic drama by Britain's debbie tucker green."/>
        <s v="*** TO MAKE DONATIONS IN THE FUTURE                                   GO TO OUR WEBSITE: www.compassplayers.com ***"/>
        <s v="The Star on My Heart, an original play based on a survivor of the Terezin concentration camp, with community outreach for all ages."/>
        <s v="Angel on the Corner need YOUR help to raise Â£3,500 to take Zero Down by Sarah Hehir to the Edinburgh Fringe Festival this August!"/>
        <s v="EUPHORIA! is a new play about the decriminalization of drugs, and its profound effect on both the criminals in prison and &quot;The Man.&quot;"/>
        <s v="We have a brand new play. We urgently need your help to fund our production, which opens at Theatre503 on August 18th."/>
        <s v="OMEGA KIDS, a new play by Noah Mease, directed by Jay Stull &amp; produced by New Light Theater Project in association with Access Theater."/>
        <s v="A Festival Backed Production of a Full-Length Play."/>
        <s v="Snowglobe Theatre, a new Montreal company, will be presenting Shakespeare's &quot;Much Ado about Nothing&quot; at Mainline Theatre in January"/>
        <s v="Corners Grove is a coming-of-age play about leaving home, gender identity and the death of Whitney Houston; will benefit Win NYC."/>
        <s v="SYLVIA is a modern romantic comedy about a marriage and a talking dog. Directed by Jeanna Michaels. January 12 through January 29, 2017"/>
        <s v="A fast paced, comedic play about an anxiety-ridden filmmaker who lies to investors about having Christopher Walken in his film."/>
        <s v="New writing â€¢ Twisty-turny magical realist retro sci-fi â€¢ Human lives â€¢ Storytelling â€¢ The slope our society slips down..."/>
        <s v="We're a zero-budget, non-profit theatre group based in Oslo and have been invited to perform at a conference in Belgium. Help!"/>
        <s v="Weâ€™re producing a Northern Brexit sci-fi play for VAULT festival 2017 and we need your help!"/>
        <s v="A new one-man play by Giles Roberts, shining a different light on the very human cost of war *IDEASTAP UNDERBELLY AWARD WINNER 2015*"/>
        <s v="Transforming bystanders into anti-bullies since 2012 thru inclusive learning environments.  Together we can take back our classrooms."/>
        <s v="SOC produces affordable and accessible theatre in the heart of Orange County, CA, and we need your help to match a $5,000 grant!"/>
        <s v="A brand new show that unites puppetry, live music and storytelling to bring a forgotten English legend back to life!"/>
        <s v="There are so many dilemmas in life- what to do, where to go? _x000a_Let us solve it - search our preference based entertainment calendar"/>
        <s v="A website dedicated to local Kink Communities; to find others with matching interests and bring them together."/>
        <s v="The platform to record visual, audio and text memory of the common man - as we experienced history when it brushed us by"/>
        <s v="I want to make it easy for those with food allergies to know where they can safely, and happily eat out with friends and family."/>
        <s v="Do you have a favorite shirt? So does everyone else. Favowear is creating a platform to share the best clothes and shopping sources."/>
        <s v="1st collaborative webdesign tool to create professional websites with WordPress, Bootstrap and other open source technologies."/>
        <s v="Build a Christian Network Platform to connect and collaborate projects, events, missions and support online to fulfill the call."/>
        <s v="We are looking to build a secure email / document sharing system for companies needing to send sensitive information to clients."/>
        <s v="Teach your native language online or study a foreign language with native speaking teachers. Social Web service and apps."/>
        <s v="The project idea came from game keys, gamers give out game keys on insecure forums and websites, we want to change that and make it fun"/>
        <s v="Help us shine the spotlight on our local businesses and contractors by providing a cost-effective ecommerce &amp; marketing platform"/>
        <s v="AX Nation's goal is to develop, highlight, and connect black business leaders across the diaspora with skilled software developers."/>
        <s v="Axoral is a 3d interactive social media interface, with the potential to be so much more, but we need your help!"/>
        <s v="Groundbreaking New Classifieds Website Grows Into Largest Nationwide Coverage By Turning Users Into Entrepreneurs"/>
        <s v="grplife helps non-profit and community groups engage their members while upholding an attitude of responsibility for their information"/>
        <s v="Show-Skill.net helps to promote young football talents for free. It's the best place to show what you've got! Just post your videos :)"/>
        <s v="An educational platform for learning Unified English Braille Code"/>
        <s v="The world's first interactive global domestic violence platform which connects victims, NGO's, policy-makers and researchers."/>
        <s v="A community website with news, classifieds, photo albums, business reviews and a calendar for the local community to share."/>
        <s v="The words most comprehensive platform for creatives &amp; artists. Develop &amp; showcase user talent &amp; link them to business &amp; brands globally"/>
        <s v="In the future the possibility exists that the internet it's self could be felled, we have world seed banks, it's time for a net bank,.."/>
        <s v="A marketplace for talent and employers to match. Using intuitive technology we match &amp; place talent with the best career position."/>
        <s v="i would like to develop an international free platform for domestic and international students to find accomodation in all countries"/>
        <s v="I want to help people who have trouble remembering the simple things in life, like what day it is and what they need to do today."/>
        <s v="Plateforme de troc gratuit et d'Ã©changes en tous genres par nature. Mieux s'entraider, Ã©changer, de donner, louer ou vendre Ã  distance."/>
        <s v="Our objective is to provide a platform which helps teachers to provide courses to leaners in wide range of locations including Africa."/>
        <s v="I am creating a website that will make it easier for people to promote or find rummage sales utilizing the power of Google Maps"/>
        <s v="UnimeTV's goal to revolutionize the way anime lovers interact with one another. Connect with others around the globe like never before!"/>
        <s v="A million snow lovers from all over the planet, connected to each other with a common goal. &quot;To have the best snow experiences _x000a_ever.&quot;"/>
        <s v="Mioti is an indie game marketplace that doubles as a community for developers to join networks and discuss projects."/>
        <s v="Humans have AM/FM/Satellite radio, kids have radio Disney, pets have DogCatRadio."/>
        <s v="Snag-A-Slip is an online platform that connects boaters with awesome marinas and available boat slips so that they can book with ease."/>
        <s v="FairwayJockey.com is a web platform to make high quality custom tour golf equipment available at a lower cost to the consumer."/>
        <s v="Dive into 3D fractal star fields of web browsing, social networking, and project/contact management. Your YOUniverse of data #UMEOS"/>
        <s v="Grow your YouTube channel and increase your audience by allowing multi uploads, shares and interaction from a single simple interface."/>
        <s v="Wird der PC nicht genutzt, belohnt Gridcoin Rechenleistung fÃ¼r wissenschaftlichen Fortschritt - Uscore macht diese Forschung zum Spiel!"/>
        <s v="UthTopia Is a social media organization that believes in positive online usage, youth mentorship, and youth empowerment."/>
        <s v="Emails are one of pervasively used mode of communication today. However, emails can be personal and sometimes discretion is needed."/>
        <s v="weBuy trade built on technology and Crowd Sourced Power"/>
        <s v="Learn classic and public key cryptography with a full proof-of-concept system in JavaScript."/>
        <s v="I Want To Create A Website That Helps Young Inventors Of Today Broadcast Their Talents &amp; Help Get The Reconigition They Deserve"/>
        <s v="Help me raise funds so that I can be able to give passionate young poets a chance to earn money weekly for their writing &amp; spoken word."/>
        <s v="A community-driven online system which promotes self-governance.  Level up by adding content; civic agendas and private associations."/>
        <s v="HackersArchive.com will help rid the web of viruses and scams found everywhere else you look!"/>
        <s v="Script Call takes your presentation from the wall to your audience; from your device to theirs."/>
        <s v="SAVE UP TO 40% WHEN YOU SPEND!_x000a__x000a_PRE-ORDER YOUR LINK CARD TODAY"/>
        <s v="Employ College is a movement for companies to hire college graduates from their respected institutions."/>
        <s v="Waitresses.com is an online community devoted to servers around the world. Learn. Connect. Work. Travel. Share._x000a__x000a_Make a pledge today!"/>
        <s v="Offrire un &quot;TRAGO&quot;, ossia un passaggio con autista che ti segue e ti aspetta mentre concludi i tuoi affari, quando non puoi guidare"/>
        <s v="Services closer than you think..."/>
        <s v="Learn the skills needed to be a successful web engineer. Create your own complex web applications, deploy servers, use data and more."/>
        <s v="Kid's Connect is a brand new social media website that is built specifically for kids to connect with other kids sick just like them."/>
        <s v="Together, we can build a FREE, business start-up system that will help aspiring entrepreneurs change their economic circumstances."/>
        <s v="One Day Your Life May Just Depend on Staying Anonymous Online.  Or You Just May Not Want Google, Amazon Or The NSA Knowing Your Details"/>
        <s v="Creating a fitness site that will change the fitness game forever!"/>
        <s v="MyBestInterest.org elminates election research by quickly identifying the candidates that will best represent your interests."/>
        <s v="We present digitaibook,com site which can become a free electronic library with your help,"/>
        <s v="Rolodex is a web application that strives to nurture business to business relationships by connecting users via email."/>
        <s v="This is a project to create a crowd-funding site for Urantia Book readers worldwide."/>
        <s v="We send care packages to incarcerated individuals throughout the country that include specific items hand picked by the sender."/>
        <s v="Science Technology Engineering and Math + youth = a brighter tomorrow."/>
        <s v="In today's day and age every website tracks your IP Address and information, it's time to keep your information private and secure."/>
        <s v="A &quot;CarFax&quot; type of report for Doctors. We have the right to make informed decisions about who we choose to be our doctor!"/>
        <s v="The admin for Randompics has announced they will be shutting down. I want to run, and improve, this great site!"/>
        <s v="Bad news is our business. We deliver the news you don't want to and soften the blow with custom designed gifts and personalized verse."/>
        <s v="An iPad support care package for your parents / seniors."/>
        <s v="No more expensive, difficult and seperated packages for your business management. It's time for an All-in-One solution for your company"/>
        <s v="Gritty, upfront reality going the distance hard with a proven track record of insatiable artist. Broadcasted live on the Web."/>
        <s v="A website that hosts virtual desktops. Simply log in and the cloud will enhance the power of your local computer or smart device"/>
        <s v="Can we swap, please? - everybody's said it. I want to create a website that enables anybody to trade their items, without money hassle."/>
        <s v="We are creating a Christian social network to empower, educate, and connect Christians all over the world."/>
        <s v="Finie la peur de vendre ou acheter d'occasion Ã  un inconnu ! Colis ouverts, photographiÃ©s et testÃ©s. Paiements en ligne sÃ©curisÃ©s."/>
        <s v="A Fast and Reliable new Web platform to stream videos from Internet"/>
        <s v="A storybook for your child in 15 minutes, exclusively through Kickstarter (pre-sales, not a donation) starting at $15 for a softcover."/>
        <s v="Something is wrong when your choices are between a &quot;giant douche and a turd sandwich.&quot;  So, lets make it better."/>
        <s v="The aim of PixlDir is to deliver the most simple, and fast experience when it comes to uploading images to the web."/>
        <s v="Hormis la similitude envers d'autres rÃ©seaux socials, celui-ci vous permettra d'organiser / participer Ã  des soirÃ©es trÃ¨s facilement !"/>
        <s v="At beSpider you can create and publish you websites within minutes. 100s of pre-build templates, free domain, free cloud base hosting."/>
        <s v="With the cost of education seemingly always on the rise, Y2Y aims to ensure that no student will be left behind through peer tutoring."/>
        <s v="Big Data Sets for researchers interested in improving the quality of life."/>
        <s v="iShopGreen.ca is an online marketplace that connects consumers and suppliers with green products &amp; services"/>
        <s v="Creating a web portal to train law enforcement departments on how to handle dogs and a directory and profile system for our dog's."/>
        <s v="The Animal Shelter Network is a free website for collaboration and communication between animal shelters, rescues and humane societies."/>
        <s v="WheelWolf is a subscription based service connecting car lovers to provide a safe and secure platform for swapping and borrowing cars."/>
        <s v="I am designing a fun, high tech dating website, with over 25 cool features. It is innovate as well as user friendly."/>
        <s v="SkyRooms.IO is a social network for business people that actually equips them to do work together. Resume, video conferencing and PM."/>
        <s v="TSOLife is a revolutionary digital platform that allows users to record a personalized legacy to leave behind for future generations."/>
        <s v="Social Network - your new digital social life without ads, monitoring and analyses. Freed from the feeling that every step is followed"/>
        <s v="Funding of website design &amp; materials for education about firearms, firearm safety &amp; firearm related apparel"/>
        <s v="Global Ids you create for yourself, then the world can connect to you via free online msgs (for Reuniting Lost Property, Dating &amp; more)"/>
        <s v="Land development network for an eco-conscious collective. Community portal features ideas on lean design, green building, urban ecology"/>
        <s v="A Powerful Multimedia-Rich Software that aims at making online publishing very simple."/>
        <s v="Our goal is to create a system, students can find universities that best match their interests."/>
        <s v="Uivo lets police and fire department personnel quickly contact you in the event of an emergency involving your property."/>
        <s v="We help companies to explain what they do in simple, grandma-would-understand terms."/>
        <s v="Network used for building technology development teams."/>
        <s v="With no central location for keto knowledge, keto advice will be a community run knowledge base."/>
        <s v="It will enable deprived children to make artistic work for selling online/illustrating their work in our exhibitions around the world."/>
        <s v="O0"/>
        <s v="Development of a Safe and Educational Social Media site for kids."/>
        <s v="Mountain, fat and race bikes made from high grade aero carbon fibers by tow placement and tow folding technology (no fibres cutting)."/>
        <s v="Innovative new compression-based breast pump gives mothers unprecedented freedom, enabling efficient and discreet pumping"/>
        <s v="Gauss glasses protect your eyes in front of screens and outside with self-tinting lenses and a new, proprietary coating technology."/>
        <s v="Stylish new phone carrier allows instant access to your smart phone while freeing up your hands."/>
        <s v="Sofft...it's Soft with an Off! A stain-blocking fabric softener that simplifies your laundry and helps the environment at the same time"/>
        <s v="Ever wanted to own something made out of carbon fiber? Now you can!"/>
        <s v="Small town police forces don't always have the resources to provide for the unique needs of female officers and their body armor."/>
        <s v="Wengash Silver underwear: 100% pure silver. Block cell phone, wifi and microwave radiation, protect your reproductive organs and sperm"/>
        <s v="Get ready for the next product that you canâ€™t live without"/>
        <s v="A backpack with a built in solar panel to charge any USB device. Includes removable battery pack, USB cable, and 7 different adapters!"/>
        <s v="This project is designed to obtain flash drive bracelets with a child's information on it for parents to wear in case of emergencies"/>
        <s v="Pacha's Pajamas is an epic story told through books, music, videos and now augmented PJs that's uplifting kids everywhere!"/>
        <s v="Zossom is a smart phone case with a strap. Forget the days of shattered screens and scratches. The Zossom case keeps your phone safe."/>
        <s v="Wearsafe: connect with the press of a wearable button, keeping you safer wherever you are and more secure in whatever youâ€™re doing."/>
        <s v="The MOVEMENT delivers the same tracking functions as the industry leaders at a fraction of the cost. SUPPORT our Project Today."/>
        <s v="Meet Spark: The friendly companion that helps you stay awake during the day. Re-released with new features!"/>
        <s v="Innovative smart glasses allow you recording videos, taking pictures and connecting to your phone with smart defined gestures."/>
        <s v="Be more than stylish, be visible. Reflect what youâ€™re hearing/feeling in 24 customizable glowing colors with these laser based earbuds."/>
        <s v="Secure your smartphone in your hand without worry of drops, perfect to mount in your car or anywhere else; makes the most useful stand."/>
        <s v="Sync up your lifestyle"/>
        <s v="A revolutionary way to bring running science to everyday people and help runners of all levels achieve a more natural and enjoyable run"/>
        <s v="AirString keeps your AirPods from getting lost by keeping the pair together with a  durable and premium quality string."/>
        <s v="A stylish, durable safety light band on your wrist or ankle holds a watch or another modular accessory."/>
        <s v="Imagine a mouse that automatically moves your pointer to where your head is facing. Its an air mouse hidden inside a standard headset."/>
        <s v="Save Oregon Babyâ„¢ Diapers, a handmade business, run by awesome moms in Southern Oregon, from permanently closing!"/>
        <s v="Culbox is an Open Source Wrist Watch for Arduino with built in Bluetooth and bunch of Hi-Tech sensors and tons of features for Makers"/>
        <s v="Have you ever dreamed of having a pet duckling, but concerned about all the pooping, here is a a solution to help solve that issue."/>
        <s v="The first navigation system, usable by each means of transport, that will take you wherever you want without thinking about the route."/>
        <s v="A card holding companion to your phone that acts as a placing device for all your devices.  Grips to any material too."/>
        <s v="Beautiful automatic watches, made for every moment._x000a_Sports, business, casual.....it fits every moment of your life."/>
        <s v="FINCLIP, the revolutionary scuba diving accessory that when attached to your fins makes getting them on the simplest thing in the world"/>
        <s v="SmoothEye tracks eye movements to accurately measure alertness and focus level, allowing you to easily and reliably test your brain."/>
        <s v="Fashion accessories used to instantly link with people you meet and exchange contact info, money, documents, media and so much more."/>
        <s v="Will assist the deaf to have better communication and safety through the use of LCD glassware with audio &amp; sensory components."/>
        <s v="Listen to sounds by feeling an array of vibrational patterns against your body."/>
        <s v="24+ hour online class in WatchKit development from an expert iOS developer and instructor via unconventional, innovative projects."/>
        <s v="Having a baby or looking for the perfect gift for a baby shower?_x000a_Discover NapTime, a silent baby monitor that improves your sleep."/>
        <s v="Sinapsi is the first heated jacket designed in Italy._x000a_Now you can manage your jacket by smartphone. Power bank 5/x Charger included."/>
        <s v="For the isolated rice farmer. For the 14-hour taxi driver. This tiny MP3 player has the entire New Testament Bible... in their language"/>
        <s v="World's first bio-feedback posture device for your entire back. Trains back, neck, thoracic &amp; ab segments by using only 30 min/day."/>
        <s v="A simple, vibrating belt that trains your muscles to maintain the correct posture, providing more confidence and higher energy levels."/>
        <s v="The D-Pro is a lightweight, moisture-wicking headband with a padded carbon fiber insert that reduces the risk of head injury in sports."/>
        <s v="The Deception Belt is an innovative belt with app capability, designed to assist any user gain control over their appetite."/>
        <s v="Mist Buddy is a remote controlled misting system, powered by a rechargeable battery with misting/sipping tip for complete coolness."/>
        <s v="Arcus gives your fingers super powers."/>
        <s v="PowerPack is an efficient and affordable backpack with a lithium-ion charger for all electronic devices offering charges on the go!"/>
        <s v="La tua giornata sportiva monitorata nel tuo polso??!!!_x000a_Rendiamolo possibile... VIVI DI CUORE --- All MADE in ITALY"/>
        <s v="Power Go es una linea de cargadores solares para dispositivos mÃ³viles, amigables con el medio ambiente y de bajo costo."/>
        <s v="Removable collars and cuffs along with hidden underarm designs that prevent embarrassing and stubborn stains. What does YOUR shirt do?"/>
        <s v="The Lifeclock One is an officially licensed, supercharged version of Snake Plisskenâ€™s countdown watch from Escape from New York."/>
        <s v="A radiation shield for your fitness tracker, smartwatch or other wearable smart device"/>
        <s v="Personalizing your Apple Watch has never been easier. Ten different colors to match any lifestyle. Time is precious, protect it."/>
        <s v="A revolutionary, cycling safety device is born! Signum indicators close the communication gap between cyclists and other road users."/>
        <s v="Prana is the first wearable combining breath and posture tracking to make your sitting time count."/>
        <s v="You can control how much air enters the helmet by opening or closing the vents. This is very useful in bad weather, or for competition."/>
        <s v="Unique small wearable personal air conditioning device that provides the user a 10-15 degree environmental difference on his person."/>
        <s v="Show your fidelity by wearing the Trustee rings! Show where you are (at)!"/>
        <s v="Glasses, not for you but your virtual reality headset. Prescription lens adapters, lenses and more to make your VR experiences better."/>
        <s v="The first 3D Xray Vision Instrument FREE* for researchers, scientists, entrepreneurs, developers, educators, artists, and explorers."/>
        <s v="TapTap is a technology to transfer touch between two people. It can also be an activity tracker, a game controller or smart alarm."/>
        <s v="A-iEasyâ„¢: The first customized unfoldable stand for smartphones that barkly needs room. Wholy integrated (will be relaunched soon!!)."/>
        <s v="In case you missed out on this campaign but are interested in owning a Hotblack London watch, please visit www.hotblacklondon.com."/>
        <s v="Realtime feedback for swim &amp; triathlon training! Visually monitor pace &amp; intervals to improve fitness. For swimmers &amp; triathletes."/>
        <s v="SPEEDWRAPS improve the speed, agility &amp; strength of an athlete by utilizing evenly distributed weight on the lower leg."/>
        <s v="Turn you helmet into the safest helmet and don't worry about a thing,you will always have the right fit!!"/>
        <s v="The closest thing ever to the Holy Grail of wearables technology"/>
        <s v="Driver Alert System es un sistema de seguridad para el conductor, que le avisa en caso de perder la posicion vertical mientras conduce."/>
        <s v="Forget your headphones. Wear Hy all day for voice-controlled music, calls, biometrics and more, with a huge battery and hidden fit."/>
        <s v="Glowbelt is the world's first rectractable LED safety belt for fans of the great outdoors, fitness enthusiasts, children and more."/>
        <s v="A &quot;handheld&quot; light, which eases the way you illuminate objects and/or paths."/>
        <s v="Shirts, so technologically advanced, they connect mentally to their audience upon sight."/>
        <s v="Our wearable and app automates the poke you normally get from your bedpartner to make you stop snoring and making you turn to the side."/>
        <s v="Making important medical data of active people available to first responders of an emergency by wearing a dog tag bearing a QR Code"/>
        <s v="The first GPS tracker created entirely in Italy that allows you to know where your pet is located at any time throughout any device."/>
        <s v="The Prep Packs Survival Belt allows you to carry all of the essentials for outdoor survival inside your belt buckle"/>
        <s v="Mouse^3 is the next generation of input devices. With cursor control and customized gesture recognition, its applications are endless!"/>
        <s v="Translate sight into touch with a wrist-mounted wearable. A revolution for visually impaired people everywhere."/>
        <s v="Cool air flowing under clothing keeps you cool."/>
        <s v="When every second matters, BioToo temporary tattoos get critical information to emergency personnel to help them help you."/>
        <s v="We've created the perfect sports chalk- antibacterial, lasts longer, better grip, and no mess! Now we need a non-provisional patent!"/>
        <s v="Without Utterance, a crushingly intimate literary memoir told from the inside of losing language, self, and world."/>
        <s v="Everything families need to host a Jewish welcoming ritual when opting out of circumcision. Includes original ceremonies and music."/>
        <s v="BANGGAI RESCUE is a beautiful, must-read book and a project setting out to answer some critical questions about the species' future."/>
        <s v="The Definitive (and Slightly Ridiculous) Guide to Enjoying the 2015 Pro Football Season"/>
        <s v="We are creating the Adventure Access Trail, a new walking trail from Boston to San Francisco.  _x000a_http://adventureaccess.org"/>
        <s v="A true story about inspiration and survival - David Alfred George turns his powerful experience into a compelling vBook."/>
        <s v="&quot;60 Days to a Radiating Faith&quot; is a collection of carefully selected Bible verses to encourage those undergoing cancer treatments."/>
        <s v="A surgeon's call for today's Christians to practice biblical compassion. Pre-order now and turn the tide towards the model Christ gave!"/>
        <s v="A big idea non-fiction book by an impatient three-time author and insomniac willing to bet on himself."/>
        <s v="A true David vs.Goliath story about a young adult battling the U.S. health care system to survive and become an advocate for change."/>
        <s v="A Massive but Cheerful Online Digital Archive of Surfing"/>
        <s v="Be part of the excitement by supporting our first season offering unique perspectives of Portland from the water."/>
        <s v="A great collection of puzzles to take and enjoy anywhere in the world - have fun, challenge yourself, and become a better chess player!"/>
        <s v="Sinatra Cookbook is an ebook featuring 12 fantastic example applications built on the Sinatra framework and many well known Ruby gems."/>
        <s v="Sideswiped is my story of growing in and trusting God through the mess and mysteries of life."/>
        <s v="TOP FUEL FOR LIFE â€¦ a true story of victory, unimaginable loss_x000a_and the epiphany that changed everything."/>
        <s v="I'm writing a new book! Topic: Privacy is Dead. What does a world without privacy mean for humanity? Our reputations? Our kids?"/>
        <s v="For one year, two women exclusively ate food produced within Mendocino County, CA. Now, they will write a book about their adventures."/>
        <s v="The true story of a child's struggle with hunger, poverty, and war in El Salvador."/>
        <s v="Strategies forged and lessons learned from accessing highly selective places where Black men have historically been underrepresented."/>
        <s v="Book on the search for the San Marcos, shipwrecked off the coast of Ireland in 1588 and the mysteries that have drawn men to find her."/>
        <s v="A revolutionary digital mapping project of the Vilna Ghetto"/>
        <s v="Thats right &quot;My Life As Julia Robertsâ€¦Snapshots Of A Life&quot; is going on the road! The first book tour! With Author Liane Langford!"/>
        <s v="Valmont is a town with a fertile history and a vibrant community. We aim to capture the magic in our People's History of Valmont!"/>
        <s v="Join others to help create a world that is possible -- in your workplace, community and society!"/>
        <s v="Help launch a FREE guide that can help activists &amp; community organizers leverage social media tools for change like never before."/>
        <s v="This is a book of letters. Letters to our body parts."/>
        <s v="My creations are born in different cultural environment around the globe with Â« what is already there Â» and act as a social impulse"/>
        <s v="Peace on Earth begins with birth. Educating pregnant women to create a more peaceful world is what this book is all about."/>
        <s v="A place for rational, fact and data based non-partisan political and societal commentary on things that matter to Americans."/>
        <s v="The epic adventure of a 33 year journey surviving 4 open heart surgeries- emotionally powerful. Graphic. Honest. Funny"/>
        <s v="A young cancer survivor embarks on a cross country railroad adventure while writing her memoir through letters."/>
        <s v="A raw, honest encounter of my colourful journey trying to escape accepting I had Epilepsy &amp; how I found my super powers along the way"/>
        <s v="Finally, Jewish sacred texts by Israeli women, volume 2 of an  acclaimed, revolutionary series of powerful, witty, diverse Midrashim."/>
        <s v="A book about a couples first year of marriage. Read the inspirational story of how God helped them overcome cancer, amputation and more"/>
        <s v="The hilarious new book about RAGBRAI, America's greatest event that you've never heard of. Crotch lube is entirely optional."/>
        <s v="A mixed media (poetry, photo, prose and sound) text focusing on/inspired by rural life in former Communist republics. "/>
        <s v="This is for the book release event/photo gallery show. Funds will go to buy gallery prints &amp; copies of Orlando's Historic Haunts."/>
        <s v="I am publishing my book, Waiting on Humanity and need some finishing funds to do so."/>
        <s v="Help me search for the lost ruins of the UK. A unique guide to  lesser known and somewhat known ruins of Britain."/>
        <s v="I am publishing my 5th book, I am looking to publish a book of short stories, all based on random thoughts that flash through my mind."/>
        <s v="The day Chuck died was the day everything changed. Now he has to save the afterlife from extinction or die again trying."/>
        <s v="An original-well-done eBook. Mainly about fiction, action, adventure, and mystery. A story that you've never read!"/>
        <s v="Highland Sabre explores a possible yet terrifying explanation for the mystery big cats said to prowl the British countryside."/>
        <s v="[JOE]KES is a book full of over 200 original, sometimes funny, pun-ish Joekes. If you hate the book, use it as a coster!"/>
        <s v="To survive, an American socialite must fight with a Mafia boss in the French Resistance, but will his underworld ruin her in the end?"/>
        <s v="I am writing about my nonna's life in Southern Italy and what it was like to grow up in a Fascist regime before immigrating to Canada."/>
        <s v="Jury of Peers is a complete novel, and it's good._x000a_All it needs now?  _x000a_More readers.  About ten million more._x000a_Let's get 'em."/>
        <s v="Haunted by a wrong decision and hunted by a Tall Dark Stranger, a misguided teen struggles to find her way home ..or will she make it?"/>
        <s v="Over a year of dedication has produced amazing photos and stirring words. The last step is to help those words appear in a printed book"/>
        <s v="Daniel was an ordinary boy, until unordinary events began to occur. Danny had never been exposed to supernatural activity until now..."/>
        <s v="A satire gift, the stress cube has original artwork, comes on a custom mahogany stand and has a funny exercise booklet."/>
        <s v="What if the stories in the Bible, especially those about strong women, were retuld by their own characters? I've completed 5 and am ready to publish."/>
        <s v="The Mortis Chronicles is a hard hitting, thought provoking and action packed indie published series. You know you want to read!"/>
        <s v="Arabella seeks studio time to professionally read her novel, making it available to listeners as an audio book on audible.com"/>
        <s v="Scorned is the first in a series that I have been working on for two years and it's time to get it published."/>
        <s v="Would anything change if women were in charge? Book Clubs, readers, and critics herald the latest by award-winning author, Aguila."/>
        <s v="One Minute Gone is a murder mystery drawn from real people and events. Read Chapter One at http://davidhansardblog.wordpress.com."/>
        <s v="Laughter, tears and good times in the warm glow of Summer s Love. The perfect recipe for the winter blahs."/>
        <s v="A novel. Beautiful. Sparse. The truth behind the American Dream seen from the eyes of a young wanderer in the midst of the economic collapse. "/>
        <s v="We are finishing up recording our new record and we would like help with its physical CD release."/>
        <s v="&quot;WE ARE ON A MISSION TO TOUR THE UNITED STATES NON-STOP. TO DO SO WE NEED TO PURCHASE A NEW VAN.&quot;"/>
        <s v="After almost three years of being out of music, I've decided to finally make the solo record I've wanted to do for years."/>
        <s v="The Red Masque will be heading into the studio in late April to begin recording their new album, tentatively titled &quot;Mythalogue&quot;."/>
        <s v="The book I am working on now is the third is a series of rock encyclopedias. However, I am in need of funding to cover the photo costs."/>
        <s v="Treedom wants to record a second album! We have a lot of new material, and we wanted to capture our new sound in a record for our fans."/>
        <s v="In June, Columbus rock veterans, Watershed, will release and tour behind a new album, BRICK AND MORTAR."/>
        <s v="We've made our goal with your help. Thanks so much! This is a great time to pre-purchase the album and get some extra perks."/>
        <s v="With all of our money going towards our new full-length album and merch, we need your help so we don't end up stranded on tour."/>
        <s v="Reluctant Hero is getting ready to record their next EP titled All As One! Studio dates are set for January 18th-22nd! Let's work!"/>
        <s v="A regional band reaching to their fans. Reaching to become a national band with no label support. This is the chance of a lifetime."/>
        <s v="Second album from award-winning Brad Hoshaw &amp; the Seven Deadlies, featuring crowd favorites &quot;New Tattoo&quot; and &quot;Delta King.&quot;"/>
        <s v="Rock n' Roll about the intersection of lies and belief: the Believable Lie."/>
        <s v="Dead Tree Duo has been fortunate enough to record a full length album at Threshold Studios in NYC!  Now it's time to manufacture them!"/>
        <s v="The Brian Davis Band is a group of friends that want to share their lives and experiences through music that connects with people."/>
        <s v="After the success of the critically-acclaimed &quot;Confederate Buddha,&quot; Jimbo &amp; Tri-State need your help to raise the WHITE BUFFALO."/>
        <s v="Madrone is an independent band creating melodic, emotional, _x000a_alternative-rock needing your help to finish their new album."/>
        <s v="Help Lust Control Kickstart their first cd in 20 years!!  To be mixed by Rocky Gray (Living Sacrifice, Soul Embraced, Evanescence)!!"/>
        <s v="We have some great new songs and want to record a special edition 4 song EP as our next Eric Stuart Band release"/>
        <s v="Los Angeles-based recording artist Ryan Caskey joined forces with producer Eddie Hedges to record alternative rock masterworks."/>
        <s v="Scotland's premier classic rock and metal festival, 3 days, 3-4 stages, family friendly,  for people of all ages"/>
        <s v="ALL WE WANT TO DO IS DRIVE AROUND AMERICA AND PLAY A BUNCH OF SHOWS, BUT WE DON'T HAVE ANY MONEY..."/>
        <s v="Vaz invades 2 new continents in the Eastern Hemisphere and brings home a Split Single, a Video Documentary and a Live Record from Asia."/>
        <s v="We're recording our first single in Nashville this summer and sending it to radio with Shamrock Media Group.  We need your help!!"/>
        <s v="Hope and Inspiration.  That is what this project is all about. In the midst of a dark and broken world our stories can speak life."/>
        <s v="Be a part of Virtual CH's debut Video and Record release.  Help fund their debut music video and record mixing expenses."/>
        <s v="Help Golden Animals finish their NEW Album!"/>
        <s v="Join the Sic Vita family and lend a hand as we create a new album!"/>
        <s v="The Micronite Filters have a blood curdling sonic adventure ready for psychedelic swirled vinyl for the best possible auditory journey."/>
        <s v="Acknowledged songwriter looking to record album of new songs to secure a Publishing Contract"/>
        <s v="Please help us reach both a short term and lifetime goal! We can't do this without your help. thank you a ton from all of us at P.T.R.."/>
        <s v="We need your financial support to cover the tour costs!  (Sound, lights, travel, stage design)"/>
        <s v="Gainesville's pop punk 3 piece Assassinate The Scientist started a new band and they want to release a 7&quot;, but they need your help!!"/>
        <s v="A pre order campaign to fund the pressing of our second full length vinyl LP"/>
        <s v="We have been a band since 2007, but we've never hit the road. That's messed up... So this summer, we're trying to and need your help!"/>
        <s v="Be a part of helping The Early Reset finish their new 7 song EP."/>
        <s v="Friends and Family have an album for you. They need your help to release it to the world."/>
        <s v="Dead Fish Handshake is a rock band based out of New Jersey. We are in the process of raising funds for our second record."/>
        <s v="Orwell is hitting the road this August for a West Coast tour and we need substantial van repairs in order to get there.  Dates booked."/>
        <s v="We are touring the Southeast in support of our new EP"/>
        <s v="Wyatt Lowe &amp; the Ottomatics will be hitting the road this June on a North and Southwest Summer 2014 tour!"/>
        <s v="Bizness Suit - NEW ALBUM - We're going to LA to record the best rock album ever - bluesy funky Rock n Roll with soul"/>
        <s v="Soul Easy recording our first full length CD.  Inspired by lots of friends and lots of good times."/>
        <s v="Eyes For Fire is finally ready to release their Debut Album but we need YOU to help us put the final touches on it."/>
        <s v="Hi Ho Silver Oh is going on a West Coast tour! We'll be starting in Santa Barbara, and spreading our tunes all the way to Seattle and back."/>
        <s v="Kickstarting Kill Freeman independently. Help fund the New Record, Video and Live Shows."/>
        <s v="Protect The Dream is preparing to record their debut album 8 years in the making. Lets make it happen Kickstarter!"/>
        <s v="We want to release our Losing Wings EP on a week-long tour of California's music scene!  We've got the EP made, we just need gas money!"/>
        <s v="Our new CD comes out July 3. We have self-financed the project with money from our shows but now need additional funding for video."/>
        <s v="We are a band from South East London- each member is19 years OA. We have been together for two years. Taking pride in making good music"/>
        <s v="We're making a high energy, fist pumpin', pelvis-thrusting new Rock n Roll album and we'd love for you to be a part of it."/>
        <s v="7Horse is a new band with a self-funded album and a show they want to rock in your town!"/>
        <s v="Being in a band can make you feel like clowns, but we've got the best fans so we're not too worried. You are the new record labels!!"/>
        <s v="This is an American rock album."/>
        <s v="We were selected out of 4,000 bands to play on VANS Warped Tour! Amazing opportunity, but touring costs $$$!  We REALLY need your help!"/>
        <s v="Help composer and musician Samuel B. Lupowitz release his first solo piano rock effort featuring the hard-grooving Ego Band."/>
        <s v="An album you can bring home to mom."/>
        <s v="Take 147 is currently in the process of recording the debut album called, &quot;Nothin' to Lose&quot;."/>
        <s v="The Paper Melody wants YOU to be a part of the next chapter! Be a part of the process of our brand new EP and Music Videos!"/>
        <s v="The Waffle Stompers need your support to keep doing what we love--go on tour, make music and music videos."/>
        <s v="Carl King / Sir Millard Mulch / Dr. Zoltan Ã˜belisk is making a new 45-minute instrumental sci-fi album!"/>
        <s v="Dan Mumm's 2nd studio album. An ambitious project - Dan will attempt his best musical work yet, drawing influence from across the ages."/>
        <s v="Help fund our new concept album, inspired heavily by Sci-Fi and cosmology. Together, we can make &quot;Frontiers&quot; a great release!"/>
        <s v="Five metal heads dedicated to our passion for music. We believe music is Freedom, Unity &amp; Escape. Join us on our mission to Dig Deeper."/>
        <s v="The NEW ALBUM from the MOST METAL BAND ON EARTH is here! (WARNING: May cause melted faces and headbanging-related spinal trauma!)"/>
        <s v="Help Legend of Zelda tribute band Master Sword complete their latest heavy metal album: Shadow and Steel!"/>
        <s v="Pre-order and help me fund new merchandise so we can make the album release something amazing."/>
        <s v="MUSIC WITH MEANING!  MUSIC THAT MATTERS!!!"/>
        <s v="God Am, a Grunge/Doom metal band, who have been trying to fund the production of our EP to bring you a unique aural assault."/>
        <s v="&quot;Guard your passion as if your life depended on it, for well it might!&quot;_x000a_Join Nightingale in her journey through the Poison Garden."/>
        <s v="Help Chicago-based instrumental group Sioum complete the production of their 2nd full-length album."/>
        <s v="Salut, nous c'est M.F.Crew, on a besoin de vous pour produire notre premier album &quot;First Ride&quot; ! :)"/>
        <s v="Limited edition 2x12&quot; vinyl pressing of our latest album &quot;Who Do You Think We Are?&quot;"/>
        <s v="Help release a CD of sloggoth's first album &quot;sloggoth&quot;.  All contributors of $5 or more get a CD when the goal is met!"/>
        <s v="Writing and Recording Sophomore record, and funding Tour to support Spring 2017 album release."/>
        <s v="AtteroTerra's &quot;Pray for Apocalypse&quot; is fully completed, and only being held up by funding."/>
        <s v="Wir, die Heavy/Thrash Band &quot;Powerhead&quot; wollen ins Studio und eine Promo CD aufnehmen. Songs haben wir, Geld nicht ;-) ... und los!! :-)"/>
        <s v="Modern Post-Hardcore/Electro music (Hardstyle, EDM, Trap, Dubstep, Dembow, House)."/>
        <s v="The album is written &amp; sounding epic, dark &amp; heavy! We now need your help to fund the release &amp; some spiffing limited edition merch!"/>
        <s v="We are heading to the studio to create our second album and we want you to be right there with us!"/>
        <s v="â€œThe Odd Couple Quintetâ€ is aptly named, since the Horn and Bassoon are truly an â€˜odd coupleâ€™ to front a jazz group."/>
        <s v="&quot;In My Own Eye&quot; a cabaret not to be missed  Building a Business Preserving the Art of Cabaret Theatre 4 the Next Generation"/>
        <s v="I want to work with the great John Goodsall and Percy Jones from Brand X to create the ultimate new jazz album."/>
        <s v="I'm making the move from a side man in local groups to the leader with this debut jazz CD project."/>
        <s v="Help to make an album that will stand out in the pantheon of LDS music, an album of the highest musical and artistic standards."/>
        <s v="My name is Lindsay Main, and My artist name is &quot;Memphis Lady&quot;. Im looking to make my first cd, will all my own original songs on it."/>
        <s v="Drivetime heads to Cali for summer tour supported by @Smoothjazz.com &amp; @JJZPhilly  #Spaghettini #The Roxy"/>
        <s v="MichÃ© Fambro records the long-awaited Jazz Crooner album.  Favorite standards, and soon-to-be classic originals in one memorable album."/>
        <s v="I AM A SINGER/SONGWRITER RECORDING MY DEBUT ALBUM OF ORIGINAL MATERIAL TITLED &quot;MY LIFE UNFOLDING&quot;.....MUSIC IS SO MUCH A PART OF ME!"/>
        <s v="The band Twice As Good wants to create and distribute a DVD of their live concert performance. This amazing band needs to be seen!"/>
        <s v="The Orchestra and it's boy/girl singers perform a plethora of hit songs arranged by Nelson Riddle, for the world's greatest singers."/>
        <s v="fo/mo/deep heads back into the studio in January 2014 to record their 3rd CD. Seeking to continue experimenting with all things groove:"/>
        <s v="The Songs of Africa Ensemble embarks on their first Goodwill Africa Tour, to taste African music &amp; culture firsthand."/>
        <s v="Fall in love with &quot;The Dreamer&quot;, new original music from trumpeter Freddie Dunn!"/>
        <s v="Tachoir music has been described as &quot;Highly original compositions with dazzling improvisations by virtuoso musicians&quot; - The Times"/>
        <s v="IJD coincides with the Columbus Day. The musicians are Italian-American and they'll showcase music from the Italian American songbook."/>
        <s v="What was the greatest record shop ever?  DOBELLS!"/>
        <s v="The Saxidentals are a Laie, HI based saxophone quartet. We have been playing gigs all around Laie and would love to make a music video!"/>
        <s v="Join in and help me make my first jazz album. I would really like to make a Christmas album and a smooth jazz CD. Want a FREE CD?"/>
        <s v="It'll be THE event of the year for the musically adventurous types. Don't miss this chance to bring Peter BrÃ¶tzmann to our fair city!"/>
        <s v="A record representing an era in East Bay local music that sustained art &amp; community that deserves to be preserved on 180 gram vinyl."/>
        <s v="To raise funds to finish the latest album by Chris Reed and the Anime Raiders, called &quot;Deep City Diving&quot;"/>
        <s v="This Full length Album Needs the real living record life. It took us 4 hard years, countless deaths and several studios but we won."/>
        <s v="Seeking supporters to help me break the 15 year streak since my last record.  Dana Lawrence Music is ready to go back into the studio!"/>
        <s v="We need to hire an animal trainer to have a chimpanzee actor perform in our music video with us!"/>
        <s v="Cobrette Bardole's widely anticipated sophomore release is ready for tracking and he needs your help to make it a reality!"/>
        <s v="The time has finally come... Sap Laughter is in the process of updating our merchandise setup, and we need your help making it happen!"/>
        <s v="Mortimer Nova is attempting to raise enough money to record their new album, Terrible the Fish has Drowned, to release it to the public"/>
        <s v="Support Ginger Binge sounds. We're an independent 'cosmic Americana' band. We love to play music for you. We are grateful for your help"/>
        <s v="I have finally decided to follow my dream. I want to be a professional musician. This is the project that with get me there."/>
        <s v="I'm producing an original gospel-folk, &quot;AmeriqueÃ±o&quot; collection of hymns and songs, so organic you could grow tomatoes with them."/>
        <s v="Along with a new EP production and release, it's time to bring Den-Mate, LIVE, to a location near you - East Coast and Beyond!"/>
        <s v="ADCA would like to complete the production of its debut CD, in order to bring the joys of chamber music to its fans, new and old."/>
        <s v="The Philly music scene is full of amazing talent. This annual music festival is to celebrate those gems within that scene!"/>
        <s v="Help Saint Sebastian finish their debut album, Melancholy Breakdown, accompanied by a short documentary film about fibromyalgia."/>
        <s v="ruKus radio is an independent internet radio station focused solely on the independent artist and has been Mainstream-free since 2007! "/>
        <s v="The people have spoken...the stars have aligned...Hardsoul Poets are making a new record and we want our fans on the front lines."/>
        <s v="Park XXVII is putting together an album of up and coming Georgia bands. We need money to fund the recording/production costs of this cd"/>
        <s v="For each month in 2012, Sonnet will be releasing a Jesus-celebrating, grave-shattering, ear-tickling, mind-provoking song!"/>
        <s v="Lets get 48/14 pressed and in your cd players,ipods,blogs, and facebook status'. Lets get it everywhere!"/>
        <s v="With Project Revive, I aim to protect and nurture the creative impulse through music."/>
        <s v="Getting together a bunch of &quot;friends and family&quot; great  players to record my sophomore album.  Original &quot;smooth jazz&quot; and &quot;modern jazz&quot; performances ."/>
        <s v="I'VE STARTED A BRAND NEW ALBUM THAT WILL FEATURE ACID JAZZ, FUNK, ROCK, AND DANCE WITH THE PROMISE OF TOURING NEXT YEAR IN THE USA"/>
        <s v="The U City Jazz Festival is offered for free to the community and features the best jazz talent from the midwest."/>
        <s v="Support the preservation of Jazz and help us become a national Jazz Festival with the best music, food, and fun for all ages!"/>
        <s v="Working hard to get into the studio to record, produce, and edit my break out CD. I hope to realize my vision!"/>
        <s v="The DMV's most respected saxophonist pay tribute to Motown."/>
        <s v="Greg Chambers' self-titled CD needs support for post production, replication, and promotion."/>
        <s v="This project is designed to help protect the environment by using Eco-friendly product packaging."/>
        <s v="Woody Woodland and Carol Stone, are back on the scene presenting Philly Jazz Fest â€œRemembering Groverâ€ September 22, 2012."/>
        <s v="After the success of my first album &quot;A Very Hattie Christmas&quot; I'm coming back with my second album &quot;The Way We Used To Bee&quot;."/>
        <s v="Promoting an &quot;over the top&quot; all inclusive jazz experience featuring top notch performers in a luxurious Latin setting in Lima, Peru."/>
        <s v="My new album will be called Triad, an album of original music performed by me &amp; guest musical artists."/>
        <s v="Faith Monah is an unique Gospel-Jazz singer who scats and swings the Word of God. She is ready to record her FIRST jazzy Gospel album."/>
        <s v="This project is for the making of a music video. All funds will go towards production costs for this event only."/>
        <s v="â€œThe Deep Brooklyn Suiteâ€ is a series of musical impressions about living and surviving in Brooklyn."/>
        <s v="Our next audio recording projects are scheduled for November 1 to 3, 2010 here in Kansas City, Missouri! "/>
        <s v="2014 World Cup / Copa do Mundo is creating much controversy. The song and video support and promote music &amp; sports education for all."/>
        <s v="Come watch my new mind twisting yet soothing music video â€œNothing Basicâ€. If you like it you can become part of what's coming up next!"/>
        <s v="Cool jazz with a New Orleans flavor."/>
        <s v="Miami club band records powerhouse fusion album. You don't have to be a musician to understand the sound of jazz."/>
        <s v="I'm recording the music of my uncle, Legendary trumpeter Clifford Brown. Had uncle Cliff lived, how might he revisit his music today?"/>
        <s v="Our goal is to help educate the world about jazz and its components; how it relates to love, romance, and success."/>
        <s v="My first solo Album, &quot;Siempre Filiberto&quot;.  Inspired by and dedicated to a great man in my life who I recently lost to a tragic accident"/>
        <s v="Cultural and jazz instructional classes for youth at Preservation Hall. Preserving traditional New Orleans jazz and it's African roots."/>
        <s v="This project is a mix of original &amp; standard song selections.  This phase covers recording and package design expenses."/>
        <s v="we are an ambitious collective of brooklynites striving to fuse a concept album/fim into a multimedia musical theate.Inspired by the 2012shif"/>
        <s v="Studio CD/DVD Solo project of Pianist &amp; Keyboardist Jetro da Silva"/>
        <s v="A real Motown Backup singer on 22 gold and platinum albums headlines her own Jazz CD of Motown songs."/>
        <s v="I am searching for monetary funding to go into a good recording studio and record experimental intuitive improv jazz."/>
        <s v="We recorded a full-length album to be released this summer for FREE!  All we need is the last $900 to master it. Donate today for some rad gifts!"/>
        <s v="A contemporary jazz project crossing music lines, from jazz to rock walking through some free elements and full of melody!"/>
        <s v="Help me to create my 3rd album, a Christmas CD with 16 Holiday/Original favorites!"/>
        <s v="I've only been able to release 7/10 songs for this album. I'd like to get into a professional studio and record them all properly."/>
        <s v="Ground Effect is my first solo EP project intended to help promote Fusion and creative music music in Saskatchewan and Canada."/>
        <s v="This vocal music and spoken word project uses the  gift of life,love,hope &amp; peace to enable people to see themselves as a masterpiece!"/>
        <s v="A CD of a live Jazz concert featuring Marti Mendenhall, George Mitchell, Scott Steed and Todd Strait."/>
        <s v="We've been invited to perform at Jazz Festival 2013. We must request funding to successfully manage this special invitation"/>
        <s v="Creating new avenues of exposure for young Jazz &amp; Soul artists_x000a_to express their Art of Music."/>
        <s v="Jazz to jazz, New York to France, a piano trio of cutting-edge French jazzmen and a NY-based Japanese jazz pianist. Superbly different!"/>
        <s v="The 1st club in your bag should be between your ears!  Light up Your Brain Power. Play Smarter. Swing the LUMIC Band.."/>
        <s v="Snoring shouldn't ruin your or your partner's sleep and you don't need expensive, uncomfortable or ugly devices to help the problem"/>
        <s v="A Hands Free head mounted display adapter that supports the I AM Cardboard dscvr VR viewer for comfortable extended 3-D/VR viewing."/>
        <s v="A mask for home or travel that will give you the best, undisturbed sleep of your life."/>
        <s v="Find your pet when it's missing, digitally store pet-related information, and locate pet friend establishments and services."/>
        <s v="Make your watch Smart ! CT Band is an ultra-thin, high-tech smart watch-strap awarded twice at CES 2017 las vegas"/>
        <s v="Soft edged-Hard working. The perfect wearable organization for the home and professional shop."/>
        <s v="The CCP Pack is a bag that charges your smartphones and tablets on the go! Also holds small important items. &quot;Never Without Power&quot;."/>
        <s v="T-Shirt with Led panel controlled by Android app over WiFi. _x000a_Multiple shirts, games, text, video effects support,"/>
        <s v="Der INBED ist ein innovatives Multisensor-Wearable fÃ¼r die SturzprÃ¤vention motorisch eingeschrÃ¤nkter Personen."/>
        <s v="Rider worn tail light brake light. Adheres to virtually any coat, jacket or vest. Stays on even when you get off."/>
        <s v="Revolutionizing the way we walk our dogs!"/>
        <s v="Audionoggin: Wireless personal surround sound for the athlete in everyone."/>
        <s v="IRring is the worlds first universal remote control that fits on your finger and controls your TV, your lighting, and your life."/>
        <s v="Turn your iPhone into wearable tech &amp; GoPro. Features: Selfie Stick, Tripod, &amp; Protective Top. Great for everyday carry."/>
        <s v="PAXIEâ„¢ is a GPS enabled safety wearable for kids that promotes discovery and play while offering parents peace of mind."/>
        <s v="You can rent out your Car with Uber. _x000a_You can rent out your Home with Airbnb. _x000a_Now you can rent out your CLOSET with SemiYOURS!"/>
        <s v="A Leather Smart watch Band, that NEVER needs to be charged for only $37!"/>
        <s v="Brown Leather and Black Nylon extra-long Apple Watch bands for large wrists connects to 42mm. Go measure! Design fits 190-250mm wrists."/>
        <s v="The Pi (Arduino-Compatible) is a new kind of wearable. It's a diy smartwatch with a round display, touch ring, and a powerful CPU!"/>
        <s v="Kai sits right behind your ear and lets you access a smart voice interface 24/7. Call, text, search, and even call an Uber."/>
        <s v="Active, happy &amp; healthy together! _x000a_Thatâ€™s our mission for all dogs and their parents."/>
        <s v="Introducing the iDavit, a revolutionary crane-like system thatâ€™ll allow you to work anywhere. Hands free to be totally hands on."/>
        <s v="WE are molding an educated, motivated, non violent GENERATION!"/>
        <s v="Tired of fumbling around for the audio controls on your phone?  Easily control your music with the GoMote and a click of your thumb."/>
        <s v="Palms Free RetractableCell Phone Harness fits all Cell phones Iphone 4 5 6 7 Galaxy S Go Pro Ipad Mini and Tablets Keep your hands free"/>
        <s v="ICE SHIRT; running, multi-sport, cycling, &amp; athletic wear shirts that hold melting ice to cool you on hot days."/>
        <s v="Better Beanie is the new therapeutic wearable designed to assist you while keeping your hands free."/>
        <s v="Anyone who want to support of this will be credited. This will be my ultimate build. Full animatronics, from arms, legs, H.U.D, etc"/>
        <s v="Geek &amp; Chic Smart Jewelry Collection, Wearables Meet Style!"/>
        <s v="Stainless Steel Modular Ring with screw on bezels for WiFi + Bluetooth + NFC Wireless modules with open source IOS and Android Apps"/>
        <s v="Our amazing product is simple and sleek. Our laser system is USB rechargeable for hours of fun. Android / Apple App Controlled."/>
        <s v="Slackers Patent-Pending Magnetic Clip and Cable System, Amazing Sound, Durability and Value Can't Be Beat...AT ANY PRICE!!"/>
        <s v="The RS-1 is one of the most innovative workout tools to hit the market ever.  A must have for anyone that enjoys new ways to get fit."/>
        <s v="The device that allows those with artificial knees or arthritic knees to kneel down without putting pressure on their knees."/>
        <s v="Horologic5 creates a case for the Apple Watch that reflects true luxury &amp; style. Check out the Garstin Luxury Case in 38mm/42mm"/>
        <s v="The Cinnamon II is an AppleÂ® ][ compatible wrist watch. Featuring 32k of memory and a 1 Mhz cpu. It's the ultimate in geek fashion."/>
        <s v="The unique adapter to apply standard watch straps at your Samsung Gear S2 Sport and Sport 3G! Small, functional and handsome."/>
        <s v="hidn tempo is an intelligent watch band that allows you to monitor your stress and manage it anywhere, anytime."/>
        <s v="Trequant is specifically designed for people with tremors. It helps them to track and analyse their tremors for better understanding."/>
        <s v="Jayster devices and Jayster app both use Bluetooth Smart technology to provide the most user-friendly system for finding lost valuables"/>
        <s v="Tabla Alpha-Num AEIOU Universal Remote &amp; Keyboard + Control. Multi platform wireless use anywhere wearable invisibles development kit."/>
        <s v="revolutonary ultra-slim 2-in-1 Smart  2-in-1 I-PHONE handle/WALLETtm with 360 rotatiion"/>
        <s v="Our t-shirt maintains steady temperatures through hot and cold focal points capable of reaching a 36ÂºF/20ÂºC range in under 2 minutes!"/>
        <s v="Hello world,_x000a__x000a_My name is Earl Eddings, I'm just your average hard working family man from Virginia. I'm here because I need you to help"/>
        <s v="Make your heart shine and watch it work! Cardiglow tracks improvements, times intervals and translates heart rate into color."/>
        <s v="Amazing heated snow sport gloves; synonymous with quality, fusing innovative heat technology, style, functionality &amp; unique design."/>
        <s v="Always know where your precious children are. Let them explore the world freely and in a secure way by using the Kidswatcher."/>
        <s v="Itâ€™s original, fashion and unique, Ohyear is the first cover for your earphones that wears your style._x000a_Designed and made in Italy"/>
        <s v="The most useful phone charger you will ever buy"/>
        <s v="The revolutionized carseat, where no child will be left alone in a hot vehicle ever again. This alarm will save multiple babie's lives."/>
        <s v="Russell &amp; Sons Watches_x000a__x000a_RS Watches is a business that provides quality watches at an affordable price. RS Watches was created with th"/>
        <s v="The HOTTEST and COOLEST thing yet! WairConditioning... an entirely new level of comfortability!"/>
        <s v="Shield TL is a tail light for a bicycle w/ radar technology. It makes you more visible to cars and drivers at a greater distance."/>
        <s v="Worldâ€˜s First Heated Leather Jacket _x000a_with Integrated Bluetooth System,_x000a_Handsfree Set (Microphone and Speakers)_x000a_and Cellphone Charger."/>
        <s v="DAZLN nails light up near NFC devices like your mobile phone. If you're tired of receiving or gifting the same old thing look here!"/>
        <s v="Study the behaviour of technical communities by tracking their movement  through wearables"/>
        <s v="The iPhanny keeps your iPhone 6 safe from bending in those dangerous pants pockets."/>
        <s v="Ollinfit is the first wearable fitness trainer with 3 sensors for superior accuracy, feedback and results."/>
        <s v="Built in running, cycling, pedometer, and golf features for the edge you need to perform at your very best!"/>
        <s v="Ristola watches made in La Chaux de-Fonds, Switzerland. A new brand of COSC and ISO Certified Professional watches."/>
        <s v="We make stylish sports clothing from LED jackets to backpacks and LED arm bands.With our LED technology you're sure to be seen in style"/>
        <s v="A modern day locket that uses NFC technology to link your precious photos, videos, apps, and more. Choose our design or submit yours."/>
        <s v="Connected, heating, premium quality and comfortable leather sneakers - hand-crafted in France."/>
        <s v="Harnessing wearable technology as a powerful defense for food-allergy children."/>
        <s v="The Forcite Alpine helmet records 4K footage and keeps you connected all in one sleek design."/>
        <s v="Sweat resistant, colorful, durable, CUSTOMIZABLE, watch bands &amp; protector bands that fit the Moto360 smartwatch."/>
        <s v="Our knee sleeve monitors your muscles and recommends rest time (on a mobile app) when it detects overexertion!"/>
        <s v="MICLOP es una cabina portable impresa en 3D protegida en el interior con espuma acÃºstica, reduce el ruido ambiental o rebote de sonido."/>
        <s v="R-CON is a wearable that measures running form. Instantly know when your form is breaking down and when you are running your strongest."/>
        <s v="A beautiful biometric smartphone wrist dock, features a revolutionary reusable adhesive; 3 position phone stand and multi-purpose tool."/>
        <s v="The first action sports training sleeve/leg protector of its kind to offer an unduplicated level of targeted protection!"/>
        <s v="The world's most advanced jacket for SMARTPHONE USER ,for WORKOUT, for TRAVEL, for OUTDOOR /Bluetooth Charging Wearable Apparel"/>
        <s v="Versa Prima: The first portable and wearable LED strip that's controlled via Bluetooth. Designed to be versatile for your creativity."/>
        <s v="CHEMION is an eyewear device that lets you show your creativity to the world."/>
        <s v="SKIN - The wearable music remote control which makes your fitness lifestyle a bit easier"/>
        <s v="Send an alert for help and find missing people, pets, and valuables with the touch of a button. Get yours today!"/>
        <s v="Enjoy high-quality sound and the possibility to control your smartphone and apps using custom voice commands and head movements."/>
        <s v="Owl is a fitness tracker along with an accompanying iOS app, that is both fun and interactive for children."/>
        <s v="Tempi Is a Wearable Bluetooth Device That Gives Accurate Temperature and Humidity Readings."/>
        <s v="I've got an awesome new batch of tracks that I think you're going to Love. CDs? So 1990! I present to you... SLEEPWRECK JUMP DRIVES!"/>
        <s v="Rick and Morty concept album written by Allie Goertz + music video directed by Paul B. Cummings!"/>
        <s v="Help get four new bootlegs onto vinyl in the second installment of my series!"/>
        <s v="A collaborative, electronic journey helmed by producer Christopher Bingham and guitarist Carlos Montero."/>
        <s v="Art Fact is a legendary Swedish synth pop act from the 80's. This album will contain updated remakes of their greatest songs."/>
        <s v="Jake Kaufman and Jessie Seely present THE WORLD'S FIRST VIRTUAL REALITY ROCK OPERA."/>
        <s v="Changing Stations is an 11-track classical-contemporary album by Daniel Liam Glyn, based on the 11 main lines of the London Underground"/>
        <s v="We just toured the PNW to Vancouver, BC and back, we're ready for next level growth - a van, quality studio recordings &amp; stage visuals!"/>
        <s v="This will be the first album I have made in 9 years. It will be going back to my roots from 2002, and I aim to blow your socks off!"/>
        <s v="We want to recreate last years massive Valborgparty in Lund but this time even bigger!"/>
        <s v="Help fund the latest Gothsicles mega-album, I FEEL SICLE!"/>
        <s v="Liquid Diet needs your support to release our new full-length album! Help us create electrifying music videos to showcase our singles!"/>
        <s v="Ideal for living rooms and open spaces."/>
        <s v="Daughter Vision - an electro synthwave band from USA - present 8 remixes of their stunning songs. Some synthpop - some darker. Join us!"/>
        <s v="Mazedude presents an arranged album of game music, honoring American composers and featuring several guest performers"/>
        <s v="Project Nintendo. A big honkin' game cartridge sleeve and two awesome 12&quot; breakbeat vinyl records and a POSTER inside!"/>
        <s v="Help this Soulful &amp; Cinematic Glitch-Pop Songwriter Bring her Music to the World!  (And your Ears:)"/>
        <s v="A Special 10th Anniversary Re-Release of Ender Bowen's third album, LEMONYMOUS, with a companion CD of alternate takes and remixes."/>
        <s v="My first solo record in 10 years. Six new electronic/synthpop songs PLUS an acoustic version of the album you can only get here."/>
        <s v="Becoming Rainbow is a music and visual art project inspired by and dedicated to the Native Indigenous communities and water protectors!"/>
        <s v="We produce radio broadcasts and live streams that promote the value of human freedom, reason, individual rights &amp; free markets."/>
        <s v="I am trying to document what it is like to plunge head first into the music/audio industry as an intern."/>
        <s v="Hello! I'm Ben and I have been wanting to start a podcast for a while. I am looking to kickstart the process and get into the game!"/>
        <s v="We're seeking funding for a special 10th Anniversary PRINT EDITION! Receive your own copy for only $8"/>
        <s v="Hi. I'm looking to raise some funds to get some microphones, some interfaces to hook XLR to my iPad/iPhone/iMac. Plus some other stuff."/>
        <s v="In Case Of Emergency is a radio talk show for preppers, beginning preppers, and with preparedness in mind."/>
        <s v="All Things Horses is slowly becoming the greatest podcast on the internet and we are looking to upgrade the studio and software."/>
        <s v="I wish to start a new podcast called Voices of Texas, and I want to interview interesting people of Texas each week."/>
        <s v="#MyLifeMatters features compelling stories of students &amp; young adults who overcame challenges to take ownership of their lives."/>
        <s v="------"/>
        <s v="Secularism is on the rise and I hear you.Talk to me."/>
        <s v="Inspired by some great podcasters as well as my desire to learn from many people about many topics, plus just to inform people."/>
        <s v="Production costs for middle aged comics sharing cross USA country road trip experience via www.bigdaddyroadshow.com Podcasts.ComedySHOW"/>
        <s v="How well do you know the stranger walking past you or the neighbor up the street? Extraordinary stories told by everyday people."/>
        <s v="Drawing on the momentum created by his &quot;Radio Deadly&quot; program, Michale Graves has created a new pop-culture talk radio show on WVNJ"/>
        <s v="This project is to fund Season 3 of the SHPC.  Our plan is to produce 24 more spectacular episodes to share with the world."/>
        <s v="a podcast about everyday life, friends talking about music, movies, tv, relationships. conversations we have all had and can relate to"/>
        <s v="Sayin it Plain is a Independent Radio Show created to inform the public and empower the community."/>
        <s v="An investigative series on 790 KABC Radio on the ravages of addiction and what options millions of people have for hopeful recovery."/>
        <s v="Turning myself into a vocal artist."/>
        <s v="Reality Check is a weekly Internet Radio Show. Along with my co-host and engineer we discuss the issues of the day relevant to you!."/>
        <s v="T.O., Adi &amp; Mercedes discuss their point of views, women's issues &amp; Hollywood Hotties."/>
        <s v="SEE US ON PATREON www.badgirlartwork.com"/>
        <s v="Now on audiobook! The truth about Benghazi is revealed with this historical epic courtroom drama performed by professional voice actors"/>
        <s v="Make wine from seed to bottle; build, socialize, sell, and relax in Vineyard Valley - a social, sandbox, free to play business sim!"/>
        <s v="Need funds for an Australian fps mp shooter pc game called Diggers Fall were china invades Aus, cost for advertising and settings menu."/>
        <s v="A parody of old school RPGs where you are a new Dark Lord on a quest to amass monsters and allies on your side."/>
        <s v="Canâ€™t make up your mind about something? Simply type in your two options and let the fighters of fate decide for you!"/>
        <s v="THE QUEST TO SAVE HIP HOP is an old school beat em up st game that has a focus on old school hip hop and new age hip hop coming to pc."/>
        <s v="A run-n-gun zombie survival game where you scavenge for items to make the night a little less scary."/>
        <s v="A deck building game where you build your campaign plans, raise cash and gain power in a drive to win the White House."/>
        <s v="I'm making a game where you choose how you want to kill the DJ, so you yourself can decide what music will be played at the party."/>
        <s v="A tower defense game that is played anywhere on the earth's surface!  This project is to expand it to be multiplayer and mod support."/>
        <s v="We want to bring our Game Rainbow Ball to the iphone and to do that we need a little help"/>
        <s v="An ambitious multiplayer game set in fantastical medieval world where you must defend your castle while attacking others to gain ranks!"/>
        <s v="Fully 3D, post Apocalyptic themed tower defense video game. New take on the genre."/>
        <s v="A comical point and click adventure by veteran team of Broken Sword and Monkey Island fame - Steve Ince and Bill Tiller"/>
        <s v="An epic strategy game of world conquest with simultaneous turn-based multiplayer gameplay and no hotseat waiting"/>
        <s v="I am looking to create more games for the iPad/iPhone and want to add leaderboards, which requires new game development software"/>
        <s v="Sirius Online is currently the work of two brothers striving to bring the Era of Freelancer back, adding dynamic markets and more."/>
        <s v="A fantasy action RPG which follows an elven ex-slave on a journey of magic, revenge, intrigue, and deceit."/>
        <s v="Finishing your last job before you retire until a disaster strikes the cargo ship can you survive The Creature?"/>
        <s v="Challenge your trivia skills in this action oriented game against several opponents across time."/>
        <s v="We want to take everything video game related people have seen since 1978 to now and turn it into the top gamer lounge in canada !"/>
        <s v="I want to start my own channel for gaming"/>
        <s v="The new kid on the block. Re-imagining old games and creating new ones. Ship, Lazer, Rock is first."/>
        <s v="Humanity's future in the Galaxy"/>
        <s v="Idle gamers are the group of gamers worth watching play video games. We have a back log of video ideas and want to entertain you."/>
        <s v="A fresh twist on survival games. Intense, high-stakes 30 minute rounds for up to 10 players."/>
        <s v="Farabel is a single player turn-based fantasy strategy game for Mac/PC/Linux"/>
        <s v="A sci-fi platformer game inspired by a certain blue hedgehog and Italian plumber. Jump, fight, dodge and sprint your way to victory."/>
        <s v="London Revolution is a Minecraft server in development. This is an open world RPG FPS server with questing and ruthless gangs."/>
        <s v="toggleme. is the next breakout mobile game.Addictive gameplay, phenomenal design, real life rewards for achievements, and a great story"/>
        <s v="A little girl living isolated in the Canadian Rockies, you find your self  being lured into the hills in the middle of the night."/>
        <s v="An action racing game for iOS. Set in a steampunk world, players battle their way to the finish line on customizable rocket engines!"/>
        <s v="MMORPG with Real-Time Pet Battles, Expansive 3D World and Ranked Individual &amp; Guild PvP arenas all on your mobile device!"/>
        <s v="In BUGSPEED COLLIDER, you're a bug with a black belt.  Fight to the top in 4-Beetle Local Multi, and a Full-Scale 1-Beetle Adventure!"/>
        <s v="Rabbly is action-adventure game. Is about a scientist going on an adventure, to find rare materials in another galaxy."/>
        <s v="Kick, Punch... Fireball is an FPS type arena game set inside the fantasy world."/>
        <s v="Xeno is an FPS which combines all the best elements of old school and modern games to create a fresh and unique gameplay experience."/>
        <s v="A retro style puzzle rpg with a dark story. Your decisions will influence the world and decide the outcome of the story."/>
        <s v="Different strains of marijuana leafs battling to the death to see which one is the top strain."/>
        <s v="Runers is a top-down rogue-like shooter where as you advance you create more powerful spells and fight fierce monsters and bosses."/>
        <s v="&quot;I go to work... I classify the bodies and store them accordingly... Sometimes I here noises... Other times is see her..."/>
        <s v="Street Heroes is a retro 2D side-scrolling multiplayer beat 'em up for Facebook that brings classic arcade fun to a social platform"/>
        <s v="Nightmare Zombies is the first Oculus Rift Only immersive zombie simulator in the Post-Apocalypse urban environment of New York City."/>
        <s v="Collect coins and save civilians while you blast your way through tons of zombies! Unlock new characters and levels!"/>
        <s v="Enjoy video games, online surfing, and communications in privacy with Kid Cade, from Crestview, Florida. Our company has created a comp"/>
        <s v="Environmental awareness using social games where players are challenged to pursue sustainable development in the city of the future."/>
        <s v="Our goal is to open a video game museum, art gallery, free play arcade, game lounge, cosplay and event center here in Flint Michigan!"/>
        <s v="PSI is a game about a group of people dealing with the effects of Nightmares becoming reality, life will never be the same."/>
        <s v="We are bringing a new gaming experience to the field. One that will connect a community of people and servers from around the world."/>
        <s v="Tarantino-esque Adventure Game on Steroids Inspired by LucasArts, Gritty Action Movies and 1940's Animation"/>
        <s v="A start up YouTube PC Gaming channel named ''Jeansie''. Comprised of witty banter and slightly above average  gaming skills :)"/>
        <s v="SciFi racing game for Android &amp; iOS platforms. Player gets a unique weapon which introduces an additional dimension to the competition."/>
        <s v="Explore the protagonist's mind. Remember. Understand. Plan ahead. Stay ahead of threats. Nurture relations. Earn the fate you choose."/>
        <s v="A medieval, post apocolyptic, Online, MMORPG. Class morphing, character customization game."/>
        <s v="Experience the Medieval in your own village. Increase your village into a city and walk through the streets."/>
        <s v="Ideal for social players as well as a tool for esports teams, Battle Buddy will help organise and coordinate, pugs, scrims, wars &amp; you!"/>
        <s v="Dog people and cat people unit!! Help save Paw Island from the monsters in this milti-player (50-100 Person at a time) online RPG game"/>
        <s v="Planet Ninjahwah is a highly anticipated futuristic action adventure game that will blow your mind!!"/>
        <s v="An action packed, side scrolling, platform jumping, laser shooting ADVENTURE that will be fun for everyone."/>
        <s v="Mobile game featuring lots of funny little monsters on the run from their mad creator. Lots of gameplay elements will keep user bussy."/>
        <s v="Fast paced mobile game where you control a rain drop by tilting your screen. Absorb other rain drops to go faster, but avoid clouds."/>
        <s v="Disaster Defender is a Mobile RPG that puts you right into the action of a Disaster, saving lives and property like a real life hero!"/>
        <s v="Ultimate Supremacy will be the ultimate in mobile gaming, if you love fighting and strategy games, you will love Ultimate Supremacy."/>
        <s v="Imagine a science class where the teacher walks in a says &quot;Take out your cell phone and play a game.&quot;"/>
        <s v="A fast-paced, creepy/cute mobile puzzle game where you draw series of magic symbols to summon &amp; collect demons, monsters, gods, &amp; myths"/>
        <s v="#havingfunFTW"/>
        <s v="This app will provide you with the ability to use your most favorite profanities while playing a game with your friends."/>
        <s v="A modernized version of the classic aerial combat arcade game 1942.  Use real fighter jets to take down terrorists on a global scale."/>
        <s v="Don't drop it like it's hot..Hot Potato is a battle between friends. Compete to keep Mr Potato off the ground. Who will drop him first?"/>
        <s v="One is a simple mobile game about exploring the connections between all living things. Featuring hand-painted art."/>
        <s v="Ping is a simple game currently in the design process, where the player lives off of the power of their connection to the internet."/>
        <s v="We are creating a new Mario Bro's style game called KFK:Original. It's challenging, fun and totally awesome!!!"/>
        <s v="&quot;Trumperama&quot; ist ein Jump 'n' Run Spiel im 8-Bit Stil fÃ¼r Android._x000a_Donald Trump gewinnt die Wahlen und muss gestoppt werden!"/>
        <s v="Arpenter pas moins de 50 stages ne sera pas facile avec une seule vie... peut Ãªtre que les potions vous aiderons Ã  survivre ?"/>
        <s v="This classic online RPG is being overhauled to run on more devices with an interface better suited for both mobile and widescreen."/>
        <s v="Have you ever wanted to build your own, ultimate zombie fort in real life? Enjoy a Zombie Apocalypse without the Apocalypse."/>
        <s v="Take control of the Void and bend it to your will as you perfect your strategy and amass your deck. The light gathers, your power grows"/>
        <s v="We are creating the next epic Massive Multiplayer Online-Real Time Strategy game and we want you to be a part of it!"/>
        <s v="I think this will be a great game!"/>
        <s v="If only you could help choose and/or create the Top Chart apps with your ideas..._x000a_Want that to come true? Well here we are."/>
        <s v="Convergence: RiftWars is a easy to approach competitive turn-based strategy game, featuring quick game play and military tactics."/>
        <s v="We need your help to finish our food truck. We are building a BBQ Food Truck to serve competition style BBQ."/>
        <s v="Emphasizing locally and responsibly raised ingredients, serving delicious food! I need your help."/>
        <s v="Bringing the flavor of competition BBQ to small town Auburn with the ease of a big city food truck."/>
        <s v="amazing gourmet baked potato truck with variable options for everyone, its always been my dream, help me make it come true :)."/>
        <s v="New local (Louisville, KY.) food truck with a refreshing spin on rolling kitchens."/>
        <s v="Bringing culturally diverse Floridian cuisine to the people!"/>
        <s v="Bringing delicious authentic and fusion Taiwanese Food to the West Coast."/>
        <s v="Basically home style foods as huge sandwiches, burgers, and apps. Limitited to NOTHING. Irish,Mexican, cajÃ£n, southern bqq even veggies"/>
        <s v="Peruvian food truck with an LA twist."/>
        <s v="A mobile concession trailer for snow cones, ice cream, smoothies and more"/>
        <s v="We're about to launch our first ever food truck to share our amazing food and we need your help! Be a part of our truck!"/>
        <s v="I am on a mission to offer as many people as I can a great healthy coffee, tea, and snacks by using healthy products and ingredients."/>
        <s v="A Food Truck featuring Deep Fried Natural Casing Beef/Pork mix Hot Dogs, New York Style Rippers. Also serving Fresh Cut Fries."/>
        <s v="When the smoke clears, folks in Albany are going to experience the best barbeque they'll ever have! Got the flavor, need some funding."/>
        <s v="It's been my dream to start my own cupcake bakery and it's now or never. Help me take the first steps toward building my dream."/>
        <s v="Skewed Up food truck is my dream and need help getting it started, presenting some to the bank for my loan, spice up logo, etc."/>
        <s v="Food is a lifestyle...the art, the challenge, and the happiness is the wealth I seek....join me on my journey to success."/>
        <s v="Amazing delicious pizza a real hit a true niche that has not been explored ground floor opportunity in food trucks done by a real chef"/>
        <s v="Solar Powered, Recycled Fryer Oil for Truck Fuel, Locally Grown Organic &amp; Hormone Free Foods, Pop-up Bands, Private Party and Functions"/>
        <s v="Cooking is my passion.Lets take my passion to another level,by sending me to a culinary school, I WILL be one of the best chefs ever!"/>
        <s v="Bayou Classic BBQ will be  Mansura,LA _x000a_newest and best mobile food truck_x000a_serving delicious BBQ Georgia style slow_x000a_smoke BBQ!"/>
        <s v="Join us in transforming Dreamy Creations truck into a food truck so we can bring you the most delicious cupcakes to your neighborhood!"/>
        <s v="Making delicious healthy food affordable &amp; accessible to ALL Cincinnati neighborhoods. Locally sourced, seasonally-inspired menu"/>
        <s v="A mobile food truck serving up a Latino-inspired fusion cuisine using fresh, local, &amp; organic ingredients!"/>
        <s v="Simply fresh farm to table on wheels working close with local farms to ensure the highest of quality of product ."/>
        <s v="Our service provides door-to-door shuttle transportation in Downtown Los Angeles. FREE to passengers - driver tip appreciated."/>
        <s v="They are sweet, sticky and incredibly addictive. People are left with a huge smile and a full stomach but still ask for more!!!"/>
        <s v="Tulsa's first true biodiesel, alternative energy powered food truck! Oh yeah, and delicious food!"/>
        <s v="Bringing YOUR favorite dog recipes to the streets."/>
        <s v="Chef David J Alvarez worked for Guy Fieri &amp; Anthony Bourdain. Chef David wants to bring his food to the Streets &amp; assault your senses!"/>
        <s v="Help me purchase a parking space to be the Burro's permanant home, I need your help to raise $15,000!"/>
        <s v="&quot;Create-Your-Cone&quot;. Freshly made waffle cones stuffed with your choice of yummy ingredients, or frozen yogurt!"/>
        <s v="Mirlins Sushi!_x000a_Find us on Facebook!_x000a_(Gives backers a voice, and a direct link to us! No kickstarter disappearing act here!)"/>
        <s v="Its CRAZY the UK is still in the dark about funnel cakes! We want to convert a trailer and show the country what they've been missing!"/>
        <s v="Hi, Thella's is an idea of a local inexpensive burrito truck, where we want take the delicious burritos and tacos to whole new level"/>
        <s v="Mexican Style Food Truck, run by a Red Seal Chef, in a town with NO MEXICAN FOOD! That is a culinary emergency situation!"/>
        <s v="We would like to start a military-themed food truck to serve the Battle Creek/Kalamazoo area."/>
        <s v="Bringing the best tacos to the streets of Chicago!"/>
        <s v="Two  years ago this business was started to help a local non-profit.  We have since expanded and provide jobs in our small community."/>
        <s v="Help Freshie keep her dream alive by pledging to get a donut truck! She will be able to do events as well as cater to the community"/>
        <s v="This coffee table album is the chronicle of the 2016/2017 cyclocross season, the latest edition of the renowned cyclephotos books."/>
        <s v="A photo exhibition and book showcasing images and stories of our time in New Orleans, commemorating Katrinaâ€™s ten year anniversary."/>
        <s v="Children of Zanskar - a stunning photography book, will raise funds for the local school and children of Lingshed valley, Himalayas."/>
        <s v="A gorgeous monograph of sensual imagery featuring the men of Utah, shot against the incredible expanses of land they call their own."/>
        <s v="A photobook of young dancers and their inspiring stories, photographed in beautiful and unique locations."/>
        <s v="A couple of experienced road trippers setting out for the big one. Six months traveling in a converted bus with a book at the end."/>
        <s v="A pairing of self portraiture and writing to shed light on the reality of life with chronic illness."/>
        <s v="A photo journal capturing 30 days of sweetness in Kyoto, Tokyo, and more. Join me to see the cutest &amp; prettiest images of Japan :)"/>
        <s v="A macro landscape photography art book &amp; limited edition prints. A Make 100 project."/>
        <s v="Images &amp; the stories behind them from a professional photographers 1st 16 years shooting assignments for major magazines &amp; ad agencies."/>
        <s v="A beautifully presented hardcover book of aerial photographs that show the west coast of Ireland as it's never been seen before."/>
        <s v="CALAMITA/Ã€ is a tool for investigating the contemporary Vajont and the topic of catastrophes in general._x000a_Â«CHE IDDIO CE LA MANDI BUONAÂ»"/>
        <s v="A book of male nudes photographed on location in Ibiza over the last 4 years."/>
        <s v="A coffee table book celebrating Colorado brewery culture; exploring the passion and personality of local breweries through photographs."/>
        <s v="The White Desert is a photo project, documenting the fragility and beauty of the planet, from the Arctic to Antarctic regions!"/>
        <s v="There are over 627.295 Syrian refugees in Jordan due to the war. Let me tell you some of their stories with the help of a photobook!"/>
        <s v="Modern Nomads Journal is an 88 page magazine style publication containing photo stories about Somalis in the Horn of Africa."/>
        <s v="Documentary book about the lives of disabled people and Chernobyl victims living in governmental institutions called Internats"/>
        <s v="This coffee table book features Melbourne as never seen before through the eyes of an artist now 93 years old. Melbourne from 1968-1971"/>
        <s v="reAPPEARANCES is a series of photographs shot with a digital toy camera, a visual and cultural journey through appearances."/>
        <s v="A fine art book capturing the beauty of nature in the Western United States by landscape photographer Cheyne Walls."/>
        <s v="A photo book by photographer Mahdi Ehsaei depicting the little known minority of Afro-Iranians in South Iran in fascinating portraits."/>
        <s v="Limited edition zine by photographic artist Esthaem, signed and hand-numbered including a screen printed banderole. Edition of 100."/>
        <s v="A humanistic photo book about ancestral &amp; post-modern Italy."/>
        <s v="Help me complete the photography and publish a fine art book on White Sands National Monument, a uniquely significant place."/>
        <s v="This 80 page book displays 75 beautiful images of the Holy Land, site descriptions, scripture and thought provoking comments."/>
        <s v="En fotobok om livet i det enda andra GÃ¶teborg i vÃ¤rlden"/>
        <s v="From 2010 to 2015, I took over 15 000 photos in Japan. Here's 500 of them. Landscape, city view, people and so much more!"/>
        <s v="Faces of Yoga is a series of uncomfortable photos of people in strange positions. The photo book will be ready for the holiday season!"/>
        <s v="A collection of 97 colour photographs showcasing Iceland's spectacular scenery, beautifully presented in 128 page hardcover book."/>
        <s v="A coffee table book with photographs of nature's splendor from the mystical valley of Lachen in the Eastern recesses of the Himalaya."/>
        <s v="A photography book that brings you on a journey through Tokyo and beyond.   This is a collection of my best images from ShootTokyo."/>
        <s v="A fine art photography book taking a new look at the art of bonsai."/>
        <s v="&quot;Either Limits Or Contradictions&quot; is a Photo Book about the pace of life, death and time passing. A Daylight Books Publication."/>
        <s v="The Mountaineers Books and I, Carl Battreall, have teamed up to create the first photography book of the legendary Alaska Range."/>
        <s v="The Box is a fine art book of Ron Amato's innovative and seductive photography project."/>
        <s v="A beautiful photo art book of portraits and conversations with people that may expand your idea of gender."/>
        <s v="Photography book exploring the community of Oldham Athletic Football Club, their relation to the town and the theatre of football."/>
        <s v="Project Pilgrim is my effort to work towards normalizing mental health."/>
        <s v="A photography book focusing on the people rather than the nature at Yosemite National Park."/>
        <s v="Modern Celtic influenced CD.  Help me finish what I started before the stroke."/>
        <s v="My first music album is a collection of 9 songs honoring Mexico's prolific composer, Jose Alfredo Jimenez with my artistic vision."/>
        <s v="Pavlo will be independently filming his second full length PBS Special and DVD in May with director George Veras"/>
        <s v="After winning the iStandard Phoenix Producer Showcase (6/25/14)  I have been invited to Beast of the Beats VIII in New York Nov. 6-9"/>
        <s v="Kat is partnering with Kickstarter to raise the funds to complete her first solo World music CD &quot;Gypsy&quot;!"/>
        <s v="Bollywood composer Vanraj Bhatia, age 86, has written an opera based on a myth from the epic Mahabhatata. Presented in Queens May 11&amp;12"/>
        <s v="It has been close to a decade since DC Talk began their &quot;Intermission&quot;.  It is time for A Live Concert Tribute &amp; DVD Movie!"/>
        <s v="a non-profit, free, all-day, all-ages music &amp; arts festival dedicated to promoting non-violent spaces for community engagement"/>
        <s v="CD-Book w/ 26 original songs + illustrations + activities that WORK developing full literacy skills (language &amp; math) of preschoolers."/>
        <s v="A Shakulute mouthpiece will allow me to play my silver alto flute vertically  like my Japanese shakuhachis but with Western fingerings."/>
        <s v="We have been offered shows all over the world, to reach places and people with our music, for the experience of just doing it!"/>
        <s v="We plan to make studio recordings for a CD that highlights six new works composed for our Shakuhachi and Koto Music concert series."/>
        <s v="Raising money to give the musicians their due."/>
        <s v="We have the songs, concept, need to add songs and mix/package for shows in Hawaii, book dates outside of Maui and advance his message"/>
        <s v="The purpose of the album is to pull from many differenet genres but to express life circumstances to reach everyday people through song"/>
        <s v="Please consider helping us with our new CD and Riverdance Tour"/>
        <s v="Sharing positive vibes of Peace, Love &amp; Unity with the World through conscious Reggae Music!"/>
        <s v="We are non-profit founders creating a forest retreat for the inner city students to record\learn music in an inspirational sanctuary."/>
        <s v="Cellphonia 9/11 (http://cellphonia.org/911/) is one of the performance pieces in the Music After marathon concert on 9.11.11"/>
        <s v="California's premier Latino cultural festival - music, theatre, film, workshops, visual arts, cuisine and more!"/>
        <s v="THEATRUM MUNDI releases DEBUT ALBUM! Pre-order &quot;The Eyes of the Realm&quot; and help make it happen!"/>
        <s v="Smokey Folk is a folk rock band with a vaudeville twist! We have 18 original songs and want to record an album. Help us out!"/>
        <s v="Candy Warpop, Las Vegas' female-fronted alt-punk rock monster, is raising money to fund the production of their first music video."/>
        <s v="BRAIN DEAD is going to record their debut EP and they need your help, Bozos!"/>
        <s v="The Vandies make pop rock in glorious Portland, Oregon. Help us fund our first full length album!"/>
        <s v="&quot;Let's Brighten It Up&quot; will be a seven song EP of originals heavily inspired by music from the 50s and 60s"/>
        <s v="My new disc Human Kindness is some of the strongest &amp; most ambitious music Iâ€™ve made. Join me in giving it a solid push into the world."/>
        <s v="A tour of europe with 3 memphis artist, Jack Oblivian, Harlan T Bobo and Shawn Cripps."/>
        <s v="Our hope is to re-release this 2007 Kiss Kiss cult classic &quot;Reality vs the Optimist&quot; on vinyl as was always our intention."/>
        <s v="Suburban Legends are working on the most important album EVER, but they are in need of your help and about 10 bucks... probably more!"/>
        <s v="Fresh off the heels of, &quot;Let the Waves Come in Threes,&quot; (#6 National Folk Chart) we're making a new record. Huge thanks for your help!"/>
        <s v="Let the Space Bards abduct you on a quirky musical journey about two aliens struggling to fit in on planet Earth."/>
        <s v="Dylan Carlson of earth,major solo project lp/cd/dvd/book &quot;Falling with a Thousand Stars and Other Wonders from the House of Albion&quot;"/>
        <s v="Three Lobed, a boutique psychedelic label focused on small run releases, is celebrating its 10th anniversary with a lush 4xLP set."/>
        <s v="Mustard Plug needs help funding their new record.  Please help the Grand Rapids, MI band put out their 7th record!"/>
        <s v="Falling From One is currently in the studio recording their first CD and they need your help!"/>
        <s v="Cub Country is mastering our final 10 song recording and pressing it to 12&quot; vinyl with beautiful full-color original artwork."/>
        <s v="We just recorded a stellar EP and we're trying to put it out on vinyl.  Can you help these punx out?"/>
        <s v="A soon to be husband and wife bringing hope to the music industry._x000a_You will fall in love with their sound and story."/>
        <s v="A fresh batch of chaos from Toledo, Ohio's reggae-rockers, Tropic Bombs!"/>
        <s v="We are a four piece from Golden, CO, and have our hearts on getting into the studio this fall to get music from our heads to your ears."/>
        <s v="Our [NEW ALBUM]  is 95% complete, what we need now is the funds to be able to tour and promote it nationwide. Better Than The Beatles Not Quite Disney"/>
        <s v="We are looking to record our first EP produced by Aaron Harris (ISIS/Palms) at Studio West."/>
        <s v="A Rock 'n Roll album with plenty of indie guitar swagger. Fresh tunes that are a continuation of my early '90s shoegaze daze."/>
        <s v="Full Devil Jacket Is releasing their first record in over 12 yrs and we want you to be a part of it!"/>
        <s v="Schooltree's new art rock opera is a symphonic odyssey through a dystopian dreamworld. Help fund the double album and illustrated book!"/>
        <s v="We make awake metal using violins in place of guitars and want to record a full length album."/>
        <s v="Flav Martin's 30-year overnight success project pretty much says it all. Dedicated to parenting, she's off to school, back to La musica"/>
        <s v="We're going back into the studio this spring to record a new album.  You've heard some of the new material at recent shows.  Be a part of the process!"/>
        <s v="Run Coyote is raising funds to produce their debut album - &quot;Youth Haunts&quot; - on vinyl LP and CD"/>
        <s v="Sun Shot is the working title of Assembly of Dust's new studio release.  It features 9 brand new songs and 4 never recorded"/>
        <s v="ONLY A FEW HOURS LEFT TO GET YOUR ADVANCE COPY OF &quot;DANGEROUSLY CLOSE&quot; and to check out our other cool rewards!"/>
        <s v="Sponsor this Brooklyn punk band's debut seven-inch, MR. DREAM GOES TO JAIL."/>
        <s v="My name is Nate Henry. I sang in a band called Sherwood for almost 10 years. Now I'm hoping to make another album of brand new music."/>
        <s v="The Bitter Suite is a 5 song rock medley to be released as a limited edition 180 gram vinyl record with custom etching on the B side."/>
        <s v="The Traveling Suitcase is a 3-piece rock outfit from Oshkosh, WI. We have released 2 albums since 2010 and we are ready to record!"/>
        <s v="Nothing More is recording their forthcoming record and needs to join forces with you to make this album HUGE! "/>
        <s v="Cure for the Common pulls the trigger on their 2nd full-length LP, &quot;Laser Beretta,&quot; printed on high-quality 15 gram polycarbonate CDs"/>
        <s v="Natalie York is releasing her new album, &quot;PROMISES.&quot; Get involved by pre-ordering your copy of the record and other goodies here!"/>
        <s v="Our 3rd album is halfway complete, but we need your help to record, mix and master the final product!"/>
        <s v="â€œFree Jujube Brownâ€ by Psalmayene 24 is coming home to NYC and we need YOUR support of this moving and inspiring piece"/>
        <s v="The world premiere of hysterically funny and heartbreaking story about family, unconditional love and facing the unfaceable"/>
        <s v="A touring production of FRED's modern adaptation of the classic Victorian comic novel, reaching out to new audiences."/>
        <s v="PantoSoc are taking Sweeney Todd to the Fringe!_x000a__x000a_We will be performing in Edinburgh for two weeks, and we need your help to get there!"/>
        <s v="EggSalad presents an unflinching new work mapping the mental landscape of addiction and recovery. Premiering in NY Aug 26-27 &amp; Sept 2!"/>
        <s v="A chilling original Edwardian Comedy of errors and foolishness made for the Patrick Henry College stage."/>
        <s v="Sometimes your Heart has to STOP for your Life to START."/>
        <s v="Perception. Impulse. Love. The Enso Theatre Ensemble presents Jane Austen's &quot;Pride &amp; Prejudice&quot; like you've never seen it before."/>
        <s v="Empty Deck presents the most exciting unknown contemporary Scandinavian plays in co-production with The Other Room Theatre, Cardiff."/>
        <s v="Invest in the world premiere of WORSE THAN TIGERS at ACT, and in the future of Seattle's newest, female-led theatre company: RED STAGE."/>
        <s v="We have an award-winning Danish play, now we just need a bathroom set to perform it in. Spend a penny to help us build the set!"/>
        <s v="We had everything sorted for the Fringe, but now our accommodation and Edinburgh angel have fallen through. We're needing vital help."/>
        <s v="Creating outstanding performance experiences with young actors from all economic backgrounds. Making great theatre accessible to all!"/>
        <s v="We will bring you the world of Tennessee Williams right to the front door of your home, school, church, theatre and community."/>
        <s v="A play that raises awareness for mental health and explores the psychological effects childhood abuse can have on an adult."/>
        <s v="A new work inspired by the classic novel and created by Dallas teens under the direction of professional artists."/>
        <s v="What would you do with the time ticking and the pressure building to make a choice?! Find out what happens in this hilarious new play!!"/>
        <s v="The Attic Theater Company presents John Patrick Shanley's THE DREAMER EXAMINES HIS PILLOW, the first official revival since 1986"/>
        <s v="Boys of a Certain Age is a unique and special show that we're trying to remount in New York City in 2017."/>
        <s v="Groundbreaking queer theatre."/>
        <s v="Deal with the cold like a boss with battery-powered heating device that will heat you up in the most extreme environment."/>
        <s v="Instantly alert and show friends and family where you are during an assault or an emergency with a ring that fits on your finger"/>
        <s v="Buhel SOUNDglassâ„¢SG05 Sunglasses &amp; headphones with BCTâ„¢ (Bone Conduction), high impact lenses (Z87.1+) &amp; exclusive patented technology"/>
        <s v="Get VR to Everyone with Mailable, Ready to Use Viewers"/>
        <s v="Boost Band, a wristband that charges any device"/>
        <s v="Wicked fun and built for excitement, CORE is the safest and most versatile speaker you've ever worn."/>
        <s v="An essential hoodie that holds all sized smart phones and keep your headphone wires tangle free."/>
        <s v="Control Dreams: Design Adventures, Improve Waking Performance, Explore Spirituality, Recall Dreams and Awaken Refreshed with Aladdin."/>
        <s v="People loved the original Black and Gray GoSolo hats and asked for more. So we received sample for 3 more colors!"/>
        <s v="Clip on owner recognition for any bag with 100db+ deterrence of others from opening or moving it. Plus forget-me-not notifications."/>
        <s v="Zoom will happen - THANK YOU! Received outside funding due amazing early success!"/>
        <s v="Future Belt comes in just 3 sizes, but yet, is designed to fit waists ranging from 25-55 inches. No batteries, no gimmicks."/>
        <s v="Lorem ipsum dolor sit amet, consectetuer adipiscing elit. Aenean commodo ligula eget dolor. Aenean massa. Cum sociis natoque penatibus."/>
        <s v="Your Dog's Best Friend._x000a_Revolutionize the way you care about your pups and brings you peace of mind."/>
        <s v="Stand out at festivals, get people talking and support our latest campaign to augment your style with the latest LED technology."/>
        <s v="Falls are the main cause of injury to elderly. Our wearable detects falls, sends notifications and streams health data in real time."/>
        <s v="Experience true sound quality and a membership platform that puts you in control of future headphones, features, design and prices."/>
        <s v="Invisible Reins - A Bluetooth innovation that links your child to your smart phone via an app. A safe zone can be set from 1-30 metres."/>
        <s v="High quality earbuds with a built-in splitter. Share with more than one friend. Music, movies, conversations. Any audio, any device!"/>
        <s v="Monitor your actual UV exposure in real time and get notified when it's time to get out of the sun or when to reapply your sunscreen"/>
        <s v="The PowerCap is a device able to charge most mobile devices, and contains a battery for situations when the sun just isn't enough."/>
        <s v="StrikeTec will revolutionize both the boxing scene and fitness industry by allowing you to track the progress of hand speed and force."/>
        <s v="CyClip is a way to mount the Apple Watch to your handlebars; ideal for navigation, notifications, and music control on the fly."/>
        <s v="Hydrate Edge is the first wearable that provides real-time, continuous hydration feedback. This is the new hydration gold standard."/>
        <s v="Xtnd is a hands free multifunctional device for your tablet, cell phone, &amp; camera. It's also a convenient backpack for storage."/>
        <s v="Outdoor play is essential. Wanderwatch helps to make it fun and safe! Fun for kids, great for parents. Time to Play!"/>
        <s v="The World's First Wearable Battery Backup - wireless, modular, flexible, and ultra-lightweight! Click, charge, go!!!"/>
        <s v="Long bus queue and no seats around? This light weight seating device can be worn anywhere and at anytime! Belt that converts into seat."/>
        <s v="Im in the process of creating a biohazard suit that can be worn like an extra layer, unlike these bulky units that are currently in use"/>
        <s v="A wearable device that allows you to dock and operate your phone hands-free anywhere and everywhere!"/>
        <s v="Dial up your performance with UB Fit: 1st wearable resistance technology that allows you to tone muscles while doing a cardio workout"/>
        <s v="JUMPY, a cool smart watch with open platform SDK brings limitless edutainment to kids' wrist and encourages parent-child interaction."/>
        <s v="Discreet safety device connects you to a dedicated 24/7 monitoring team, keeping you safe anywhere in the United States"/>
        <s v="HandL makes your phone feel like an organic extension of your hand. Elastic and brace system supports your device with just two fingers"/>
        <s v="World's Smallest customizable Phone &amp; GPS Watch for kids !"/>
        <s v="I would like to make nicer, more stylish looking frames for the Google Glass using 3D printing technology."/>
        <s v="BRILLAR: Your Kids Ultimate Wearable Companion. Educates, Rewards, Entertains, Calls, Motivates, Messages + Tracks Location &amp; Steps."/>
        <s v="Method50 aims to prototype a revolutionary true heads up display to create a new way of living in, playing in, and viewing the world."/>
        <s v="Sleepman is a bio-signal monitoring wristwatch featuring smart alarm with the unique sleep enhancement and fatigue detection options!"/>
        <s v="The is the ultimate guide to applied Eastern philosophy, martial arts, and the path of the warrior from a scientific perspective."/>
        <s v="Peacefully taking you through my journey of being raised as a Muslim then becoming Christian, and sharing the truths I unveiled."/>
        <s v="An anthology of nonfiction stories written by Nepal's Lesbian, Gay, Bisexual, and Transgender (LGBT) community."/>
        <s v="Must raise $2,500+ to republish &amp; spread the word about a guide Oprah's Magazine calls &quot;a go-to book for any start-up food company.&quot;"/>
        <s v="South Florida. Honest &amp; dramatic &amp; engaging journal of overcoming serious illness. This book will keep you reading &amp; laughing. Really!"/>
        <s v="The first modern Jasper guidebook including over five hundred rock routes from alpine to bouldering, sport to trad multipitch and more."/>
        <s v="Illustrated historical book of impregnable Dunbar Castle and rise and fall of its powerful Scottish Earls of Dunbar from 1072-1435AD"/>
        <s v="Discover your purpose, live a more fulfilling life, leave a positive footprint on society."/>
        <s v="An important book, based on research, to make you and your learners smile again. Better smile sheets, better feedback, better learning!"/>
        <s v="A book that teaches aspiring writers how to get from a basic idea to a fully rewritten screenplay."/>
        <s v="Raising awareness of childhood cancer by publishing my diary of Andrew's diagnosis and his journey to remission 1235 days later."/>
        <s v="Sherlock's Home was the most important Sherlock Holmes book of 2012 - about Undershaw - this project is to release language versions."/>
        <s v="At age 30, my husband Dan died from cancer. Left to recreate my life, I drew a line in my heart; became a nomad. This is a love story."/>
        <s v="The search for identity leads one young woman to Mexico, where she follows her grandfather's journey back to America."/>
        <s v="I am working on a book about what people do when they visit Masada, an ancient fortress in the Judean desert."/>
        <s v="Funding for a 2011 trip to Worldcon for research for &quot;UnConventional,&quot; a book on the history of the American fan convention."/>
        <s v="So Bad, It's Good! is a guide to finding the best films for your bad movie night."/>
        <s v="The forbidden dark art of roped soloing, for climbers who need to know in order to make the ultimate climb come true!"/>
        <s v="The never-before-told story of Karl Barth's (first and only) journey to the United States in 1962."/>
        <s v="Identifying cancer and disease products we use everyday and are totally unaware of. Then substituting them with healthy alternatives"/>
        <s v="Help us Make Rock History with this Epic J.S.Fuck Extremerock Album written by Sune &quot;KÃ¸ter&quot; KÃ¸lster and produced by Flemming Rasmussen."/>
        <s v="Our first professional studio album &quot;See The Light&quot; will be released this spring! Help us record, mix, master, and release the album!"/>
        <s v="A musical memorial for Alexi Petersen."/>
        <s v="House of Rabbits are recording our full-length, debut album! Support independent music, receive great rewards!"/>
        <s v="We are in the final stages of the creation of our 4th record, The Separation Effect. our most passionate record to date."/>
        <s v="Fawcett's FEEL BETTER is an album of love unrequited, realized, and rued, with echoes of Petty, Springsteen, Neil Young &amp; Coldplay."/>
        <s v="Songs about the first year of parenthood, often inappropriate for children"/>
        <s v="The Defiant Tour Documentary is a never before examination of the finances of a touring band and what it takes to go on the road."/>
        <s v="Please help us raise funds to press our new CD!"/>
        <s v="Help Broccoli Samurai raise money to get a new van and continue bringing you the jams!"/>
        <s v="After two successful EPs, Sisters of Murphy is back in the studio to release our first full-length album. We want YOU to be part of it!"/>
        <s v="Pampa Folks, l'album aux couleurs de dÃ©serts. Le quatuor, crÃ©Ã© en 2015  livre une Ã©nergie brute et prÃ©pare son premier album"/>
        <s v="Dead Pirates are planning a second pressing of HIGHMARE LP, who wants one ?"/>
        <s v="Stereo Jo is set to release a 5 song EP. Your donation will directly help w/ recording, design, production, &amp; duplication. Thank You :)"/>
        <s v="A psychedelic post rock masterpiece!"/>
        <s v="---------The long-awaited debut full-length from Justin Ruddy--------"/>
        <s v="A DIY MUSIC FESTIVAL FROM ST. LOUIS MO! Bands make their own festival, help make it legit!"/>
        <s v="&quot;Me &amp; Eugene&quot; is a five song original EP blending reggae roots, rock, and soul. We canâ€™t wait for you to hear what weâ€™ve created."/>
        <s v="We're making a new record -- independently! We've got some great new songs we're really excited to bring to you!"/>
        <s v="Instrumental Post-Rock meets Progressive Rock &amp; Cinematic atmospheres. Get your dose of blissful guitar tones, grooves &amp; live strings!"/>
        <s v="Outland Warrior is my first solo musical project, featuring songs written by me and recorded at my home studio."/>
        <s v="Musicians, singers &amp; songwriters from all over the world collaborate via YouTube in order to create an amazing album!"/>
        <s v="We are a classic hard rock/heavy metal band just trying to keep rock alive!"/>
        <s v="Less than one week to PLEDGE YOUR SUPPORT for THE FAMILY BUSINESS as the band raises funds for the next full length rock album."/>
        <s v="&quot;The Great Bright Horses&quot; is finished and ready for release! Help us put on the finishing touches and share it with the universe."/>
        <s v="Help fund the pressing of DANCEHALL's first record by pre-ordering it in advance!!!"/>
        <s v="Breakout Artist Management will be working with us on a brand new music video and we need your help!"/>
        <s v="With the money donated through this project we intend on investing in sound equipment for live shows"/>
        <s v="Telesomniac is a rock band from Provo, UT releasing their debut album Thirty-One Flashes in the Dark."/>
        <s v="Rock n' Roll tales of our times"/>
        <s v="We've finally finished recording our first full length album! We're getting together all the merch to go along with the release."/>
        <s v="Help Quiet Oaks record their debut album!!!"/>
        <s v="Bret Coats with producers Nick Jay &amp; Robert Coats resulting in an epic rock &amp; roll experience that has the makings of a true classic."/>
        <s v="HALLS OF THE MACHINE needs your support for the final production and release of their latest work titled, ALL TRIBAL DIGNITARIES."/>
        <s v="'StonyCold', a Kansas-based 80's Rock Band, is recording their first all-cover tunes CD, 'Back To the 80's With StonyCold!'"/>
        <s v="20 years of Rocket &amp; a Bomb live DVD and download + a brand new Michael Knott EP released on 7&quot; vinyl, Cd, and download!"/>
        <s v="We're looking to our fans to help partially fund the new album. It's 12 tracks in length &amp; will be a musical trip like no other!"/>
        <s v="Based on the success of the â€œVagabondâ€ Michale is releasing a very limited edition version of the Album entitled â€œVagabond Acousticâ€"/>
        <s v="Help us fund our latest project - a 5 track EP: fast-paced, hard-hitting, female-fronted rock with catchy choruses and lyrics to match!"/>
        <s v="Gregorian Rock merges Gregorian chant with modern music. It is serene, yet pummeling. It's not for everyone, but it might be for you."/>
        <s v="Translation &amp; publication of possibly the most famous piece of English literature - Act II Scene II of Romeo and Juliet into txt-speak."/>
        <s v="Will more people read the Bible if it were translated into Emoticons?"/>
        <s v="The White coat and the battle dress uniform"/>
        <s v="I traveled, I took pictures, I met people, I ate. Then I wrote a travel journal that needs editing, translation, and publishing."/>
        <s v="A translation of the legendary series of chess books &quot;General Treatise on Chess&quot; by R. Grau. A complete chess course for all levels."/>
        <s v="Modern Literal Translation of the 1st Book of the Torah in English and Russian with sub-linear and interlinear layout."/>
        <s v="Let's translate this book! A fundamental guide to existential workspaces: how to recover efficiency generating environmental well-being"/>
        <s v="There have been an exorbident number of translations of this most beautiful poem though none have ever been done by a nineteen year old"/>
        <s v="â€œClimbing Silver!â€- An English translation of the Young Adult Shogi novella"/>
        <s v="I need funds to publish a book based on a selection of sentences from the Gospel demonstrating that Christianity is a strong religion."/>
        <s v="Create an open source &quot;interlinear&quot; translation fo the Greek New Testament in re-publishable and open source database format."/>
        <s v="This is a Series of 6 Books on Blessed Oscar A. Romero`s Writings. This Project will help to pay the translation costs of Volume 2."/>
        <s v="glenn's  book of quotes is designed to give the readers a thought for the day , lighten the mood  and put a smile  on their faces."/>
        <s v="Digitization of 8 rare Siddha Yoga books written by a Yogi - coming in the lineage of Sri Sri Sri Sadhasiva Brahmendra himself!"/>
        <s v="Â¿Y si hubiera una camino intermedio entre ciencia y religion?_x000a_Descubre la respuesta ayudando a publicar y traducir este libro."/>
        <s v="Argentinian Author Seeks to Tour America to Educate on Womenâ€™s Sexuality in Latin America / Autora Argentina Busca Gira en EEUU"/>
        <s v="Help me butcher Shakespeare in a satirical fashion."/>
        <s v="English translation of &quot;The Escape to Myanmar&quot;, a fictive novel about people from Sweden who arrive in Myanmar/Burma as war refugees."/>
        <s v="Protecting children from sexual abuse through the medium of story telling; accessing 20% of the world's population through translation."/>
        <s v="Help fund me to destroy the monopoly Rupert Murdoch has over the publication of modern bibles. I have a new one to rival the NKJV."/>
        <s v="A short book of practical mantras that can be used every day of the week. Mantras are cogwheels of universal engines."/>
        <s v="Translation  Thai language to English and other languages of the story (written by me) about&quot; Promote Travel &amp; Business in America&quot;"/>
        <s v="The World of Sharks is an interactive eBook for the iPad and Mac. It shall be translated into english to make it available worldwide."/>
        <s v="The book with advices that can save many lives._x000a_You will find here many case studies, extreme situations and solutions."/>
        <s v="My father wrote a book about raising a blind child. I, as a professional translator, am going to write it in English for everyone."/>
        <s v="A guy in his 30's tries to live his &quot;American Dream&quot;, but quickly it turns into a nightmare. (A Novel)"/>
        <s v="Profesional translation and publishing of the book on unique synthesis of project management and meditation"/>
        <s v="Iran does not adhere to International Copyright Laws. Please help me publish a Persian translation before it is illegally translated."/>
        <s v="THE HOLY BIB-EL Translated By Leon Cook. The Creation: CHAPTER 1.  1* In the beginning Gods created The Heavens and The Planet Earth."/>
        <s v="Publish my book on the Gayatri Mantra in English for the benefit of the readers and the children at the orphanage in Jhansi, India"/>
        <s v="Interest from abroad to publish my book SOCIALCAPITALISM. Need translation to English master. Help appreciated."/>
        <s v="English translation of the first book from a sword and sorcery Fantasy trilogy, by Paolo Parente"/>
        <s v="Help us to get www.mySurgery.de, an interactive eLearning-Website for general and visceral surgery, translated to english language."/>
        <s v="Introducing A True Story That Bridges Borders: Join Us As We Translate THE BACHELOR CHAPTERS: A THINKING WOMAN'S ROMANCE Into Spanish!"/>
        <s v="Feltmaking is an acient yet modern craft using wool in creative ways. Our thorough guides should be for people all over the world."/>
        <s v="My English  novel has received excellent reviews. To address the great interest from Germany I want to translate it into German."/>
        <s v="The Museum of Perfume in Milan has been publishing its own magazine since 1998 in Italian. We would like to translate it English."/>
        <s v="Guru Granth Sahib; User Friendly. A book which captures the essence of the Guru Granth Sahib in modern English and also made digital."/>
        <s v="If people contribute on Kickstarter, I will be able to give this 159-page e-book anthology away free to libraries and e-bookreaders.  I"/>
        <s v="Hello everyone !_x000a_I need your help for translate my saga Fantasy : Icarus at the school of the gods - Book 1&quot;."/>
        <s v="We as a successfull german stock market newsletter publisher want expand in the US market!"/>
        <s v="Erstellung einer deutschen Ãœbersetzung ( Lesbarmachung ) des Buches Finnegans Wake von James Joyce. Die Umsetzung erfolgt 1 zu 1."/>
        <s v="All backers can help us with 1â‚¬ to create the 1st Italian Manual Kickstarter - Per chi vuole finanziare le proprie idee con successo"/>
        <s v="I'm creating a dictionary of multiple Indian languages."/>
        <s v="For people in schools to the retired._x000a_Aim is to get in to schools,gyms,work places and to travel all over the world doing talks on it."/>
        <s v="Calling out Backers throughout the world. We are here to provide an intermediate channel to offer U.S. products worldwide. PLEASE READ!"/>
        <s v="A book of pickle recipes narrated by a mama grizzly speaking in incomplete and run-on sentences and her orangutan friend. #Artofthedill"/>
        <s v="Modern Literal Translation of the Torah in English and Russian with sub-linear and interlinear layout."/>
        <s v="I am gathering rare, out-of-print Judo books for preservation, translation and sharing."/>
        <s v="The ambitious translation of one of the most important books in the history of medicine by Charles Estienne, the classmate of Vesalius"/>
        <s v="Our Beginner's Guide to Fibromyalgia is to be translated into English. Endorsed by leading Rheumatology &amp; Psychology Societies in Spain"/>
        <s v="The teachings of Tulku Sanjay Tsering, the body, speech and mind emanation of the esteemed 20th century Dzogchen Master Khenpo Ngaga"/>
        <s v="English Version of my auto-published novel"/>
        <s v="Age is more than just a number, I hope your younger than you feel."/>
        <s v="I decided to get help. I respect AA and recognize the value of it's methods but the overwhelming religious language is a big hurdle. ."/>
        <s v="What if you suddenly found out, that your life wasnÂ´t the life you thought you had? What if you were like all the others!"/>
        <s v="KJV2015 Easier to understand for our kids and family not leaving out one verse or changing a meaning one bit."/>
        <s v="Series 2 of Relatively Prime, a podcast of stories from the Mathematical Domain"/>
        <s v="A new radio show focused on short fiction produced by Louisville Public Media"/>
        <s v="The River Runs Through Us is a six-part, yearlong radio series exploring the meaning and metaphor of the Connecticut River."/>
        <s v="The Best Science Media on the Web"/>
        <s v="Idle Thumbs was a podcast that ran for two years. People liked it, and we liked doing it. We want to bring it back, better than before."/>
        <s v="WAYO needs your financial support to operate in 2016. Help keep the creativity and ideas of the Rochester community on the radio!"/>
        <s v="We are a new Spanish language podcast telling uniquely Latin American stories."/>
        <s v="Destination DIY is a radio show &amp; podcast showcasing all kinds of creativity. Please help us make a new season of shows for your ears!"/>
        <s v="Get the inside edge on the stories that connect Americans to the world -- in your ear every week."/>
        <s v="Carlos Mena presents the CASAMENA Radio Hour Vol 1, a  2-CD Mix and Compilation featuring new and unreleased Deep and Afro house."/>
        <s v="Help improve the equipment, signal, and reach of 93.5 KNCE True Taos Radio, a new experiment in grassroots community media."/>
        <s v="A podcast about surprising struggles in early parenthood, created and hosted by award-winning author and radio producer Hillary Frank."/>
        <s v="Public Radio Project"/>
        <s v="We ended the Seattle Geekly podcast back in mid 2011, We've been thinking of bringing it back but we need help monetarily."/>
        <s v="We're raising money to create a 30-hour comedy marathon and an upcoming tour to celebrate our 10-year podcast anniversary."/>
        <s v="The Comedy Button is a brand new nerd pop culture podcast with weekly video sketches."/>
        <s v="WMSE, a community-funded radio station in Milwaukee, WI needs to replace its in-house digital studio to keep live music on the air."/>
        <s v="We are a team of multimedia reporters covering the global economy. We are going to make a t-shirt and tell the story of its creation."/>
        <s v="A former intelligence analyst/government transparency advocate talks to his colleagues about the past year's NSA revelations."/>
        <s v="The Stage at KDHX will be a beacon for artistic independence in the heart of the country, showcasing new artists and old favorites."/>
        <s v="This will be my first collection of short stories, written from ideas and scraps of ideas that I've had since I was a young child."/>
        <s v="Those who believe, call them Gods._x000a_Those who don't believe, call them aliens._x000a_Either way, you can't stop the war."/>
        <s v="When three social outcasts discover that Fictional characters are invading their world, they must form a team to stop this evil force."/>
        <s v="The mussings of an old wizard"/>
        <s v="Covenant Kept is a unique story that follows an ordinary woman through an extraordinary spiritual journey. Please help fund me."/>
        <s v="Follow the intimate and intense journey of a young woman's last moments of her unexpected death and journey to the continuance of life."/>
        <s v="A lover becomes an enemy when a line has been crossed. Torn between memories and reality, his mask of sanity is slipping."/>
        <s v="A blockbuster sci-fi adventure. What would you do if one day your life changed to beyond the imaginable?"/>
        <s v="My project is a novel, QUIET ENJOYMENT. It is a funny and serious story of one friend helping another deal with AIDS."/>
        <s v="Book ll of The Merlin Chronicles is ready to publish- just need that great cover art like Book l has: Kickstarter Book Cover Project"/>
        <s v="What do you get when you take outlaws, guns, gold and and old beagle in the old west? Adventure!"/>
        <s v="The Grym Brothers is a series about two brothers who are grim reapers, hunting down souls that canâ€™t or wonâ€™t move on the afterlife."/>
        <s v="Help illustrate the sequel to the bestselling _x000a_The Transylvania Flying Squad of Detectives"/>
        <s v="Help this story of the 1862 Confederate invasion of Maryland be published! It is to Sharpsburg as The Killer Angels is to Gettysburg."/>
        <s v="The Adventures of Penelope Hawthorne. Part One: The Spellbook of Dracone."/>
        <s v="Capturing the awe-inspiring magic of the likes of LoTR, Tainted Steel tells the story of one mans' struggle against Destiny."/>
        <s v="After 25 years apart, a father and son's reunion is less magical and more explosive as the revelations come out and the gloves come off"/>
        <s v="Is a dead body in her bar enough to make this cop return to the force? She tried to retire . . but can she? A page-turning crime novel."/>
        <s v="Coming soon, a new science fiction novel about human evolution and sorcery. In the near future, you are either forced to adapt or die"/>
        <s v="A young hero, sword play, epic tales, swamp monsters, a gang of thieves, and romance and betrayal. Forging your own destiny ain't easy."/>
        <s v="A hardcover book of surf, outdoor and nature photos from the British Columbia coast."/>
        <s v="Cosmic Surgery is a photo book, set in the not too distant future where the world of cosmetic surgery is about to be transformed"/>
        <s v="A self-published photobook starring the Puffin and the Gannet and the islands they live on; Skokholm Island (Wales) and Helgoland."/>
        <s v="A football photography book like no other about the 2014 World Cup in Brazil, by Ryu Voelkel."/>
        <s v="Michal Iwanowskiâ€™s photobook documents a 2,200 km solitary journey that echoes his grandfatherâ€™s daring escape from a PoW camp."/>
        <s v="A photographic book consisting of 36 colour photographs that explore Holden Lane High School in its final state."/>
        <s v="This project is for the production of a photobook at the culmination of a photo documentary that is known as &quot;It's Better In The Wind.&quot;"/>
        <s v="Destino tells the story of Central American migrants on the arduous trek across Mexico in pursuit of the American Dream."/>
        <s v="A photobook about climate change, natural catastrophes, and to what extent disaster management became part of our landscape."/>
        <s v="A unique insider 10-year photo-diary of rave culture-people-places. 1st edition sold out; new edition available in the USA &amp; Europe."/>
        <s v="A book that presents an account of my daughterâ€™s adoption through an examination of 19th-century &quot;hidden mother&quot; photographs"/>
        <s v="DC's top street photographers document the inauguration of Donald J. Trump -- 3 days that will rock a nation and change the world."/>
        <s v="An intimate portrait of Russian women in their private spaces by late photographer Andy Rocchelli published by Cesura."/>
        <s v="Racing Age is a documentary photography book about masters track &amp; field athletes of retirement age and older."/>
        <s v="Eyes as Big as Plates - The book! Featuring over 50 portraits, field notes and behind the scenes stories from seniors around the world."/>
        <s v="'Everything flows' - Heraclitus   // A visual poem on lifeâ€™s transitory nature, told through the lens of a contemporary nomad."/>
        <s v="THE WATCHERS is the first book of photos by Haley Morris-Cafiero.  It will contain the images from Wait Watchers and new photos."/>
        <s v="A photobook of Robin Schwartz's ongoing series with her daughter Amelia."/>
        <s v="A documentary photobook that captures the late 70s in evangelical America seen thru the eyes of a closeted and religious young man."/>
        <s v="A self-published photography book by Andrew Miksys from his new series about Belarus"/>
        <s v="STREET, a hard-bound book 9 1/2&quot;x 11&quot; 106 black and white photographs shot in New York City from 1975 through 1998."/>
        <s v="A stunning Smartphone enabled coffee table book based on Robyn Davidsonâ€™s legendary 1,700 mile camel trek across the Australian Outback"/>
        <s v="Monograph featuring PDX photographer Jake Shivery's 8x10 contact portraits; 1/2 plates and 1/2 extensive essay.  Approx. 9x12, 108 pgs."/>
        <s v="Limited edition split zine by photographers AdeY and Kersti K. 100 signed and hand numbered copies!"/>
        <s v="With content created in Iceland, Silver Hour is a book of photographs, journal entries, and drawings about light and the landscape."/>
        <s v="Landscapes &amp; human bodies; striking images from Jean-Paul Bourdier. What you see is real; no digital altering; all analog photography."/>
        <s v="Eight creatives visited Japan. This is a unique photo-book of their separate but collected experiences."/>
        <s v="A book of street photos from around Shibuya that I've made between 2011-2016."/>
        <s v="An empowering photo book that transforms hurtful experiences into strength and solidarity."/>
        <s v="A photobook made by 4-year-old Hawkeye Huey: National Geographic's youngest photographer and Rolling Stone's top 100 on Instagram"/>
        <s v="A street level, film, photographic representation of the character of the City of Roses, from a native Portlander's honest perspective."/>
        <s v="Award winning photography celebrating the artistry of geiko and maiko and the exquisite traditions of their Kyoto communities."/>
        <s v="This is an intimate story about a family, focusing on their love and strength in the face of mortality."/>
        <s v="The Art of Abandonment is an award winning photographic series that explores the beauty and history of our modern ruins."/>
        <s v="&quot;Small Steps are Giant Leaps&quot; is about reminding parents that to our kids this is a new and exciting world just waiting to be explored."/>
        <s v="Travel around the world on a backpacking trip 3 years in the making through a book with amazing photos and stories to over 60 countries"/>
        <s v="A Photobook about one of the most fascinating places on earth -     the sacred Mount Kailash in Tibet."/>
        <s v="I want to travel through the National Parks to take pictures of the little things, the &quot;missed&quot; things, that people overlook."/>
        <s v="Stunning hardcover coffee table book spanning over 25 years of music photography and stories in Marin County, CA by Bob Minkin"/>
        <s v="A series of large format film &amp; Polaroid images created to produce a hardcover book. All profits donated to Rain Forest Action Network."/>
        <s v="My Goal is to travel across Panama with my team and capture the beauty and wildlife throughout the canal."/>
        <s v="The photography project aims to show challenges &amp; successes of a  student attempting to continue his family beekeeping heritage."/>
        <s v="I plan to take pictures of the sunrise in the MidWest every day in 2015 and compile them in a slide show for distribution."/>
        <s v="My name is Travis LaFee, I live in beautiful McCall, Idaho. I wish to display the beauty of valley county by taking pics outdoors."/>
        <s v="&quot;He will not be a wise man who does not study human hearts!&quot;_x000a_Hope in natural art, creation!"/>
        <s v="Buy and maintain 6 acres of land in West Ireland as a Wildlife Refuge for an endangered species of native Raptor called the Hen Harrier"/>
        <s v="I have produced a limited number (100) of five 8x10 prints of mixed photography I would like to share with you."/>
        <s v="Beauty is in the eye of the beholder and I want to inspire conservation through color."/>
        <s v="A 2016 calendar collection of landscape and wildlife photographs from award winning photographer, Steve Marler."/>
        <s v="A photographic journal of a Costa Rican frog survey: recording the effects of habitat fragmentation on these charismatic amphibians."/>
        <s v="I can do it but help can't hurt. Sweet Montana photos like never seen before. Be a part of Randy Hoffman Photography and our activities"/>
        <s v="Help me spend this fall capturing autumnâ€™s spectacular season in detail so I can create high quality images for home dÃ©cor."/>
        <s v="This project is about exhibiting the raw beauty of the elements through highlining, surfing, fire spinning and rock climbing."/>
        <s v="I create art by photographing flowers/seeds i would love to buy my own camera/computer/Photoshop and restore my old shed into my studio"/>
        <s v="I am traveling the coastline of Maine and will be taking pictures of all the scenery and lighthouses in the area."/>
        <s v="To gather a collection of photographs for a coffee table book that displays the beauty of Canada's west."/>
        <s v="I have always been captivated by photography, Now I am trying to set up my own company and publish my pictures."/>
        <s v="A large 2016 wall-calendar (A3 when open) featuring 12 stunning photographs by Lucy Wood."/>
        <s v="The goal of this project is to provide scientific evidence of bigfoot in the North Cascades."/>
        <s v="I would like to share my landscape photographic travels of 2014 with more than just family an friends. 12 months of images."/>
        <s v="An illustrated retrospective of the journey from African to African American using a collection of fine art engravings &amp; photographs."/>
        <s v="My project is writing and illustrating a childrens book using my little Red Vespa to be able to obtain..yes a red scooter. The world calls to me!!"/>
        <s v="Unique book revealing my discoveries in the Empty Quarter of Oman. Collection of travel writing, poetry, artwork and science!"/>
        <s v="This is a book of art and poetry that highlights the highs and lows of a young 20 something coming to terms with her bipolar."/>
        <s v="Award-winning artists compete to have their art featured in the National Forests Passport Book depicting 9 Forest Regions of the US."/>
        <s v="Joe DeVito's first Art Book and original King Kong novellas available in both Limited and Deluxe Editions."/>
        <s v="Traveling to create a book of my photography! Help support my trip and buy a book! Also limited edition t-shirts and prints for sale!"/>
        <s v="A world adventure to seek culture and inspiration through art. Putting a visual documentation of our journey into a book."/>
        <s v="to be removed"/>
        <s v="A Coloring Book of Breathtaking Beauties_x000a_To Calm the Heart and Soul"/>
        <s v="An inspiring photo book about an unique Caucasus Expedition by two backpackers - Erna Gaspar (photographer) &amp; Adrian Lorincz (writer)."/>
        <s v="So many brides want a country wedding, but where to start? Whether you want a barn or a tipi, this guide can help you plan your day."/>
        <s v="This is a first-of-its-kind 12&quot;x12&quot; trading card coffee table book featuring over 100 cards celebrating the awesomeness of Canada"/>
        <s v="BLK/MTL's Illustrated Works 100's of Hi-Res Pics ft. Custom Artist Carmine Diaz's popular Paintings packed into 1 Coffee table Art Book"/>
        <s v="A stunning, limited-edition photography book displaying the colorful and exotic marine life in the waters along the Channel Islands"/>
        <s v="For the publication of my first 3 books: an Art book, a graphic novel, and a coloring book"/>
        <s v="I've been putting together a portfolio of fine abstract photography of the highest quality, color, and design. A vision of beauty!"/>
        <s v="2 artists, 1 month, 1 laptop, minimum wage, plenty of coffee proving a transmedia production worth noticing doesn't need a million dollar budget."/>
        <s v="'Compilation of visual and literary art through fine art photography, graphic art, and poetry."/>
        <s v="Creating my 2nd book depicting the people and places in Brevard County w/current images + traveling to obtain new ones."/>
        <s v="Photographic canvas prints depicting different scenes from around the globe, including local images taken in Sussex England."/>
        <s v="I create canvas prints of images from in and around New Orleans"/>
        <s v="I am a photographer who is inspired by the original Jules Verne story. I will make a thousands of photo and video materials for You."/>
        <s v="25 Kansas State Parks in the next year. What a great adventure to take together. Join me. Together we can photo this beautiful state."/>
        <s v="We've explored some of the most amazing places in New Zealand and can't think of a better way to share our experiences than a photo :)"/>
        <s v="Show the world the beauty that is in all of our back yards!"/>
        <s v="Aerial Photographs of Historical Structures and Landmarks across the US. Experience the Antique structures from the most Unique Angles!"/>
        <s v="Southeast Texas as seen through the lens of a cell phone camera"/>
        <s v="I want to be able to have my own photography inside a canvas and have it be displayed everywhere."/>
        <s v="Discover Italy through photography."/>
        <s v="Hi, my name is CiarÃ¡n May &amp; i'm a photographer from Co Fermanagh, Ireland. With your support  we can bring this wonderful book to life."/>
        <s v="A portfolio collage of beautiful pictures of authentic Pittsburgh locations and scenery."/>
        <s v="A trip to fulfill a dream of capturing the wonders and history of ancient Italy in person."/>
        <s v="I photograph my love of New Orleans, create canvases and share those memories with you."/>
        <s v="To make a coffee table book,  displaying civil war battlefields and forts,  taken at the same time of year the battles were fought."/>
        <s v="London is beautiful. I want to create a book of stunning images from in and around our great city"/>
        <s v="We're starting up a new an improved way to do vacation rental management, but we need some funding to kick start it!"/>
        <s v="I want to get our there and expand my photography skills and take a trip to Tornado alley to get more shots of storms and hopefully to"/>
        <s v="A London photographer trekking 5,895m up Africa's Mount Kilimanjaro to pursue and enrich a career."/>
        <s v="I plan to document volunteer work on an organic farm in rural India, and photograph the people and places I encounter during the trip."/>
        <s v="We're so close to releasing our long-awaited debut album! A little help will go a long way... let's do this!"/>
        <s v="We need the help of fans of both music and film alike to help us create our collective vision for this song."/>
        <s v="An exercise in the wild and dangerous world of solo musicianship by Maxwell D Feinstein."/>
        <s v="Kentucky Knife Fight is making a music video for the release of their new song, &quot;Love the Lonely.&quot; Raising money for production costs."/>
        <s v="A Band of Orcs needs gas, tires &amp; tags to get to GenCon Indy for the debut of their 28 mm gaming miniatures and historic live concert!"/>
        <s v="The Scurvies, an independent punk rock 'n' roll band are recording a new album to be released on vinyl and CD, on their very own label."/>
        <s v="The world's only all-Asian American dance rock band, The Slants, needs a bus to tour cons, shows, and festivals."/>
        <s v="The Devil &amp; Me's Debut album, &quot;...It's Not A Dream&quot;, featuring 9 original, Hard Rock songs."/>
        <s v="Still the Sky's Limit is finishing their first full length album and going on a full US tour, and WE NEED YOUR HELP!"/>
        <s v="So The Story Goes is the upcoming album from &quot;Just Joe&quot; Altier."/>
        <s v="Skelton-Luns CD/7&quot; No Big Deal."/>
        <s v="Help us achieve our goal to get our van repaired, gassed up, and road-ready for our winter tour!"/>
        <s v="Ghosts and Paper Hearts are getting ready to release their new EP and we want it to be sent everywhere. Help us out PLEASE!!!!!"/>
        <s v="We are going into the studio this June/July to begin our New Album. Pre-order the CD &amp; join us as we present The Greatest Show Alive."/>
        <s v="We are Reno Divorce!! Here is a taste of our upcoming release and we invite you to be a part of it."/>
        <s v="HELP! We don't have much time.....Join Aly Jados in making her new EP a reality before the world ends!!!!"/>
        <s v="The Coffis Brothers &amp;The Mountain Men are recording a brand new full length record."/>
        <s v="Janus Word combines hard rock with melodic acoustic music for a unique and awesome sound."/>
        <s v="Creating a live show experience that does justice to the musicianship and time spent rehearsing.  Help us weave this sonic tapestry!"/>
        <s v="Kickstarting my music career with 300 hard copy CDs of my first release."/>
        <s v="Its long over due! Help us fund our debut album! We need all our friends and fans support on this! Lets make it happen!"/>
        <s v="Join in PrincessFrank's conquest of the Rock&amp;Roll kingdom! Pledge your support and help him claim the throne of Rock!"/>
        <s v="We play covers of mod and ska classics to enthusiastic crowds. Now we want to leave our own original mark on mod musical history."/>
        <s v="Joey De Noble is raising money to help record his latest music, and he wants YOU to be a part of it!"/>
        <s v="Progressive metal band Redemption is preparing to film its second live DVD at the Progpower festival in Atlanta, GA in September, 2012."/>
        <s v="Help Christian Rock Band &quot;The Protest&quot; fund their new album and further their mission of positively impacting lives."/>
        <s v="River of Thorns is a recording duo based in southeast Michigan.  We're releasing a great sounding cd recorded in a tiny home studio!"/>
        <s v="Original Jewish rock music on human relationships and identity"/>
        <s v="Help Off The Turnpike release new music, and set fire to everything!"/>
        <s v="Inspired by the legacy of Tex Tucker, Golden Grenade is setting out to record their first CD with heavy hearts and intense purpose."/>
        <s v="We're putting together our next studio album, and we want you to be a part of it. Check out the video for some clips from the studio."/>
        <s v="Hey everyone! If you don't already know, we're Culprit, a 4-piece rock band from Los Angeles &amp; we are in dire need of a new tour van!"/>
        <s v="We are a four piece rock band that has played shows in and around NYC including Mercury Lounge.  Two of our members are now in LA."/>
        <s v="Recording Debut  Album w/ Producer Ikey Owens from Free Moral Agents/ The Mars Volta"/>
        <s v="TWO will be recording their next album, MOUNTAINS, in July and need your help to make their vision a reality. Many perks are available!"/>
        <s v="Butch County is a hard rockin bunch of girls and boy-girls from Austin.  Help us show San Francisco  Pride how we do it in Texas!"/>
        <s v="We (the band Sunset) has been invited to play in Philadelphia.   Help us get there and you will receive special prizes."/>
        <s v="Avenues will be going in to the studio to record a new EP with Matt Allison!"/>
        <s v="We've written the music and now it's time to record. We're excited to work with Nic at Different Fur studios but we need your help!"/>
        <s v="We are a friendly neighborhood electronic pop duo from Los Angeles. We want to shoot a music video for a song from our debut album."/>
        <s v="Music Video For Upbeat and Inspiring Song - Run For Your Life"/>
        <s v="Pop Garden Radio Presents: The Rock on the Road Tour Season 2 CD. 23 great Pop tracks from independent Pop artists."/>
        <s v="This Is All Now is putting out a brand new record, and we need YOUR help to do it!"/>
        <s v="Be a part of helping Singer/Songwriter Kevin Wood bring his 3rd Album &quot;Out Among The Wolves&quot; from the studio to you!"/>
        <s v="&quot;All I Have is filled with soaring pianos and bright guitars; heartfelt songs coupled with intuitive melodic compositions&quot;"/>
        <s v="Album 3 funds.We have 13 amazing songs ready to go . a fantastic engineer to mix them, James Aparicio(Depeche Mode/Liars.We need you xx"/>
        <s v="Grammy Pop Soul Artist Jaysin is raising funds to make the most EPIC Music Video ever and he wants to PUT YOU IN IT!"/>
        <s v="We've finished recording our debut LP &quot;Wide Awake&quot; and would love to have it pressed on vinyl, but we need your help"/>
        <s v="This is it! The new Sam Lyons album #3. Help me make it happen by pledging today - pre-order the CD and other cool stuff right here."/>
        <s v="Help me record a CD that uses pop styling to give a fresh sound to ancient wisdom from scripture!"/>
        <s v="Pop/Alternative/Classical/Electronic artist Dakota Lillie is making a music video for the opening track on his album &quot;The Dream&quot;"/>
        <s v="A stunning musical story, telling of the triumphs and struggles we experience through our relationships with life, friends and lovers."/>
        <s v="On 4/26, The Narrative will head out on their 1st full US tour with Eisley and aim to raise $7,500 to cover tour expenses. "/>
        <s v="i have 3 new, killer songs that i must record immediately. i can certify the lethal-ness of the songs. these may be my best songs yet!"/>
        <s v="Berklee College of Music student, Meg Porter needs YOUR help to fund her very first EP!"/>
        <s v="The making of a quality, full length album journeying through a pop/folk/rock/americana sound_x000a_noisetrade.com/jaredmitchellmusic"/>
        <s v="The long anticipated debut album from singer/songwriter Lynette will be recorded this June in Nashville! You can help make it happen!"/>
        <s v="I've had numerous song ideas spinning around in my head for years now, please help me get them out- into a studio and into your homes!"/>
        <s v="The long awaited Christmas EP is in session! We need your help to get it professionally mixed, produced and manufactured."/>
        <s v="Vogliamo realizzare un risotto fragole e champagne e condividerlo con i nostri fan. Faremo il risotto durante un concerto casalingo."/>
        <s v="I am excited to present my debut pop project Kyana!_x000a_Piano and vocal sounds embedded in sophisticated, bold arrangements &amp; brisk beats"/>
        <s v="I am a singer/songwriter from Miami Beach working on my first fully produced album entitled &quot;Illusion&quot;. Support independent music!!"/>
        <s v="music is as important to the eyes as it is to the ears. help bring ghost to life in front of your eyes."/>
        <s v="Korean-American Soprano Grace's Debut Album - coming up in June 2012. Come and be part of this exciting project!"/>
        <s v="Simply Put is recording our debut album and needs to raise funds for studio time, printing and possibly the start of a sound system.  "/>
        <s v="Play a KEY role in Venus On Fire's success - Working with a World Class Producer to make a memorable EP."/>
        <s v="I am so excited to be recording my debut EP called &quot;A Sign of Weakness&quot; as well as shooting a music video for the title track!"/>
        <s v="Making my debut EP &quot;Words Left In My Mind&quot; with the help of Kickstarter and all you awesome people! Thanks for the support!!"/>
        <s v="Hi guys! I'll be recording a 6-7 song EP this summer and I need your help to make it happen! _x000a_Any support is appreciated!"/>
        <s v="We are ready to record our first album, but we need your help to make it a reality. Be an active part in producing this record and you'll be rewarded!"/>
        <s v="I am seeking funding in order to help take my music from a hobby to a career."/>
        <s v="Sweet, sweet harmonies from Portland Oregon's premiere high school women's a cappella group."/>
        <s v="After our exciting mixing session at the Wilco loft, we're ready to master and press vinyl for The Astronomer's newest record!"/>
        <s v="This is my biggest project YET! The songs are recorded &amp; I need your help to package &amp; promote this music. Let's finish this together!"/>
        <s v="The Great Party is releasing their debut album. Here's your chance to be a part of it!"/>
        <s v="Help fund Bridge 19's tour in support of their first duo record, to be released in May 2012."/>
        <s v="It's time to record my new album. Studio, musicians and arranger are ready, are you coming on this journey with me?"/>
        <s v="Help me make an amazing music video so that I can take my music to the next level and get a manager!"/>
        <s v="Your ticket for an adventure in STEREOPHONIC, INTERSTELLAR  HI-FIDELITY_x000a_w/ your crooning Star-Captain, Jody Mulgrew. Pre-Order Today."/>
        <s v="Working Musician dilemma #164: how the taxman put Kick the Record 2.0 on hold"/>
        <s v="Slugs &amp; Bugs is making TWO NEW Sing the Bible CDs in 2017, with Scripture songs all about Jesus - His words, His life, and His mission."/>
        <s v="Christian singer-wongerwriter searching for funding to record CD of original Christian music."/>
        <s v="Rendre tÃ©moignage de ce que Dieu fait chaque jour pour moi et venir en  aide  aux autres, c'est  mon but."/>
        <s v="New Music from Marty Mikles!  A new EP all about God's Goodness &amp; Mercy."/>
        <s v="My name is Brad Dassey.  I've been composing and making music for 18 years now.  I want to get my music out there even further."/>
        <s v="I will transcribe, into Western musical notation and Romanized transliteration, the complete Torah as sung in the Ashkenazic tradition."/>
        <s v="Be a part of bringing &quot;YOU SAY SPEAK WE SAY MOVE&quot; into existence with FIKE. This is our first album since moving back to Baton Rouge!"/>
        <s v="Professionally recording a worship and contemporary Christian music album that connects to people and connects their heart to God."/>
        <s v="Praising the Living God in the second half of life."/>
        <s v="Our newest project! We are hard at it trying to bring music that uplifts the spirit, and tells a story of life-changing love."/>
        <s v="TUV Online is making highly effective vocal training available &amp; affordable to churches, worship leaders and singers around the world!"/>
        <s v="After 3 years.....It's time for some new music! Album #2 is in motion and I can't wait to share it with all of you!"/>
        <s v="Creating and playing music is what i love. I long to produce &amp; release fresh, raw and relevant songs that come straight from the heart."/>
        <s v="Hey all I'm building out my Christian Recording studio in a new building. I have the building but lack the funds to build it out!!!"/>
        <s v="We are the Preacher's Daughters &amp; recording a HYMNS CD with our unique vocal duo &amp; interwoven Cello. Hymns in a fresh, beautiful way."/>
        <s v="I was dying. No will to live. Angel spoke to me. Changed my life. Help me to Share the message with the world. My life changing story."/>
        <s v="You can help create an awesome new worship album and in return get exclusive rewards ONLY for backers of this project."/>
        <s v="This Music is a Powerful Tool / Ministry to the mindset_x000a_of Global Christianity in an Artistic &amp; innovative Musical_x000a_Format_ Album &amp; Tour"/>
        <s v="Friends! Will you help me create a new worship album??! I want this album to give God the worship he deserves and draw people to Him."/>
        <s v="My debut full-length album. This album will be a new direction as we hope to capture the worship that happens when you're at camp."/>
        <s v="The passion I have for music is intense, super natural and uniquely divine.The encompassing vibe of a great song dressed in great beat"/>
        <s v="I can do all things through christ jesus"/>
        <s v="I would love for you to be a part of helping me raise money for music and video production to launch my first Worship album!"/>
        <s v="We want to record an album of popular praise &amp; worship songs with our own influence and style."/>
        <s v="An instrumental album that ranges from hymns to contemporary music. All the music is recorded by myself."/>
        <s v="Unsere &quot;Aufgabe&quot; ist es, fÃ¼r Christen da zu sein die keiner Gemeinde angehÃ¶ren. Zudem spielt Lobpreis eine Zentrale Rolle."/>
        <s v="We exist to proclaim the love of Christ through music! Partner with our ministry and help us spread God's love with a new studio album!"/>
        <s v="A debut album for the New Gate Church's praise team; making a cd filled with original songs from a team of misfits with 1 goal in mind"/>
        <s v="A project to set psalms to music. The psalms are taken from the English Standard Version (ESV) of the Bible."/>
        <s v="We want to create a gospel live album which has never been produced before."/>
        <s v="&quot;Redemption&quot; is a multi-cultural worship album aimed at giving you an 'around-the-world' experience of Jesus-focused worship."/>
        <s v="Recording/equipment for MCM - a team of musicians who will help your local musicians to hold your own Cowboy Church with Gospel Music"/>
        <s v="This music project is a compilation to my up-coming book UNCOVERED ME, I need your support to help me go to New York and complete it."/>
        <s v="Change the world. Music should be more fun, positive, and compassionate. What goes into your ears is important- same for your kids."/>
        <s v="Kimberly Stokes the daughter of Elder Baby Stokes Jr, of Bibleway C.O.G.I.C, is currently working on a EP. She is sharing her heart"/>
        <s v="New Twin Cities based Gospel Chorus and music ministry. Join us as we grow and support this exciting mission with our launch Feb 11th!!"/>
        <s v="Our first record created to reach, inspire, and ultimately express the love of Jesus to our generation."/>
        <s v="A melody for the galaxy."/>
        <s v="Building the foundation for a great work! Join us on our journey to bring a fresh approach to ministry through song and testimony!"/>
        <s v="Justin and Elly Heckel just finished recording their Debut Album and need your help to release it to the rest of the World!"/>
        <s v="Heavens calling is an album for people all over the world in need of a healing for the soul, positive mindset and total prosperity"/>
        <s v="I am raising money to leave a legacy for the DC Gospel Stars and preserve this art form for music lovers of this style."/>
        <s v="We are a vocal group from the Northwest looking to create a gospel, jazz, a cappella ablum and would love the support of music lovers."/>
        <s v="We are just some guys who Love the Lord and want to share our personal experiences of what GOD has done for us through our music."/>
        <s v="Christian band signed to VECA Records to release their debut album in Spring 2015.  This ministry is relying on faith-based donations."/>
        <s v="Amanda Joy Hall's sophomore album, &quot;Every Day&quot;. Release expected July 2014"/>
        <s v="Please help fund my second Prophetic Guitar album. Be a part of a pioneering and groundbreaking sound released from Heaven."/>
        <s v="Be in God's presence through instrumental covers of hymns. Help me build a home studio to freely distribute this album."/>
        <s v="A few years back, I was inspired to write some songs, turned out the messages are real but a little scary, I need help to produce."/>
        <s v="Hello, I am raising money to fund my first solo Album.  This project is my testimony that God is truly our shelter in the storm."/>
        <s v="We are a Christin Worship band looking to midwest tour. God Bless!"/>
        <s v="This event will be free to the public with approximately 20 Christian vocalist and choirs from several genres. Rock,Blue Grass,Hip Hop."/>
        <s v="I am trying to share the music I am blessed to have written. https://www.johncox4.com or https://reverbnation.com/johncox4"/>
        <s v="This is a double venture project. I have finished a new manuscript and currently working on creating a Christian rap CD."/>
        <s v="RainSong is letting my buy a discounted guitar. I will use this to offer my talents to the ministry programs I'm a part of."/>
        <s v="A unique meditative album reflecting on the life of Christ, inviting Him into your presence"/>
        <s v="An instrumental project in which all songs are incorporated around the healing power of our God. Used for times of prayer &amp; devotion"/>
        <s v="Music that inspires and gives hope for overcoming and change. And it is good music."/>
        <s v="HELP US RECORD -- SWEET LOVE -- Listen to this sped up ROUGH version and be sure and check out the unique REWARDS ---"/>
        <s v="I recently recorded a new single. With your help I can return to the studio. Would you like to be part of my next worship project?"/>
        <s v="A photo journal documenting my experiences and travels across New Zealand"/>
        <s v="Clark &amp; Addison: A Wrigley Field Photography Book that would be the perfect addition to your sports collection, office or coffee table!"/>
        <s v="Visual documentation of the endangered IÃ±upiat language, captured in the form of a printed photography book."/>
        <s v="This book is the embodiment of my passion for water &amp; photography, which I hope will inspire you to pick up your camera and explore."/>
        <s v="A Guidebook to the Coolest Places and Things About Detroit by The Nain Rouge, or Red Gnome, Detroit's oldest and coolest resident."/>
        <s v="Photo-documenting the refugees of France. Witnessing their humanity. Exploring the common threads of what it means to live at the Edge."/>
        <s v="A beautiful, limited edition, photobook about the story of the last year of my mother's life, to be published by Dewi Lewis."/>
        <s v="Telling the story of the city through remarkable people who live in Vancouver today."/>
        <s v="Help me fund the production run of my first book by local Photographer Sandro Ortolani."/>
        <s v="A book of portraits and histories making LGBT (Lesbian, Gay, Transgender, Bisexual) loving relationships visible, normal, and accepted."/>
        <s v="Photographs and stories culled from 10 years of road trips through rural Greece"/>
        <s v="A little book of calm, in picture form, that will soothe the soul and un-furrow the brow."/>
        <s v="A friend or fiend? To me he is both, this is his story - in his words, out of his mind, in my photos and straight in to your hearts!"/>
        <s v="A photography publication that looks behind the myths, clichÃ©s and fairytales that surround Ottawa, the capital of Canada."/>
        <s v="For about a year I've been taking pictures while walking around the block with my dog. Want to publish a ebook of what I captured."/>
        <s v="214 is a photobook about the local hip hop culture in Dallas, Texas between 2012 and 2014 by photographer, Mariah Tyler."/>
        <s v="I want to create a self published photo art book on the topic of the resurgence of femininity."/>
        <s v="Yashica TLRs (Twin Lens Reflex) history cards are a cool way to present Yashica TLR collections in a fun way: by playing cards. Enjoy!"/>
        <s v="Death Valley will be the first photo book of Andi State"/>
        <s v="Thank you all so much for your pledges! We reached the goal! To continue supporting or for any questions email arisjerome@gmail.com"/>
        <s v="A hardcover photobook telling the naked truth of a young photographers journey."/>
        <s v="Project rewards $25 gets you 190+ digital images"/>
        <s v="Hardcover photo book featuring bold, beautiful, confident models and coffee tables in outrageous juxtaposition with the backgrounds."/>
        <s v="Individual sportspeople are masters of their own destiny. This book is a gritty behind the scenes look at boxers striving for success"/>
        <s v="Everyday I meet new people and everyday I learn a new story. These are the most popular of those stories from the first year of OTWISI."/>
        <s v="I want to create a beautiful book which documents the Melbourne music scene."/>
        <s v="A photographic search for the true meaning of pride for ones country during the World Cup"/>
        <s v="My goal is to create a catalog of farm-to-table recipes with stunning images from restaurants and farms in the southwest."/>
        <s v="To create a publication, and exhibition documenting the collection of Jamie Ross, longtime collector of Navajo Textiles"/>
        <s v="Auto-Archives non-profit library will publish a book of previously unseen 60s and 70s motor racing images by photographer Peter Darley."/>
        <s v="Photographic book on the historic oil region of Pennsylvania where Edwin Drake drilled the well that started the modern oil industry."/>
        <s v="A photobook and a short documentary film telling the story of Holocaust in Northwestern Lithuania"/>
        <s v="True Faith is a book about the true story of Ed Stilley and his promise to God to make instruments and give them to children for free."/>
        <s v="A photo book of the artist's present and future portraits from 2013 to 2015, including actor and human rights activist George Takei."/>
        <s v="Rarely seen images of Muhammad Ali in his prime as he trained in Miami Beach at the famous 5th Street Gym in the early 70s"/>
        <s v="A documentation of the implications of hedonistic architectural ventures in Dubai, the fastest growing city on the planet."/>
        <s v="Photobook â€˜All along the Control Towerâ€™ by Theo and Frans Barten. Photos of more than 50 disused WW2 Control Towers in the UK."/>
        <s v="This book combines portraits of Cuban life and and society with quotes from a diverse group of Cubans that live in Cuba now."/>
        <s v="Publication of an award-winning photographic series that explores the endless and beautiful dance between creation and destruction."/>
        <s v="It is time to recognize and give to the indigenus groups the credit they deserve. It is time to understand where we come from."/>
        <s v="A photobook of the US presidential election from a citizen's point of view, showing the major conventions, rallies, and election day."/>
        <s v="I am traveling across the entire USA documenting cocktail culture to publish a stunning hard cover photo book of the resulting work."/>
        <s v="My Buddy Spirit and I, Ara, camping full time camera on hand for a bit over nine years. &quot;Hue of my Vision&quot; is our Photo Book."/>
        <s v="I want to publish my first photo book and make prints based on a series of rooftop cityscapes I took in 2014 of the city that I love."/>
        <s v="A book about a school bus converted into a living space, and the adventure shared by friends on its maiden voyage."/>
        <s v="A photo book that shows a timeless trip from Portugal to Sri Lanka in a subjective point of view through an old Hasselblad objective."/>
        <s v="Raising awareness to the effects of global warming through photographs of the high mountains of Peru."/>
        <s v="A photo book celebrating Goths, exploring their lives and giving an insight into what Goth is for them."/>
        <s v="I want to create a portfolio to show all the aspects of the adrenaline filled game of paintball. Focusing on tournament players"/>
        <s v="70 years of incredible photography sits patiently in old film sheet boxes, waiting for a return to relevance."/>
        <s v="For the love of street photography and the beauty of traditional cultures in southern Italy."/>
        <s v="In 1970 Helaine Garren shot a series of images at Bensingerâ€™s Pool Hall in Chicago, Illinois."/>
        <s v="The beginning of a long term project to document life of the Karen ethnic group on the border of Thailand and Burma."/>
        <s v="&quot;Venus as Menâ€ is a book about beauty of masculine nude. Is a reflection about men as a sensitive and sensual being and gender equity."/>
        <s v="A photography book documenting the impact of the ISAF mission on the Afghan people of Mazar-e Sharif."/>
        <s v="Kenema is a stunning portrait photography book by British Photographer, Peter Dibdin, capturing community life in Kenema, Sierra Leone."/>
        <s v="A photography book that serves as a call to action for Congress to stand up for survivors of domestic and sexual assault."/>
        <s v="A photographic series on Mexican cowboys that I want to have published as a fine art book that will also include cowboy poetry."/>
        <s v="The UnDiscovered Image, a monthly publication dedicated to photographers."/>
        <s v="Shot over 3 years in the U.K &amp; U.S, and featured in press worldwide, we need your help to back the highly anticipated Sikh Project book"/>
        <s v="Get involved in Come, Bring, Punish, a new photo book by Ewen Spencer, documenting the European Ballroom scene and the life around it"/>
        <s v="Inner Darkness turned into a photobook. Personal work i shot during my recovery...in Berlin."/>
        <s v="Photographs capture fleeting experiences, where childhood is our past and adulthood is our future. In between. On the verge."/>
        <s v="A beautiful book of Polaroid photographs which celebrates the beauty, diversity, and distinctive character of Colombia"/>
        <s v="The production of the book about my long term project &quot;The Travellers&quot;, Ireland`s biggest minority group with a nomadic origin."/>
        <s v="Join me in publishing an amazing and unprecedented book with full frontal photopraphs of 8 American Presidents Naked"/>
        <s v="I want to explore alternative cultures and lifestyles in America."/>
        <s v="An Iranian Journey exposes the duality of life in modern Iran where youth navigate a thicket of Islamic laws and customs to live freely"/>
        <s v="A stunning photo book highlighting the visual diversity of the City of Hamilton and showcasing it in a new light."/>
        <s v="Film Speed is a series of Zines focusing on architecture shot completely on 35 and 120mm film."/>
        <s v="A collection of 365 color photographs of sunsets in 2014, beautifully presented in a hardcover book."/>
        <s v="Run Rwanda - 211 miles, 100 photos:  An intimate visual documentation  of the inspiring and innovative reality of modern day Rwanda"/>
        <s v="This project aims to document, Libyan photographic history; through both print and artisan mediums ."/>
        <s v="A self published photo book documenting the overwhelming presence of the colour pink, in young girls lives here in the UK."/>
        <s v="Photographic roadtrip from Dallas/Ft Worth, Texas to Florida's beaches. A summer photography roadtrip project to include 5 states."/>
        <s v="A unique Photographic Book Project about the Passionate Moments and Strong Emotions that lie within Karate"/>
        <s v="Hundreds of breathtaking rodeo photographs collected in a beautiful coffee table book."/>
        <s v="We are all different, this is a way to honor and celebrate the authenticity in being different."/>
        <s v="Reach the ends of the earth! Claim a piece of alaskan wilderness- your name in a glacier and receive photo book our Denali Expedition"/>
        <s v="An Iconic look at one of California's oldest beach communities, photographed in Monochrome, on a c1947 medium format 6x6cm Box Camera."/>
        <s v="Glass Cloud tour dates are already beginning to pile up. They are turning to YOU to help get them from town to town."/>
        <s v="Wood Butcher needs your help to make this happen. Buy a CD, support local music!"/>
        <s v="Just as we are getting prepared to tour we find out our van has serious damage and can't run. We unfortunately don't have enough."/>
        <s v="cd fund raiser"/>
        <s v="Eurisko is trying to release our full length entitled &quot;Wild Animal!&quot; Money raised will go towards studio time, mixing, and mastering."/>
        <s v="Hear your favorite Bear Ghost in eargasmic quality!"/>
        <s v="I have been a lot of places &amp; written a lot of songs. It's finally time to make my debut album &quot;Homeward Bound&quot; and I need your help!"/>
        <s v="Sam Sliva's new EP, &quot;Drained,&quot; will combine Rock, Reggae and Country stylings to make one definitive sound...BUT ONLY WITH YOUR HELP!!"/>
        <s v="Everything is set to record are EP except for our finances. Please donate if you can! Any amount is appreciated. "/>
        <s v="We have come a long way on our new record, but now we need your help.  Help us, and together we can make magic!"/>
        <s v="After a 2 year Odyssey, Darling Waste's trailer is still not home! We need $3,500 to get it through U.S. Customs!"/>
        <s v="Hi! We're the music duo Black Swan Theories and our project is to manufacture our debut CD of 10 already-completed songs.  "/>
        <s v="I am writing the second volume in a series of hair band encyclopedias, however I lack the means to afford the costs of the photos."/>
        <s v="Help us fund our first tour and promote our new EP!"/>
        <s v="WE ARE A HARD ROCK/PUNK BAND SEEKING FUNDS TO RECORD A NEW EP. _x000a__x000a_https://www.reverbnation.com/dirtylittlerebel"/>
        <s v="Help fund our 2013 Sound &amp; Lighting Touring rig!"/>
        <s v="Shady Grady &amp; The Nobodies is a band from Chicago, IL that fuse James Brown, Pink Floyd &amp; Jimi Hendrix into 1 - www.shadygradymusic.com"/>
        <s v="Paul Haasch is producing his first music video! With awesome people involved and a great vision, it is sure to be an amazing piece."/>
        <s v="The King of Mars, a Chicago rock band, needs your help funding their first EP! Visit us at thekingofmars.com for more."/>
        <s v="St. Paul five-piece band City of the Weak hits the road May 9th, heading for Ft. Lauderdale to attend the Driven Music Conference!"/>
        <s v="Hard Rock with a Positive Message. Help us fund, release and promote our debut EP!"/>
        <s v="Every time we sit down to rehearse, thoughts of recording a CD excite us! We are ready to do this!  It's time, so read on..."/>
        <s v="Support Jeremy Buck &amp; The Bang as they finish and release their Brand New Album, â€œYou Are a Starâ€, as well as shoot 2 New Music Videos"/>
        <s v="We are working hard to get into the recording studio and finally release a full-length album...but we need your help getting there!"/>
        <s v="OH MY JOSH! _x000a__x000a_Our Kickstarter Supporters get FIRST DIBS!_x000a__x000a_Here's our latest single release and a package deal you cannot ignore!"/>
        <s v="This album of all original music has been in the making for several years and I am excited to make my fans a part of this experience."/>
        <s v="Deathtrap America is touring the country this spring.  Your pledge will help us across the country with Faster Pussycat and QueensrÃ¿che"/>
        <s v="Hopeless Jack &amp; the Handsome Devil's first American tour. Help us bring our dirty brand of &quot;Roots &amp; Roll&quot; across the country!"/>
        <s v="Release the Skylines is a small, local Cleveland metal band looking to record an album."/>
        <s v="WILKES is the solo venture of HighFlightSociety singer / Disciple bassist, Jason Wilkes. This project is to fund the debut 6 song EP."/>
        <s v="I have recorded 3 solo blues/rock/surf albums of original music, but they're only digitally released - I want there to be real CD's!"/>
        <s v="Athens, GA-based rock &amp; roll/soul band Radiolucent is kickstarting funds to mix, master, &amp; release their 2nd record, Electric City."/>
        <s v="The money will go towards our debut EP being Recorded mixed by Andrew Baylis and mastered by Drew Fulk of Think Sound Studios."/>
        <s v="After much anticipation, I'm finally releasing my first album, &quot;In Technicolor&quot;! Let's join forces and get it done right!"/>
        <s v="11 year old Sara &amp; Motion Device want rock &amp; metal fans all over the world to unite and join the ROCK REVOLUTION!!!"/>
        <s v="We are an independent band who needs your help for the production of our new album, so we can share our music with you lovely people :)"/>
        <s v="We need to get back to Nashville to record our second record, a full LP this time.  It ain't cheap and we need your help!"/>
        <s v="I write songs to teach with at two Chicago schools.  The enthusiastic response from my students &amp; colleagues inspired me to do do this!"/>
        <s v="Queen Kwong is going ON TOUR to London and Paris!"/>
        <s v="ASC had a one-of-a-kind CD release party in 2013, and we want to share it with the world - in DVD format!"/>
        <s v="A game for Apple &amp; Android devices that sees you get your own spacecraft, take on the competition, mine asteroids &amp; fight to survive."/>
        <s v="Purple Fishing is an online game and social media platform for Trump Supporters and Critics to have fun finding common ground."/>
        <s v="This is an Android game where you take control of the zombies and try to eat your way to world domination!"/>
        <s v="Cannons, Power Gloves, and PUNCHING STUFF!  Help Fat Cheeks collect Acorns for upgrades and customize his gear in this Endless Runner"/>
        <s v="This game is an alternative to the boring morning jogs This game will make you excited to workout Following elite footballer movements!"/>
        <s v="A mobile application that will allow math learners to practice math operations and improve critical thinking. Ideal for ages 7 to 12."/>
        <s v="A mix of PokemonGo, Game of War- Fire Age, DragonSoul, &amp; Throwdown. Join a clan, collect meme, upgrade features, fight, &amp; compete."/>
        <s v="PaperChase is a popular endless flying game conceived by a 15 year old and loved by millions worldwide.  Help us build version 3!"/>
        <s v="CCRPG will be a 2D Pixel Art Game based on similar elements to the SNES game &quot;Zelda: A Link to the Past&quot; with RPG elements added in."/>
        <s v="Conflict of Van Helsing &amp; Dracula (C.O.V.D.) is a board game available as an App based on the story: Dracula. Can you survive?"/>
        <s v="Journey with Bible Bear through each of the books of the Bible, exploring stories while learning verses, songs, and preschool concepts!"/>
        <s v="A Top-View Action game where you play as Bob, the FIRST zombie to rise from the grave. Bring chaos to town, feast and don't die again."/>
        <s v="It's time for The Red Card Blue Card Game to be available everywhere! Help save the sanity of ALL parent's! Help make it an App!!"/>
        <s v="PATH to Reading (PATH) is a patented break-through technology  that dramatically and permanently improves attention, reading, memory"/>
        <s v="Sea opposition of Crab's family and angry fishes. Who is going to win, and who is going to loose ?!"/>
        <s v="An arcade styled side scroller. Help Bob the pilot steer his plane through hordes of migrating birds strapped with explosives."/>
        <s v="It's obvious you won't survive by your wits alone. Unfortunately that's all you've got, Chip. Run!"/>
        <s v="Action game now playable on Android/iOS platforms and PC browsers. Easy gameplay even for starters yet hard to be skilled. Multi-player"/>
        <s v="Juego de plataformas con 20 personajes. Cada personaje tiene cuatro habilidades distintas al resto de personajes y sus propias voces."/>
        <s v="Sim Betting Football is the only football (soccer) betting simulation  game."/>
        <s v="We're now raising money to produce a music video. Those who donate get a vote in deciding which song!"/>
        <s v="New songs have been popping out of Mark Donato for years now and he's got a large, squirming litter of them in need of triage.  Help!"/>
        <s v="Afraid Of Figs is a high energy pop/rock band, with off-the-wall humor, catchy hooks, and wild interactive live shows."/>
        <s v="Glad Hearts Latest Album, Twenty Two, Pressed In A Very Limited Edition On Beautiful Vinyl With Accompanying Digital Download"/>
        <s v="KATA's debut album 'The Rising' is ready for your ears, now all we need to do is press the vinyl. That's where you come in!"/>
        <s v="Help the New York - based independent prog-rock band Invisible House create their new album called &quot;a history of the world&quot;"/>
        <s v="Our dream of recording our second single in London and making it big in the UK is closer than ever! Do you want to be a part of it?"/>
        <s v="Hey there! I have new music recorded for my 3rd CD but  need to raise a few more bucks to finish the artwork &amp; pressing. I'm so close I can taste it!"/>
        <s v="Sweeping epic melodies. I want to incorporate all my influences into one album I have been writing for 90 days now and ready to record!"/>
        <s v="We want to record a live album at this year's annual Boxing Day show at the Arden Gild Hall - we need your help to do it!"/>
        <s v="Help promote Lindsey Ray's debut full-length album &amp; get loads of great giveaways in return! Can you say free music and prizes?! You know you wanna..."/>
        <s v="Nemes has just recorded a new album and is raising $500 to get it mixed and mastered professionally."/>
        <s v="Archeology is looking to gain support to release their 7&quot; vinyl single &quot;Hunger&quot; as well as the b-side, &quot;Kings canyon."/>
        <s v="Im trying to raise $1000 for a 3 song EP in a studio!"/>
        <s v="HERESTOFIGHTIN is a folk rock band from Colorado fighting for change in our world through rock and roll. Be the change you want to see."/>
        <s v="My barely anticipated second album of self produced songs is ready to go.  Just need a little help to cover mastering, artwork etc."/>
        <s v="My new album produced by Paul Curreri is one of the most unique musical projects I have done. Let's finish it before the baby comes!"/>
        <s v="We are heading into the studio to create the most soulfully orchestrated Indie Pop masterpiece mankind has ever witnessed."/>
        <s v="Ukulele Songs from the Zombie Apocalypse, a concept album where boy meets girl, boy loses girl to Zombie King, boy gets girl back. Fun!"/>
        <s v="Angieâ€™s Curse, an Indie Goth/Dark Rock band &amp; local favorite from Ventura, are ready to record a professional CD of all original songs."/>
        <s v="KiddieRail is a height adjustable hand rail of the right size for little children to help them manage the stairs more safely at home."/>
        <s v="Virtual reality is expensive, here is the solution. I've created a VR device out of cardboard. I present: World's cheapest VR Device."/>
        <s v="A cool smart laser pointer for presenting professionals. Unique by design, widest functional coverage for both IOS and Android."/>
        <s v="Animals knocking over your waste wheeler making a mess on trash day? The S.A.D.L. will help prevent that from happening!"/>
        <s v="Before Dick Armstrong passed away unexpectedly in 2003, he invented an AxleCrutch device to help his customers-his idea lives on today."/>
        <s v="Max 5Tb storage, Wired lan, Additional USB ports and Hi-res DAC, 10000mAh battery, Real portable docking station"/>
        <s v="Litter-Buddy is great economical alternative to leading pet waste disposal systems with cartridge bag elements."/>
        <s v="Our device eliminates WiFi range issues with your connected devices by allowing you to locate our device where you will use your WiFi."/>
        <s v="Use Little Occhio to see and share the hidden secrets of nature. Capture, share awesome photos, works with iPhone/Android/tablets."/>
        <s v="Thinking Cleaner is an add-on for your iRobotÂ® RoombaÂ® 700/800 that makes it smarter and aware of its owner."/>
        <s v="Charge furniture, making it simple and comfortable to charge your USB devices without leaving the comfort of your couch or armchair"/>
        <s v="Finally! Electrical Wiring Testing Made Easy...  Designed by a Professional for Professionals, Homeowners and DIYs, Too!"/>
        <s v="Tibio is a revolutionary new product designed to solve an age old problem."/>
        <s v="The &quot;ZoZo Skeleton Hand Planchette&quot; is a fully functional &quot;ouija board&quot; planchette (pointer) but is significantly more hair-raising."/>
        <s v="The picture above is of our current prototype for the cat bath - we hope to move beyond a simple bin and create a cat bath revolution!"/>
        <s v="The Paint Can Holder Makes Painting Easier and Safer on Extension Ladders."/>
        <s v="Let's build a legendary brand altogether"/>
        <s v="Repel Japanese beetles and garden pests. Grow organic fruit and vegetables to help the environment, one plant at a time."/>
        <s v="Use preprogrammed firmware or program your own with AVR-ISP or Arduino ISP.  Device is based on the Atmel ATtiny13A microcontroller."/>
        <s v="A new concept in bike light safety, protecting cyclists from being hit in the side. Bright, amber sideways."/>
        <s v="The Fine Spirits are making an album, but we need your help!"/>
        <s v="Low Weather's debut album is halfway finished.  With your help and your help alone we can record the rest!"/>
        <s v="We just finished recording our first album! All we need is a little extra help to be able to get it printed!"/>
        <s v="We are recording a cd of Songs- About life and love_x000a_from the perspective a conscious country girl_x000a_living in the city."/>
        <s v="The Freakniks are making their psychedelic freak-folk debut studio album and they need your help."/>
        <s v="Invisible Allies is a collaboration between well known West Coast downtempo aficionado Bluetech and Philadelphia electronic mastermind KiloWatts.  "/>
        <s v="Hampshire is headed to GBS Detroit."/>
        <s v="Help us master and release our debut album &quot;The Kaleidoscope Dawn&quot;"/>
        <s v="Trying to raise funds to release a full-length album on LP and CD by my post-punk studio project, Surplus 1980."/>
        <s v="We're nearly done recording, but we're out of money! Help us release the record!!!"/>
        <s v="We're an indie rock band from Clearwater, FL headed back into the studio to finish our latest EP."/>
        <s v="Lee Malone has been chosen by Converse Rubber Tracks! Help get us to the Rubber Tracks recording studio in Brooklyn &amp; cut a 7&quot; EP."/>
        <s v="After years of preparation and planning, Magic Punches are going to record their debut LP at Type Foundry Studios with John Askew."/>
        <s v="We are a band in need of a vehicle. We just released our new CD and have played almost every venue in town, now it's time to expand."/>
        <s v="AM/PM is a 20 song dual-disk album that we're trying to record with your help! AM is a pop album and PM is an ambient/intense album!"/>
        <s v="Hey, we're Grandkids! We have enough songs to record an LP, and we need your help! We're going to make you proud, promise!"/>
        <s v="My Pal Val is headed to Groovebox Studios in Detroit, Michigan on June 15th to record and film a live GBS Detroit EP."/>
        <s v="A live worship album + short film: Telling the story of a worshipping community adapting and thriving in a post-Christian context."/>
        <s v="Partner with the ministry of I Am Clay by helping them fund their new album! This enables them to release it for FREE as a gift to all!"/>
        <s v="K. is about *this* close to finishing up our third record, History Grows.  Now we just need to master it and release it!"/>
        <s v="Gramofon streams cloud music to your sound system. A modern jukebox: smartphones are the remotes + WiFi brings everyone together."/>
        <s v="Getting a revolutionary new toy design into open source production, and using the design to create the worlds longest marble run."/>
        <s v="Next-gen 100% open-source sensor beacon platform designed especially for makers, developers and IoT companies."/>
        <s v="The Big Turtle ShellÂ® is a rugged wireless Bluetooth speaker built for a life of action. Water resistant and durable with a huge sound."/>
        <s v="A new electronic musical instrument which allows you to play, learn and perform music using any sound you can imagine."/>
        <s v="A smart technology that allows your instrument to transform movement, orientation and momentum into audio &amp; visual effects."/>
        <s v="You may be thinking: &quot;a fusion reactor? Thatâ€™s not very exciting, I see fusion every day.&quot; But. How often do you see fusion inside of a Bubblegum..."/>
        <s v="10 times more powerful than Raspberry Pi 3, x86 64-bit architecture"/>
        <s v="#ShakeYourPower brings clean energy to places in the world without electricity through the power of music."/>
        <s v="We're building snap-together model trebuchets that are perfect for office warfare or annoying your roommate!"/>
        <s v="Take learning and playing with LEGOÂ® to the next level with sensors! Build creations with SBrick Plus and make them interactive!"/>
        <s v="Nix is a breakthrough smartphone accessory. Just scan an object and instantly view the color on your iPhone, Android, PC, or Mac."/>
        <s v="The NTH is an open source music synthesizer featuring instant fun, awesome sound, and a hackable design."/>
        <s v="The First Home Battery System You Simply Plug in to Install"/>
        <s v="An easy to build open source 3D object printer. For the newbie or experienced maker, there's a model for everyone! NEW $599 Model!"/>
        <s v="Designed to be used at home, the Sparx Skate Sharpener gives hockey players an automated way to sharpen at the professional level"/>
        <s v="An open hardware platform for the best microcontroller in the world."/>
        <s v="The Mojo is an FPGA development board that is designed to be user friendly and a great introduction into digital design for anyone."/>
        <s v="A thermometer that connects to the internet to help New York City turn the heat on for thousands of tenants with no heat in the winter."/>
        <s v="Trekkayak is an ultralight, durable and inflatable boat to be carried in your backpack to cross a lake or paddle down a river."/>
        <s v="This DIY kit helps analyze materials and contaminants. We need your help to build a library of open-source spectral data."/>
        <s v="It's like an Arduino on steroids â€“ built-in bluetooth, battery management, and floating-point coprocessor, in a small, simple package."/>
        <s v="First mobile green energy generator that you can carry camping with you! A 3D printed, foldable wind turbine boosting 300W of power!"/>
        <s v="Clairy combines the power of nature and technology with the beauty of design to eliminate indoor pollution and analyze it."/>
        <s v="BoardX is a collection of electronic circuit boards that stack on top of one another to share resources and communicate"/>
        <s v="InkCase Plus is an always on E Ink second screen; uses sports/fitness apps, an eBook reader, display Photo and receive notifications."/>
        <s v="Ion is a light show for your desk, dorm room, or living room.  It responds to music, connects to your phone, and brightens your day!"/>
        <s v="Bringing the advantages of wireless smart shifting to every cyclist. FITS ANY BIKE"/>
        <s v="An Open Source JavaScript microcontroller you can program wirelessly - perfect for IoT! No software needed so get started in seconds."/>
        <s v="The APOC is a gamma particle detector that will help you learn about radiation and find radioactive things!"/>
        <s v="castAR: bridging the physical world with the virtual worlds; 3D holographic like projections in AR, fully immersive environments in VR"/>
        <s v="Jog It! Is an open source hand held controller designed to make running a program in Linux CNC (EMC2) and MACH3 a breeze."/>
        <s v="Smart lighting for your living room that improves movie and gaming experience drastically â€“ all while being easy on the eyes."/>
        <s v="RAPIRO is a cute and affordable robot kit designed to work with a Raspberry Pi. It comes with a Arduino-compatible servo controller."/>
        <s v="The Bugle2 is a second generation DIY kit phono preamplifier for vinyl playback."/>
        <s v="Can you help us make an ultra bright white one a reality?"/>
        <s v="Ario learns about you, syncs your body clock, and keeps you healthy through natural lighting patterns."/>
        <s v="Please help us take DIY 3D Printing to the next level, support this open source photo-initiated polymer resin based 3D printing system!"/>
        <s v="Truly wireless premium earbuds with a battery-boosting smartphone case for charging and storage"/>
        <s v="Multi-power charging that is smarter, stylish and designed for you."/>
        <s v="I would like to tell the story of a young man from Queens, New York and compare his life to a young Afghan man...to connect the dots."/>
        <s v="Express a very dark place in my childhood. Release my emotions through photography in a form of Art."/>
        <s v="A vegan photographer bringing Hawaii to the tipping point of plant pure wisdom, featuring the most influential early adopters."/>
        <s v="Does love lasts longer than &quot;Love Locks&quot; ?_x000a__x000a_A photographic journey into the lives of these 'love-locked' couples."/>
        <s v="A personal journey to document people on the worlds 10 largest metro systems. The end result being one truly epic photographic essay!"/>
        <s v="We are a married couple who have started a child photography business from home. We need help to put together equipment to grow."/>
        <s v="A collection of images that depicts the beauty and diversity within Ethiopia"/>
        <s v="Expressing art in an image!"/>
        <s v="Creating an awareness for infertility through photographing families and showcasing the real faces of infertility."/>
        <s v="An art nude photography book that includes traditional black and white sepia nudes as well as experimiental color nudes."/>
        <s v="Taking (and giving) professional portraits of survivors of human trafficking in Myanmar."/>
        <s v="A complete revamp of all the Disney Princes &amp; Princesses!"/>
        <s v="I am looking for help to open up an affordable photography studio in Cornwall for baby and family portraiture photography"/>
        <s v="A program to preserve still imagery (photographs) and moving imagery captured on motion picture (film) stock, and videotape elements."/>
        <s v="I'm looking to pursue my dream of becoming a full time photographer, using my current creative experience as a graphic designer."/>
        <s v="I want to create a series of pictures of Life through the eyes - and capture some of the defining moments of our history now / to come."/>
        <s v="There is so many unseen places in the world, and I've made it my personal goal to show everyone through photography &amp; travel."/>
        <s v="I am moving to Guatemala to document and report on the growing community resistance movements across Central America and Mexico"/>
        <s v="This is a portrait photo project aiming to inspire women to explore themselves and live their passion"/>
        <s v="What do you get when you combine 2 of the hottest alt-models in North America with one Canadian photographer? Make a CALENDAR!!!"/>
        <s v="Nuimo is a universal controller for the internet of things. Control your music, lights, locks and more."/>
        <s v="Open-source quad-core camera effortlessly adds powerful machine vision to all your PC/Arduino/Raspberry Pi projects"/>
        <s v="velosynth is an open-source bicycle interaction synthesizer. it interprets the speed and acceleration of a bicycle into expressive audio feedback."/>
        <s v="Design and 3D print your own creations using an iPad. A delightful 3D printing experience for children and K-12 education."/>
        <s v="The bassAware Holster is a new type of wearable audio technology that uses vibration to create a massive bass experience."/>
        <s v="MAID is a smart kitchen assistant &amp; a multifunctional oven. MAID knows what to cook and how to cook. Cooking is now easy,fun &amp; social."/>
        <s v="A biologist, an industrial designer, and an engineer team up and build a â€œHello, World!â€ kit to teach high schoolers how to invent with DNA."/>
        <s v="The smartCaster is an automatic roto-casting machine running off of open source electronics with plans that will be freely available."/>
        <s v="Licht 1: The smart pendant lamp that increases your well-being and productivity while saving 80% in running energy expenses."/>
        <s v="Weighitz are miniature smart scales designed to weigh anything in the home."/>
        <s v="FLUXO â€“ The first smart design lamp where you can move the light in any direction with app and sensor control."/>
        <s v="FishBit is an app and connected device to monitor and control your aquariumâ€™s water composition to help your tank thrive."/>
        <s v="Crowds can slow WiFi to a crawl, but not Portal. Stream ultraHD videos without buffering and play Internet games without lagging."/>
        <s v="It's a pen that can draw in the air! 3Doodler is the 3D printing pen you can hold in your hand. Lift your imagination off the page!"/>
        <s v="ExtraCore is a 1&quot; x 1&quot; 22 I/O pin Arduino Compatible. It's 1.7 grams and 16mhz of tiny Arduino style coolness."/>
        <s v="A smart, compact power supply designed to power anything, anywhere"/>
        <s v="A big red truck filled with cutting-edge maker tools that goes from school to school, bringing the joy of building back to kids."/>
        <s v="Scriba puts creative control back in your hands. Its flexible body and dynamic squeeze motion responding beautifully to your touch."/>
        <s v="Far-field voice control extension to your speakers, home &amp; office appliances. Touch Sensing with Arduino &amp; Linux for making projects."/>
        <s v="Low Voltage Metal Sensor directly compatible with Arduino type computers for Robotics, &amp; Motor Control, WITHOUT USING MAGNETS!"/>
        <s v="The m!lTone is an open-source synth &amp; MIDI controller.Create music &amp; control video,lights &amp; sound w/ this refreshingly original device."/>
        <s v="Acanvas is a Wi-Fi connected and customizable art display that hangs on any wall, charges itself and streams art into your home"/>
        <s v="A digital window that opens to beautiful scenery from around the world with 4K-shot videos and sound. Place it anywhere, be anywhere."/>
        <s v="RA - 3D Printer board. This board can control 3 extruders, bed heaters, Elefu control panel, 4 temp monitors, lighting and more."/>
        <s v="A complete Home Security System in a single device: Flare protects you and your home all by itself. Secure, beautiful and affordable."/>
        <s v="MIDI Sprout enables plants to play synthesizers in real time."/>
        <s v="Modular smartphone-based headset with external sensors for 4&quot; - 5.7&quot; Android &amp; iOS phones, iPhone 6 Plus included!"/>
        <s v="Building an open source Bussard fusion reactor, aka the Polywell."/>
        <s v="Lumin8 Pro is a fun and easy to use light controller that makes light dance to your favorite music."/>
        <s v="A stylish, retro, and fun arcade cabinet for your Raspberry Pi, Mini-ITX, Pandaboard, or other mini PC from the makers of Pibow"/>
        <s v="With Linkio you can use your smartphone to control every electronic you own- for only $100!"/>
        <s v="PocketLab Voyager and PocketLab Weather are rugged science labs that you can take anywhere to explore the world around you."/>
        <s v="BrewNannyâ„¢ accurately measures the health and progress of your home brew and alerts you to problems immediately, wherever you are."/>
        <s v="A Wireless Virtual Reality HMD that's Fashionable &amp; Compact; Features 3D Gesture Input, Position Tracking, &amp; Augmented Reality Overlays"/>
        <s v="Announcing the GANGLION and the ULTRACORTEXâ€”a $99 biodata acquisition device and a 3D-printed, brain-sensing headset."/>
        <s v="A high-capacity portable charger with LED lights keeps your iPhone, iPad, smartphones, tablets and other devices juiced up on-the-go."/>
        <s v="With an efficiency of 97%, bicycle technology is nearly perfect. So why do we use it only for transportation?"/>
        <s v="The OWL is an open source, open hardware, reprogrammable effects pedal designed for musicians, coders, and hackers."/>
        <s v="Open up your digital worlds with the most sophisticated, intuitive android smart projector."/>
        <s v="4.29 Billion+ Capacitor Combinations._x000a_No Coding Required."/>
        <s v="World's first LED decor grow light that turns your plants into show pieces. Adding beauty and foliage to your home like never before"/>
        <s v="The SoundBrake headphone attachment can be used with any audio player to alert you to important outside sounds."/>
        <s v="PS-1A is an adjustable switch mode DC-DC power supply. It is highly compact, breadboard friendly and requires no external components."/>
        <s v="The PiSoC is an open source development platform which gives each person a unique opportunity to create, regardless of skill level."/>
        <s v="Open Rail is a new open source universal linear rail system designed to be used with various T- Slot aluminum extrusion configurations."/>
        <s v="CoAction Hero: a powerful proto-board with a 120Mhz processor, 1MB filesystem, and built-in OS for tinkerers and engineers alike."/>
        <s v="Simple internet time-limits, usage analytics, app &amp; site blocking - across all devices in the home, controlled from your smartphone."/>
        <s v="A lightweight generator to charge your phone, lights, and removable battery pack as you bicycle. Pedal power by you, for now or later."/>
        <s v="Keyless. Alarm secured. GPS tracking."/>
        <s v="Hubble is the first 100% open, affordable laser cutter suite â€” from replicable hardware to community driven software &amp; firmware."/>
        <s v="A collaborative effort between three generations who set out to provide a premium, top-quality yoyo at an affordable price."/>
        <s v="The World's Lightest &amp; Smartest E-Scooter: cool, small, portable, and can be easily folded into a backpack and bring it anywhere"/>
        <s v="Â· Exchange multiple hard drives (SSDs or HDDs) Â· Slick design Â· Highest data transfer rates Â· Robust (anodized aluminum)"/>
        <s v="SITU is the smart food nutrition scale anyone can use. It weighs your food in calories and nutrients in addition to grams and ounces."/>
        <s v="An Arduino compatible shield matched with a web based tutorial system to teach you how to talk with I2C and SPI components."/>
        <s v="A lightweight backpack that can charge your smartphone 4 times or an iPad one full charge, and recharge via a USB port"/>
        <s v="CableKnife is the best solution for removing insulation from cables for the purpose of maximising the scrap metal value by up to 350%"/>
        <s v="Making using the serial terminal on the Raspberry Pi as easy as Pi!"/>
        <s v="Simplify IoT development via the cloud. Plug-n-play, Arduino-compatible wireless network of sensors &amp; controllers. Open Source. Secure."/>
        <s v="Universal 4 ports USB charger for iPhone, iPad, Android and other USB devices. Intelligent device detection for optimal charging."/>
        <s v="Bibo Barmaid is a smart cocktail self-serve machine that creates expertly crafted mixed drinks at home with the touch of a button."/>
        <s v="4K HEVC Android TV Media Player with optional DIY electronics, ideal for app development, home control, software developement, learning"/>
        <s v="Build a professional grade Linux CNC control with Beaglebone black and our CNC cape."/>
        <s v="Open-source content-driven lighting system you can use with TV or PC, Mac, HTPC displays in movies, games and daily work"/>
        <s v="Give your mobile device the ability to see &amp; capture the world in complete darkness while revealing items not visible to your naked eye"/>
        <s v="Automatically opens your garage door when you come home. Open, close, and monitor your garage door from your phone."/>
        <s v="The next generation of premium quality LED lighting. Extreme power efficiency in a small package."/>
        <s v="Introducing Sprite, the cloud-based watering controller and Whisperer, the solar-powered plant sensor for effortless home irrigation"/>
        <s v="RaceCapture brings motorsports to the connected car: Share track days, autocross, drift and drag racing with your friends in real time!"/>
        <s v="The A4-SFX is a project with the goal of creating the smallest case possible while still using high-end standardized components."/>
        <s v="Includes Wifi Camera for video chat, Amazon delivery, pet health analyzer, weight control, diet transition planning, and more."/>
        <s v="The Most Portable Windows 10 PC Less than 0.3 lb with Updated Resources-Cherry Trail CPU, 4G RAM, ~128G Storage, wifi ac, USB 3.0, HDMI"/>
        <s v="abode is a home security and automation company that offers a self-installed, professional-grade solution with no contracts."/>
        <s v="Creating PC gaming controllers to bring your gaming experience to a new level."/>
        <s v="The Practical Meter helps you charge your phone faster by solving a problem millions of people experience."/>
        <s v="Wireless earbuds filled with sound, yet so small they are almost invisible!"/>
        <s v="A Whole New Way to Get TV: Watch four live TV channels at once on your tablet, smartphone, or big screen TV!"/>
        <s v="With hoterway you won't wait anymore for hot water in the beginning of your shower. Save Water, Energy, Time and Money."/>
        <s v="A power over Ethernet (PoE) add on board (HAT) for your Raspberry Pi with power management. Reduce the clutter of cables with Pi PoE!"/>
        <s v="Tinker Tie is a fully programmable, hackable Arduino-compatible RGB LED bow tie that can last over 20 hours on a single charge!"/>
        <s v="Embarking on a Summer Tour to spread their message of cherishing your unforgettable memories through nostalgic rock music."/>
        <s v="Local bay area band looking to share our vision with people, looking to create something we are proud of, no more bedroom recordings!"/>
        <s v="Autumn's Song is working on a debut album that brings accustic / singer-songwriter / piano rock to the central Florida music scene."/>
        <s v="Los Angeles based Ballerina Black are on their way to tour the UK in May. Join our club &amp; help make it happen."/>
        <s v="Eikon worship leader Dustin Hecocks records his full length debut album this Summer, comprised of powerful music and worshipful lyrics."/>
        <s v="I am in the process of completing 4 new EPs to be released in Winter, Spring, Summer, and Fall of 2012."/>
        <s v="Support Joy Shannon and the Beauty Marks record their 4th studio album &quot;Out of My Dreams and Into My Arms&quot; and create a music video!"/>
        <s v="Indie Folk musician, Chris Dorman is releasing his second full length album.  Let's release this record worldwide - grassroots style!"/>
        <s v="Little Moses is trying to record their first EP, and we can't do it without your help!"/>
        <s v="Insect Surfers, Planet Earth's Longest-Running Modern Surf Band, come twanging back into 2013 with a new surfadelic musical release!"/>
        <s v="I'm an 18-year old singer/songwriter from California. I'd love your support to get my album of original songs professionally recorded."/>
        <s v="Amy Lingamfelter is making an album all about love and she's looking for backers. See see how you can share in the journey!"/>
        <s v="Help Lift The Decade record their debut full length album with with Ace Enders! (The Early November, I Can Make A Mess)"/>
        <s v="We've got a new record, Slick Machine._x000a_We want to release it and tour the US to support it, but we need your help to make it happen."/>
        <s v="This CD celebrates a journey beginning with the death of a father and culminating with the joyous victory expressed in music!"/>
        <s v="Shone Nuisance is heading to GBS Detroit on Friday, October 26th to record and film their GBS Detroit EP and video."/>
        <s v="Engine is ready to record our sophomore release. The songs are written, the musicians are ready. Help us bring this into existence!"/>
        <s v="The Christopher Battles EP Project will fund professional recording, publicity, and release for this original singer-songwriter."/>
        <s v="Our tour van died, we need help!"/>
        <s v="The Skylit Letter is heading to Groovebox Studios in Detroit on Friday, June 29th to record and film a live GBS Detroit video and EP."/>
        <s v="Hey everyone, we are back with our first full length release, &quot;The Bite And The Boogie&quot; and we need your help to get it printed!"/>
        <s v="The Guru is basement parties, lake swimming, a smile shared between reunited friends, and the doe-eyed innocence of youth."/>
        <s v="Indie rocker, Matthew Moon, has something to share with you..."/>
        <s v="In the Raw is Seattle's the Ink &amp; the Echo's debut album.  It is honest, compelling, and speaks of raw human emotion."/>
        <s v="Help Layla the Wolf fund the printing and releasing of our first E.P. Release called &quot;Sugar&quot;."/>
        <s v="We're recording a new full length album! So stoked for this project. We've been preparing for it for over a year. It's our best yet!"/>
        <s v="ACKER, an instrumental noise-rock band from Central Illinois, is raising funds to record a new album and release it on vinyl."/>
        <s v="A project to raise the funds for our early discography, pressed on vinyl the way we always envisioned it + help w/ future band plans."/>
        <s v="We are ready to make our first full-length album, and with your help, we can make it happen!"/>
        <s v="Brent Brown's breakout new album! Requires help from the record label... You!"/>
        <s v="We are a small community of people in Boston intending to make every moment a time to find love and give love.  We need your help!"/>
        <s v="BBB is going back into the studio to record and release &quot;Felix From Canada&quot; by popular demand.  We need your help!"/>
        <s v="Help us fund our second full-length album Honeycomb!"/>
        <s v="10 tracks of power pop, indie rock &amp; &quot;soaring sounds of hope from the edge.&quot; Help us polish &amp; release it by pre-ordering now!"/>
        <s v="The Violet Tone is heading to California but we need your help!  We've been at this for years and finally have a shot!"/>
        <s v="Launch Bitch's new project, BEACH.  Get a limited edition cassette EP, be on a song, or drive away in Bitch's tour bus/RV."/>
        <s v="Our next album is being mastered and we want your help to release it by putting your name down for a pre-sale copy and awesome merch!"/>
        <s v="PORCHES.  and Documentarians tour from New York to San Francisco and back."/>
        <s v="big long now is recording our debut album and we are looking for help mastering and pressing it to vinyl"/>
        <s v="&lt;3_x000a_Coming in from outer space. Help Hearty Har record their 1st album!!"/>
        <s v="Join us on an epic journey to discover a millennia old secret which will change the world forever."/>
        <s v="Captain Kalani it's a retro game full of nostalgia for the old gamers but interesting for the new ones"/>
        <s v="Indie developer boredom's products' Xbox 360 game about a Japanese-inspired hug-themed game show needs funding for animation and environmental models."/>
        <s v="AZAMAR is a Role Playing Game world involving fantasy and high magic, based on the popular OpenD6 OGL using the Cinema6 RPG Framework."/>
        <s v="Becoming is a video game that aims to portray mental illness through a metaphysical and emotional story."/>
        <s v="Lead your team to victory in this fast-paced, action, sports game! Use Power-ups and avoid attacks as you fight for victory!"/>
        <s v="Three Monkeys is an audio adventure game for PC."/>
        <s v="The Royal Snail has misdelivered all the invitations to the Royal Ball.  It's up to Makayla to set things right in the Fairy Forest"/>
        <s v="PKF is a Cat-Tastic 2D side-scrolling shooter! Stand up to all the big meanies with the power of positivity and save the universe!"/>
        <s v="You are the hero tasked to save your home from the villainous Sanword."/>
        <s v="From frightened girl to empowered woman, Scout's Honor is a tale about facing your fears and overcoming odds."/>
        <s v="Fight your way to dominate the universe. Be the first to try our engaging cross-platform mmo-strategy and bring it closer to reality."/>
        <s v="Waddle Slide is an iPhone/Android application. The app is based around a penguin, who's objective is to find his way back to his igloo."/>
        <s v="1st person Action Survivalist Rpg game. You get sent to a deadly Island to die not knowing that your not alone on the island."/>
        <s v="Point-and-click adventure: The mysterious Nikola Tesla, a time traveling device, and an experiment gone wrong in Colorado Springs"/>
        <s v="A dark and twisted game with physiological madness and corruption as a man becomes the ultimate bio weapon."/>
        <s v="Arrest, interrogate, and uncover the truth as a local woman recruited by the KGB. For Windows, Mac &amp; Linux."/>
        <s v="A game with a mixture of a few genres from RPG, Simulation and to adventure elements."/>
        <s v="An adventuring RPG with ghosts, mysteries, and flexible gameplay paths, Manorkept is a game that promises an unforgettable experience."/>
        <s v="COOKIN UP ONE HOT ENTREE! BobToons USA is gathering the ingredients to create a hot new video game &quot;The Sabroso Showdown&quot;"/>
        <s v="A place where people can test out the latest video games, for an hourly fee. It's cheaper than wasting money on a $60 game that sucked"/>
        <s v="a third-person exploration adventure game developed by yetanotherIndie will be released on August 2016 for PC, Linux and XBox one."/>
        <s v="Head Cap will provide easy access to tables, dice rollers and record sheet management to streamline your tabletop Battletech games."/>
        <s v="A thousand community-built sandbox games (and more!) with a fully-customizable game engine."/>
        <s v="When the gods of religions and days passed return to our modern world, humanity must fight for its survival and future."/>
        <s v="New professional gaming organization with a tournament winning Dota 2 team, &amp; divisions in all eSports games looking to re brand/expand"/>
        <s v="A Point and Click Adventure on Steroids."/>
        <s v="zomblock's is a online zombie survival game where you can craft new weapons,find food and water to keep yourself alive."/>
        <s v="Project Gert is a sequel to the Android game Project Gert, for Xbox Live.  One character embodying two personality's, and sets of abilities.  "/>
        <s v="A pixel styled open world detective game."/>
        <s v="Crazy Artist makes gaming more comfortable and fun for Playstation 4 users. I really want to give you a Handee Job!"/>
        <s v="Our game is going to be a space shooter that has RPG elements with New Game+! It will be unlike any space shooter ever played."/>
        <s v="Crowdfunding the Gamers Way. An online game with real world consequences.Do you dare to play? Can you turn the world around?"/>
        <s v="A Real Time Strategy game based on Greek mythology in a fictional world."/>
        <s v="A Level Editor, Turned up to eleven. Infinite creativity in one package, solo or with up to 16 of your friends."/>
        <s v="Captain and manage your ship along with your crew in this deep space adventure! (PC/Linux/Mac)"/>
        <s v="Gamers and 90's fans unite in this small tale of epic proportions!"/>
        <s v="A next generation golf game with a course designer and a massively multiplayer online tour. Join the fun and help us create it"/>
        <s v="The world is dead, humans are nearly extinct._x000a_Vampires and Werewolves hunt the survivors. Zombies hunt us all._x000a_How will you survive?"/>
        <s v="An awesome side-scroller tower defense game.  Think &quot;Plants vs Zombies&quot; but from a side-on perspective."/>
        <s v="We're trying to fund hard copies of our debut album!"/>
        <s v="Then &amp; Now is the 1st Solo album from me Ian Stewart. To learn more about me, my music, and my life visit www.ianstewartlive.com"/>
        <s v="Mongrel is looking to hit the studio once again in June so we can bring you a new cd later this year and we need your help!"/>
        <s v="South Florida roots country/rock outfit's long awaited debut record"/>
        <s v="Vous aimez le rock fort ? Aidez les Beat Cheese Ã  produire leur premier album ! Do you like cheese? Help us produce our first album!"/>
        <s v="Drummer John Roccesano (Johnny Rock) produces an album written and performed by friends, recorded and mixed on tape, pressed on vinyl."/>
        <s v="We need YOUR HELP to take one more step to this make release sound amazing!"/>
        <s v="We're hitting the studio to record our next album, &quot;Pizazz&quot;!! Help us put the FUN in FUNK!!"/>
        <s v="An innovative new YouTube series reviewing the HOT new music technology that people love. For Rockers, Jazzers, Rappers and everyone"/>
        <s v="We are a hard rock band from Northern California trying to raise $350 for our next EP. Be a part of our journey!"/>
        <s v="Like records? We do, too! Help this Los Angeles based rock 'n' roll band get their new album out on vinyl!"/>
        <s v="hey friends. We are Hollow Point 9._x000a_We are calling on you to help us._x000a_In our journey to make our debut album."/>
        <s v="Our first full length album, One Eyed King, is an overdriven roadtrip through the heart of darkness. Rocknroll with a reading problem."/>
        <s v="Chivo and his band of miscreants present their debut album _x000a_'Blind Energy' ...we think you are going to like it."/>
        <s v="Trying to get the last bit of money together to finish recording the first full length Repulsur album, &quot;The After School Special&quot;."/>
        <s v="The Mike Farley Band has re-assembled its original line up and needs your help to make a new full-length album!"/>
        <s v="Stone Horse ~ _x000a_Doing what they do best, laying down honest and _x000a_proper Rock-n-Roll guaranteed to soothe your soul!"/>
        <s v="We are making our third studio album and no longer have a label telling us what we can/can't do. This record is for the fans."/>
        <s v="Woodhouse is making an EP!  If you are a fan of whiskey and loud guitars, contribute to the cause!"/>
        <s v="Help fund the new record by independent alternative rockers FOUR STAR MARY &quot;PIECES&quot;"/>
        <s v="Broken Contract is a sci-fi, action/adventure, miniature based game of sci-fi worker insurrection in a dystopian future for 2+ players."/>
        <s v="An incredibly comprehensive tabletop rpg book for the post apocalypse, inspired by Dungeon World."/>
        <s v="Don't just kill them, let the dice decide what kills'em. As a Bonus Get the game TRAPPED free, a Fast paced Dice game for 2-8 Players."/>
        <s v="Trading beautiful colors on behalf of the bishop! Become the best merchant of the Fresco World in this innovative game by Queen Games."/>
        <s v="Empire of the Dead-Requiem is a miniatures expansion to our 28mm tabletop game set in a Dark and Gothic, Steampunk Victorian Empire."/>
        <s v="The real-time digital social deduction game where there's no moderator, no sleeping, and no dying."/>
        <s v="The War of Currents! 2-5 electricity innovators build routes, grow tech trees, and play the stock market in 20 minutes per player."/>
        <s v="Beautifully unique, precision cut, metal gaming dice derived from a passion in tabletop gaming and engineering design."/>
        <s v="Help me fund the Argonauts! Sculpted by Dave Kidd, based on concept art from Roberto Cirillo, created by Fet Milner and myself!"/>
        <s v="You are an evil Overlord.  Your mission?  To make everyone as miserable as possible.  Can you achieve world domination?"/>
        <s v="This campaign features the Government Special Forces on Outland. 28mm scale white metal miniatures for Sci-Fi games in any setting."/>
        <s v="Legends Untold; A cooperative adventure game for 1-4 players.  5 minutes setup, 1 hour play time. Supported by an immersive campaign."/>
        <s v="The premier sword-and-sorcery RPG now in 2E hardback format! Inspired by Robert E. Howard, H.P. Lovecraft, and Clark Ashton Smith!"/>
        <s v="LAST CHANCE! A fast paced card game for people who like to play god, build hybrid cat monsters and add flamethrowers to space dragons."/>
        <s v="A gritty, noir tabletop RPG with a fast-paced combo-based battle system."/>
        <s v="Race your friends in style with this classic Grand Prix game."/>
        <s v="A strategy game of magic and deception, where aspiring  Illusionists clash in a grand contest for fame and fortune."/>
        <s v="A tactical Miniatures board game for 2-4 players set in a mysterious underwater realm where 4 factions battle for supremacy."/>
        <s v="A new strategic board game designed to flip out your opponent."/>
        <s v="Adding 4 new sets of inspiration tools, detailing creatures and items, to the current 7 that detail locations, npcs, and plots for RPGs"/>
        <s v="Oh Hello! I make 8bit / Pop Punk under the name of Superpowerless and with your help, I'm looking to fund a new music video! :)"/>
        <s v="An electro-organic album of evolved dance music inspired by seminal cyberpunk works."/>
        <s v="The Invisible City is a project built &amp; powered by my fans. A full video and audio experience that I hope to merge into a live show."/>
        <s v="A professional pressing of the new (and greatest) Mirror Kisses album on beautiful white vinyl. Backers hear it first!"/>
        <s v="Lestat is filming their first video, and they need your help! From their release, Arisen, &quot;Midnight Toll&quot;. Hear it at lestatmusic.com."/>
        <s v="We really think we might have what it takes to make it someday! But we really need help to take the first step and release this album!"/>
        <s v="Each piece has a story behind it. Not of some life drama but of an experience you live whilst listening; Happiness evoking"/>
        <s v="Early Summer, SIR will be releasing two EP's. The funding of this project will determine if they get professional pressings or cdr's"/>
        <s v="Support us and pledge for rewards on our new bigger Tour of the US, Canada and Colombia!"/>
        <s v="Influenced by Little Dragon, J. Dilla, Erykah Badu &amp; Beach House, this genre-defying record fuses hip-hop, soul, pop and electronica."/>
        <s v="Telefuture, a record label sharing 80's inspired electronic music, wants to release some incredible albums on various physical mediums!"/>
        <s v="Help Dragon's Eye relaunch with 4 new releases by Yann Novak, Pinkcourtesyphone, Steve Roden &amp; Lawrence English + Stephen Vitiello"/>
        <s v="NOTE: THIS PROJECT IS ALREADY 100% FUNDED!!! _x000a_This is an &quot;Extended Campaign Run&quot; for anyone who wants a CD of my seventh solo album."/>
        <s v="Join this Kickstarter project today to assist Spiff in converting his analog recordings from the 80's to digital!"/>
        <s v="Ambient Electro Grind-fest!"/>
        <s v="We are taking pre-orders for a very limited run of new t-shirts and tote bags! Available exclusivly through this Kickstarter campaign."/>
        <s v="I ran out of cassettes of both my records, and Trevor thinks if I start selling them at his tape shop Jackknife, business will boom!"/>
        <s v="Help Idiot Stare press their next album to CD. Over 40 minutes of intense industrial rock that you're going to want to own!"/>
        <s v="An album that illustrates events in our lives, whether trivial or significant, through the tones of electronic music."/>
        <s v="Darkpine is recording and releasing a 5-track EP within the coming months this summer and hopes for your support."/>
        <s v="Welcome to the Dice Bazaar! Roll dice to buy &amp; trade products at the bazaar, block opponents, tame cobras, and score points!"/>
        <s v="Passing Shot is a tennis dice game for two players. Strategic use of the dice rolls allow you to score points to win game, set &amp; match."/>
        <s v="Cardboard scenery for Sci-Fi 28-32mm miniature games. Easy to assemble, disassemble and transport. Supplied unpainted. By MCSTUDIO."/>
        <s v="The most haunted house in the world, presented with multiple storylines, in multiple time periods, and for multiple RPG systems."/>
        <s v="Fantasy Dungeon terrain for 28mm tabletop games. This is pre-punched card that is easy to assemble with no painting required."/>
        <s v="Missed the Kickstarter? Contact your local gaming store before going online. Or click on the order button. Thanks for the support!"/>
        <s v="Mechabrick is a set of precision plastic kits to convert your Minifigs into robots then battle with them in an exciting board game."/>
        <s v="Modular system for storage and transport of ships &amp; game essentials + acrylic maneuver templates and tokens for 3 popular space games."/>
        <s v="Tessen is an exciting 15 minute card game. Gather mystical animals and use your warriors to defend or steal animals from your opponent."/>
        <s v="Dungeon Crawl for All! A card game of swords, monsters and LOOT! Adventurers as young as 5 and &quot;seasoned&quot; warriors are all welcomed."/>
        <s v="A game about communities by Ben Robbins, creator of Microscope. Do you change the Kingdom or does the Kingdom change you?"/>
        <s v="Backstory Cards help you and your friends create vibrant backstories for roleplaying games, no matter the system or genre."/>
        <s v="Cadaver is a lighthearted game of friendly necromancy! Players compete to resurrect as many bodies as possible!"/>
        <s v="Pine Tar Baseball is a fun and fast paced dice and card game for 1 to 2 players. The game features fast streamlined game play."/>
        <s v="An amazing set of sceneries to create unique atmospheres for your tabletop gaming."/>
        <s v="Assume the role of an intergalactic real-estate agent attempting to satisfy various creature clientele!"/>
        <s v="A real-time cooperative adventure for 2-8 players. Defeat legendary monsters to earn gold and escape before the time RUNS OUT!"/>
        <s v="28mm Fantasy Miniature Range in leadfree white metal: Orcs, wolves and more."/>
        <s v="Next stretch goal unlocks at $33,000 and/or 500 backers unlocks 2 bonus stretch goals."/>
        <s v="Protect, store, organize and display 225 of your favorite dice in this modular and easy to use dice vault system. Oak and leather."/>
        <s v="You are Ex- Military criminals sent on suicide missions on the edge of space. Science Fiction Tabletop RPG using Savage Worlds"/>
        <s v="Inconceivable! An amazing new illustrative deck based on The Princess Bride movie."/>
        <s v="1 Week Only! A game starring children, but it's not a childâ€™s game: it's for adults willing to experience horror as only children can."/>
        <s v="Finely sculpted 28mm Classic Fantasy metal and resin miniatures perfectly themed for use as a warband or adventuring party."/>
        <s v="You've got a time machine, high-powered weapons and a whole lot of history to save. Welcome to TimeWatch!"/>
        <s v="The BESPOKE GEEK is a brand new clothing company from Bletchley, England producing handmade and individual hoodies for geeks."/>
        <s v="Take on the role of an ancient forager in this fun strategy game from the designer of Biblios."/>
        <s v="Select your Wizard, determine your rivals, and then duel to the death to demonstrate your superiority wielding the Roots of Magic!"/>
        <s v="March with the legions against the enemies of Rome in this role-playing game of military adventures."/>
        <s v="A customizable gaming table, for the best gaming experience, portable, storable and lightweight, that can be taken anywhere"/>
        <s v="A great game full of lying, scheming, and werewolves.  Now with additional characters to add even more mayhem!"/>
        <s v="A new faction for the 30 mm scale wargame, featuring skirmishes between gangs in a pimp and lethal post-apocalyptic world."/>
        <s v="ZoMbushed! - a solo/co-op action zombie survival card game where players must fight to survive by overcoming obstacles and monsters."/>
        <s v="A dexterity microgame by father/daughter team, Jason and Claire Kotarski. Make 100 project."/>
        <s v="This is the second set of 5 expansions for our route-building game, Jet Set!"/>
        <s v="Build your crypto-currency empire and sabotage your opponents. A deck building, card game. 2-4 players. 15 minutes."/>
        <s v="Our Wargame Hab Block is a very versatile &amp; modular product, an ideal piece of terrain for most 28mm Sc-fi gaming system you would play"/>
        <s v="A Dungeon World campaign setting that takes place after the end of the worlds."/>
        <s v="More Halfmen, more goats, more guns, and most of all some neat buildings and structures for the little fellas to hang out in!"/>
        <s v="A fine wood cryptex dice vault to store your favorite dice. Designed to hold a standard set of 7 polyhedrals for your favorite RPG."/>
        <s v="When you think about super heroes, you think of their stunning colorful outfits. Hero dice is great for super hero or anyother games :)"/>
        <s v="An RPG about mortal servants of the Horsemen of the Apocalypse deciding to not end the world."/>
        <s v="These are degenerated men who have, since birth, suffered the effect of mutation and turned into something wicked!"/>
        <s v="Thunder Alley Crew Chief Expansion from Nothing Now Games. Add Strategy and Control to your racing team. Get Your Crew Chief Today!"/>
        <s v="A second chance to get the deals from earlier campaigns just in time for the Holiday season. Pulp, Cthulhu, Sci-Fi, Old West and more!"/>
        <s v="Want to be LORD OF THE GOATS? Start building your herd using thievery, magic, bombs and mostly goats."/>
        <s v="Highly-detailed 2x2&quot; dungeon tiles made of a durable polymer-plastic &amp; VERY affordable cost. Perfect for tabletop &amp; role-playing games."/>
        <s v="Chardonnay Go, the viral video with 23 million views, is now a hilarious board game for wine lovers, moms and other shameless people."/>
        <s v="Add exciting loot drops to your CR 1-4, 5-8, 9-12, 13-16, and 17-20 encounters! Each deck has over 200 possible outcomes!"/>
        <s v="MCG Premium Sleeves offer excellent protection for your cards. This line is about to be expanded with new sleeves sizes!"/>
        <s v="Man vs Meeple is the show where we talk about all things board game related. Help us make the very most of our channel for you."/>
        <s v="Pick the Lock is a game of chance and strategy. Attempt to obtain priceless treasures and outwit the other players."/>
        <s v="London, 1937. Top-Secret docs are missing. So, too, is Agent Adler! Intelligence has 7 hrs to find him. Deduction, Deception &amp; Action!"/>
        <s v="Ryubix Manor-A system agnostic (OSR/OGL compatible) haunted house module for 4-8 players, scalable to 20th level. 325 area descriptions"/>
        <s v="The aim of this project is to extend our existing Samurai Dwarf range from 6 to 9. The new sculpts will be done by Bob Olley."/>
        <s v="ABC cards include definitions, shapes recognition, robot tangram, a binary concentration and color memory games! Made in the U.S."/>
        <s v="Police Precinct is a cooperative game where the players take on the roles as police officers, with different areas of expertise."/>
        <s v="Dice forged from stone one by one entirely by hand for demanding Gamers and Collectors."/>
        <s v="The Zombie Apocalypse has begun! Fortunately, YOU have your priorities straight. What could be more important than Geocaching?"/>
        <s v="A range of highly detailed 28mm fantasy miniatures and supporting gaming rules by Andrea Sfiligoi, creator of Song of Blades and Heroes"/>
        <s v="I am trying to get a new band off the ground, and in order to be taken seriously and get gigs, we need some killer recordings!"/>
        <s v="Sage King is recording his debut album and wants YOU to be a part of the creation process"/>
        <s v="Help California's own Heart to Heart fund their debut full length record! Forever be apart of the the &lt;3 T &lt;3 family! We need you!"/>
        <s v="The Vinyl Skyway reunite to make a third album. "/>
        <s v="BSA is headed to Nashville, TN USA to record our first album at the historic Welcome to 1979 Studio. Come re-write history with us..."/>
        <s v="Arson In The Suburbs is ready to release its FIRST three song E.P. and looking to raise funds to get back in the studio! RnFnR!"/>
        <s v="Pre-order Crushed Out's new album TEETH &amp; support the pressing of 12&quot; vinyl records. Release date; Sept. 16, 2014."/>
        <s v="Technocracy will be released on digital media on June 26th, but we all know analog is king!  Help us press this album on vinyl!"/>
        <s v="Blind Man Deaf Boy is a Folk Punk band from Denver, we need money to get ourselves a van and take it on tour around the west coast."/>
        <s v="American Standard needs your help pressing their debut EP. Be involved in the artistic process and receive swag in return!"/>
        <s v="So we've recorded a 5-song EP with a 2-time Grammy winner, but we need to raise the  $$$ to mix, master and press it to CD and vinyl!"/>
        <s v="Aiding Contra in the telling of the &quot;Blue Planet Chronicles&quot;, a concept about the history of our beautiful home; Planet Earth!"/>
        <s v="Donate here to be a part of the upcoming album. Every little bit helps!"/>
        <s v="This is the Kickstarter project for my new upcoming album. It's heavy &amp; you can be a part of it! MONTSTER WORLD DOMINATION 2013!"/>
        <s v="The second full length album by SHADOWRAPTR is nearly complete. We just need a little boost to get us there. Think of the children."/>
        <s v="Ed Hamell AKA Hamell on Trial is recording an album titled The Happiest Man in the World. He needs your help."/>
        <s v="New Jersey Alternative Rock band COCO needs YOUR help self-releasing debut EP!"/>
        <s v="My name is Jonny Gray, and my friends and I are working together to raise funds for my debut album"/>
        <s v="Fly Radio has finished tracking their album now all that is left is the mixing/mastering and duplication!"/>
        <s v="Big Fiction leaves for tour on 6/27 but the Prison Van needs some work!  New brakes, transmission repair, tires... it needs a bit."/>
        <s v="We are America's first trock band, and we're ready to bring you our first album!"/>
        <s v="Wildcat Strike is looking to complete it's second full length album, titled &quot;Digital Age&quot;, and we want you to be a part of it!"/>
        <s v="Abby Travis (EODM, Bangles, Masters of Reality, KMFDM) wants to release her new album as a vinyl picture disc and limited edition CD."/>
        <s v="This winter and springtime we will be recording a new full-length album with big voices, big fireworks and mega soul.  "/>
        <s v="If you're reading this, we want to say that every dollar counts in these final hours of our campaign. Thank you for all your support!"/>
        <s v="Indie rockers, Dewveall, are recording new music. Take a seat at the table; let them cook you a meal and sing you some songs."/>
        <s v="Printing, copywriting, and album art for my first record. It's 100% ready to listen we just need some help to get it out there."/>
        <s v="For our next record we're combining amazing visuals with new and creative music to create an truly beautiful worship experience."/>
        <s v="|| HELP MARNY LION PROUDFIT RECORD HER SECOND INDIE FOLK ALBUM THIS MARCH â€“ THE BARN IS WAITING ||"/>
        <s v="Two records, a new LP and a full cover of Bowie's Diamond Dogs, to be self-released in Spring 2013 -with your involvement and support."/>
        <s v="I'm heading back into the studio!  I'm planning to record a CD of original songs and one with some jazz standards."/>
        <s v="Help Brooklyn psychedelic synth rockers DINOWALRUS release their 3rd Record, COMPLEXION, on vinyl!"/>
        <s v="A Sunny Day in Glasgow are recording a new album and we need your help!"/>
        <s v="Eliot &amp; Eads, an Americana rock band of St. Louis natives, is recording an album about the heartland. Help them complete the record!"/>
        <s v="Rice invites you to be a part of the creation of their first album and spread their message of love."/>
        <s v="&quot;The Universal Thump&quot; is the forthcoming orchestral pop album by acclaimed Brooklyn-based Australian singer-songwriter-pianist, Greta Gertler."/>
        <s v="Snag the first Wolf Interval release by droners ibreatheFUR and He Can Jog. One month to preorder and then they're gone!"/>
        <s v="A book/CD by Michael Hearst featuring songs and factoids that celebrate some of the most bizarre (and under-appreciated) animals that roam the planet!"/>
        <s v="The upcoming debut full-length album from Nevada Color &quot;Adventures&quot; will be available Spring 2014 with your help!"/>
        <s v="We've been hard at work crafting our next batch of songs, and we need your help to record it!  Have a look at our quick witchy video!"/>
        <s v="Universal organic liquid seasoning brewed all natural from lupine, oat, salt and water for soups, salads, stews and more"/>
        <s v="Jen bakes shortbread is a small batch, all natural shortbread cookie business looking for smart funding to grow!"/>
        <s v="You can never go wrong with a Beef Stick, great taste with no fillers and can easily goes with you everywhere."/>
        <s v="A city centre shop selling great locally made food with room to chat and learn about eachother."/>
        <s v="Do you like to Maga? Do you like hot sauce as spicy as your memes? Do you like sexy frogs? Of course you do were all adults here."/>
        <s v="The Savage Wienerâ„¢ launched last Summer.  Our Premium wieners are already a hit, our next project is The Ultimate Steak Hot Dog."/>
        <s v="Gourmet Fermentation in a Mason Jar. Create delicious, nutritious fermented foods at home."/>
        <s v="Our mission: To launch our Crimson Hot Sauce &amp; introduce our Chili &amp; Garlic Pickles. _x000a__x000a_Let's change the game together!"/>
        <s v="Vodka, whiskey and fruit brandy - coming soon! We are a coastal distillery located in historic Half Moon Bay, California."/>
        <s v="Help us launch our whiskey program! With your support we'll barrel and age our first whiskeys: Bourbon, Rye and an American Whiskey."/>
        <s v="Handcrafted, organic, single-origin, bean-to-bar, dark chocolate. Like fine wine, the secret is in the terroir."/>
        <s v="Pre-order our delicious, organic, small batch dried pastas (and more) so we can buy a new pasta dryer and move to a commercial kitchen."/>
        <s v="Homemade truffles for NYC chocolate fanatics. Truffle recipes for chocolate addicts from all over the world. Chocolate lovers unite."/>
        <s v="Help us get our delicious, organic, artisanal frozen pops on grocery store shelves in the Baltimore &amp; DC areas."/>
        <s v="We hand-harvest water to make flake finishing salt. We're opening a modern-day salt works in historic Gloucester, Massachusetts!"/>
        <s v="Aged in whiskey barrels for a unique fruity, spicy, and smoky flavor. Youâ€™ve never tasted sriracha quite like this before."/>
        <s v="We make small batch, locally sourced bitters and shrubs for cocktails and cooking."/>
        <s v="Handcrafted treats made from dried fruits, nuts, spices &amp; dark chocolate. Gluten-free, dairy-free, soy-free, grain-free; flavor-full!"/>
        <s v="The 'food of the gods' has returned in molten glory! CACOCO revives drinking chocolate with a revolutionary sustainable model."/>
        <s v="Strange Matter Coffee is opening a scratch bakery featuring craft doughnuts with vegan and gluten free options!"/>
        <s v="This website will serve as an interface to change lives and have a community routing for your success!"/>
        <s v="A series of informational and interactive online tutorials enabling businesses to proactively ensure mental and corporate vitality."/>
        <s v="The most influential and prestigious awards program that honors innovation and leadership in mobile technology and entertainment"/>
        <s v="SAVE MONEY! Stop worrying about account disputes, supervising installs, and corporation bull-****. We actively negotiate on your behalf"/>
        <s v="My team and I are creating a social media website for pet lovers across the world! Fashion, animal shows, adoptions, and more."/>
        <s v="Watch and Make FREE 3D Videos &amp; Pics - No Viewer needed. To Help Learn we have Training and Instant 3D viewers."/>
        <s v="Back this project and get access to a course about building COMPLETE web applications without coding."/>
        <s v="Own, Buy, Sell 3D property! 3D games, 3D traveling and earn in one virtual 3D NEASPACE, Best for Oculus Rift environment."/>
        <s v="Poliword tries to provide the people of the world an opportunity to make real changes in their government through the internet."/>
        <s v="HoxWi are the future for real time interaction with on-line customers via chat or video conference."/>
        <s v="Donate $30 or more and receive a free selfie stick."/>
        <s v="It is the mission of the Seekerâ€™s School of Thought and Philosophy to provide a safe and nurturing environment for all."/>
        <s v="The best dating website for bronys and pegasisters. The reason I'm trying to get the funds for this project is that I need a laptop."/>
        <s v="Almost done with doctorate degree but need funding of $35,000 to complete research of project."/>
        <s v="PriceItUpPlease will be an easy to use website that estimates the amount of your startup costs for that great idea you have!"/>
        <s v="HardstyleUnited.com The Global Hardstyle community. Your Hardstyle community."/>
        <s v="Click For Therapy is a website that was created to connect consumers and therapists across the UK."/>
        <s v="A website to auction, sell and swap items in the uk without a charge, without excess fees, the next ebay."/>
        <s v="I want to crowdfund the sequencing of my own genome to make it publicly available with crowd-sourced interpretation."/>
        <s v="Welcome to Bee Bay Canada, your commission free microjobs website.  Sell at any price and keep 100% of what you earn!"/>
        <s v="A website for email/sms alerts of your personal selection, comparison of prices,consolidated database, best deals around for clothing."/>
        <s v="The Columbus Ruby Brigade has brought monthly ruby goodness and camaraderie to all participants."/>
        <s v="This is an affordable social lead based web-site to help anyone who wants extra work or start their own business. We find your customer"/>
        <s v="Making a Minecraft server and Website and I need your help to fund it. Thanks in Advance!"/>
        <s v="A website that could group all your social 'identities' and online property together and find new followers or creators to follow"/>
        <s v="iDEA virtual activities, the perfect way to encourage children and families to get active - physically, socially and mentally."/>
        <s v="Our goal is to create a completely free website similar to Chegg.com for students to benefit from without raping their wallet!"/>
        <s v="A professional and social media environment created to effectively match job seekers to jobs based on an algorithms-matching system"/>
        <s v="A website that lets local businesses offer deals to customers and be found online. They pay a small yearly fee and keep %100 of profit."/>
        <s v="Let's go get it back! Most people can get $5,000 to $6,000 more a year in tax deductions. Stop the abuse and get back your share!"/>
        <s v="ProjectPetal.com is an all in one website for all Makers to share projects and ideas. A Facebook(R) Twitter(R) &amp; Github(R) all in one."/>
        <s v="An online platform that will notify every listed individual, vet, council, pound and so on in a geographical area when a pet is lost!"/>
        <s v="We want to create a safe marketplace for buying and selling bicycles."/>
        <s v="Next time you want a beer, put down your keys and pick up your phone. We prevent drunk driving by delivering alcohol to you at home."/>
        <s v="Slice Trade is a new way to trade in your old phones. We buy back phones in any condition and pay you cash or give you a new one free!"/>
        <s v="Tough, pre-manufactured lost and found stickers that forward messages to the owners email and cellphone."/>
        <s v="Fluttify is an Online Video Sharing Platform allowing friends to share their favorite Trending Content with each other."/>
        <s v="KEEPUP allows you to extend your social circle by introducing you to new people via your friends."/>
        <s v="Selectcooks.com is a community marketplace for people to list, find and hire chefs."/>
        <s v="Tired of waiting for likes? Here is a brand new social network centered on real-time hashtag chatting. Just chat and enjoy!"/>
        <s v="Social Media Platform for the Marijuana Industry to create professionalism and a stable lasting market."/>
        <s v="Netiquette classes to teach our youth how make proper use of computer-mediated communications for personal and educational success."/>
        <s v="A quirky online shop where you can buy, sell and discover stuff that's &quot;a little bit different&quot;. We think &quot;it's right up your alley!&quot;"/>
        <s v="We're seeking to reward our members for their social behavior. The members win on two levels- compensation and increased viral sharing!"/>
        <s v="Lyka will allow you to search for shoes in every sneaker store and website and then buy for in-store pickup or same-day delivery."/>
        <s v="Realjobmatch is not just a job search site but a matching site , matching the right jobseekers with the best jobs."/>
        <s v="Learning should be fun! Effective health education includes the person's learning strengths, preferences and cultural perspective."/>
        <s v="The first ever trend-powered stock-market where you can buy and sell shares of you and your loved ones. Let's explore life together."/>
        <s v="Kiwwi va dÃ©poussiÃ©rer le marchÃ© de l'emploi, avec peu de moyens mais de trÃ¨s bonnes idÃ©es, cependant, nous avons besoin de vous !"/>
        <s v="A SaaS solution for Businesses to align their strategies with customer value, using realtime strategic roadmaps &amp; visualisations."/>
        <s v="Using the power of internet to help people save hundreds in car repair."/>
        <s v="I am asking for $4,200 to launch a unique website serving professionals in any and all industries seeking additional income in Oregon."/>
        <s v="Imagine a world where you can swap a video game you're tired of playing for a video game you actually want to play for just $1.50!"/>
        <s v="We want to create the &quot;Facebook&quot; for Writers. We are working on a new world for people who like to write. Check out more wriyon.com"/>
        <s v="I am making a social website where people can anonymously or openly vent, All walks of life all over the world"/>
        <s v="I'm creating a website with projects which I'll create later / Ich erstelle eine Webseite mit Projekten, welche ich spÃ¤ter erstelle."/>
        <s v="Matching refugees with sponsors in the US for 5 years. Our goal is to assist 300 Rohingya refugee families with supportive communities."/>
        <s v="The internets new search engine. Looking for funding to develop our backend web indexing software with an emphasis on automation."/>
        <s v="SheLifts is going to be the number One international social HUB &amp; information resource for women into weight lifting"/>
        <s v="New Innovation of Social Media with New Technology created to bring users even closer togethor - Tabs &amp; Features never seen before!"/>
        <s v="A &quot;Hypo-allergenic&quot; food cart that specializes in making traditional Indian Meals with a delicious American flavor combination."/>
        <s v="Small town, delicious treats, and a mobile truck"/>
        <s v="The aim is to start a business/service serving the finest green tea to my local area by trike as well as selling tea online."/>
        <s v="We would love another Donut Food Truck for your famous Square Donuts.  We have one successful truck and retail store open already!"/>
        <s v="We are the first gaming-themed food truck, bringing gourmet pub fare to the Jacksonville area."/>
        <s v="Be a part of something BIG, support us in opening the best burger truck in Tacoma! ~ &quot;So I donâ€™t have to dream alone!&quot;"/>
        <s v="Hummus-mediterranean diet, real food, organic, vegan, kosher._x000a_An original great health oriented street food in Santa Fe NM."/>
        <s v="A US Army Vet trying to get a Peruvian food truck going! Really good Peruvian food now mobile!"/>
        <s v="I am looking to start a food truck with an infusion of my Puerto Rican heritage and my love for BBQ."/>
        <s v="Websters grill truck the best slow cooked meats on hot coals_x000a_Beef bisket, roast Lamb, roast chicken, Ribs, burgers, sliders,"/>
        <s v="I want to create an authentic German food truck to travel all over the US. Spreading amazing German Food to Summer Time Music Festivals"/>
        <s v="Fini les burgers ou les sandwichs : Ã  votre pause dÃ©jeuner, repartez avec votre barquette de grillade de bÅ“uf, canard ou poulet !"/>
        <s v="Lone Pine Coffee Brewery will be a portable third-wave coffee shop available for wedding receptions and other events!"/>
        <s v="95th St. Tacos needs your help in purchasing a food truck so that we can deliver the flavors of LA Tacos right to your neighborhood"/>
        <s v="It will be ridiculously easy to become addicted to the full, rich flavor of locally raised beef, pork, and more..."/>
        <s v="ex school bus redesigned into pickup truck complete with giant meat smoker in &quot;bed&quot; of truck and kitchen in the &quot;cab&quot; of the truck."/>
        <s v="I have been working on a recipe for 20 years now and need to perfect it!  Also want to do a gluten free version, then open a food truck"/>
        <s v="I want to start my food truck business."/>
        <s v="Farm to table, gourmet hippy hot dogs made from scratch with free range meats and organic produce: mind expanding recipes: TasteBudTrip"/>
        <s v="Pangea Cuisines offers authentic hand crafted dishes, utilizing fresh ingredients selected that very morning."/>
        <s v="help me start Merrill's first hot dog cart in this empty lot"/>
        <s v="Family owned business serving BBQ and seafood to the public"/>
        <s v="FBTR is a Texas-style, North Carolina based, homemade BBQ company looking to bring good meat to the masses."/>
        <s v="Great and creative food from the heart in the form of a sweet food truck!"/>
        <s v="I have the chance to take my Food Cart Business on the road. This is a major opportunity for a lot of people to learn and prosper."/>
        <s v="Aspiring to create a food truck with many delicious low calorie meals to encourage healthy eating while enjoying every bite."/>
        <s v="Fast and simple lunches for those on the go.  All (lunch) deals $10 or less."/>
        <s v="From Moo 2 You! We want to offer premium burgers to a taco flooded environment."/>
        <s v="Den tÃ¸ffeste foodtrucken i gata, bbq, ribs, briskets, pulled pork, frites, pickle, alt laget i en spesialbygd rÃ¸ykovn i bussen, av meg."/>
        <s v="This little guy will be circling the streets of Brickell &amp; Wynwood in Miami serving Venezuelan dishes. It needs TLC and some equipment"/>
        <s v="Go to Colorado and run a food truck with homemade food of all kinds."/>
        <s v="Looking to start competition cooking and need start-up help.  Offering brisket tasting to all contributors."/>
        <s v="I want to create an amazing menu that no one eals has.I have great ideas like a non-traditional pb&amp;j thats wraped in an eggroll &amp; fried"/>
        <s v="Mobile food truck loaded with locally grown fresh fruits and veggies. Caters to the inner-city and zip codes known as food deserts."/>
        <s v="Healthy, paleo food nearby gym and office areas. You pic your order and pay in the app and pic your time for just pic up the food."/>
        <s v="A sustainable vegan food truck. Locally and solar powered. Mission: hydroponic farms &amp; non profit eateries in impoverished lands by'30."/>
        <s v="Homemade Gumbo, Stews and Curry to be served hot and fresh everyday at any festival or concert we can attend."/>
        <s v="I'm starting a catering and food truck business of southern comfort food. My FOOD is my Art!  _x000a_Thanks for you help!"/>
        <s v="Expand cotton candy concession to include other foods and purchase a trailer to haul._x000a_Purchase unstuffed pets to fill with cotton candy"/>
        <s v="Starting a entire clean energy food truck and set a new standard for Cambodia"/>
        <s v="YOU can help Alchemy Pops POP up on a street near you!"/>
        <s v="The first tea from a new sustainable tea region in India's young, rising Himalayas."/>
        <s v="We empower coffee farmers to process their own premium beans, and connect them directly with coffee lovers on our online marketplace."/>
        <s v="Chocolate Truffles &amp; Sweet Treats handcrafted the European traditional way.  One bite and you will always want to eat dessert first!"/>
        <s v="Joe's Cellar is locally prepared old world Italian &quot;cellar food&quot;. _x000a_This is the stuff that makes non-Italians wish they were Italian!"/>
        <s v="The Brooklyn Cookie Company plans to bring our signature &quot;Mushroom&quot; Meringue Cookies and Just Meringues! to stores around the country!"/>
        <s v="Some days you just need cake! Homemade cake, wild (and classic) flavors, icing on the inside and shipped fresh to your home or office!"/>
        <s v="New ninja-cool campfire coffee mug from Ninja Narwhal Coffee Company. Perfect for holding 13oz of the best coffee in the universe!"/>
        <s v="Wholesome, gluten-free, crunchy granola hand-baked in Jackson, WY. Rich in protein, omega 3's, and fiber. Help me get it to you!"/>
        <s v="Old Coast Ales will be St. Augustine's very own micro brewery where our focus will be on creating unique and traditional beer styles."/>
        <s v="Meet the best tasting high protein, low sugar protein snack on the planet. Guaranteed to turn you into a stone cold fox."/>
        <s v="Italian inspired sauce with a spice and heat that make this simple Red Sauce unique! This company name still remains a secret, for now!"/>
        <s v="Creating naturally smoked Jerky without the use of artificial ingredients or preservatives. A healthier snack that taste great!"/>
        <s v="Beer. Delicious, Salem made beer. Only the freshest, small batch beer straight from the source. Our beer is brewed within reach."/>
        <s v="Mama wants everyone to try her secret recipes for sauces and rubs. She uses only the freshest ingredients for them."/>
        <s v="These beef sticks will make your taste buds dance with happiness. Plus they are healthier than most available today!"/>
        <s v="If you love wine, and have ever dreamed of crafting your own. You can in 3 easy steps.  Sample~Sprinkle~Savor."/>
        <s v="Three ladies starting a small bakery/toast bar concept @SmorgasburgLA.  House made pastries and bread using local and fun ingredients."/>
        <s v="Bringing delicious, scratch-made, baked goods to mainstreet Hopkins, MN. Specializing in cupcakes, cakes, cookies, and French macarons."/>
        <s v="A humble and homey bakery passionately obsessed with good bread. Grano will fast become your favorite neighborhood food hub."/>
        <s v="Songs of faith and worship that are so deeply spiritual you could sing them in church, so down to earth you could play them in a bar."/>
        <s v="CHURCHES, an indie rock band from Oakland, CA, is recording a new single about marriage equality and pressing it to 7&quot; vinyl."/>
        <s v="Emma Ate The Lion's debut full length album"/>
        <s v="The Enemy Feathers are passing the proverbial hat to see if we can raise enough money to complete Our NEW EP"/>
        <s v="An indie band from Spokane, WA looking to master and package their first full length album."/>
        <s v="With big dreams and big sounds, Jesse Alexander's Debut album titled &quot;For Once&quot; brings Indie Rock to a whole new level."/>
        <s v="We've finished our first EP and we're taking it on the road in three weeks! Help us fund manufacturing?"/>
        <s v="Please donate, support &amp; share this project so that I may be able to record my new EP this fall!"/>
        <s v="All the music for my EP of cello-fusion originals is complete. All I need now is your help to get it mastered &amp; pressed to CD &amp; vinyl!"/>
        <s v="Music is my passion.  I've been recording this album for 2 years now, and I just want the world to finally hear it!"/>
        <s v="Confused Disciples' debut album &quot;Sleepamation&quot; is (finally) all recorded and mixed, now all that's left is mastering and duplication."/>
        <s v="Help Ben Hardt release 3 albums in a 9 month span, telling the story of two lovers in London during WWII. All with strings, a rock band and more..."/>
        <s v="Wrote some new songs and it turned into an album. I even have a title already, &quot;Oh My Soul&quot;. Would love your support!"/>
        <s v="Even though were still recording our first album, were taking pre orders to help with manufacturing costs. We have a lot to cover with this CD/ DVD. "/>
        <s v="Help BRANDTSON and DREAMOVERrecords press their 2004 record, &quot;Send Us A Signal&quot;."/>
        <s v="Eleven songs, the accumulation of several memorable occurrences in a sleepy town; stories of fiction &amp; fact."/>
        <s v="Releasing my first album in August, and I need your help in order to get it done!"/>
        <s v="San Francisco Indie band, Should We Run, gets set to launch their debut EP capped with a tour to South by Southwest Music Conference."/>
        <s v="Fake Natives is headed on tour this summer. Help them fill their tank with fossil fuels."/>
        <s v="We are a band from Long Beach, Ca looking to record our first EP. Any little bit counts and your support would mean the world to us!"/>
        <s v="To support the media blitz for their brand-new album, the band is offering a Kickstarter-only EP and other amazing premiums."/>
        <s v="Singer Jude Roberts has been asked to perform his song &quot;The Flood&quot;  in Hiroshima.  You can assist in making this opportunity a reality."/>
        <s v="Send Intangible Animal on our first West Coast Tour!!! The fate of the world rests in your hands."/>
        <s v="A solo roots/rock CD written by award winning singer-songwriter Kiya Heartwood and produced by Grammy nominated producer Mark Hallman."/>
        <s v="We're trying to fund a fall tour to Dallas,  where we will record our debut album with Grammy award-winning producer, Stuart Sikes."/>
        <s v="I'm just about finished recording my new EP &quot;Gypsy Wind,&quot; but I need help w/making CD's for you to hold in your hands!  And listen to!"/>
        <s v="Raise enough money to fund the copyright cost for the full length indie rock record we spent the year recording."/>
        <s v="Nashville independent singer/songwriter Jameson Elder making a new album! Check out the video to preview the single &quot;Take Me Back&quot;!"/>
        <s v="A new Pocket Vinyl album focusing on all things about death: what it is, feels like, leads to, and how the idea of God fits into it."/>
        <s v="We are trying to fund our first multi-state tour this summer in an effort to get our music out to as many people as possible."/>
        <s v="Nathan Evans, instrumental rock guitarist and official V3fights.com artist, is releasing his first solo EP entitled Remove The Illusion"/>
        <s v="We're a band from Hawaii trying to produce our first EP and we need help!"/>
        <s v="Making the record I've always dreamed of, and I want you to be part of the journey. Join me and let's make a great album together!"/>
        <s v="Multi-Instrumentalist Ace Waters' new double album with 2+hours of music needs to be professionally made and replicated."/>
        <s v="World-class musicians pay tribute to Kenny Childers, one of Indiana's best songwriters. MFT is pressing the album on double vinyl."/>
        <s v="Be a part of making the first Lynn Haven album, &quot;Fair Weather Friends.&quot;"/>
        <s v="Joe Rut captures his eccentrically funny and moving songs live with an 8-piece band + special guests.  Help him release it!!!"/>
        <s v="We've been working hard on getting our music out and we are taking the final steps to releasing our EP, but we need your help."/>
        <s v="Ryan is headed to the UK for a series of Private House Parties! He needs your help. Don't miss your chance to be a part of the fun!"/>
        <s v="ST's 4th LP has been tracked and mixed, but before he can set it free upon the world, it needs proper mastering and pressing!"/>
        <s v="Locally owned board game cafÃ© focused on keeping it local with fresh food, craft beer, wine, and, of course, all your favourite games!"/>
        <s v="A small sweet shop featuring the cupcake variety offered by Cupcake Chaos, candy, cotton candy, shakes and malts, located in Dalhart,TX"/>
        <s v="Cardinal Bistro will be Contemporary American dinning establishment based in Ventnor, NJ featuring local, seasonal ingredients."/>
        <s v="Halal Restaurant and Internet Cafe 20 percent of profits will go to building masjids."/>
        <s v="PASTATUTION- The act or practice of engaging in Pasta Making for money.  _x000a__x000a_Help us get the Arcobaleno Pasta Extruder!"/>
        <s v="Love cereal as much as we do? Then we need your help! We are opening a worldwide cereal cafe, serving the best in imported cereals!"/>
        <s v="Unique dishes for a unique city!."/>
        <s v="I make Amazing homemade fudge available in 18 flavors. I want to open my own business to be able to let my area eat my incredible fudge"/>
        <s v="Relax in a new Cheesecake Lounge in London, serving freshly made cheesecakes, all day and all night, along with great coffees and teas."/>
        <s v="Dugout Dogs will be specializing in the many hot dog and sausage styles sold at baseball parks around Major League Baseball (MLB)."/>
        <s v="Fresh Fast Food. A bbq ramen bar thats healthy, tasty and made to order right in front of your eyes....... From flame to bowl"/>
        <s v="Somethin' Tasty is a unique coffee, pastry &amp; retail store. We consign from all local sources: pottery, glass &amp; art."/>
        <s v="Wir wollen einen Ort erschaffen an dem man sich wohlfÃ¼hlen kann, ein Ort an dem die Gedanken frei sind und man das Essen genieÃŸen kann."/>
        <s v="My little cafe has been challenged to provide healthy, fun lunches to kids at a Montessori School. Local/organic as much as possible."/>
        <s v="The Barrel Room SF is moving to a new location in San Francisco with a 60-seat restaurant &amp; full liquor. Help us make our move amazing!"/>
        <s v="Hi, everyone my name is Alex, and i want to create not just a cafe spot, but a place that gives everyone a nice warm homey feeling."/>
        <s v="KICK START US! Chef-driven dining experience offering a multi-course tasteful and playful menu that hems in familiar seasonal comfort."/>
        <s v="I am traveling the backroads of Southern California, to discover the best out-of-the-way eateries the area has to offer"/>
        <s v="Better than your mom's, better than Cracker Barrel, only at Kelli's Kitchen (all from scratch)."/>
        <s v="Aurora restaurant/night club, a Star Wars/Star Trek Science fiction community gathering place and club in the Tulsa/Oklahoma city area."/>
        <s v="Filmharmonic Brass plays John Williams! Featuring new arrangements of classic movie themes from &quot;Star Wars&quot;, &quot;Indiana Jones&quot; &amp; more!"/>
        <s v="Based on Don DeLilloâ€™s powerful post-9/11 novel, Falling Man captures the first moments of the terrorist attacks that changed the world"/>
        <s v="PATER NOSTER (2003) by Thomas Oboe Lee, scored for baritone solo and string quartet.  Hauntingly beautiful, yet never performed."/>
        <s v="We're bringing some of our favorite music from the past 10 years to disc for the first time ever."/>
        <s v="Husband and wife operatic team specializing in German opera. Fundraising for an audition tour of Germany."/>
        <s v="New music and arrangements, amazing sound, brass chamber music at the highest level!  Be a part of our community!"/>
        <s v="Five Programs of Benjamin Britten's vocal works featuring over 20 extraordinary vocalists and pianists."/>
        <s v="I've been offered a contract with HatHut to record Feldman's 'Three Voices', which would be my first solo disc. I need your help!"/>
        <s v="Opera. Short. New."/>
        <s v="With your help the Tulsa Youth Symphony will have its premiere appearance at the opening of the OK Mozart Festival, June 6th"/>
        <s v="The first CD of chamber music composed by John Leupold to be released on PARMA records. The album features solo, duets, and a quartet."/>
        <s v="Please help us record our first album, which will contain an exciting collection of works, old and new, for large guitar ensemble!"/>
        <s v="HOLOGRAPHIC is raising money for our 2013 live, four-concert new music project and to commission composer Jonathan Sokol!"/>
        <s v="A premiere performance of my composition &quot;Songs of Yes&quot; by CUBE Contemporary Chamber Ensemble, June 11, 2010 at the Merit School of Music in Chicago."/>
        <s v="Mark Hayes: Requiem Recording"/>
        <s v="I create my solo piano Vignettes by encrypting someone's name in the melody. Next up is the fourth Vignette, and I need a subject!"/>
        <s v="When an innocent girl is seen bathing by local church elders, she becomes the target of travelling, revivalist preacher Olin Blitch."/>
        <s v="I will record 2 of Tomaso Albinoni's concertos for 2 oboes playing both parts myself."/>
        <s v="Help ABS Academy musicians get their cellos, gambas, &amp; contrabasses to San Francisco by supporting their instruments' travel."/>
        <s v="â€œVladimir in Butterfly Countryâ€ is a chamber opera by composer Ann Callaway and Jaime Robles, which will premiere October 30, 2011."/>
        <s v="A debut CD of romantic Fantasies by young composers Bridge, Ireland, Sibelius and a premiere recording of Bergman Trio Op. 2 from 1939"/>
        <s v="Marquita Renee Ntim records her first Classical Album, complete with her playing the viola, cello and singing opera."/>
        <s v="The Station in Hamtramck is supplementing our studio to accommodate live in-studio performances and recordings.   You can help. "/>
        <s v="Bringing choral music and performance opportunities to under-served youth in West Philadelphia"/>
        <s v="We're recording our debut album: a CD of the string quartet and clarinet quintet by Stephan Krehl for the Naxos label"/>
        <s v="We want to release an album of choral music by acclaimed Finnish composer Jaakko MÃ¤ntyjÃ¤rvi in 2014"/>
        <s v="A compilation of Guitar Music by composers Darin Au, Jeff Peterson, Byron Yasui, Bailey Matsuda, Ian O'Sullivan, and Michael Foumai."/>
        <s v="This is the embryo of the change for future ecosystem of musical art  in Indonesia. Please support us to realize our program on Oct 9!"/>
        <s v="A new opera in English by Mike Christie to be premiÃ¨red at the Arcola Theatre, London UK from 14th-17th August 2013."/>
        <s v="Ashley Bathgate and Karl Larson are raising funds to make the premiere recording of Ken Thomson's brilliant, dramatic new chamber works"/>
        <s v="KCS seeks your support to off-set the cost of assembling a professional 25 piece orchestra for two choral performances."/>
        <s v="World Premiere of a new oratorio with chorus, soloists, and orchestra, based on the Old Testament king and prophet, DAVID"/>
        <s v="Help me be one of the first to record these beautiful songs and arrangements by 18-19th century masters of the classical guitar."/>
        <s v="Join forces with the Patagonia Winds to commission a new wind quintet to premiere at the 2015 National Flute Association Convention!"/>
        <s v="At Brevard Music Center, a foremost summer music study program, I will compose a new work for large chamber ensemble for performance."/>
        <s v="This is a &quot;call for scores&quot; for unaccompanied violin, recordings of the works, and a prize of at least 20 records for each composer."/>
        <s v="Raising money for our concert tour of Switzerland and Germany in June/July 2014"/>
        <s v="The Hopkins Sinfonia is looking for your support to run our 2015 Season made up of five concerts."/>
        <s v="A concert of new music by four composers who have lived in India and been inspired by its music, with the Momenta String Quartet"/>
        <s v="New CD of favourite chamber music by Welsh composer Michael Parkin featuring debut recordings by outstanding young musicians."/>
        <s v="Ever had chicken fingers smothered in bearnaise sauce, resting on a bed of your favorite rice? We need these meals on wheels."/>
        <s v="Hail up - Wah gwaan ?_x000a_We are creating a foodtruck that will serve typical, traditional Jamaican jerk chicken/pork and more!"/>
        <s v="Michigan based bubble tea and specialty ice cream food truck"/>
        <s v="We want to bring the wonderful flavors of the Jersey Shore, my home, to my new home in Winnipeg, the center of Canada."/>
        <s v="The Sketchy Pelican. Is my vision to bring raw, honest, soulful, creative, thoght provoking cuisine to food truck form"/>
        <s v="You can skip the hotdog cart and enjoy fresh, hot, delicious, handmade pizza when Mamma B's takes her show on the road!"/>
        <s v="You're leaving a Bar/Nightclub what else would you want more than to have a Juicy Burger and to see Beautiful Girls making it."/>
        <s v="Barney's is seriously delicious New York food. Cooking everything from scratch on our American food truck. London here we come..."/>
        <s v="With your help, I would be able to get a truck and start the process of getting it ready for the 2016 season."/>
        <s v="A family run mobile wood fired pizza oven serving up unique artisan pizzas created by award winning Chef Brandon Mathias!"/>
        <s v="Perth locals who dream of opening a health food van, and serving treats that not only taste amazing but also benefit your body."/>
        <s v="Mesquite smoked brisket nachos, food truck style, with homemade salsa to make your taste buds dance."/>
        <s v="I have perfected my porkkabob recipe.I'm ready to start my own business!I need funds for the bbq pit and trailer and start up supplies."/>
        <s v="The Best Jamaican Jerk outside of Kingston! The name means &quot;for the children&quot;, my children, the reasons why I cook and why I live!"/>
        <s v="Hello everyone, Iv'e decided to put my love for old Volkswagen buses and my love for cooking together! Support vdub dogs hot dog bus!"/>
        <s v="A New Twist with an American and Philippine fast food Mobile Trailer."/>
        <s v="This is not your average cake, it's fruit with yogurt fruit dip icing and fruit toppings! Great for events, parties, weddings and more!"/>
        <s v="Madhuri means &quot;inner beauty, inner sweetness&quot;. At Madhuri Kitchen, we're bringing the spiritual practice of food to festivals &amp; events."/>
        <s v="For those who know me, I love to bake &amp; I'm pretty good at it. My dream is to own a food truck that is a bakery &amp; Coffee shop."/>
        <s v="Planning to build this truck into a full rolling fold out cook shack,providing clean cold drinking water to all festival goers"/>
        <s v="Creating a Food Truck to bring gourmet sausage sliders to Jacksonville, FL for breakfast, lunch, and special events."/>
        <s v="The place where chicken meets liquor for the first time!"/>
        <s v="Crazy Daisy will become the newest member of the food truck distributors in Kansas City, Missouri."/>
        <s v="Bringing quality food to the masses using local premium ingredients, but at a food truck price!"/>
        <s v="Evie's Eats uses local ingredients to create sweet treats, healthy snacks and on the go meals, all with the family budget in mind!"/>
        <s v="I would like to bring fresh salad and food to the streets of London at a reasonable price."/>
        <s v="Providing creative, healthy signature dishes for active, conscientious lifestylers through a community of culinary artists."/>
        <s v="We are a Asian fusion inspired American Fare Food Truck Home of the Freak Sandwich So that means Come And Get Your Freak On! eat big."/>
        <s v="A Brazilian-inspired food truck in one of the busiest spots in Copenhagen, delicious pancakes made by the healthy tapiÃ³ca flour"/>
        <s v="First in Perth self-contained eco-friendly coffee car based on Ford Fiesta. In the end of the projrct I need your help to make it real!"/>
        <s v="Hi everyone I am a 26 year old single mom trying to start her own food business! I need to first afford the patent to reveal more!"/>
        <s v="El Carte is revolutionizing the food truck industry. Meet the new food trike. #oneandonly  we going to spread the awesomeness all over!"/>
        <s v="What could be better than satisfying your hunger with ice cream or a taco (or both) from a 1970's mural van blastin disco music!"/>
        <s v="New, small home business, looking to take some Granny's old recipes along with some of my own creations to the streets!"/>
        <s v="Looking to put the best baked goods in Bowling Green on wheels"/>
        <s v="I'm bringing passion, talent, and most importantly some amazing gourmet food to the streets of Lethbridge and southern Alberta."/>
        <s v="We have a great little coffee business but the van is currently limping! We don't have the capital to replace it. Please help us!"/>
        <s v="I'm ready to make Tulsa happy and aware that love and kindness go hand in hand with good food!"/>
        <s v="The Empty Ramekins Catering Group is looking for your help to start up in Miami Florida!!!!"/>
        <s v="On Sunday November 8, 2015 our food truck burned to the ground. Please help us get rebuilt."/>
        <s v="I'll be launching a small model TARDIS into (near) SPACE and filming the ascension and descension as a mini-documentary for YouTube."/>
        <s v="Three screen-printed posters celebrating the most popular and most notable interplanetary robotic space missions."/>
        <s v="I will be building a mock space station and simulate living on Mars for two weeks."/>
        <s v="We're building a full size rocket motor for our Hermes Spacecraft.  Help us Kickstart the next generation of space travel!"/>
        <s v="Help astronomers get the data they need to unravel one of the biggest mysteries of all time, KIC 8462852 --- Whereâ€™s the Flux?"/>
        <s v="PongSat 2 !!!!!_x000a__x000a_On September 27, 2014 we are going to send 2000 student projects to the edge of space."/>
        <s v="Chop Shopâ€™s second series of posters celebrating the most popular and most notable robotic space exploration missions."/>
        <s v="Giant Leaps featuring the historic missions of human spaceflight is the third in our series of space exploration prints"/>
        <s v="We love Arduino and we love space exploration. So we decided to combine them and let people run their own space experiments!"/>
        <s v="Preserve the telescope that Clyde Tombaugh used to discover Pluto for generations to come!"/>
        <s v="Laniakea is the name of the supercluster of galaxies we are part of.This tremendous structure of 380,000 Galaxies can now be yours! 39â‚¬"/>
        <s v="What if we built a rocket that is better than a NASA or commercially available rocket? What if we did it with students?"/>
        <s v="Re-inventing the way we look at our planet by sending 5 cameras to near space to create the first 360 panoramic view of the earth."/>
        <s v="Middle-schoolers designed a microgravity experiment that's going to the ISS! Help us send them to the launch in Wallops Island, VA."/>
        <s v="Mission to launch a vintage Action Man and Space Capsule into space and film from his birthplace in UK to mark his 50th Anniversary."/>
        <s v="Production of variously-sized deployable models of NASA's James Webb Space Telescope to promote hands-on learning."/>
        <s v="A simple way to learn and teach complex astronomical concepts. Awesome educational experiment, class demo or desktop display."/>
        <s v="LTD ED COLLECTIBLE SPACE ART FEAT. ASTRONAUTS"/>
        <s v="Help a fine art photographer continue her project about space exploration, Mars, and the scientists who are going to make it possible!"/>
        <s v="Come and join us on a voyage of interstellar exploration as we chart the least known part of the Milky Way â€“ its Delta Quadrant."/>
        <s v="Team of undergraduates racing to be the first student organization to successfully launch a rocket powered by a 3D-printed engine."/>
        <s v="University team from Pisa in collaboration with ESA, creating an innovative heat transfer device that will be tested into space."/>
        <s v="We have designed an antimatter thruster capable of reaching the nearest star.  A plan for antimatter fuel production is now needed."/>
        <s v="Itâ€™s Space Elevator research! Smart robots climbing 2 km straight up. The Ribbon is held aloft by large helium balloons."/>
        <s v="We are two upper sixth-form students specialized in physics who wanna take some majestic pictures from stratosphere - about 35km high"/>
        <s v="Support the accreditation of our online STEM Mentoring Program with the International Mentoring Association"/>
        <s v="A group of high school students are building a near-space balloon, that will capture stunning HD video of the earth from near-space."/>
        <s v="A high school freshman is sending pie into space and you can be a part of it.  GO SCIENCE!!!"/>
        <s v="The first international contest to let students shape the future of interstellar travel."/>
        <s v="Free and easy to use information when asteroids pass closer than the Moon. Stretch - take photos of all of these asteroids"/>
        <s v="Starship Congress 2015 is a deep-space &amp; interstellar science summit staged by Icarus Interstellar."/>
        <s v="Students from 3 universities are designing a dual stage rocket to test experimental rocket technology."/>
        <s v="A device that lights up whenever the International Space Station is nearby (that happens more often than you might expect)"/>
        <s v="After a unsuccessful recovery last time we are trying again to successfully launch and recover a weather balloon from space."/>
        <s v="Help UTS Ontario students raise money to get their experiments on the ISS. Promote space science in Canada! We can't do it without you!"/>
        <s v="Real-time high-altitude weather balloon tracking using amateur radios - capturing stunning near-space visuals - now with more science!"/>
        <s v="Help us collect the data to solve the mystery of the century: Is light slowing down?"/>
        <s v="The second round of funding for the most amazing project ever where a high school freshman is sending pie into SPACE!!!"/>
        <s v="Mission Space is run by me, a teenager who has a passion for space! I will fly a weather balloon to the edge of space with your help."/>
        <s v="Hi,_x000a_My Name is David Frey and I Provide Free Public Astronomy programs in San Francisco, Mt. Tamalpias, Yosemite and Novato CA."/>
        <s v="Building a Flying saucer that has Artificial Intelligent made from sea shell."/>
        <s v="Innovatives MAschinenbau projekt mit verarbeitende Metalle vom Mars_x000a_Stehe mit Mars one einer hollÃ¤ndischen space company in cooperatio"/>
        <s v="A mission to build and launch a telescope to observe and photograph Earth-like planets around our nearest star system, Alpha Centauri."/>
        <s v="A historic manned launch into near space by 3 brave pilots to capture the 2017 total solar eclipse in virtual reality."/>
        <s v="Phase one of a small winged reentry craft. This phase will be testing the supersonic stability of a small craft traveling at 1,800kph"/>
        <s v="We're a small group with a big mission: making it possible for everyone to explore space using the power of virtual reality."/>
        <s v="The telescope will serve as a path for the youth of Toronto to the skies, it will be 18&quot; easily portable meant for schools in the GTA."/>
        <s v="Calvert Co 1977 planetarium acquired by Spaceflight America! Education science program star projector needs overhaul, upgrade, repairs!"/>
        <s v="They have launched a Kickstarter."/>
        <s v="A fully stabilized, mobile, research grade telescope/media platform, used to bring outreach astronomy to those who don't have access."/>
        <s v="Conceived at NASA JPL, FireSat is a satellite-installed sensor constellation for the near real-time detection of global thermal events."/>
        <s v="We're looking to set an Australian Amateur Rocketry record of 100 000 ft. You are invited on this 4500km per hour ride into history"/>
        <s v="DREAM BIG. Explore the universe through STEAM education. (Science, Technology, Engineering, Art, Mathematics)"/>
        <s v="I want to launch a rocket to the moon, I plan on having this lunar rocket carry a small payload of solar internet connected cameras"/>
        <s v="Thank you for your support!"/>
        <s v="MoonWatcher will be bringing the Moon closer to all of us."/>
        <s v="Miles, a team of citizen scientists is reaching for the moon. We've bootstrapped our way to the top and now we need your help."/>
        <s v="Funding will allow free participation for 20 schools, grades 4-12, (thousands of students) anywhere in the nation."/>
        <s v="test"/>
        <s v="COAS is an organization that does community outreach programs to encourage and educate children and adults on Astronomy related subject"/>
        <s v="Summer Camp is an old gas station that will have workshops, custom art framing, and carry vintage &amp; home goods."/>
        <s v="The Mini Maker is Lansing Michigan's new kid friendly makerspace. We're dedicated to help kids imagine, develop and build."/>
        <s v="The Ville. A local cooperative helping communities learn, share and grow in the spirit of health, wellness and sustainability."/>
        <s v="We believe that the true purpose of education is to enable people to create real things that make the world better. Join us!"/>
        <s v="Giving the best tech access and tools to Bayview Hunters Point youth - developing the next generation of tech savvy youth who excel!"/>
        <s v="StartMart is a 35,000 sqft entrepreneurial hub and co-working space located on the 2nd floor of the Terminal Tower in Cleveland, Ohio."/>
        <s v="Websmith Studio is a makerspace where the people most impacted by broken systems are empowered to think, build, and own the solution."/>
        <s v="Creativity on the go! |_x000a_CrÃ©ativitÃ© en mouvement !"/>
        <s v="The brand new Makers Club wants something to draw the students into science and engineering and also be very inclusive."/>
        <s v="A revolution in the rapidly growing container housing space. Transportable, expandable, green and versatile. A global game-changer."/>
        <s v="We will build hubs so that teens can use tech to develop business solutions to their communities greatest challenges. Help us!"/>
        <s v="Manylabs aims to help support 20 new residents working on open, low-cost, accessible tools for science and science education."/>
        <s v="We're opening up a Pixel Academy in Manhattan and we need your help to fill it with technology and tools for New York City's kids!"/>
        <s v="A project to give the people of Playa Blanca an independent, energized future - _x000a_â€œLocal de Mariposas EÃ³licas Para un Futuro Mejorâ€"/>
        <s v="We are working to establish a collaborative work-space with the goal of creating a community of knowledge, design, and creativity."/>
        <s v="Our aim is to provide high-end equipment and space for Toronto coders, filmmakers, and artists to develop cutting-edge VR content."/>
        <s v="A mobile tech lab with cutting edge maker tools that travels to schools to offer free creative workshops for school age kids."/>
        <s v="Wavegarden is the worldâ€™s longest man-made wave that creates ideal conditions for surfing. Help us and let's open one in Malaga!!"/>
        <s v="A do-it-yourself auto garage in Des Moines, Iowa where people can learn how to work on cars &amp; those who know can share their knowledge."/>
        <s v="iHeartPillow, Connecting loved ones"/>
        <s v="Jolly's Hot Dogs: A beef hot dog topped with deliciously seasoned ground beef, mustard and minced onions."/>
        <s v="Gourmet Toast is the culinary combination, neigh, perfection of America's most under-utilized snack: Toast."/>
        <s v="Cereal isn't only for breakfast! Help me bring cereal to the 92% of Americans who eat cereal everyday. Out of the home and to you!"/>
        <s v="Not all wings are created equal. We believe ours take flight above the rest. Come judge for yourself. To us it Ain't No Thang..."/>
        <s v="Home cooked meals made by Nana. Indiana's famous tenderloin sandwiches, Nana's homemade cole slaw and so much more."/>
        <s v="2 years after a car accident, I was told that I could no longer work... I want to change that AND create something amazing Fair FOOD!"/>
        <s v="Your American Pizzas, Wings, Stuffed Gouda Burger, Sweet &amp; Russet Potato Fries served on a food Truck!!"/>
        <s v="The amazing gourmet Mac N Cheez Food Truck Campaigne!"/>
        <s v="I am creating a high quality, local product only, concession trailer for local and remote events. Dearborn Brand, Winter's Brand, more."/>
        <s v="The stuffed chicken wing originators need YOUR help starting a restaurant so our AMAZING wings will be available to you 7 days a week!"/>
        <s v="A Great New local Food Truck serving up ethnic fusion inspired eats in Ottawa."/>
        <s v="Our food truck will bring you -_x000a_                       Fast, Fresh, Food -_x000a_                            Throughout the Omaha area"/>
        <s v="I want to start a food truck that specializes in chili cheese dogs, using new kinds of meats, cheeses and toppings you wouldn't imagine"/>
        <s v="Gourmet taco truck infusing savory smoky flavors into your tacos, so when you open your container the aroma and actual smoke  flows out"/>
        <s v="I am creating food magic on the go! Amazing food isn't just for sitdown restaraunts anymore!"/>
        <s v="The dream to own a food truck, rolling wherever the army sends me, hiring other military spouses and veterans alike! Giving back!"/>
        <s v="Stuffed waffles made from Dough. Sweet, savory, salty and then stuffed with meats, fruits, and sauces!"/>
        <s v="We 'd love to give some TLC to our vintage pink taco trailer so we can continue to cook our signature Baja style shrimp tacos!"/>
        <s v="Hi, I want make my first bakery. Food truck was great, but I not have a car licence. So, help me to be my dream!"/>
        <s v="I currently own and operate a hot dog cart. I am hoping to purchase a used food truck so I can do business year round!"/>
        <s v="We have been working extra hard to get our new training space ready and with a little extra help we hope to dream big for the future!"/>
        <s v="The next phase of the evolution of Hygienic Art is the building of New London's first amphitheater, a covering for the Art Park."/>
        <s v="Â¡Tu nuevo espacio cultural multidisciplinario en el centro de Pachuca, Hidalgo"/>
        <s v="We plan to rescue, relocate, and repurpose, a historic Little Red Brick House, to be incorporated into a riverfront amphitheater."/>
        <s v="Help light the lights at the historic Fischer Theatre in Danville, IL."/>
        <s v="A place where innovation, food, creativity and performance live year round in a historic building in Pioneer Square."/>
        <s v="A new performance space in Seattle. A place for artists, comedians, and audiences to meet and collaborate!"/>
        <s v="Angel Comedy Club: A permanent home for Londonâ€™s loveliest comedy night - a community comedy club"/>
        <s v="Give contemporary circus an artistic home in America.  Help us launch the nationâ€™s first higher education program for circus."/>
        <s v="Building Brooklyn's own creative venue for circus, theater and events of all types."/>
        <s v="We're aiming to launch a production involving circus performers, musicians and artists in a new space, creating a night of live art."/>
        <s v="Voix de Ville is a pop-up imaginarium of neo-vaudeville, musical extravaganza, circus arts, comedy, and theatre in a tiny circus tent!"/>
        <s v="Help support the Acro-Cats kitten and cat rescue and adoption effort! They need a bus to continue finding felines homes across the US."/>
        <s v="The Crane will be the new home for independent theater in Northeast Minneapolis"/>
        <s v="The creators of Five Dollar Comedy Week are building a permanent home for affordable live comedy shows and classes in Philadelphia."/>
        <s v="Love comedy? Get involved in creating a dedicated space for alternative comedy in Berlin._x000a__x000a_(Das Video ist untertitelt. Klicke auf CC)"/>
        <s v="ONLY HOURS LEFT ON THE CAMPAIGN! Our stretch goal is $35k; let's build a home for standup/improv shows &amp; classes in VT!"/>
        <s v="The Bard has burst beyond the big top and we're reaching out to our Beloved Benefactors to help build our festival's future."/>
        <s v="Our high school theater in Allentown, New Jersey was rad - in 1972. Help us bring our theater into present day and light up our stage!"/>
        <s v="An improv, sketch and experimental comedy and cocktail venue in downtown Grand Rapids, Michigan"/>
        <s v="Pi Crust is a breakout board for the Raspberry Pi that makes it easier to connect electronics - help us to bring this into kit form!"/>
        <s v="Want people to put down their phone more often? Ransomly creates 'quiet' spaces to help us reconnect with the real people in our lives."/>
        <s v="The most compact and versatile workout product designed to give you unlimited exercise options in the comfort of your home or office."/>
        <s v="RPi.GPIO Quick reference for GPIO programming on Raspberry Pi. Python code &amp; port ID labels in a convenient 6&quot; PCB ruler"/>
        <s v="Best Net Zero energy solution for new or existing house (no more heating or electricity bills)."/>
        <s v="Krimston TWO: iPhone Dual SIM Case"/>
        <s v="Introducing the PiDrive, a high capacity Solid State Drive (SSD) expansion card for the Raspberry Pi B+, A+, and B+ v2!"/>
        <s v="SSD, WiFi, RTC w/Battery and high power USB all in one shield."/>
        <s v="A luggage that is more than a luggage! It is what you want it to be."/>
        <s v="The world's most powerful portable speaker and guitar amplifier. Turns any surface into a speaker."/>
        <s v="Providing a control system and cybersecurity hands-on educational platform for professionals, home-use, and academic institutions."/>
        <s v="BrightFingers' lighting keyboard, gloves and software give kids a multi-sensory way to learn to type â€” and the desire to practice."/>
        <s v="Students, makers, and engineers can write Linux software applications to achieve any network functions, such as NAS, VPN and Firewall."/>
        <s v="Award-Winning Audio Design Experts Voix are back with their latest product. The amazing mi8| Retro Duo Wireless Stereo Sound System."/>
        <s v="The Pi Supply is an intelligent power switch for the Raspberry Pi which includes hard on and off switches and auto-off on shutdown."/>
        <s v="Fully Programmable Solar BMS ( Battery Management System ) Learn to program microcontrollers and HW design video tutorials_x000a_Open Source"/>
        <s v="An innovative portable generator that turns heat into electricity. Now with 10 Watts of power at your fingertips... all while you cook!"/>
        <s v="Bringing back the Mojo to the new iPhone with our award winning  removable battery case with customized 3D printed top cover"/>
        <s v="LPLC Board; A powerful, low cost, ultra low power microcontroller development board with template software and online tutorials."/>
        <s v="I am interested in testing the plant yields of this vertical garden as well as some other applications"/>
        <s v="Help me publish my 1st children's book as an aspiring author!"/>
        <s v="The pachyderms at the Denver Zoo are moving. Follow along on the convoluted journey to their new home."/>
        <s v="One Christmas every child was naughty, and Santa's son _x000a_St. Nick Jr sacrifices all his gifts over his whole life, for the children"/>
        <s v="A fun &amp; exciting story to educate kids and their parents about the importance of honeybees &amp; the easy &amp; fun ways we can help the world."/>
        <s v="A spunky little girl, driven by a love of pumpkin pie, overcomes her fears and serendipitiously discovers what she'll be for Halloween"/>
        <s v="An easy fun way for children to understand the physical limitations of someone with CFIDS and Fibromyalgia using marbles and a jar."/>
        <s v="A collection of childrens poems written to educate, inspire and create quality time with parents. Beautifully illustrated, 44 pp."/>
        <s v="Interactive Book with Audio to learn the Ojibwe Language for Children.  Website, Ebook and more!"/>
        <s v="Self-publishing my children's book."/>
        <s v="This is a journal where parents daily write something positive about their child.  Places for pictures, too."/>
        <s v="&quot;Daddy what's a divorce?&quot; A child gains insight and wisdom to the miracles of GOD and helps a family reunite; in &quot; GRACE SAVES THE DAY&quot;"/>
        <s v="Andrew wonders if his life would be more exciting if he'd been hatched a frog. Shiny and green just seems more exciting to him. Until.."/>
        <s v="Written by my daughter and myself, illustrated by Jack Wiens. Everything is complete except for publishing."/>
        <s v="I have been a writer all my life. But until recently never a parent. I want to write a children book for my children, and yours!"/>
        <s v="Colourful and imaginative book app for children, will be relished especially by those with Irish roots."/>
        <s v="We all pray to the same God no matter what name we might refer to Him as.  Our children deserve to know this basic truth."/>
        <s v="A children's letter book that Lampoons Hillary Clinton"/>
        <s v="Water Bomb Fight, Swooped &amp; Moon You Are Unique by Soraya Yvette are Christ centred Aussie outdoor fun adventure books for tween/teens"/>
        <s v="READY TO PRINT. A fun 38 page full color, hand illustrated children's book based on Australian animals and Indigenous Legends."/>
        <s v="A fantastic Doggie Adventure filled with laughter, tears and heroics. Lets get a fresh New Edition of Bosley published for all to enjoy"/>
        <s v="Help me give away 500 copies of my picture book so more kids will know US geography!"/>
        <s v="How-to book of toys and games constructed from materials found in nature, recyclable and easily available."/>
        <s v="How Santa finds childrens homes without getting lost by following certain stars."/>
        <s v="My Budding Bears are four teddy bears living in an enchanted garden sharing friendship, tea parties and delightful adventures."/>
        <s v="I am writing an illustrated book for children ages 3 to 7 that meshes technology in everyday life stories."/>
        <s v="Jambie is a children's book geared towards kids ages 4-9 years of age. This book teaches young children about making wise decisions."/>
        <s v="An animated bedtime story with Dedka, Babka and the rest of the family working together on a BIG problem"/>
        <s v="â€œItâ€™s Okay to Waitâ€ is the story of a father who sits down with his adolescent daughter to have â€œthe talkâ€ about sex."/>
        <s v="Raph the Ninja Giraffe is a project that is my 5 year old sons idea, &amp; I am working with him to bring his idea to life."/>
        <s v="A story about two friends who part ways because they are different, then reunite after learning they both are made of atoms."/>
        <s v="Hello Vermont are books that demonstrate the 4 seasons. Subtitles: Soggy Spring, Sizzling Summer, Fabulous Fall &amp; Winter Wonderland."/>
        <s v="See the little boy in the photo? Doesn't he look angelic? Wouldn't you like to read his story? Take a look at this......."/>
        <s v="Parents know the pain of rereading bad bedtime stories. I want to write stories that all ages will enjoy"/>
        <s v="Building the inner wealth of children builds stronger families, schools and communities. Peaceful and positive relationships flourish."/>
        <s v="Kids Radio Theatre is a radio show played on National Pubic Radio to teach children all about theatre every Sunday 20 states."/>
        <s v="A young girlâ€™s journey into a world of superheroesâ€”exploring love, compassion and acceptance with mystical creatures from far away."/>
        <s v="Thisis a children's story.It teaches family values and about other animals in the forest.It teaches the value of friendship also.Thanks"/>
        <s v="Mariah is an illustrated story of a girl and a tiny Mermaid._x000a_Make  your own Mermaid Doll with the included knitting or sewing pattern!"/>
        <s v="Our Moon is a simple book based on a nightly tradition my mother and youngest son started while I was working away."/>
        <s v="Turn the World with my kids, and then write a book with the advice for traveling with baby"/>
        <s v="STRIKE, DANCE AND RISE with us at the University of Utah to end violence against women and girls!"/>
        <s v="The premiere theatre troupe in SE Michigan offering acting opportunities for the 50+ actor."/>
        <s v="A new, LGBTQ focused adaptation of As You Like It that puts Celia and Rosalind's romantic relationship centre stage for the first time."/>
        <s v="David Sedaris' &quot;The Santaland Diaries&quot; starring Matt Crabtree at The Working Stage Theatre in Hollywood!"/>
        <s v="Bare Theatre and Raleigh Little Theatre present Shakespeare's epic, set in a post-apocalyptic dystopia."/>
        <s v="A heart-melting farce about sex, art and the lovelorn lay-abouts of London-town."/>
        <s v="Orson Welles and Superman meet up to record a radio drama version of their &quot;true&quot; adventure triumphing over Fascist Martians."/>
        <s v="MOVING FORWARD! WE HAVE REACHED GOAL BUT HAVE MORE TIME!! PLEASE CONSIDER PLEDGING."/>
        <s v="BNT's Biggest Adventure So Far: Our 2015 full length production!"/>
        <s v="We want to perform the one act play &quot;Old Friends&quot; at the El Portal Theatre in North Hollywood, CA.!!  Help us to get on the stage!!"/>
        <s v="A one act play, one act cabaret focusing on various social issues to remind us that when we come together, beautiful things can happen."/>
        <s v="Homeless and hopeless, this prequel tells the story of a Colorado youth who leans on her friends when family leaves her behind."/>
        <s v="THE GOODS are Premiering the NEW Australian play DROPPED by Katy Warner @ OLD FITZ THEATRE Dec 8-20 _x000a_Its Godot with Gals n Grenades"/>
        <s v="Dusk Theatre have created a brand new adaptation of the hilarious BBC4 comedy &quot;Macbeth Rebothered&quot; originally by The Penny Dreadfuls."/>
        <s v="A new play about five bad bitches who fought in the Civil War disguised as men, premiering at Ars Nova's ANT Fest."/>
        <s v="Fishcakes is a piece of new writing for the Camden Fringe that explores a story of love, loss, and all the â€˜little things'."/>
        <s v="&quot;Labyrinth&quot; meets &quot;Jumanji&quot;  in this dark adventure fantasy play from the makers of the five star fringe hit &quot;Death Ship 666&quot;"/>
        <s v="A darkly funny new play about the supermarket industry and its impact on all of our lives by award-nominated playwright Michael Ross."/>
        <s v="August012 make their debut at Edinburgh Fringe with their play about the absurdity of wanting to bring children into a deranged world"/>
        <s v="Exeter University Theatre Company is bringing the award winning play by Dale Wasserman to Exeter's Northcott Theatre"/>
        <s v="Arise Theatre Company's production of August Strindberg's expressionist masterpiece 'A Dream Play'."/>
        <s v="An honest &amp; inspiring journey with cancer, discovery of self-mortality &amp; celebration of life. Winner of IdeasTap Underbelly Award 2015."/>
        <s v="An original theatrical production using music, movement and monologues to tell the story of a TN native growing up within a sex ring."/>
        <s v="The real-life story of the mysterious 'Piano Man' who washed ashore with no memory; with no speech; but with an amazing ability..."/>
        <s v="1 game, 7 levels, 45 attempts; Lorraine, Esbe &amp; David; 1 Grandmaester._x000a_Help us take our metatheatrical nutshell volcano to the Fringe!"/>
        <s v="A one woman show about the challenges of being a feminist in a digital age. Touring 6 UK cities. Now with Stretch Goals!"/>
        <s v="Bringing Shakespeare back to the Playwrights"/>
        <s v="Seat of the Pants mounts our first show in a black box space that could become permanent; can you help us excel and seal the deal?"/>
        <s v="Sugarglass is a Dublin based theatre company committed to international collaboration. 2016 sees the launch of their NYC division."/>
        <s v="We're remounting the musical that brought down the Bush Administration: A Brief History of the Earth And Everything In It!"/>
        <s v="Ray Gunn and Starburst is an audio sci-fi/comedy sending up the tropes of classic and pulp science-fiction."/>
        <s v="&quot;A short, nasty and razor sharp play in one of Toronto's hottest new &quot;off-off Broadway&quot; style venues."/>
        <s v="Ryan has a higher sex drive than you. He also has cerebral palsy. Join him for his hilarious and poignant new solo show!"/>
        <s v="Stitching is a play exploring how a couple cope with the loss of their child. It will run for a month at The Drayton Arms Theatre."/>
        <s v="Set in 1950s Northern Ireland, this play tells the story of two sisters in a community of Travellers, or Irish Gypsies."/>
        <s v="Inspired by real life interviews 'In My Head' is a new play exploring the lives of those living with a mental health condition."/>
        <s v="Let Go Theatre Co's very first production is going ahead in June 2015. Help support a brand new theatre co as we begin our adventure"/>
        <s v="Joe West and his wonderful theater company THEATER OF DEATH present original plays both horrific and comical."/>
        <s v="Years of work, my best show, and a top Edinburgh venue.  Help me expose my talents to the UK and tell an important story."/>
        <s v="Montage Theatre Arts, as part of National Theatre Connections, are performing a show - We need you help to raise vital funds!"/>
        <s v="Help us share an untold story of Britain's involvement in the slave trade, in the church where Wilberforce began his abolition campaign"/>
        <s v="A campaign to support the artists creating Theatre Forever's The Nature Crown, premiering in the Guthrie Theater's Dowling Studio!"/>
        <s v="Seliges Theater is a brand new theatre company based out of Bristol. &quot;The God of Carnage&quot; will be our debut show. Help us get started!"/>
        <s v="I wrote a One Act play called The Rooftop for a Female Playwright's festival. Every little bit helps!"/>
        <s v="Help Saltmine Theatre Company tell the exciting story of St Nicholas and the importance of gratefulness in their new Christmas show."/>
        <s v="Mickey &amp; Worm is a Noir stage experience, written by Santa Paula playwright John McKinley and back again on tour by popular demand!"/>
        <s v="We are Capital J Theater Company and are looking to create the first production of an Alumni Theater Series at The Pennington School!"/>
        <s v="The Battle of Britain has been lost; London is occupied, who can you trust? Help produce this classic piece of theatre. Drama for now."/>
        <s v="In a visceral new play about family, grief and red meat, Sarah Kosar (Royal Court) asks how far we'd go to connect with those we love."/>
        <s v="Avalon is a new South African Township play and Nakhtik is a  danced political lecture."/>
        <s v="We each wrote a play and would like to produce them for you for nothing more than art's sake!"/>
        <s v="Charting the big stuff in life from dance routines to coming out; exploring homophobia, family, friendship &amp; finding your own voice."/>
        <s v="A new play about exploring outer space"/>
        <s v="Thank You For Smoking. A play about love, 5 trillion cigarettes and how the Flintstones earned the tobacco industry millions."/>
        <s v="A celebratory community theatre project about the Focus E15 Occupation of empty council homes on Carpenters Estate."/>
        <s v="We're fundraising $450 by Feb.17, 2017 to purchase the rights for the show &amp; any extra proceeds will be used toward props and costume."/>
        <s v="Aidez-nous Ã  financer notre projet Stop the tempo prÃ©sentÃ© du 18 nov au 12 dÃ©c 2015 au ThÃ©Ã¢tre Prospero! M.E.S de Michel-Maxime Legault"/>
        <s v="You like things that are funny. You (secretly) like murder. So why not support the NYC return of this hilarious whodunit?"/>
        <s v="Help us tour our brand new show &quot;Stripe and Spot (Learn to) Get Along&quot; to neighborhoods throughout the Twin Cities metro area!"/>
        <s v="The world premiere of an astounding new play at Southwark Playhouse exploring slut shaming/cyber bullying &amp; the emotional repercussions"/>
        <s v="1920's London; two brothers try to make a name for themselves in the underground crime world but encounter a ruthless Irish mob boss."/>
        <s v="A play performed at the FCO Global Summit on the Preventing Sexual Violence Initiative, hosted by William Hague and Angelina Jolie"/>
        <s v="We're high school students directing a film adaptation of the play, Fallen Angels, written by NoÃ«l Coward and set in the 1920's."/>
        <s v="Zwei ausgebildete Schauspieler, ein Musiker - gemeinsam bringt man ein waschechtes KabarettstÃ¼ck auf die BÃ¼hne."/>
        <s v="The Maderati: A bitingly witty absurdest comedy, which pokes wickedly perceptive fun at NY artist lifestyle."/>
        <s v="SIN, has an important message, outstanding music, uplifting performances and amazing entertainment. SIN, is a &quot;must see&quot; for everyone!"/>
        <s v="Dark secrets come to light when Mariah meets Stella. They find a way to face the south's largest elephant in the room: RACISM."/>
        <s v="Wendell Pierce stars in Brothers from the Bottom by Jackie Alexander to mark Hurricane Katrinaâ€™s 10th Anniversary. June 2015 in NoLA."/>
        <s v="NonSens!cal tackles the struggles of four people with mental health issues/disorders inspired by A.A Milne's Winnie the Pooh"/>
        <s v="Romeo and Juliet: Wouldn't it be great if they didn't all die at the end? Now YOU get to control the fate of these timeless characters!"/>
        <s v="Set in Southern America â€œThe Divideâ€ is a stage play that touches on the issues that are forefront in America and the world."/>
        <s v="Just one time back to the past on the Freedom Train will open your eyes and your lives will never ever be the same!"/>
        <s v="Much has been written by women on breast cancer. Yet, there is little that has been written for the theatre on this by men. I have!"/>
        <s v="Almost Random Theatre's play about a candidate - with no policies - who is seeking election in May 2015"/>
        <s v="Raising funds to have a private stage reading for an upcoming play from THE ENSEMBLE THEATRE COMPANY OF NEW YORK (www.tetcny.org)"/>
        <s v="This will be the fifth play of The Jokeress, based on the ebook/paperback novelette series. It is scifi, suspense, terror, and noir."/>
        <s v="Somos una compaÃ±Ã­a de teatro independiente. Y en el 2017 queremos arrancar con el montaje de 3 obras._x000a_3 elencos, 3 espacios."/>
        <s v="Een Gay Party in het centrum van Amersfoort. _x000a_Een geweldige avond uit, met een show, optredens en DJ's."/>
        <s v="A theatre company that will create works to inspire young people and get everyone involved."/>
        <s v="The Bard's classic tale set in the 2016 Presidential Campaign. Power, corruption, greed, and conspiracy. How far are you willing to go?"/>
        <s v="The University of Queensland Drama Production Course is putting on an adaptation of William Shakespeares Julius Caesar"/>
        <s v="&quot;Get Your Life Back&quot; is a dynamic stage play that deals with true issues of life that reign in the lives of many people everyday."/>
        <s v="I would like to start a Acting Company that supports and includes LGBTQ youth and young adults in very conservative North Texas"/>
        <s v="Accessible, original theatre for all!"/>
        <s v="Prepare to be Swept Away. Three short plays from three master playwrights; LANDFALL, SNIPER and DANGERS of TOBACCO!"/>
        <s v="The reality is dark, sinister. The milieu is not as friendly as it claims. What is this place? Where is it? Is it your local church?"/>
        <s v="This production is being put together by Wilson's newest professional theater company, the Wyldepine Players in conjunction w/ Taiplab"/>
        <s v="7 billion people &amp; most of us feel alone.  It's time we become emotionally unzipped.  &quot;Unzipped&quot; a new play about men &amp; relationships."/>
        <s v="We provide performing arts training and experience to young people of low income families in NYC, building confidence and self esteem"/>
        <s v="The war in Iraq changed everything -one journey from the safe haven of the 99% to the shadows of veteran. How would you persevere?"/>
        <s v="America's dad or serial rapist? Or both? The stories of the Bill Cosby accusers and the society so skeptical of them."/>
        <s v="Local Theatre group in Loudoun County, Virginia. Looking for funds to start producing shows!"/>
        <s v="DC/Baltimore AEA actors band together produce a world premiere of a touching, bittersweet, award winning play about letting go to live"/>
        <s v="We present Classics made for the 21st Century and we need a space! Please help us rent a space for The Importance of Being Earnest!"/>
        <s v="Play about Tracey a gay man trapped in his room by his Bible thumping mother. He finds love but the room can not keep the love alive."/>
        <s v="Charlotte NC playwright looking to showcase a series of three stage plays.  Plays are funny, completed and ready to run!"/>
        <s v="Two of the 20th Centuryâ€™s Greatest Artists _x000a_navigate the perilous terrain of Art &amp; Fame _x000a_in a historic Collaboration."/>
        <s v="World premiere of &quot;I'm Just Here to Buy Soy Sauce&quot;, a play about China &amp; the UK housing crisis by Jingan Young location TBC"/>
        <s v="She that fines a husband? Wait, is that right? Girl... you better check yourself, before you wreck yourself!"/>
        <s v="BELIEF leaves res &amp; crosses nations, swims the Atlantic, landing on Isle where Salish meets Gaelic, where humanity transcends barriers"/>
        <s v="&quot;The struggles of Alzheimer's  &amp; Alcoholism. &quot;Courage is the quiet voice at the end of the day, saying, I will try again tomorrow.&quot;"/>
        <s v="A one-woman show about the life of Eva Schloss, her time in Auschwitz, and the positive impact she has had on thousands of lives."/>
        <s v="Ticket sales benefit Bedford Hills Maximum Security Prison, Women's College Program Library. Presented by Theater For The New City."/>
        <s v="Come explore the dream world of Jim Morrison, rock singer, mystic, poet, shaman."/>
        <s v="An historic and proud work of Polish nationalistic literature performed on stage."/>
        <s v="Help us provide half-price tickets to the 11th annual Variations Project, allowing our fellow artists to see this wonderful production."/>
        <s v="A stage play of love, faith, &amp; relationships in a comical &amp; spirit message that is sure to make you laugh &amp; rejoice to the ART OF LOVE"/>
        <s v="We're dedicated to writing &amp; producing plays, infusing inspirational, universal principles that aren't commonly displayed in America."/>
        <s v="Halfway, Nebraska explores the limits of hope and what it means to love someone who may be too far damaged to save."/>
        <s v="This Theological Comedy tells a story of when seemingly similar beliefs are discovered to be worlds apart; Damnation-Southern Style."/>
        <s v="Did you know that we are enriching the lives of Brooklyn kids through literacy and educational theater? We just need a little help."/>
        <s v="Something Precious is the world's first musical to alert folks to the harmful effects of technology on the human spirit."/>
        <s v="Fundraising for REDISCOVERING KIA THE PLAY"/>
        <s v="This Is A Story About A Woman A Man And A Woman"/>
        <s v="Alice on stage with a magical twist to brighten your smile and warm your heart. Project is in Polish with semi-pro actors and children."/>
        <s v="&quot;Miracle on 34th Street&quot; is about faith and believing in others. _x000a_We believe. Do you?"/>
        <s v="A unique stage play about the epic struggle of psychic Edgar Cayce to deal with his extraordinary abilities and find his place in life."/>
        <s v="This is an action packed Sci-Fi stage play, using foam latex creature puppets, projected video footage, and audience participation."/>
        <s v="Sex, intrigue, lust, &amp; love; follow the lives of two individuals as their romance turns from innocent online flirting to something more"/>
        <s v="In October, we plan to premiere Oedipus Revenant, a historically grounded horror adaptation of Sophoclesâ€™ classic, Oedipus the Tyrant."/>
        <s v="How can the visual age appreciate something that cant see? With these Audio Plays I will show you, if your willing to listen."/>
        <s v="Help me honor and bring &quot;The American Soprano&quot; Leontyne Price back to the stage one more time."/>
        <s v="We are raising funds to rent a theater hall for a play to help educate teenagers and parents on the pitfalls teenagers currently face."/>
        <s v="A Tequila slammer with a slice of Tarantino, a line of the London Fringe scene and a shot of â€œBreaking Badâ€. New Writing."/>
        <s v="Philly-based feminist theatre's inaugural production about a woman's friendship with an awesome lady cowboy."/>
        <s v="The smash hit, award-winning comedy sashays onto the Los Angeles Theater Scene in a fabulous new production at Atwater Village Theatre."/>
        <s v="Spend an evening in the afterlife with some of the greatest women who ever lived. LITTLE NELL's,by Jill Hughes, Los Angeles- June, 2016"/>
        <s v="A dinner theatre/show about a day in the life of a Vegas &quot;Mob Boss&quot;_x000a_circa 1965- ish. It is all at once realistic,tragic, farce/comical"/>
        <s v="CONVERSATIONS WITH AN AVERAGE JOE tells our stories exposing those in charge of our lives and tells how to take control of country back"/>
        <s v="Free drama, dance and singing workshops for disadvantaged young people to inspire, create and help them follow their dreams."/>
        <s v="The Most Beautiful Things in Japan are Hidden...Our different &amp; original play from the Japanese folk tale The Bamboo Cutters Daughter."/>
        <s v="Set in Iceland, Fair Play is a a dark comedy- a play within a play. An extravaganza, fueled by Absinthe, and touched by the Surreal."/>
        <s v="A LIVE history infused, frightening magic and mind reading show in the heart of the Halloween capital of the world, Salem, MA!!"/>
        <s v="Hercules must complete four challenges in order to meet the father he never knew"/>
        <s v="An inclusive, cross community, multi-cultural theatre production for children aged 3 to 16 and their families"/>
        <s v="The moving dramatisation of one man's journey to find the truth behind the Libyan regime change."/>
        <s v="Cross dressing, cross gartering, crossed swords. Cross a bridge and come see this fantastically fun rendition of Twelfth Night"/>
        <s v="A meta-theatrical retelling of Chekhov's Three Sisters, framed with Civil War Hymns, Dance, and wild theatricality."/>
        <s v="A full staged reading of a new play about a boy who learns how to be happy from the most unexpected person."/>
        <s v="Help save this village theatre group. Funding required for lighting, stage equipment, &amp; ongoing productions. Involves youth  &amp; adults."/>
        <s v="I'm creating a cabaret in which all donations go directly to Broadway Cares/Equity Fights AIDS."/>
        <s v="We as a Performing Arts College are to perform 'Les Miserables'. We need backing in order to afford the set, costume and other aspects."/>
        <s v="Spreading the love of theatre, one step at a time. I would like to produce a reading of one of my favorite musicals"/>
        <s v="Theatre is home and there's no place like home!  So, click your heels three times, and come home to the magic we create for you!"/>
        <s v="Help the Gold Dust Orphans bring their new musical 'SNOW WHITE AND THE SEVEN BOTTOMS' to New York City this fall!"/>
        <s v="A musical, by Louis Lagalante and Patty Hamilton, that explores loss and the different ways we can choose to move on from it."/>
        <s v="They're Creepy, They're Kooky, And They're coming to Tuscaloosa this October! Help Us Bring the World of The Addams Family To Life!"/>
        <s v="This is a touring production for schools in the Treasure Valley!"/>
        <s v="Help fund ROCKT's first production!  We want to bring musical theater to kids who have limited access to it, and offer it free to kids."/>
        <s v="Forbear! is a new theatre company aiming to produce exciting and innovative theatre using performers from a variety of disciplines."/>
        <s v="And More Shenanigans Theatre is a brand new Edmonton based theatre company dedicated to creating and developing quirky original works"/>
        <s v="When a rich girl fakes destitution so she can audition for a homeless talent show, she bridges our wealth gap with a tragic love."/>
        <s v="An intimate musical about friendship and time, growing up, and coming of age. Music and words that will stay with you for years to come"/>
        <s v="Powerful community theatre production of Jason Robert Brown's &quot;Songs for a New World&quot; in London, Ontario."/>
        <s v="Fresco brings a full scale operatic production to your neighborhood - SNOW WHITE, set to the world's greatest music!"/>
        <s v="We need your help to complete our musical! Help us add two more original songs to our winter show, Babes in Toyland."/>
        <s v="UCAS is a new British musical premiering at the Edinburgh Fringe Festival 2014."/>
        <s v="Keep It Spinning! Is an after-school, six week workshop, during which students create an musical based on on an overarching theme."/>
        <s v="Skyline Board Trustees have offered matching grants to help fund next season's production of Dreamgirls! Your donation will be doubled!"/>
        <s v="We are asking for people to donate to our theater club, the ITAVA Players, a public high school club from Brooklyn, NY."/>
        <s v="Ovations wants to buy property to open a variety club to become the 1st minority owned club in Cincy, focusing on artists on the rise."/>
        <s v="YOUR community theatre:  provide a facility that is usable for presentation of movies, live music, live theatre and community events"/>
        <s v="Building a Resource Network and Funding Capacity to support, empower and promote Afrocentric Arts in Metro Columbus"/>
        <s v="Our vision: build and operate a Theater Arts Center for south-central Washington state in Goldendale."/>
        <s v="Where people that enjoy theater, or just something new can go to have fun and experience varying types of theater in Albuquerque."/>
        <s v="I have set up a new theatre company, and am looking to raise funds to purchase a venue with a difference to a standard theatre."/>
        <s v="Bringing Health, Wellness and Creative Empowerment to an active community in a whole new way... are you ready to 'FLOAT', Duluth?"/>
        <s v="The Space Opera is an action packed reenactment of Xenu's story, a sacred teaching thats considered a secret of the Scientology church"/>
        <s v="This center will be open to any and all people regardless of their religion.   We will be offering art, music, empowerment, and more!"/>
        <s v="Help www.KidZoneMuseum.org grow to serve children 1-18 with science, engineering, arts and PLAY especially low-income families."/>
        <s v="A building w/office, rehearsal space and classrooms centered on performing arts._x000a_Brentwood Theater Company is a non-profit 501(c)(3)"/>
        <s v="Mountain Haven transforms a former disused Mt Laguna Church into space for celebrations, events, learning, conferences, retreats &amp; more"/>
        <s v="I want to purchase the former Bread Of Life Church and convert it into a multipurpose theater space for local talent."/>
        <s v="Independent film theater, studio and tech lab with storefront, open space for creative people to grow their dream into a profit."/>
        <s v="Stage Door Theater needs a stage for its current and future productions. Can you help?"/>
        <s v="Family-owned and community-operated haunted Halloween attraction in Bladensburg, OH, needs your help to grow bigger!"/>
        <s v="Theatre in Tuscaloosa, AL built in the 1930s.  The headsets seem about that old. They are almost unusable."/>
        <s v="Chicago Based Theater Company and Venue Dedicated to Social Justice and Mainstreaming the Palestinian Narrative"/>
        <s v="A magical, unique, theatre bus which aims to inspire the creative communities around Bath and create unique performance opportunities."/>
        <s v="Built in the late 1800's, this 70K sq. feet estate has fallen into disrepair.  Seeking to buy and convert to useful space"/>
        <s v="Teens in Take Note Troupe put on Shakespeare in the Park annually. Keep relevant, family-friendly Shakespeare in the community!"/>
        <s v="A pop-up outdoor theatre company bringing accessible Shakespeare to parks and other locations in the greater Phoenix area!"/>
        <s v="A hilarious comedy show about motherhood...through stories, videos and stand-up you'll realize YOUâ€™RE NOT CRAZY, motherhood is!"/>
        <s v="I want to produce the first-ever all-pug production of &quot;Hamlet.&quot;  As you can imagine, this will require finding very talented pugs."/>
        <s v="Marina's mother has disappeared at sea.  Everyone believes she has drowned.  But Marina believes her mother has become a mermaid."/>
        <s v="Bringing one of Neil LaBute's incredibly witty and viciously honest plays, about body image and the effect it has on us, to life!"/>
        <s v="Scissortail is a story of loss, grief, and recovery based on the events of the 1995 Oklahoma City Bombing."/>
        <s v="The Curse of the Babywoman is real â€” and it is coming to FringeNYC this August."/>
        <s v="A poignant &amp; hilarious tale of Charlie Brown &amp; friends navigating high school. A fresh take on the off Broadway hit by YYC artists."/>
        <s v="Kara Ayn Napolitano's latest play about a young mother's attempt to reclaim her life after making a serious mistake."/>
        <s v="An Asian-Jewish-American family collides with music, food, and identity crises in this world premiere New York theater production."/>
        <s v="A group of artists. A mythical art piece. A harrowing quest. And some margaritas."/>
        <s v="We're going to represent the entire USA at the World Festival of Children's Theater in Stratford, ON in June, 2016. Help us get there!"/>
        <s v="Known for producing gritty new work, TheatreFIRST presents an exciting new romantic comedy by the hottest playwright in the country."/>
        <s v="[By The Mummers] needs your help this holiday season to stage a full scale production of William Gibson's &quot;The Butterfingers Angel...&quot;"/>
        <s v="A play that addresses an important social issue, brought to light by members of the UoM Drama Society."/>
        <s v="In celebration of THE MEDEA PROJECT: THEATER FOR INCARCERATED WOMENâ€™S 25TH ANNIVERSARY Brava Theater  presents â€œBIRTHRIGHT?&quot;"/>
        <s v="The Border Theatre presents The Fall of Wallace Winter, an exploration of American obsessions, this Nov. 7th-9th at the Plaza Theatre"/>
        <s v="Dear Stone returns with Yasmina Reza's 'ART', a compelling, clever exploration of friendship under duress. Thanks for watching!"/>
        <s v="1 director, 4 actors, and a whole lotta determination. Help us bring this brilliant story to the heart of NYC!"/>
        <s v="We are fundraising to create a Dublin based circus training centre for public and professionals to learn, upskill, perform and teach."/>
        <s v="Renovating this historical landmark, into an arts venue and theatre space for the community."/>
        <s v="Dad's Garage Theatre Company needs your help buying our new, forever home by hitting our $150,000 STRETCH GOAL!"/>
        <s v="A traveling wooden wagon that transforms into a theatrical playing space presenting FREE original performance while building community!"/>
        <s v="From the moment we flew in to the world of The Circus, we have dreamed of opening our own studio. Help us get our dream off the ground!"/>
        <s v="Support the circus arts and help our aerial students work with more height. With your support, we will install beams at 19ft!"/>
        <s v="Help Curious Comedy evolve into an independent comedy theater with a complete professional digital production studio built right in."/>
        <s v="Since October 2015 the Shoebox Theatre has become a hub of creativity - The next step in our journey is to hang stage curtains!"/>
        <s v="Bring the movies back to Bethel, Maine."/>
        <s v="We are a non-profit revitalizing the Gloria Theatre - our gift to the community - and we need your help #arts #community #theater"/>
        <s v="A new intimate listening room with tables &amp; theatre seating where artist &amp; fans connect through music, comedy &amp; performing arts."/>
        <s v="Creating a non-profit CAFE &amp; VILLAGE COMMONS in SE Portland, in service to Neighbors, Kids, Artists &amp; the Underserved"/>
        <s v="Help us build the Kitchen from Hell!"/>
        <s v="Help the hosts of the infamous St. Michael sustain and create epic boat parties through Halloween and into 2015"/>
        <s v="Keeping the drive-in culture alive for 6 years, we now ask for your help so we can CREATE A NEW HOME and save 35MM movies!"/>
        <s v="A permanent home for comedy in Connecticut in the heart of downtown Hartford."/>
        <s v="We're moving to a new space and upgrading our facilities to continue providing a local theatre venue and arts education program!"/>
        <s v="The New Movement works tirelessly to put Nola on the comedy map. This project will upgrade our theater and production facilities."/>
        <s v="Restless Artists' Theatre is building risers and installing better lighting for our patrons.  We need to purchase raw materials."/>
        <s v="A benefit show featuring musicians, dancers &amp; poets all under age 30 to raise money in support of LGBTQ rights and programs."/>
        <s v="Get Scene Studios and Highwire Comedy Co. creating an amazing training facility and theater for Atlanta comedy and film talent!"/>
        <s v="Make the workshop/ small stage space at Jimmy's No 43 even better than before!"/>
        <s v="We finally found a place to call home! Help us move in to (and collaborate with) the NEW Fischer Creative Arts Center in Waukesha, WI!"/>
        <s v="The Agawam Cinemas is to be successfully reopened by new ownership and the twin theaters must be converted to digital projection."/>
        <s v="Pangea House is a collectively run, all ages music venue and community space in desperate need of some renovation and updates."/>
        <s v="We're an affordable theatre and rental space that can be molded into anything by anyone."/>
        <s v="Consuite for 2015 CoreCon.  An adventure into insanity."/>
        <s v="Help fund Silver Spring Stage's HVAC costs for the upcoming year! Don't leave us out in the cold (pun intended)!"/>
        <s v="The Montauk Surf Museum will present ocean science, as well as the art and history of surfing to visitors and schools in creative ways."/>
        <s v="STC &amp; the Sheboygan Area School District are working tirelessly to renovate our 30-year-old sound system. Help us sound better for you!"/>
        <s v="Necesitamos tu ayuda para poder llevar la magia del teatro universitario al Teatro Lagrada de Madrid el 23 de diciembre :)"/>
        <s v="Spring Theatre has recently found a new home in the heart of Winston Salem. We need your help for an up-lifting up-fit!"/>
        <s v="Barebones Productions is developing a new theater and performance facility in Braddock, Pa. &quot;The barebones black box&quot;"/>
        <s v="Help build an immersion experience for kids to have fun with Santa and make their Christmas season shine just a little bit brighter."/>
        <s v="We're turning an old yogurt shop into a live theater in downtown Charleston.   Please help us hang our sign!"/>
        <s v="Let there be sound! Make our new theatre more accessible by installing a modern sound and hearing assistance system for our audience."/>
        <s v="Help us build a 200 seat theater and classroom space in North Andover, MA. Let's get kids off the screens, and into the spotlight!"/>
        <s v="Le projet vise la crÃ©ation dâ€™un lieu de rÃ©sidence, recherche et formation dÃ©diÃ© Ã  l'art vivant, l'image et la narration."/>
        <s v="We plan to transition from 35mm to the new digital projection format to continue to show current first run films for our community."/>
        <s v="Any donation--big or small--will help us upgrade our studio/rehearsal space into a black box theater and offer even more programs."/>
        <s v="At the end of October 2016, 2nd Story will be moving from its current office space to a storefront space in Albany Park, Chicago, IL."/>
        <s v="Help us launch a new performing arts complex in Cambridge! The Thalia provides space for performance, rehearsals, and collaboration!"/>
        <s v="Antonia Goddard Productions in association with Jethro Compton Productions presents THE NIGHT WATCH, an exciting new historical drama."/>
        <s v="Steel City Improv Theater has found a new space in the Shadyside neighborhood of Pittsburgh and we're raising $5000 to build it!"/>
        <s v="Be part of building Cardiff's first pub theatre, located right in the city centre. Launching January 2015."/>
        <s v="The Bohemian Balcony is a innovate multi-arts venue created by the people for the community. A platform for our arts to grow and shine."/>
        <s v="Wavy says let's LIGHT UP THE RAINBOW STAGE and as our stretch reward we'll throw all of us a PARTY!"/>
        <s v="We have a space! Help us fill it with a stage, chairs, gear and audiences' laughter!"/>
        <s v="We're building a new theatre venue in Austin! Austin is growing, but we are losing space for artists- help us keep local theatre alive!"/>
        <s v="Guilford Center Stage is a new project bringing theater to our 1896 Grange; we need to purchase simple theater lighting for our stage."/>
        <s v="Blue Thyme Nights is the production of Am I Blue by Beth Henley &amp; Thymus Vulgaris by Lanford  Wilson._x000a__x000a_Artwork by Charlotte Ager"/>
        <s v="One night only, not-for-profit, neighborhood haunted attraction that will scare your mask off! Coming this Halloween."/>
        <s v="Finally Stagelights will have a space of our very own!  Be a part of this exciting new adventure in Greensboro!!"/>
        <s v="Pretty please with popcorn on top!Help!!_x000a__x000a_Our family owned &amp; operated Theatre in Fairfax VA is looking to get help upgrading our seats."/>
        <s v="Help create a permanent home for live comedy shows and classes in Downtown RVA."/>
        <s v="Help Synetic Theater create a new Studio to produce amazing  shows in the 2013/14 season and train awesome artists of all ages!"/>
        <s v="SHE&amp;HER PRODUCTIONS! New Space.. New SHOW! We have a home in KC West Bottoms, the Crane Building. We need your help turning this space into a theater!"/>
        <s v="Our little theater needs some love. We took over a lab and need to make our space look more inviting and well, like a theater!"/>
        <s v="After 22 yrs downstairs we are &quot;getting out of  our parents basement&quot; and building a new 50 seat theater in a new location."/>
        <s v="48 hours of deck screws, dry wall, hard hats and needed renovation to help the Jayhawk rise from the ashes."/>
        <s v="Privet! Hello! Bon Jour! We are the Arlekin Players Theatre and we need a home."/>
        <s v="Hope Mill Theatre is a brand new Fringe Theatre in the heart of Manchester city - bringing a diverse programme of entertainment!"/>
        <s v="Introducing The Post at 750! Join us in the creation of Vancouver's most exciting new cultural space in the heart of downtown."/>
        <s v="Minnsky's - a theater in the Minneapolis NE Arts District that will harken back to a time of Vaudeville and Circus Entertainment!"/>
        <s v="Walmart decided they wanted our space, so we had to move to a new theater. Help us make it an awesome space by painting it all black!"/>
        <s v="Your opportunity to help improvMANIA open Chandler, Arizona's new home for family-friendly improv comedy in Historic Downtown Chandler!"/>
        <s v="Hi! We're the Graduating Seniors Acting V Seniors at Temple University! Welcome to our Kick starter Page!"/>
        <s v="By matching donations up to $5000, Jack Kesler and Maurice Richards have challenged YOU to help Urbanite outfit their brand new space."/>
        <s v="Pickerington Community Theatre is seeking donations to purchase a Pipe &amp; Drape system to increase staging possibilities for the company"/>
        <s v="Help fund The Black Pearl Consuite at CoreCon VIII: On Ancient Seas!"/>
        <s v="The ABC tour: 26 comedy-juggling shows in 26 different venues - chosen by YOU - each beginning with a different letter of the alphabet."/>
        <s v="To let the arts continue in Walker Minnesota We need a performing arts space and art gallery"/>
        <s v="Showroom is a multi-disciplinary space providing unorthodox concerts, events &amp; a platform creatives can express their creative vision"/>
        <s v="A &quot;haunted house&quot; that benefits the community by helping local college students with volunteer hours and helping out local charities."/>
        <s v="I have been in the Surfing business since 1962 have a collection of surfing memorabilia I would like to open a surfing museum"/>
        <s v="Looking to establish a communal space for art shows, bands, farmer's markets, environmental education, and traditional skills."/>
        <s v="A series of 6 educational theme parks. This project is to fund the plans and 3D designs required to build the first park."/>
        <s v="Restoration of a theatre to make an educational center for youngs and a place to socialize for everybody through the power of art."/>
        <s v="We, as a theatre, are 50 years old and our lights and building are even older so we are looking to update and revamp our lights."/>
        <s v="Save the historic Roxy theatre in Bremerton WA from being repurposed as office space."/>
        <s v="Save a historic Local theater."/>
        <s v="In our 30th year we are relocating to the world famous Choo Choo on The South Side. We will be remodeling the old Station House."/>
        <s v="Members of the local Miami music scene are putting together a venue/creative space in Kendall!"/>
        <s v="An epicenter for connection, creation and expression of the community."/>
        <s v="A castle themed events center with large and small spaces to support a variety of arts i.e. performing, visual, music, theater, dance"/>
        <s v="Our mission is to offer an innovative family watersports attraction that is fun, safe, economical and a leader in its field."/>
        <s v="Host a special event in your home, collect donations and turn containers in the foyer to a comfortable welcoming place to sit &amp; chat!"/>
        <s v="Hearing loops will be installed in theaters to give hearing loss sufferers with cochlear implants and hearing aids much needed access."/>
        <s v="708 STL is ONE of a kind! The Best Burlesque &amp; Vaudeville, plus singing/dancing waitresses, high end comfort food &amp; GREAT craft beer!"/>
        <s v="Liverpool's 1st purpose built 7 night a week comedy club, bar &amp; restaurant with live music &amp; much more"/>
        <s v="Anyone can create. They just need a place and an opportunity. The Echo Theatre (Provo) provides that opportunity."/>
        <s v="Crosswalk Theatre Company - Network Directory promotes all stage talent. Increasing your odds to connect to the right hiring person."/>
        <s v="Conversion of a long dormant synagogue into a Performing and Visual Arts Center, revitalizing Rochester's inner city."/>
        <s v="CrÃ©ation d'un thÃ©Ã¢tre de marionnettes automatisÃ©es et informatisÃ©es portant sur la nature et l'Ã©cologie._x000a_&quot;La symphonie du monde&quot;"/>
        <s v="Magic Morgan &amp; Liliana are raising funds to expand their famed traveling magic show to a theater of magic."/>
        <s v="Helping female comedians get in their 10,000 Hours of practice!"/>
        <s v="I've created a live workshop for men who cannot afford it, giving them an opportunity to have healing, peace &amp; love in their lives."/>
        <s v="Help replace a broken chairlift with a vertical lift making all forms of arts and education accessible on our historical antique stage."/>
        <s v="We desire to purchase a portion of Hell, in Michigan just outside of Detroit, to create a world-class performance art space.  Join us."/>
        <s v="Sustainable, fire-proof, carbon-negative, and all-season recreation of the Globe Theater made famous by Shakespeare, with gardens."/>
        <s v="Help! is a full scale mobile theatrical musical bringing a Gospel revival through a story of love and hope to communities world wide."/>
        <s v="Help expand the time of everyones favorite magic store!  It currently limited to 3 days a week. If not for you, then the children!"/>
        <s v="Crystal City Underground is a New &amp; Unique_x000a_indoor recreational facility, using an old silica sand mine,_x000a_we are the Haunted Maze"/>
        <s v="18-yr-old handicap-access ramp collapsed, must replace. Help fund &amp; ensure everyone access to our 35-seat non-profit community theater!"/>
        <s v="Get behind a new music venue in our city by helping with equipment! We're pre-selling tickets to our party and offering other perks."/>
        <s v="A memorable theatre experience in the middle of Genoa's old town. Summer is coming and we have no intention to stop making you laugh."/>
        <s v="Austin's &quot;Full Service Rehearsal Space&quot;, APS is a comfortable, convenient place for the theater community to develop scripted plays."/>
        <s v="We believe it's time to open a visitor's center that highlights the small towns of the upper Midwest."/>
        <s v="A community space in Somerville, MA to celebrate the beautiful intersection of sports and creativity."/>
        <s v="To create a space by restoring a historic church in Burlington, Ky where community theater, dance and music and art can be performed."/>
        <s v="Roanoke, Virginia's first long-form improv theatre company. Producing improv and scripted theatre, with a dynamic training program."/>
        <s v="Our goal is to purchase a theater on the Upper East Side of Manhattan that will act as a home for four theater companies."/>
        <s v="Jump in the deep end of the provocative and darkly humourous, POOL (NO WATER)...to be performed in a Pool!  Directed by Gordon McCall."/>
        <s v="This is a Kickstarter to help with the start up costs for Illusionist, Chris Lengyel's Summer 2016 Tour!"/>
        <s v="We are a small theatre company looking to provide world class theatre to the working class in the Greater New York area."/>
        <s v="To create a learning center for acting and all art types including anything that expresses the emotion of the human spirit."/>
        <s v="The Bunker makes theatre with purpose: We provide ambitious artists a home in which to share their work with adventurous audiences."/>
        <s v="A magical space, full of fairytale favorites, designed to make each individual have a unique experience; children's dreams made real."/>
        <s v="I would like to screen this documentary at CSU at their Black Studies Dept. Looking to fly panelist in. Hoping to screen nationwide. &lt;3"/>
        <s v="Friends for Change, a group of girls between the ages of 12 and 18 are building an outdoor Amphitheater as a gift to our community!"/>
        <s v="LabellisÃ© 14-18, Mots Ã‰crits est un projet itinÃ©rant de lectures Ã  voix haute par des amateurs, mises en espace par une comÃ©dienne."/>
        <s v="Imagine being able to take a performance anywhere! Meet the Theatre Bath Bus - a magical performance space where anything is possible."/>
        <s v="Creating a place for local artists to perform, at substantially less cost for them"/>
        <s v="The Loft is CQEAP's latest studio. Located in Rockhampton's CBD we'll be running performing arts workshops for 5yrs to adults."/>
        <s v="My hope is to raise $5845 and replace old stained and mismatched border curtains, cyclorama curtain, and backdrop."/>
        <s v="Help fund the exciting first collaboration between Hotel Echo and Bristol Cathedral: WILD MEN, a show commemorating those lost in WW1."/>
        <s v="When opportunity knocks, we answer!  Help expand the ravishingly talented troupe into a new and exciting market and venue!"/>
        <s v="We need a permanent home for the theater!"/>
        <s v="Help us exceed our goal to convert the Sidney Auto Vue Drive-In from 35mm to digital. This will cost upwards of $75,000. Thank you!"/>
        <s v="Cat People Unite! It's time we get a space of our own to relax, socialize and learn! Join the Catmunity!"/>
        <s v="Help All Puppet Players perform it's 2015 season in a beautiful 200 seat theater for an entire year."/>
        <s v="Children only have a short period of time to live care free, play hard, get dirty, I want to help every child in my Town play everyday."/>
        <s v="An arts and craft beer theater showcasing local talent, locally crafted beer and providing performance and rehearsal space."/>
        <s v="A scary place to bring your friends. Interactive so that the people that were scared before get to scare others later. A diner on site."/>
        <s v="We are creating a mobile community devoted to the spreading and sharing of spoken word and other kinds of storytelling."/>
        <s v="Creating a consuite for CoreCon. A focus on the insanity of asylums and early medical practices from history."/>
        <s v="Performing Arts workshops, for young people aged 5 -16, exploring how the sea has shaped Cowes as a settlement."/>
        <s v="a magical place for all kind of people, like a fairytaile in all colours"/>
        <s v="An Information center downTOWN Buffalo...find directions to places of interest, events, eateries, lodging, maps, postcards and books."/>
        <s v="Wij willen Tropicana het subtropisch zwemparadijs van Rotterdam op een nieuwe locatie gaan bouwen."/>
        <s v="I going to build a theatre for a local ant farm so that Ants can put on their theatre productions."/>
        <s v="cancelled until further notice"/>
        <s v="The Larchmont Playhouse is threatened! Help save the theater by becoming a Preservation Member of The Larchmont Playhouse."/>
        <s v="A place where kids/ teens' dreams come true, and one finds there home without sparkly red shoes!"/>
        <s v="N/A"/>
        <s v="A big dream, small budget, the drive/passion of so many volunteers...indoor skatepark in Eau Claire, WI._x000a__x000a_This is UR skatepark!"/>
        <s v="Our goal - create a venue &amp; stage where comedic &amp; music artists hone their talents &amp; fan base. First minority owned like it in Cincy."/>
        <s v="Bring Morag Fullarton's fun-loving spoof and homage of the classic and timeless film, 'Casablanca', to the stage in New York City."/>
        <s v="The DE sheds light on the reality of what happens in college. Marcus Rashad created this play to help prepare future/current students"/>
        <s v="A shockingly relevant modern take on a 2,000-year-old tragedy that confronts current gender politics."/>
        <s v="A Staged Reading of &quot;Snake Eyes,&quot; a new play by Alex Rafala"/>
        <s v="Smells Like Money, Drips Like Honey, Taste Like Mocha, Better Run AWAY"/>
        <s v="TwentySomething is taking Hell Has No Fury to Edinburgh! _x000a_We're looking for your support to get us there."/>
        <s v="Time Zone Theatre &amp; Arteria Theatre present this emotional thriller about Love, Loss and what happens when life goes on, but you can't."/>
        <s v="SEVEN tells the true stories of 7 women who bravely fought for the well-being of women, families, and children around the globe."/>
        <s v="Help emberfly theatre put on their first production Heroines and pay our actors and creative team! Follow us @emberflytheatre"/>
        <s v="Set in 1930s Chinatown, evocative of old world South Jackson Street during the Jazz era."/>
        <s v="A UWE Drama Society adaptation of Timberlake Wertenbaker's play. Funding needed for costumes/props to make the show a success. Thanks."/>
        <s v="Conoce y apoya el teatro de calidad que se escribe desde los centros penitenciarios, como es el caso de Casa Calabaza, de Maye Moreno."/>
        <s v="ReminiSens offers an Enchanting Time Travel experience: have diner at the court of Versailles and interact with the nobles of the time!"/>
        <s v="We are a theatre society from the Groningen University in the Netherlands. _x000a_We would be more than happy for some help funding the play."/>
        <s v="Our aim is to deliver a powerful piece of theatre to audiences across the UK, including Edinburgh Fringe (2017)."/>
        <s v="THE POIGNANT EXPLORATION OF WHAT IT MEANS TO SAY GOODBYE._x000a_Stripped Raw brings Liam Borrett's debut play 'This is Living' to Wiltshire."/>
        <s v="Two women, one love, one must die: a multicultural cast in a play about the denied holocaust of Libyan Jews. Premieres in March in NYC"/>
        <s v="Dominion Theatre Company is the first community dinner theatre  to be established in Arlington TX."/>
        <s v="Somos... Podemos... Amamos... Nuestra muralla, nuestra utopÃ­a. Que el amor sea el lÃ­mite"/>
        <s v="A play that uses photography to tell the story of a friendship forged during the demolition of New York's Pennsylvania Station."/>
        <s v="Help fund The Aurora Project, an immersive science fiction epic."/>
        <s v="A student led production at Northwestern U. of an adaptation by Frank Galati of the classic book Kafka on the Shore by Haruki Murakmi."/>
        <s v="SELLER DOOR is a new comedy about a Barker, the people he gets to go through a door and what happens to those people after they go through the door."/>
        <s v="A Multi-Media Puppet Show, with large cable control puppets to tell a hilarious story for all ages."/>
        <s v="'Gilead' is an original theatre piece inspired by Margaret Atwood's 'The Handmaid's Tale'. (Brighton Fringe 2014)"/>
        <s v="A stage production of Terminator 2: Judgment Day, composed entirely of the words of William Shakespeare"/>
        <s v="Hilarious play about two parents obsessed with getting their kid into the best pre-school and are willing to do ANYTHING to get him in!"/>
        <s v="We want to take our stage adaptation of Studio Ghibli's 'Princess Mononoke' to more people.  Help us do it!"/>
        <s v="First Love/Worst Love is an examination of love and its mutability, as expressed through twelve stories and five actors on one stage."/>
        <s v="Four Directors.  Four One Acts.  Four Genres.  For You."/>
        <s v="A 40s crime-noir play using nursery rhyme characters."/>
        <s v="WAXWING is an exciting new world premiere of mythic (perhaps even apocalyptic!) proportions."/>
        <s v="Two stories by Anton Chekhov adapted for the stage and performed back-to-back in a stunning live theatrical performance."/>
        <s v="Iâ€™ll Be Right Back presents a story of murder and corruption. Faustus is a modern re-imagining of Christopher Marloweâ€™s classic tale."/>
        <s v="Radio show meets interactive novel, accompanied by live foley, music, and audience participation. YOU choose what happens next!"/>
        <s v="We are a group of actors reviving a play called &quot;Sonny Under the Assumption&quot; to bring to Toronto, Canada this summer..."/>
        <s v="Better than Shakespeare! Theatre Companyâ€™s inaugural production, â€œMuch Ado About Something.â€ The Something is Aliens."/>
        <s v="THE MOON PLAY is a new play written by Carolyn Gilliam. The play follows an astronaut on the moon who has lost his reason to explore."/>
        <s v="VERDIGRIS: A play written by Jim Beaver, star of Supernatural and Deadwood, opening March 2015 at Theatre West in Los Angeles."/>
        <s v="What is destiny? Explore it with us this August at FringeNYC."/>
        <s v="A dazzling aerial show that brings to life the whimsical and romantic short stories of beloved fantasy author Italo Calvino."/>
        <s v="We're bringing The Window to the Cherry Lane Theater in January 2014."/>
        <s v="An emotionally-charged journey through the history of black women in America told in reverse."/>
        <s v="The theatrical adaptation of the epic film â€˜THE FALLâ€™ for the stage, combining theatre, live music, animation and expansive projection."/>
        <s v="Outcry Theatre needs your help to produce Carlos Murillo's play &quot;Dark Play&quot; for the 2012 Dallas fringe festival, Out of the Loop."/>
        <s v="A play with songs written by Craig Wright, based on Shakespeare's &quot;The Winter's Tale&quot; set in late 20th Century, Pine City, Minnesota."/>
        <s v="This adaptation uses the text of Oâ€™Neill to explore race, and asks the audience if stereotypes impact a characters guilt or innocence."/>
        <s v="One Year Lease Theater Company's world premiere theater production of THE KILLING ROOM, by playwright Daniel Keene, March 2011 in NYC."/>
        <s v="Romeo and Juliet at Moody's Pub is an adapted, 90-minute version of Shakespeare's classic tragedy, performed for free in a restaurant"/>
        <s v="This one-man play made a splash on the west coast. Help shine a spotlight on this rock &amp; roll spectacle in NEW YORK CITY_x0008_!"/>
        <s v="Cutting Off Kate Bush is a one-woman show written &amp; performed by Lucy Benson-Brown, premiering at the Edinburgh Fringe Festival 2014"/>
        <s v="A Sci-fi play in several vignettes that will narrate an alternate history in the mid-20th century."/>
        <s v="A new tale of witches, fairies, cat-hunters and and bone-boilers from London theatre company Broken Glass."/>
        <s v="ENDURING SONG by award-winning Bear Trap Theatre, is a sweeping historical epic about love, loss and family set in the First Crusade."/>
        <s v="FRANK, a newborn company, presents Wallace Shawn's famously unproduced,&quot;A Thought in Three Parts.&quot;_x000a_Be FRANK with us!"/>
        <s v="Anton Chekhov's The Seagull. An outdoor Amphitheater in Manhattan. Trees. A River. Daybreak."/>
        <s v="Equus is the story of a psychiatrist treating a teenaged boy who blinds six horses with a metal spike."/>
        <s v="I've written, and am producing, a fun new play with a gorgeous cast for this year's Edfringe and it just needs a little extra dough :)"/>
        <s v="Honest is an exciting and dark new play by Bristol based writer Alice Nicholas, touring the South of England and London this October."/>
        <s v="Award-winning OSR Performance Ensemble brings the creepy, unlikely, bittersweet, macabre &amp; beautiful world of Neil Gaiman to the stage."/>
        <s v="A revue show featuring the very best of the last century of musical theatre from aspiring young producers &amp; performers at RWCMD"/>
        <s v="Det Ã¤r tio Ã¥r sedan sist! Musikalen Hednadotter med sÃ¥ngarna frÃ¥n orginaluppsÃ¤ttningen sjunger musikalen i Konsertform."/>
        <s v="Call It A Day Productions is putting on their first full production in December and every little bit helps!"/>
        <s v="A brand new musical about the ban of contraception and abortion in Romania and the revolution that ended it all in 1989."/>
        <s v="This project challenges social issues affecting young people in areas of deprivation within the Belfast area (Northern Ireland)."/>
        <s v="Bringing Richard O'Brien's sequel to legendary Rocky Horror to the stage for the first time. First London, then...The World!"/>
        <s v="P.A.C.K (Performing Arts Camp for Kids) Musical Theater, Instrumental Music, Vocal Music, Dance, Visual Arts, and Physical Education!"/>
        <s v="Emerson Sings is the first cabaret to celebrate the work of up and coming musical theater composers who are alumni of Emerson College."/>
        <s v="Help five college students as they journey to bring their groundbreaking new musical &quot;Our Modern Lives&quot; to Broadway!"/>
        <s v="This years most important stage project for young artists in our region. www.ungespor.no"/>
        <s v="Hadbjerg skole opsÃ¦tter i april musicalen The Fireflies, der blev skrevet og opfÃ¸rt i koncentrationslejren Theresienstadt i 1943 og 45."/>
        <s v="The Milburn Stone Theatre needs your help to bring its high-flying next blockbuster musical, TARZAN, to life!"/>
        <s v="An extremely unique musical play with an exciting, fun filled, dramatic twist. You will discover what lies ahead on the Road to Kingdom"/>
        <s v="Nothing Changes is a modern musical version of the Ragged Trousered Philanthropists exploring the inequalities of &quot;austerity Britain&quot;"/>
        <s v="Falling in love at Christmas should never be a drag! A rocking musical about four lives intersecting at a nightclub at Christmas."/>
        <s v="Escape from Reality's 1st Season &quot;Defying Gravity&quot; including The Last Five Years, Godspell, and Aida."/>
        <s v="Based on the hit game, Trip and Grace's marriage is falling apart. It's up to the audience to determine the fate of their relationship."/>
        <s v="Children Must Run is an original musical, about a prostitute, a drug mule, a child soldier and their struggles, hopes and dreams."/>
        <s v="PTYA is a non-profit musical theater group for kids ages 7-18 that teaches the importance of self expression through the arts."/>
        <s v="We are proud to be doing The Last Five Years as our debut! Now, our little company needs your help to make our big dreams come true!"/>
        <s v="The political and personal collide in a raw and intimate look at a pre-9/11 America: &quot;The Coming World&quot; by Christopher Shinn"/>
        <s v="The hysterical and heartbreaking story of artist Jack Kirby, &quot;the King of the Comics,&quot; at the 2014 Comic Book Theater Festival"/>
        <s v="The Red Herring is a new play full of wickedly fast dialogue, a joke for every sentence, and more puns than you can shake a stick at."/>
        <s v="Our fifth season is upon us: A wild new imagining of Titus Andronicus and our signature reading series &quot;Two Plays. One Conversation.&quot;"/>
        <s v="Help us bring our production of Campo Maldito to New York AND San Francisco!"/>
        <s v="3 boys, 1 white dress and a hoover collide in this explosive new play by John Fitzpatrick. Life's a wedding disco. Let's dance."/>
        <s v="Sexting, selfies and social media pressures that affect young people  connected 24/7.  Mistakes happen but now they can remain forever!"/>
        <s v="2 world premieres:_x000a_HOW TO LIVE ON EARTH by MJ Kaufman_x000a_ / CAL IN CAMO by William Francis Hoffman_x000a_+ workshops of 7 more plays!"/>
        <s v="Brute (winner of the 2015 IdeasTap Underbelly Award) is new writing based on the true story of a rather twisted, horrible schoolgirl."/>
        <s v="Wake Up Call is a comedic play about a group of hotel employees working on Christmas Eve."/>
        <s v="A brave &amp; relevant play that looks at the lives of 7 real women who served in the US Armed Forces. Authentic stories that need telling."/>
        <s v="Eyes Closed is a collaborative play and docudrama about New Yorkers and their dreams."/>
        <s v="A sci-fi thriller for the stage opening March 10 in Los Angeles."/>
        <s v="A one-man show about love, loss, and motorways, written &amp; performed by Ben Norris. Help us get to the 2015 Edinburgh Fringe and beyond!"/>
        <s v="Shakespeare's classic re-imagined as a spoken and signed production for deaf and hearing audiences"/>
        <s v="Bringing David Lindsay-Abaire's award-winning story of our times to the East Bay."/>
        <s v="Neil LaBute and Marco Calvani reunite once again for the unique, international collaboration that is ADA: Author directing Author."/>
        <s v="Bare Theatre brings one of Shakespeare's most accessible early comedies to life free to the public across the NC Triangle"/>
        <s v="Trip The Light Theatre needs YOUR help to fund it's second run of its debut production 'The Sun Shining On her Hands' in London."/>
        <s v="a colder water than here is a new play by Matt Jones and directed by Lily McLeish that will be perfomed at VAULT Festival from 1-5 Feb"/>
        <s v="A Season of Powerful Women. A Season of Defiance."/>
        <s v="After electrifying audiences in Seattle and Tashkent, The Seagull Project embarks on a brand new journey."/>
        <s v="Recently under fire for its cheeky and contextual revisiting of an ancient comedy, this show has lost funding and needs your support!"/>
        <s v="Help us reach our &quot;stretch goal&quot; of $2000! We are an adult group specializing in adapting works of fiction for the stage."/>
        <s v="Honorable Men - Yorick's 10th season of free, outdoor Shakespeare.  Featuring Henry IV, part 1 and Julius Caesar."/>
        <s v="64 Squares is an autobiographical one-man exploration of the internal chess game played to reconcile relationships."/>
        <s v="Get Repetitive Beats to Vaults! A high octane play set in Oxford  during one of the most influential &amp; hedonistic movements in music."/>
        <s v="Bring the spectacular PLEASE EXCUSE MY DEAR AUNT SALLY to Edinburgh this August for a 4-week run at the prestigious Pleasance Theatre!"/>
        <s v="A dark comedy exploring the importance of art, homelessness, and finding your own path.  World Premiere 3/27/17 at IRT Theater in NYC."/>
        <s v="An annual campaign supporting our intensive for artists 25 and under."/>
        <s v="A bit of role-play never hurt anyone, right? Two maids play a game of murder. Genet's THE MAIDS in a visceral production by ALL BARE."/>
        <s v="The first regional library-touring show from new UK company Librarian Theatre - transforming local libraries into magical theatres"/>
        <s v="An inventive (re)telling of Princess Sophia Duleep Singhâ€™s journey, from an aristocratic upbringing to a life of political activism."/>
        <s v="iDiOM mounts the West Coast Premiere of â€œThese Seven Sicknessesâ€ â€“ ALL SEVEN of Sophoclesâ€™ surviving plays in one epic production."/>
        <s v="First Day Off in a Long Time is a comedy show...            _x000a_About suicide."/>
        <s v="Live Source's world premiere of a new play by Jaclyn Backhaus, premiering at the New Ohio Theatre October 30th-November 8th."/>
        <s v="'Time Please' is a black comedy set in a failing public house in a run-down part of town, where things are about to get messy."/>
        <s v="Five playwrights volunteer at New York's largest soup kitchen and develop a play around the people they meet."/>
        <s v="The Gray Man isnâ€™t real. Heâ€™s a ghost story, a boogeyman, a tale mothers make up to keep their children safe."/>
        <s v="Open Letter Theatre presents 'Boys' by Ella Hickson, at 2015's Edinburgh Fringe Festival! Four students, one flat, one last party!"/>
        <s v="Honest Accomplice Theatre produces theatre for social change."/>
        <s v="A new work about guilt, trauma, love, and change; this original play tells the story of a boy and a girl who love and lose each other."/>
        <s v="The birth-child of The Moving Company, Theatre de la Jeune Lune &amp; William Shakespeare:  A wild new production of Love's Labour's Lost."/>
        <s v="Self-Titled: A Live (Theatrical) Mixtape. An evening of short plays and music inspired by the works of Jimi, Aretha, Sting and Rufus!"/>
        <s v="How do we navigate the boundaries between friendship, sexual intimacy and obsessive desire?"/>
        <s v="Can you ever truly feel what someone else is feeling?_x000a_Do you want to?"/>
        <s v="Please help me bring 'The Bad Arm', which has toured America for 6 years, to the biggest &amp; best arts festival in the world: Edinburgh!"/>
        <s v="5 Actors, 30 Characters, 90 Minutes._x000a_Let us transport you from London to the fields of Agincourt, using the power of your imagination."/>
        <s v="Our 16th year promises to be bigger and better than ever but we need your help to bring the show to life!"/>
        <s v="A week long run of Tennessee Williams's 'Hello From Bertha' &amp; '27 Wagons Full of Cotton' to raise awareness of Abuse &amp; Prostitution."/>
        <s v="A guy named Walt steals a book and plans to sell it to get his life on track... until his wife finds out."/>
        <s v="The Human Faces Tour - Every Story Sacred. This tour is about laughter, grief, and identity in the human striving toward wholeness"/>
        <s v="We're looking to raise money to continue bringing Brooklyn the vanishing art form of marionette puppetry."/>
        <s v="Six Spartanburg-based professional actors perform A Midsummer Night's Dream outdoors in downtown Spartanburg."/>
        <s v="A one-woman theatrical exploration of the prison system and its inhabitants."/>
        <s v="Shakespeare's bloodiest tragedy, performed and produced exclusively by women."/>
        <s v="The three part comedic saga of Kapow-i GoGo, who saves the world.  Again.  And again."/>
        <s v="A theatrical play on Alzheimerâ€™s and the challenges of loving a person who keeps disappearing."/>
        <s v="An original version of Shakespeare's masterpiece that emphasizes family and explores the destruction of blood ties"/>
        <s v="Experience the great American novel like never before.... Through the magic of live storytelling in an epic and threadbare sort of way."/>
        <s v="EgoPo's The Hairy Ape has been invited to the Provincetown Theater Festival! Help us support our artists on this exciting tour."/>
        <s v="Cicada Studios presents, as their inaugural production, a new-writing world premiere at the Edinburgh Fringe Festival 2015."/>
        <s v="Once again Smoke &amp; Oakum Theatre is heading up to the Edinburgh Festival with its latest show, 'Cornermen'. Welcome to our Kickstarter!"/>
        <s v="A razor sharp satire to darken your Christmas."/>
        <s v="A new original play that follows two Israeli singles navigate the humorous and confusing dating scene of NYC."/>
        <s v="We're bringing Tuscany to the Cherry Lane Theatre with a new play about memory and how we deal with people we love but we can't stand."/>
        <s v="Austin Pendleton directs a rare revival of Tennessee Williams' Orpheus Descending. (photos by Michael Halsband and Talfoto)"/>
        <s v="The Whitelisted Theatre Company is a non-profit arts organization dedicated to producing the most relevant European plays in NYC."/>
        <s v="In 2016, KO Theatre presents a world premiere play in Toronto, ON about faith, home, and the secrets we keep from those we love."/>
        <s v="One of the most popular American plays of the last decade comes to London for its international premiere. Festive and bittersweet."/>
        <s v="This Victorian gothic tragedy tells the untold story of Estella Havisham. Combining puppetry, music and striking digital projections."/>
        <s v="LOOKING FOR GOOD PEOPLE to help fund our production of &quot;Good People&quot; with Kia Hellman &amp; Shayne Anderson, directed by Christine Dunford."/>
        <s v="Support CPS students' travel to North Carolina to interview community members and produce the documentary play, Greensboro: A Requiem."/>
        <s v="&quot;This is how theater should connect to people&quot;  Margo Jefferson, Pulitzer Prize winning critic"/>
        <s v="Two long-time pals, comedy veterans, have written a hilarious new play. Neil Simon-ish w modern social mores. Let's help them stage it."/>
        <s v="'Gretel and Hansel' by Sam Leeves - an inclusive, multi-sensory theatre production for children aged seven to eleven and their families"/>
        <s v="Black Enough is an LSU student-staged performance exploring the effects of white supremacy on the black community."/>
        <s v="A new play by Matthew Gasda"/>
        <s v="An ensemble-driven play inspired by real-life accounts about six young women who lost their fathers on 9/11. August 2016 at FringeNYC!"/>
        <s v="An inspirational one-man play about crisis, community, and the search for wholeness."/>
        <s v="Cancer patient Anne Bartram's bucket list wish, is to have her new play performed at a London venue and reviewed by a national paper."/>
        <s v="Ampersand Theatre's debut appearance at Edinburgh is in 2017 as Conversations With Rats opens at theSpace on the Mile, please help!"/>
        <s v="Pregnancy. Viagra. Murder. Nutella. What more could you want?_x000a__x000a_Help get JunkBox Theatre to Edinburgh Fringe 2017!"/>
        <s v="We are raising funds for our second production. This will be the first NYC Equity production of THE DRESSER since 1982. www.TETCNY.org"/>
        <s v="Iver Heath Drama Club is a not-for-profit community group and this year we are performing DICK WHITTINGTON."/>
        <s v="In 1917 Rudolf Steiner's Threefold Social Organism was an attempt to save a devastated Europe. 100 years later do we have a new chance?"/>
        <s v="A young theatre company promoting new talent and looking for help in funding our very first set for our black comedy &quot;old man's Gift&quot;"/>
        <s v="A comedic drama about The Devil and his quest to take a bride and to Hell with the consequences, no matter what they may be."/>
        <s v="A dark theatrical comedy about four actors recording a warped radio version of Lewis Carroll's 'Alice's Adventures in Wonderland'."/>
        <s v="A father loses his family in a freak plane crash and goes on to murder the air traffic controller he holds responsible."/>
        <s v="A stylishly sinister story about blood, guns, and raw ambition. You can help Great Minds bring the world's most dangerous play to life!"/>
        <s v="A quick-witted original comedy that follows a group of eccentric friends as they attend an engagement party gone terribly wrong!"/>
        <s v="A subversive parody about the two people for whom the hills were NOT alive with THE SOUND OF MUSIC."/>
        <s v="The US premiere of the controversial new Polish play the authorities don't want you to see, staged by an award-winning director."/>
        <s v="FilosofÃ­a de los anÃ³nimos"/>
        <s v="VisiÃ³n Latino Theatre Company was founded by three young latino professionals sharing the stories of everyday latinos."/>
        <s v="A musical comedy production celebrating the unique, lovable, insufferable ski culture of the modern day mountain town."/>
        <s v="The Judgement of Paris is an exciting, inspirational poem set to run Oct. 2, 3 &amp; 4 at Plays &amp; Players, but we need funding and fans."/>
        <s v="The Shakespeare All-Stars are producing &quot;The Complete Works of William Shakespeare (Abridged)&quot; June 23 - July 3. This time with ladies!"/>
        <s v="A group of Stanford students are going to present Jean-Paul Sartre's play, The Respectful Prostitute, at the end of Spring quarter."/>
        <s v="Descend into the dark world of steampunk noir in this thrilling new play, written by Maggie Lee and directed by Amy Poisson!"/>
        <s v="Two unlikely friends, a garage, tinned beans &amp; the end of the world."/>
        <s v="A new play about coming coming home, recovery, and trying to find God in the process."/>
        <s v="Sherlock Holmes's &quot;Case of the Blue Carbuncle&quot; &amp; &quot;Case of the Dying Detective&quot; staged as One Act Plays this December."/>
        <s v="Bare Theatre presents one of Shakespeare's most notorious characters in the final chapter of the War of the Roses saga."/>
        <s v="A modern reworking of Shakespeare's histories and tragedies in iambic pentameter to talk of death, love, and race."/>
        <s v="I want to add a new perspective to the cycling safety debate by taking my play THE WHITE BIKE to the Edinburgh Festival of Cycling"/>
        <s v="Help Prospero take its Dark Retelling of the &quot;Red&quot; story to Edinburgh! The Forest breathes and waits...will you join us?"/>
        <s v="Gorgeousness that which sits in the root of Loveness._x000a_Other than this there is no endearment for or otherwise_x000a_to describe."/>
        <s v="Andy Boyd's epic new satire about heroes and villains, humankind's search for glory, and fascism in America"/>
        <s v="Help us strengthen and inspire disability arts in Atlantic Canada"/>
        <s v="Down the Rabbit Hole is an exciting new play by Not Just Theatre Productions. To be performed at Matthew's Yard Theatre in Feb 2015"/>
        <s v="Imaginary Theater Company presents two modern day tall tales about family, resilience and redemption."/>
        <s v="Help WSC Avant Bard bring to life the US premiere of a theatrical retelling of 1001 Nights, adapted by Hanan al Shaykh &amp; Tim Supple!"/>
        <s v="Familiar Strangers follows the journey of a community of people living homeless on the streets in and around Tompkins Square Park."/>
        <s v="Young adult theatre makers from London are raising money to cover costs for touring with their current production MigrantsÂ´ Rhapsody."/>
        <s v="The play tells the story of Jim and Doyler and their friendship on the brink of Irish independence."/>
        <s v="Innovative Theatre Company Needs You To Reach Funding Requirements. We Are So Close We Can Smell It! Thank You In Advance."/>
        <s v="An edgy, hilarious, compassionate and honest show to help caregivers find courage, trust their instincts and above all, to laugh."/>
        <s v="After 3 successful nights last year, Itch+Scratch are back. New writing, live music and party fun. Best New Theatre, Great Night Out."/>
        <s v="&quot;3 Days In Savannah&quot; explores the issues of love, racism, and regret while reminding us that, &quot;life is a game and love is the prize.&quot;"/>
        <s v="Jestia and Raedon is a brand new romantic comedy play going to the Edinburgh Fringe Festival this summer."/>
        <s v="&quot;Tissue&quot; is a play about Breast Cancer. Produced by MonkeyBond theatre co.ltd to raise awareness for Breast cancer."/>
        <s v="Battle Stage Plays is seeking to raise funds to cover developmental costs and move closer towards touring our dynamic hit stage plays."/>
        <s v="Two marine biologists are at odds during an important expedition. When a stranded shark refuses to die, things get weird."/>
        <s v="Providence's Latino theater, ECAS Theater, is headed to Cuba in July to premiere an original Cuban play there. Help us make history!"/>
        <s v="The Saltbox Theatre Collective is a brand new not-for-profit theatre company in Illinois."/>
        <s v="Phantom Pain - a new play promoting mental health awareness written and performed by fledgling theatre company Unhinged Creations."/>
        <s v="A theatrical adaptation of Oscar Wilde's short stories, presented by Suitcase Civilians at The Space, April 5-10 2016."/>
        <s v="StoneCrabs is thrilled to bring to the UK the first English production of Philipp LÃ¶hleâ€™s play Das Ding (The Thing)."/>
        <s v="Join Estelle Parsons in support of Theater That Looks and Sounds Like America"/>
        <s v="FPLA presents FRIENDS IN TRANSIENT PLACES by Jonathan Caren: a magical story of modern life."/>
        <s v="The Eno River Players is a community theater in Durham, North Carolina. We are trying to raise money to get our second show on its feet"/>
        <s v="A London flat, two stories play simultaneously. Irish mapmaker 1821, Iranian artist present day. Each senses the other. Worlds collide."/>
        <s v="We believe in the power of stories to change the world. Theatre that inspires transformation."/>
        <s v="Two sisters make a set of paper dolls which take them on a journey across lands, creating memories along the way."/>
        <s v="We are a company of crafted and trained actors, writers and directors dedicated to the principles set by the legendary Group Theatre."/>
        <s v="Please help us raise funds for the production costs of a world premiere production of a play that will raise awareness for spina bifida"/>
        <s v="Tempest opens Feb. 25. Please support Shakespeare, the arts and community youth theater! Be a part of something special!"/>
        <s v="The Hope Theatre is fundraising for their second in-house show, the London premiere of Sea Life by Lucy Catherine opening 24th May 2016"/>
        <s v="Old Hat's new production explores the bleak culture of war and the cosmic powers of guilt and imagination in Shakespeare's tragedy."/>
        <s v="In this ninety-minute adaptation of the classic Shakespeare play, a cast of nine women asks the question: What even is virginity anyway"/>
        <s v="Nora Wageners TheaterstÃ¼ck lÃ¤dt den Zuschauer ein auf eine teils lustige, teils dÃ¼stere Reise ins Wohnzimmer der jungen, arbeitslosen K"/>
        <s v="A thrilling 'steampunk' reworking of the infamous gothic horror novel by a powerhouse ensemble will leave you begging to be bitten."/>
        <s v="Actors creating more theatre in Brighton. A LOT MORE. Classics, contemporary, new writing, Shakespeare, foreign translations and more."/>
        <s v="A new spoken word play, written by Paul Hewitt, in 3 parts about love and fate, inspired by the Ruba'iyat of Omar Khayyam."/>
        <s v="Help Strangeloop Theatre create and support new work by sponsoring our 2015-2016 season."/>
        <s v="Help get Jelly Beans to the Theatre503 stage. An important piece of new writing by Dan Pick, produced by Kuleshov Theatre"/>
        <s v="30 days to raise Â£1500 - to run drama workshops about the plays themes with girls (aged 13-18) who are in need! GIRL POWER!"/>
        <s v="Two strangers on a bridge in the dead of night, a game of dominoes, and a value ready meal - by upcoming HighTide Escalator Playwright."/>
        <s v="Alef productions, LLC is proud to present a World Premiere Play about Acceptance, Relationships,  Mortality and Love!"/>
        <s v="A Theatrical Production Celebrating the Lebanese Culture and the Human Spirit in Time of War."/>
        <s v="World Premiere, an M1 Singapore Fringe Festival 2017 commission."/>
        <s v="KNOW Theatre has been invited to bring our production of Vieux CarrÃ© to the Provincetown Tennessee Williams Theatre Festival!"/>
        <s v="Oscar Wilde's classic romantic farce like you have never seen it before. Bigger. Louder. Sexier.  And covered with glitter."/>
        <s v="A first play about a first kiss, Making the Move is going to the Edinburgh Fringe festival.  Join the party, fall in love.  Help us!"/>
        <s v="Cancel The SunshineÂ is a new play that explores living with a mental health condition in an honest, witty and articulate way."/>
        <s v="A dazzling dramatic musical drama that takes place inside a Charm City Church! Help us finance a play that is back by popular demand!"/>
        <s v="The Series will consist of free staged readings of Shakespeare's plays, brought to life by professional actors in Montclair, NJ."/>
        <s v="An intense new play exploring how far you would go to protect your family.  Employing new graduates to give their careers a kickstart."/>
        <s v="Help a non-profit community theatre create an unforgettable production of J.M. Barrie's classic play."/>
        <s v="How far would you go for revenge? The Collector is a dark thriller of regret, retribution and broken masculinity."/>
        <s v="I'm Alright. A story of young women, told by young women, for the world."/>
        <s v="Help support Red Planet, a new science fiction play based off the Mars One exploration."/>
        <s v="This play tells the story of the toxicity of sensationalism shown through one man's struggle with notoriety."/>
        <s v="The Rules is a brand new black-comedy, serial-killer-romance debuting at the Edinburgh Fringe this August and we need your help!"/>
        <s v="A rare  production of World acclaimed playwright Howard Barker's groundbreaking &amp; provocative 'The Castle'."/>
        <s v="Production of wickedly funny new play for two women, written by iconic songwriter and ex-London's Burning man, Chris Larner"/>
        <s v="3 college grads struggling to fund their social network. 1 bratty blackmailing student. 1 dreamy Asian business man. 1 awesome play."/>
        <s v="An empowering play about war time code breaker Alan Turing which tells the real story of a hero vilified for his sexuality and suicide."/>
        <s v="'Can you ever find acceptance in death?' _x000a_Rose of June is a piece of theatre exploring the stages of grief. Unity Theatre - September"/>
        <s v="A play by Alexei Arbuzov about the lives of three teenagers during the Nazi siege of Leningrad, 1942, in a new adaptation by Nick Dear."/>
        <s v="A Hard Rain is a new play that takes place on the eve of the Stonewall riots in the â€˜hiddenâ€™ gay bars of 1969 Greenwich Village."/>
        <s v="A creative art therapy project for Syrian children. Romeo &amp; Juliet are lovers separated by war. Romeo in Jordan &amp; Juliet in Syria."/>
        <s v="Peter Brook Award Nominees Empty Deck need Â£3500 to get 'Cosmic Fear or The Day Brad Pitt Got Paranoia' to the Edinburgh Fringe!"/>
        <s v="Art imitates life: This prophetic 1960 satire follows presidential candidates who stop at nothing to capture their party's nomination."/>
        <s v="Six gay men, emotional baggage, and online dating: what could go wrong? A play about looking for love and finding something better."/>
        <s v="An Equity Reading of a new play; Intimate drama about a family dealing with consequence of actions after a school shooting."/>
        <s v="Stories from the Bronx make for an uncommon play. Help us finish funding this production, supported by the Kevin Spacey Foundation."/>
        <s v="Pollyanna just completed an extremely successful run of this new educational play and wants to tour to more under-served communities."/>
        <s v="ICONS is a unique new play about the Amazon warrior women from Greek myth and re-imagines them from a contemporary female perspective."/>
        <s v="Chimera Ensemble is launching 2 inaugural theater productions, and we need support to do high quality work!"/>
        <s v="1140 Productions adapts Shakespeare's 'Romeo and Juliet' for a contemporary audience. It's a raw, melancholic spin on the classic tale."/>
        <s v="New play about the comfort and the danger of living with memories. Gay themes. Experienced team looking to present first reading"/>
        <s v="Life is more than the days you have left. 1 in 3 tells of two normal people &amp; their confrontation with mortality and the dice of fate."/>
        <s v="hiSTORYstage presents a film noir-style comedy mystery with a Shakespearean twist performed as a 1944 radio drama."/>
        <s v="Ambitious, Edinburgh-based company, Thrive Theatre, are bringing their brand new comedy BUFFER to the 2014 Edinburgh Fringe!"/>
        <s v="Miramar is a a darkly funny play exploring what it is we call â€˜homeâ€™."/>
        <s v="&quot;Rainbowtown&quot; is a new play for kids. Help us bring it to the Main Line during the 2014 Philadelphia Fringe Festival!"/>
        <s v="Help a group of recovering alcoholics bring Samuel Beckett's classic to a seaside town!"/>
        <s v="We're mounting a theatrical adaptation of Lord of the Flies completely student directed, produced, designed, managed and performed."/>
        <s v="13 young people have taken over Spinning Wheel Theatre to choose, produce and create their own show from scratch."/>
        <s v="A hilarious comedy starring Sarah, a recent grad, who uses the magic of a mystical open mic to solve the problems of her relationships."/>
        <s v="Support a daring new theatre creation               _x000a_Supportez une audacieuse compagnie internationale et aidez-les Ã  crÃ©er leur piÃ¨ce"/>
        <s v="Itâ€™s a celebration of our heritage. Well, not all of ours. If you live in Liberty Falls, itâ€™s yours. If you donâ€™t, then it's not."/>
        <s v="Two worlds, one bond - no turning back._x000a_A dark comedy about domestic abuse and the power of an unlikely friendship"/>
        <s v="The Montclair Shakespeare Series presents staged readings of Shakespeare's work in historic venues throughout the summer in Montclair."/>
        <s v="We are Seance Theatre Group trying to fund our first performance, Noel Coward's hysterical comedy farce, Blithe Spirit."/>
        <s v="A funny and moving new play about two families dealing with aging parents in very different ways!"/>
        <s v="Biddy is 24. Biddy is a hopeless romantic. Biddy always wanted to be a vegan. Find out what happens_x000a_when Biddy gets sectioned."/>
        <s v="Help us take &quot;She Has a Name&quot;, the human trafficking story of one victim, on tour to all over Northern and Central California."/>
        <s v="Exciting and visceral new-writing that challenges the way we view the fine line between war and terror..."/>
        <s v="Join us in a campaign benefitting the southland company and its interdisciplinary artistic efforts in Los Angeles."/>
        <s v="The world's Boarding School history is brutal. But in this acclaimed play, Natives run the school, and Whites are being assimilated."/>
        <s v="Rough Haired Pointer present for the first time ever Joe Orton's 'Fred &amp; Madge' at the Hope Theatre, Islington this Sept and Oct"/>
        <s v="The RC Players are beyond excited to be bringing this controversial, socially-minded show to Michigan's campus, but we need your help!"/>
        <s v="A new twist on our annual festival of fully-produced plays by member playwrights, performed by a talented ensemble cast!"/>
        <s v="We are raising funds to allow for enhanced scenic, costume, and lighting design. Every dollar helps!"/>
        <s v="Be part of bringing this witty, engaging &amp; important play by award-winning writer Silva Semerciyan to London's Theatre 503 this summer."/>
        <s v="Fury Theatre is bringing Mamet's powerful play, Oleanna, to life!  Help us get ahead of funding so we can keep theater affordable."/>
        <s v="Atlanta SoloSchool brings a beloved children's play to the 4th Annual Festival of Russian Youth Theaters in Washington, DC on May 31."/>
        <s v="As part of the 400th anniversary of Shakespeareâ€™s death, AC Productions will present a new production of Hamlet adapted by Peter Reid"/>
        <s v="A powerful and urgent tale of the first line of defence for the NHS. Based on true stories from junior doctors."/>
        <s v="Waterwell's New Works Lab @ PPAS is the country's leading development program for challenging new plays for young actors."/>
        <s v="Developing and presenting Rotimi Babatunde's stage adaptation of The Secret Lives of Baba Segi's Wives directed by Femi Elufowoju, jr"/>
        <s v="Forest Hills Eastern's Student Run Show 2015. Our goal is to present a professional quality show on a budget."/>
        <s v="Maggie is a deaf girl determined to make a silent film masterpiece. Help us share her story with students across the state of Idaho."/>
        <s v="The Erlkings is a play that uses the writings of the perpetrators of the Columbine Shooting to explore the inner lives of these boys."/>
        <s v="Part ghost story, part cautionary tale, Holocene is a play about the end of our world, and the beginning of another."/>
        <s v="A new play developed in collaboration with graduating theatre makers, premiering at the Edinburgh Fringe Festival 2014."/>
        <s v="The WORLD PREMIERE of Neil Smith's beautiful and thrilling new version of Strindberg's modern masterpiece - CREDITORS."/>
        <s v="I would like to raise a small budget to put on my first play, Virtual Reality. To be put on at 53two, Manchester - 29th &amp; 30th Nov 16"/>
        <s v="We need support for our play so we can promote awareness of kidney diseases and the effect it has on sufferers and their families."/>
        <s v="Our 1st full season!  We need your help to fund costumes, sets, props &amp; help bringing these wonderful shows to the stage!"/>
        <s v="Bare Theatre stages A.R. Gurney's Pulitzer Finalist script about a relationship spanning a lifetime and long distance."/>
        <s v="death&amp;pretzels presents their first Chicago based project:_x000a_The Dybbuk by S. Ansky"/>
        <s v="Bringing Tennessee Williams, Shakespeare, and 8 world class actors to Longview, Washington to build a play in and for the community."/>
        <s v="People Of Interest is providing free tickets to &quot;Campo Maldito&quot; for Tenderloin residents who could not otherwise afford to see it."/>
        <s v="Please help us fund &quot;Damselfly&quot; - The Play ( put on by Saints on Stage Alumni &amp; sponsored by Mothers Against Medical Error)"/>
        <s v="Join people who stutter as they come together to support Stuttering &amp; Alzheimer's organizations. Everyone's voice is heard right now!!"/>
        <s v="Klippies is the debut play from Johannesburg-born writer Jessica SiÃ¢n, premiering at the Southwark Playhouse, London in May 2015."/>
        <s v="Help a small theater produce an original adaptation of Lewis Carroll's classic story."/>
        <s v="LA-based team of professional actors and directors taking Rajiv Joseph's harrowing and romantic play to the Boulder community."/>
        <s v="We are producing the play Bug, by Tracy Letts.  This will be an inspiring show, and a great way to bring help to a great LA charity."/>
        <s v="An Evening of Radio aims to showcase original work written by undergraduate playwriting students in the style of live staged readings."/>
        <s v="A new play about dual-faced identities in the gay community, particularly among those who are deaf and those living with HIV."/>
        <s v="WE NEED YOUR HELP! We are a small town youth arts ensemble, training kids excited about theatre. We need dollars. We need YOU!"/>
        <s v="Rehearsal &amp; development of our first project as Axon Theatre: &quot;The Star-Spangled Girl&quot; in South Wales."/>
        <s v="Pope Head: The Secret Life of Francis Bacon â€“ A solo show celebrating the artist. Touring a land Down Under 12 Feb - 14 March '15."/>
        <s v="&quot;He was a poet, a vagrant, a philosopher, a lady's man and a hard drinker&quot;"/>
        <s v="The Mount-- a new play based off the life of Edith Wharton-- is having its premiere reading AT the real Mount in Lenox, MA!"/>
        <s v="Help us produce this original play! The play will be presented at the LSTFI July 12-14. Follow us on Facebook."/>
        <s v="The Beautiful House' is a story of modern mummification and the present day post-humanist crisis in our relationship with death."/>
        <s v="I'm a high school student in New Jersey planning on producing and directing a Twilight Zone Play for a &quot;One Act&quot; competition."/>
        <s v="hiSTORYstage presents Eric Overmyer's story of three 19th century women on a journey through time, and space, all the way to 1955!"/>
        <s v="A full length comedy, Patagonia follows Grason and Jerry on their journey through a magical, South-American rainforest."/>
        <s v="Knee Slappers new production coming to Camden Fringe 2014! Presenting this off the wall, dark comedy for lovers of the bizzare. Groovy."/>
        <s v="Be a part of helping bring the 2013 Tony Award winning comedy &quot;Vanya and Sonia and Masha and Spike&quot; to the Edgemar Center for the Arts!"/>
        <s v="&quot;Thief,&quot; a one man touring show, a theatrical experience portraying a supernatural story about the 3 days Jesus spent in the grave."/>
        <s v="Robots, Space Battles, Mystery, and Intrigue. Nothing is Impossible..."/>
        <s v="I promised my mother on her deathbed that I would tell the world MY story, so here it goes...crossing fingers, 2015 SF FRINGE"/>
        <s v="Cyril needs your help to MAKE new puppet friends to accompany him on a magical journey through storytelling, puppetry and clown."/>
        <s v="'Pushers' is an exciting new play and the first project for brand new theatre company, Ain't Got No Home Productions."/>
        <s v="A new production of Twelfth Night with an ambitious and enthusiastic group of high school students who love Shakespeare and teamwork."/>
        <s v="Help the Upstart Crows of Santa Fe bring Shakespeare's Julius Caesar to life with quality wooden stage swords!"/>
        <s v="Uncalled For is finally bringing their latest work of intelligently reckless stream-of-consciousness sketch comedy to Toronto."/>
        <s v="Why Do We Know More About Kim Kardashian Than Abigail Adams?  Let's produce and publish a play about women who MAKE and MADE history!"/>
        <s v="Family Duels is a tragicomedy about family, filth, fraud and fornication. Please help us bring Crooked Tree to the Camden Fringe."/>
        <s v="The Spotlight Youth Theater is a program where every participant has a moment in the spotlight."/>
        <s v="Venus in Fur, By David Ives."/>
        <s v="Amidst the atrocities of WWII, two women transcend enemy lines to make the ultimate heroic sacrifice."/>
        <s v="Original plays written, performed, and produced by young and diverse theater artists - alumni from Hostos Lincoln Academy in the Bronx."/>
        <s v="The New Artist's Circle is a theatre company dedicated to bringing the arts to young people."/>
        <s v="Fast paced, two hander which uses headphone verbatim technique to give an insight into the everyday lives of Leeds city locals."/>
        <s v="Raising funds for Dandelion Theatre's Chicago production of 'Body Awareness' by the Pulitzer Prize-winning playwright Annie Baker."/>
        <s v="A modern telling of the Greek myth. Sisyphus defies the Gods and attempts to change the world order... but can he overcome his fate?"/>
        <s v="Help us get actor-writer Ian Bonar's debut play - a hilarious, heartbreaking story of grief and loss - to the 2016 Edinburgh Fringe."/>
        <s v="Score is a musical play inspired by true stories of parents who have recovered from addiction and regained their children."/>
        <s v="Meet the Martins; a modern family dealing with modern issues in a way that is as All-American as apple pie, James Dean and repression."/>
        <s v="8 ten-minute plays, written, directed, rehearsed, and fully produced in only 24 hours! Are we crazy? You bet we are!"/>
        <s v="Bare Theatre takes on Shakespeare's most notorious &quot;problem play,&quot; which asks how far we are willing to go to do what is right."/>
        <s v="A new comedy about what happened to a band of foolhardy actors when the Puritans closed the theatres in the 1640s."/>
        <s v="Georgia is a play that looks at the taboo topic of rape in a relationship.  It's a play about perspectives and various viewpoints."/>
        <s v="One of Australia's greatest theatres needs your help. Please help us refurnish, fit out and restore this legendary storytelling venue."/>
        <s v="Critically-acclaimed new-writing company Old Trunk make their Edinburgh debut alternating their two darkly comic plays."/>
        <s v="Join 5 high school teachers in the lounge of every high school in America.  Hear what they never say in the classroom."/>
        <s v="MACBETH IN THE BASEMENT will premiere at the Capital Fringe Festival in July 2016. A teenage kingâ€™s rise and fall in a vicious game."/>
        <s v="We're trying to get our play, &quot;An Evening With Sarah Pettyfer,&quot; to the  Orlando Fringe Festival. The only thing is...we need your help!"/>
        <s v="Dorothy Parker's unforgettable characters come to life onstage in &quot;Might As Well Live&quot; at the 2015 Hollywood Fringe Festival."/>
        <s v="Jericho Creek is an original production by Fledgling Theatre Company which will be performed at The Cockpit Theatre in July 2015"/>
        <s v="GTP has been protected financially by The Director since 2012. Now it's time for the community. Do you want GTP? Are we worth it?"/>
        <s v="A brilliant play by Will Eno. An exciting, young theatre company. A production that promises to wow. You wouldn't want to miss it."/>
        <s v="The 2016 Resident class is producing a family play about one kid's quest to fly. Help us inspire the next generation of theatre lovers!"/>
        <s v="Shakespeare Company at UCLA presents The Tempest under the stars in the Fowler Museum Amphitheater. Bring your blankets and enjoy!"/>
        <s v="We have the Blackbox Fellowship at Boston Playwright's Theatre, now all we need is your support to produce Kevin's new play!"/>
        <s v="We need your help purchasing a stage for our production of the Wizard of Oz! This program is helping children with autism. Thank you!"/>
        <s v="&quot;Special in a Bad Way&quot; is a comedy that questions American Public Schools in their treatment of the so called, 'learning disabled.'"/>
        <s v="A one-woman show by Canadian artist Tina Milo. it is a multimedia show about an actress auditioning for a role of a depressed woman."/>
        <s v="A one-woman play based on Lizzie Borden who was accused of the brutal hatchet murders of her father and step-mother.  Workshop Oct NYC."/>
        <s v="We've been invited to the San Diego International Fringe Festival. Can you help us get there? Special performances in SLC and OREM."/>
        <s v="This solo show has the power to profoundly impact new mothers and those that love them and to educate &amp; change how we support them."/>
        <s v="Figure 8 Troupe's debut performance! A stunning piece of theatre written by premier female playwright Maria Irene Fornes."/>
        <s v="A minimalist, post-modern production of the classic play, performed and produced by aspiring theater undergraduates at UMass Amherst."/>
        <s v="'Pig' by Alex Oates is an urgent and dark comedy with live music that discusses the vital issue of the state of our police force."/>
        <s v="Dickhead is a play about one man's struggle with the dicks in his head. If you want to know more stop being a twat and put out...please"/>
        <s v="A group of Sicilian immigrants in New York struggle to deal with conflict from both within the family and from without."/>
        <s v="The Sterling Lion Theater Company is a non-profit theater group established for the benefit of the Connecticut lower Naugatuck Valley."/>
        <s v="Four myths._x000a_Four writers._x000a_Four new takes._x000a__x000a_The Four Disgracers comes to the stage to launch a new theatre group, Ixion."/>
        <s v="The Secret is a historical drama about a lawyer who worked for the Spanish Inquisition &amp; crossed the Atlantic with Menendez in 1565."/>
        <s v="Please help our troupe bring our first project from planning to reality! Join us on one exciting ride!"/>
        <s v="Roll The Dice Theatre Company revolves around taking risks in the game of life vicariously through beloved childhood games."/>
        <s v="PL@Y is an original comedic fantasy spectacle inspired by the original music of the Amboys and classic rabbit-hole fiction archetypes"/>
        <s v="The Uncommon Loons return with Much Ado for a 2nd production of Shakespeare in Minnesota's Nature on the banks of the Mississippi!"/>
        <s v="The world premiere of the first full-length play by Eve Leigh, at the intimate Finborough Theatre in London."/>
        <s v="We're making a hard hitting, innovative play which will open your eyes to what mental illness is like in the mind of the sufferer."/>
        <s v="Brazos Valley TROUPE is taking an original work, Truth AND Consequences, to the Texas Nonprofit Theaters 2014 Youth Conference"/>
        <s v="My play &quot;In the Hour Before the Bars Open&quot; has won an award from KCACTF, but I need to present the play in Georgia to receive it!"/>
        <s v="We are casting an all-inclusive production of Shakespeare's Twelfth Night in a non-traditional performance space."/>
        <s v="A new play about a lesser known yet pivotal event in American history, about a group of WWI Veterans fighting for their rights."/>
        <s v="Support an outstanding cast of actors to take on a professional production of a masterpiece of modern theatre"/>
        <s v="One play.  Two theaters.  See the story from both sides and then decide for yourself - who are the BEASTS OF BAVERLY GROVE?"/>
        <s v="Bookstory is a tiny puppet musical with some very big ideas that tells the story of the story in the digital age"/>
        <s v="Help us to bring &quot;Protocols&quot; at the 2015 Camden Fringe. The most controversial play of the year."/>
        <s v="A professionally directed/acted workshop &amp; reading for a new play depicting sexual addiction and its crippling effect on relationships."/>
        <s v="New show with 2 performers and an original score, bringing the true story of this forgotten WW1 heroine to audiences in the southwest."/>
        <s v="An old play about our world. Set in 1970s England, Magnificence is a gut-wrenching story of radicalisation, idealism and pity."/>
        <s v="A West Texas matriarch is enraged by the news that her gay grandson has been the victim of a hate crime committed by his own father."/>
        <s v="The Attic interns present Tennessee Williams's &quot;Talk to Me Like the Rain and Let Me Listen&quot; performing at The Flea Theater!"/>
        <s v="By day we perform Acts of Kindness, by night we perform free theater, all sustained by the love of our neighbors, not ticket prices."/>
        <s v="A 'tasty' new drama ~&quot;Booker T Washington of Tuskegee, Alabama, dined with the President (Roosevelt) last evening.&quot;~ the White House."/>
        <s v="pluck. productions present their first four-week run - the world premiere of David K. Barnes' BIRTHDAY SUIT at the Old Red Lion."/>
        <s v="Partners w/the Black Arts &amp; Cultural Center; we use theatre to EDUCATE &amp; EMPOWER through diverse expressions of the human experience."/>
        <s v="â€œFar From Fictionâ€ is a powerful play, written by Sally Willis, offering insights into a new understanding of  female psychology."/>
        <s v="A political comedy for a crazy election year"/>
        <s v="Our goal: To produce a stirring one-woman show historically based on African-American womenâ€™s experiences, struggles, and journeys."/>
        <s v="Two shows! (we're feeling particularly ambitious). Help us produce Eurydice and The Effect of Gamma Rays on Man-in-the-Moon Marigolds!"/>
        <s v="A Theatrical Prequel to Hell's Rebels, the current Pathfinder Adventure Path from Paizo Publishing"/>
        <s v="On the 60th anniversary of Twelve Angry Men, 12 female writers create 12 short pieces about what makes them angry."/>
        <s v="&quot;Inteligent, Inspired and Inimitable&quot; Nottingham's leading two man improv show is heading to Dave's Leicester Comedy Festival."/>
        <s v="A fast-pace, zany comedy involving six actors performing seven usually untold Grimm Fairy Tales about giants, witches, demons and more!"/>
        <s v="A play about riverside homelessness, inspired by true events. Shows at Brunel Museum, 240 Project and similar community organisations."/>
        <s v="A searing new play that takes  an unflinching look at the terrible costs of police shootings in the African American community."/>
        <s v="A brand new stage adaptation of the Libby Purves/Nicholas Heiney book. A new work involving music, poetry and fajitas. #timetochange"/>
        <s v="Yellowbelly Theatre needs your help to bring this incredible play of love, lust and mistaken identity to life in our debut performance!"/>
        <s v="Ancient Greece. Giddy, champagne soaked debauchery celebrating the Trojan War's end leads to a shocking and deadly surprise."/>
        <s v="A circus theater show. An escaped carousel horse and a beautiful wire dancer let the fantasies run wild."/>
        <s v="Death &amp; Pretzels presents the world premiere of Paul Pasulka's Gruoch, or Lady Macbeth"/>
        <s v="FUND our teens in Shakespeare's comedy &quot;The Merchant of Venice&quot;. Donating pays for our venue/insurance located in Woodland, CA."/>
        <s v="Help us produce this revealing play about Nazi-resistance member Dietrich Bonhoeffer and his final years of incarceration during WWII."/>
        <s v="Help to bring this heart warming story of Ray Didinger's relationship with his boyhood hero Tommy McDonald to life."/>
        <s v="We're putting together a production of THE UNDERSTUDY by Theresa Rebeck and hope you'll help us share this story."/>
        <s v="Help us bring to life tales of hardship, danger and community of extraordinary women working in WW1 munitions factories."/>
        <s v="MOONFACE explores the formative f***k-ups of adolescence. Fresh, incisive new writing. Monologue, movement and striking naturalism."/>
        <s v="UASPA is a performing arts high school producing its 2014 Theatre Showcase featuring our strongest performances and original work."/>
        <s v="Support Lock&amp;Key Theatre's 'Timon of Athens' by donating to our printing! Every penny goes to posters, programmes, flyers and scripts."/>
        <s v="Professional actors bring to life the true stories of 5 African-Americans struggling with mental health and their search for healing."/>
        <s v="MASKS is a dramedy dealing with what it means to be alive, the reliability of identity, and what it means to suffer."/>
        <s v="Baby Living Room is a project created by Spazio Farma Mestre for children: free theatre for kids as sustainable education for families"/>
        <s v="'Immortal', a play about five English Air Bombers in WW2, is an exciting first project for the brand new Production Company, GreanTea."/>
        <s v="A play by April Yvette Thompson. A Gullah Healer Woman and an Afro-Cuban Priest forge a new world of magic &amp; dreams in Jim Crow Miami."/>
        <s v="We're making a show about sex. Because it's important, everyone wants to talk about it and it's at the start of everything."/>
        <s v="A theatre company designed to help young people to come out of their shell. Offering workshops and original shows directly to schools."/>
        <s v="The world premiere of an endearing play about love, friendship, men's styling putty, Dungeons &amp; Dragons &amp; our capacity for forbearance."/>
        <s v="How You Kiss Me Is Not How I Like To Be Kissed_x000a__x000a_a new play by Dan Giles_x000a__x000a_coming to FringeNYC 2015_x000a__x000a_www.howyoukissme.com"/>
        <s v="ThreeWay is a part-verbatim play that explores dating &amp; what happens when someone finds the love of their life, except itâ€™s two people."/>
        <s v="Written a solo show about celebrity, and I'll be performing it at the famous Just The Tonic this Edinburgh Fringe - Help me get there!"/>
        <s v="Multi Award-Winng play THE PILLOWMAN coming to the Arts Centre Theatre, Aberdeen"/>
        <s v="The Honeymoon is Over is a romantic comedy about a recently eloped couple learning the dynamics of living together for the first time."/>
        <s v="A &quot;bold, subversive and very funny&quot; clown cookery show about searching for self worth in a cheesecake - VAULT Festival &amp; Tour 2015"/>
        <s v="First stage adaptation of Sarah Moore Fitzgerald's beautiful novel about Alzheimer's and time travel with a live folk score."/>
        <s v="GK. Jr (for student actors 12 and under) will bring George Macdonald's story to life. 10+ speaking parts &amp; many non-speaking parts!"/>
        <s v="In 2015, Green Light is producing 3 shows of new plays exclusively written, directed and created by women- help make it happen!"/>
        <s v="Theatre Machine presents an all-new adaptation of Maxim Gorky's classic of Russian theatre, The Lower Depths."/>
        <s v="Support Kuleshovâ€™s first full length production; help to build the set and bring a fierce and important new play to life"/>
        <s v="A darkly comic one woman show by Abram Rooney as part of The Camden Fringe 2015."/>
        <s v="London based theatre makers collaborating to create a new show about the history of HipHop."/>
        <s v="Help Galli Theater continue to bring fairytales to children in English &amp; German in our theater and to institutions serving children."/>
        <s v="An island in hell. Cleopatra, Joan of Arc, &amp; Queen Victoria wait, trapped in the memory of who they were... until AnaiÌˆs Nin shows up."/>
        <s v="Vote here for whatever show you want to see next year! No gimmick, no stretch goals, just a simple vote and a free ticket."/>
        <s v="Our goal is to bring this story of one town's processing of tragedy and their own community identity to Utah County."/>
        <s v="An unsparing, slightly surreal look at the effects of the private rented sector on two young women. Based on real events."/>
        <s v="Following success with 'The Canada Boys' and 'Parachute', we are looking for financial help from the community with our new production"/>
        <s v="Annabel Lost combines visual art and performance poetry to tell the story of two orphaned refugees, Quetzal and Rhime."/>
        <s v="An extraordinary, punchy and provocative new play, providing a voice for women to address their sexuality and self worth. #EDFREAK"/>
        <s v="A contemporary American play touching on the scorching realities of growing up in the Millennial generation."/>
        <s v="Bumbling architect Romeo and handsome contractor Mario meet their match while building a balcony for Verona, NJ siren, Juliet."/>
        <s v="Critically-acclaimed Old Trunk are back with their new play. _x000a_PRAMKICKER. _x000a__x000a_Written by Sadie Hasler &amp; directed by Sarah Mayhew."/>
        <s v="The world premiere of a play, a true story about love, loss, and a man reaching back in time as the only way to move forward."/>
        <s v="See Theatre In A New Light"/>
        <s v="The GSA BA (Hons) Acting class of 2016 are taking a transfer of their GSA Production to The Cockpit Theatre in London"/>
        <s v="Touring the fast-paced, playful and poignant story of three twenty-somethings in a mental-health support group."/>
        <s v="After being officially selected for the 2015 FringeNYC Festival, we are looking for your help to put on this new and exciting play!"/>
        <s v="Two men on trial for desertion, confined within a Glasshouse. How long can friendship last? How much can a man stand before he breaks?"/>
        <s v="We are trying to produce a kid friendly show about an imaginative journey through space and time. Help us create our wonderland!!"/>
        <s v="Sex. Fish. A COMET THAT DESTROYS THE WORLD. boom a play by Peter Sinn Nachtrieb- Feb 19-21 at The Bridge in NYC."/>
        <s v="A staged reading for &quot;Lucy &amp; Vincente&quot; in NYC. A new play about Lucille Ball &amp; Vincente Minnelli in Hollywood, 1953."/>
        <s v="An adaptation that realizes the internal struggle of Ibsenâ€™s most renowned protagonist as she traverses a claustrophobic social world"/>
        <s v="A new theatre company staging Will Eno's The Flu Season in Seattle"/>
        <s v="A play about the last eight years of the life of Egon Schiele, one of the most influential Austrian Expressionist artists."/>
        <s v="&quot;I think that I have my own will. I can stop this, I tell myself. But it's not true.&quot;"/>
        <s v="River City Theatre Company needs your support as we embark on our thirteenth production, CINDERELLA!"/>
        <s v="Help Chrysalis get this production off the ground!  An original play, we only need $500 to get this production on its feet!"/>
        <s v="The First Play From The Man Who Brought You The Black James Bond!"/>
        <s v="New play 'Pink Confetti' by Paul Roberts at The Courtyard Theatre produced by Etch and directed by Oliver Dawe."/>
        <s v="A student directed and student performed production of Shakespeare's Macbeth in Milwaukee's beautiful Lake Park on June 3rd &amp; 4th"/>
        <s v="Help produce &quot;Thank You For Waiting,&quot; a new play that explores friendship, loss, and mental illness, at the 2016 Frigid Festival!"/>
        <s v="â€œSuddenly Split &amp; Swiping Overâ€ is a sassy and heartfelt one-woman show about ending a longterm relationship and starting over."/>
        <s v="We are a new Theatre Company who are fundraising to put on a new production of the play 'The Blue Room' in High Wycombe and Maidenhead"/>
        <s v="Support Swansea's youngest theatre company Critical Ambition, in their co-production of BLINK with Volcano and The Other Room."/>
        <s v="'E15' is a verbatim project that looks at the story of the Focus E15 Campaign"/>
        <s v="Help us get the show on the road! Petrification is a new play about home, memory and identity and we need your help to tour."/>
        <s v="KHOJALY is a new play that gives a voice to refugees the world over, telling the story of the survivors of the 1992 massacre in Khojaly"/>
        <s v="The Florence Company premieres its first stage play at the Chelsea Theatre in London with an original piece of writing"/>
        <s v="How do you retain a sense identity after losing your home, your family and your country? Leftovers is a play about refugees in Nairobi."/>
        <s v="A Harlem Hellfighter struggles to re-integrate into his community after heroically fighting for his country in WW1."/>
        <s v="a woman walks into a bar except she looks like a man and no one's serving drinks. one night only"/>
        <s v="A production of &quot;Gruesome Playground Injuries&quot; by Rajiv Joseph July 24th-August 9th at The Bakery in Denver, CO."/>
        <s v="Bob is on the road. Bob is on the run. But from what? Will she make it to her destination and what will she find whens she gets there?"/>
        <s v="A vibrant, gender-inverted film-noir adaptation of Shakespeare's brutal comedy Taming of the Shrew, a visceral physical spectacle."/>
        <s v="Venue hire and payment of designer for a darkly comic, all female play about power - losing it, wanting it and fighting to get it back"/>
        <s v="The play yet to be described as &quot;A surefire Edinburgh Fringe Festival Cult Hit&quot;. Coming to the Underbelly, Edinburgh, 5th-30th August."/>
        <s v="We are a fledgling theatre company based in Atlanta looking to fund our first show, Sincerity Forever by playwright Mac Wellman."/>
        <s v="An Irish show about mental illness though the eyes of the man experiencing it. Support this show and help get it to Boulder and NYC."/>
        <s v="Bare Theatre and Sonorous Road collaborate on the NC debut of  Allan Maule's gamer fantasy play that was extended in New York."/>
        <s v="5 actors. 39 characters. 1 epic adventure. Presented by the Cradle Theatre Company."/>
        <s v="An original play exploring the complications of romantic relationships in all forms."/>
        <s v="â€œThe Event of a Lifetimeâ€¦â€_x000a__x000a_After the books stopped selling, and family disappears..the next event is closer than expected for him."/>
        <s v="Help us run Leithâ€™s acclaimed, year round pub theatre VPT as part of Edinburgh Fringe 2015. Presenting 72 short plays over two weeks."/>
        <s v="The first four-week performance run for our dance-theatre company, Geste Records, to be performed at The Yard Theatre in September."/>
        <s v="One Shot Theatre Company is an organization that promotes youth theatre for social change, putting on shows that open a social dialogue"/>
        <s v="I am asking for public funding to help put together a musical tribute titled &quot;Blast From The Past&quot; reenacting famous HipHop, RnB acts."/>
        <s v="Introducing a high class environmentally friendly, vegan, adult cabaret theater in Chicago with unique on, and off stage entertainment."/>
        <s v="The Jeremy Kyle Show offers so much subject matter to create an opera with.  Along with his brilliant put downs it could be excellent!"/>
        <s v="A revival of Shadowbox Live's Off-Broadway Rock Opera to uncompromisingly explore the darker urges of humankind. But we need your help!"/>
        <s v="A professional musical revue. First performed in 2013 as a short tour, to be embarking on a full length tour across the UK in 2015!"/>
        <s v="SMOKEY AND THE BANDIT: THE MUSICAL_x000a_The classic film, characters and music you love, on stage, LIVE!"/>
        <s v="Alice is an original musical for all ages with a unique new story based on Alice's Adventures in Wonderland, premiering in summer 2017."/>
        <s v="Mary's Son is a pop opera about Jesus and the hope he brings to all people."/>
        <s v="The Brotherâ€™s of B-block is a musical play. A new take on &quot;OZ&quot; _x000a_The Wizard of OZ meets HBO's OZ."/>
        <s v="THE BALLAD OF DOWNTOWN JAKE is a newly created contemporary music drama that is schedule to premiere in Phoenix, AZ in March 2015."/>
        <s v="A rock and roll journey that explores love, loss, redemption, duality and ascension."/>
        <s v="POE is a tragicomic musical about the life and works of Edgar Poe, with Death as his therapist helping him find peace in the beyond."/>
        <s v="Help us bring the SPRING AWAKENING to Frederick, MD! _x000a__x000a_We're producing a project for young adults and could use your help."/>
        <s v="See Pryor from his teenage years to his last breath featuring his past wives, closest friends. &amp; his fan favorite character Mudbone."/>
        <s v="All the world's a stage..._x000a_It is my biggest dream to perform my own, selfcreated musical with lots of kids as big as I am able to."/>
        <s v="It feels like the first time. Like the very first time everyone's coming-of-age comes to the stage. Think 'Wicked', with bad acne."/>
        <s v="We are the Saugerties High School drama club. Please help us create our musical to keep theater alive!"/>
        <s v="This new musical comedy empowers women and girls of all ages to be themselves in their shoes, whatever shoes they choose."/>
        <s v="Develop demo materials for new, true story of teen Revolutionary War heroes - for hybrid film/live stage musical"/>
        <s v="Zachariah Sheldon is a brilliant, darkly twisted brand new musical with music from Mark Newton and script by Anthony Wilkes"/>
        <s v="Help Moth Live! Support Moth and its artist collective to achieve its 2014/15 season."/>
        <s v="Monies raised will help offset production costs of  transportation of set and actors, theatre rental and advertising costs."/>
        <s v="A terse and delicate dissection of male emotions from a rural perspective: fathers and sons, legacy and heritage, molasses and mud."/>
        <s v="A Chicago staged reading of Jim Cartwright's 1992 play-with-music, &quot;The Rise and Fall of Little Voice.&quot;"/>
        <s v="A new take on a classic. Under the direction of Rosanna Saracino, We are exploring the darker elements of A Midsummer Night's Dream."/>
        <s v="ALLIE is a new dark comedy play which will premiere at the Edinburgh Festival Fringe 2015. Written and produced by Ruaraidh Murray."/>
        <s v="Miranda Conquest is Britainâ€™s top celebrity chef. One problem: she canâ€™t cook. A comedy about control, celebrity and kitchen knives."/>
        <s v="All aboard for the world premiere of a new steampunk-inspired train adventure play, written by Maggie Lee and directed by Amy Poisson!"/>
        <s v="Auch dieses Jahr soll wieder unter der Leitung von Christian Seiler &amp; Bruno Catalano ein Projekt der AG Theater stattfinden."/>
        <s v="Vi mindes 400-Ã¥ret for Shakespeares dÃ¸d ved at producere en forestilling, som indeholder alt det, som vi kender Shakespeare for."/>
        <s v="Life is hard when your own imaginary friend can't make time for you."/>
        <s v="We want you to analyze while we dramatize if people who romanticize can recognize true love in a disguise."/>
        <s v="We are a young company who have been accepted to put on our play at The Courtyard Theatre. We need Â£250 for flyers, props and costume!"/>
        <s v="AENY-Spanish Artists in NY brings Juan Diego Botto's &quot;brilliant script&quot; (El PaÃ­s) for &quot;An Invisible Piece of this World&quot; to the stage."/>
        <s v="I'm an Inuit playwright chosen for the esteemed Arctic Circle Residency in Svalbard to write about 1800's Inuk woman guide, Tookoolito."/>
        <s v="Each year our community comes together to put on a fun and funny family show. We need your help to keep our annual event going."/>
        <s v="An Original Short Play: two young women search for answers about sexuality, the history they are taught, and their animal instincts."/>
        <s v="A Fantastic creation about Napoleon, through his words and letters, sublimated by a musical score of rare beauty. Magnificent poetry!"/>
        <s v="Artistic Internship @ Ojai Playwrights Conference"/>
        <s v="A short man takes his tall family to court for stealing his height. Help Small Things Theatre take this big story to EdFringe 2015!"/>
        <s v="A stunning production of Michele Lowe's biting play, The Smell of the Kill.  Brought to you by Michael Sheeks and his friends &amp; heroes."/>
        <s v="Prowl Theatre Company is brand new. We are putting on our first play 'Sexual perversity in Chicago', from the 10th to the 16th August"/>
        <s v="Debauchery, laughter, violence and politics. Why wouldn't you want help Drama Soc's production of 'Posh' be the best it can be?"/>
        <s v="Bring a touring character education play about making wise choices to elementary students in Kentuckiana. Vote Kylie for President!"/>
        <s v="1984. An IRA bomb explodes at the Grand Hotel. Years on, the bomber and a victim's daughter meet. The meeting changes both their lives."/>
        <s v="Zoe is a teenage girl growing up in a deeply disturbing society. If those paid to protect her aren't listening, then who is?"/>
        <s v="Theaterprojekt 12. Kl. Waldorfschule Essen. 2 junge Regisseure bringen volles Engagement &amp; Zeit ein. FÃ¼r ihre Finanzierung sammeln wir."/>
        <s v="3 decades, 3 generations, 3 friends, one house. Real Eyes Theatre explore how our lives are influenced by the decades we grow up in."/>
        <s v="The Black and White Theatre Company Inc. is a small company who loves to perform and entertain, but needs your support to succeed!"/>
        <s v="Goldfish Memory Productions seeks at least $12,000 to begin their first 3 professional projects."/>
        <s v="The Ugly Collective takes Some big Some bang to the Underbelly Venues at the Edinburgh Fringe!"/>
        <s v="Bert V. Royal makes a strong statement about drug use, suicide, teen violence, rebellion and sexual identity in this powerful play."/>
        <s v="In The Dudleys! family memories are brought to life as a malfunctioning 8-bit video game. Press Start."/>
        <s v="HBOâ€™s Going Clear meets Netflixâ€™s Unbreakable Kimmy Schmidt in this one-woman comedy that takes you into and out of a destructive cult."/>
        <s v="My one-woman show invites audiences to join me on my path to pregnancy as I share my neuroses, challenges and revelations."/>
        <s v="A Krumpus Story is a dark holiday comedy for anyone who wants a little more spice in their holiday fare."/>
        <s v="Thespis Theater Festival presents Cassiopeia: A romantic tale of a bride finding her way to her unknown groom before it is too late."/>
        <s v="Bare Theatre &amp; Cirque de Vol Studios are back for another outdoor adventure in the amphitheatre at Raleigh Little Theatre!"/>
        <s v="This October, in association with Rogue Productions at FSU, I will be directing a production of Dog sees God."/>
        <s v="&quot;death (and straight boys)&quot; is a 5 play cycle, loosely founded on the KÃ¼bler-Ross model, more commonly known as the 5 stages of grief."/>
        <s v="The Tulip Tree is a project I have been passionate about for 5 years. It is an unforgettable story that has never been told."/>
        <s v="A humorous, touching play about the joys and challenges of a married couple's tender, yet intense relationship &quot;Love is never random&quot;"/>
        <s v="A play honoring the lives and legacies of the activists and those remembered at the 1992 ACT UP Ashes Action at The White House"/>
        <s v="World Premiere of last play written by Amiri Baraka"/>
        <s v="Help us independently produce two great comedies by Christopher Durang."/>
        <s v="Jason (Georgia on My Mind), a solo play about a modern quest to the Republic of Georgia in the ancient steps of Jason &amp; the Argonauts"/>
        <s v="A new play exploring themes of reverence, belief, and certainty. _x000a_&quot;Because what is is, and what is cannot not be...&quot;"/>
        <s v="Tony-Award Winning Play, The History Boys brought to you by the Independent Student Production Company Narrative Series: Page to Stage!"/>
        <s v="We are 10 years old - please help us celebrate the last 10 years and secure our future for the next 10 years."/>
        <s v="With your support this one-man show will tour various theatres in the UK - it's a story of hero worship and love beyond the grave."/>
        <s v="Two great political plays, separated in authorship by four hundred years but united in their urgency."/>
        <s v="Tell Me That You Love Me, a new play about the love affair between Actress and Writer, with the novel Arch of Triumph as the backdrop"/>
        <s v="Help me produce the play I have written for my senior project!"/>
        <s v="Part-silent film, part-thriller, Dog Show sees four actors play a community of dogs and their owners. One autumn, a killer strikes."/>
        <s v="Shakespeare's &quot;Julius Caesar&quot; inspires the unforgettable story of the &quot;African Che Guevara&quot; Thomas Sankara, President of Burkina Faso."/>
        <s v="Dancing spirits and blood magic come together in-the-park to depict an image of retaliation against oppression in &quot;The Tempest&quot;"/>
        <s v="The award-winning Nottingham New Theatre presents an exciting experimental play about the multi-universe theory and love."/>
        <s v="The play satirizes the Chicago improvisation scene exposing the rules of the craft and the eccentricities of its participants"/>
        <s v="Our original dramatic adaption of this Mozart opera is staged to create visually stunning fun with live music."/>
        <s v="Support this collection of new plays by Kansas City writers and the artists who are bringing it to life!"/>
        <s v="Dear Stone Theater Company brings its inaugural production of Much Ado About Nothing to Logan Square, Chicago. Thanks for watching!"/>
        <s v="The filthily talented Ruby and Darling, take you on a raunch-tastic musical discovery of life with a vagina. #sayno"/>
        <s v="A comedy about, life, death, men, women, and the power of a good Kegel."/>
        <s v="Two teachers and twenty kids bring one of Shakespeare's plays to life!"/>
        <s v="Married, Single, Divorced, Straight, Gay, Transgendered, Birth Mother, Adoptive Mother.... Everyone has a story.  These are ours."/>
        <s v="Matt Fotis's play, Nights on the Couch, was accepted to the 28th Annual Strawberry One Act Festival! Show your support!"/>
        <s v="This summer, help some of the top high school theater students from across the country come to NYC to create a world premiere play."/>
        <s v="Vibrant contemporary political theatre, exploring the professional and human impact of the growing corporate culture in education."/>
        <s v="I am raising money to pay for the rights to produce Sylvia by A.R. Gurney. The show will be a fundraiser for Wayside Waifs."/>
        <s v="A heart-warming comedy by award-winning writer about Love, Sex, Friendship of three old gay men in their 60s'!"/>
        <s v="William Carlisle has the world at his feet but its weight on his shoulders. He is intelligent, articulate and fucked."/>
        <s v="A new piece of physical theatre about love, regret and longing."/>
        <s v="Breaking the American Indian stereotype in the American Theatre."/>
        <s v="Our birthing pains are over! Mamai Theatre Co. has delivered. Ease our growing pains as we move to downtown venues &amp; Playhouse Square!"/>
        <s v="Un psychiatre reÃ§oit une patiente souffrant d'amnÃ©sie, de mythomanie et de nymphomanie. S'en suit une cascade d'Ã©vÃ©nements drolatiques."/>
        <s v="Saltmine Theatre Company present Beauty and the Beast:"/>
        <s v="One man, one monster, one unforgettable act of violence. This is the story of the worldâ€™s most notorious terrorist. It is going to USA"/>
        <s v="A small theatre company taking 'Mine' on tour in early 2016. 'Mine' is a modern play and we hope to break on to the stage with a bang."/>
        <s v="A week of rehearsal culminating in a staged reading of our three-actor adaptation of &quot;Howards End,&quot; for potential producers."/>
        <s v="It's exactly what you think it is: a historical parody of your favorite sitcom about a bar and its psychiatrist spinoff!"/>
        <s v="Bare Bones Shakespeare's first season will start with a DFW school touring show: Romeo and Juliet."/>
        <s v="Shoe-string, Independent theater with a focus on art that makes you think.  Next, we're putting on an award winning Steve Martin play!"/>
        <s v="&quot;MARK TWAIN IS HELL FOR THE COMPANY&quot; is an original theatrical production created and under development by Jeff Lowe."/>
        <s v="A long distance wrong number leads to love, but with Emily flying in to finally meet, Nick somehow forgot to mention he's blind."/>
        <s v="Mijn solo voorstelling gaat over Elektra (Sophokles) en hoe zij als jongere alles beleeft en meemaakt!"/>
        <s v="want to donate tickets to residents who live in the community that cant afford the 35.00 price of ticket"/>
        <s v="Shakespeare's plays have an important message for the world. Bosnia needs to hear. Bring Shakespeare to Sarajevo! Fund performances!"/>
        <s v="Young Actor's taking on a Jacobean tragedy. Family, betrayal, love, lust, sex and death."/>
        <s v="Hot Dogs is a new play that tackles sexism in schools and addresses issues that current sex/relationship education fails to."/>
        <s v="The ASU Theatre and Shakespeare Club presents Measure For Measure directed by Jordyn Ochser."/>
        <s v="A filmic, fast-paced exploration of trust, making its debut at Camden People's Theatre this July."/>
        <s v="Jonny Labey (Eastenders) leads this poetic production as WWI poet Rupert Brooke, in this dynamic, moving portrait of a flawed genius."/>
        <s v="Savage in Limbo is the pilot production of dasGROUP Theatre; a Dallas-based production company with an eye for grit &amp; love of theatre."/>
        <s v="A small community with a love for theater would like to continue. Help the children of this community continue."/>
        <s v="In the midst of dealing with sending their son off to the army, Mitch and Melanie Jennings plan a family reunion to ease their sorrow."/>
        <s v="I'm taking the Adventures of Huckleberry Finn puppet show down the Mississippi River!"/>
        <s v="This summer, The Spotlight Players are celebrating Christmas in July with a presentation of Ken Ludwig's side splitting comedy."/>
        <s v="Tyke wants to expand her puppet theater show to weekly online web shows and is looking for backers."/>
        <s v="Generational curses CAN be broken...right?"/>
        <s v="The world premiere of an astonishing new play by acclaimed writer Atiha Sen Gupta."/>
        <s v="An irreverent look at the Iowa Caucuses and the oversized role this undersized state plays in the presidential election process."/>
        <s v="A night of music, fellowship, and a reflection of my experiences over the past 4 years at Ball State University."/>
        <s v="Stars on Stage children's theatre program is in need of 6 new wireless body microphones!_x000a__x000a_#soskidsbeheard   _x000a__x000a_www.apatheplace.org"/>
        <s v="I will be performing in TWO productions to kick off the 2016 season. NEED HELP TO FUND THESE GREAT SHOWS!"/>
        <s v="Welcome to POP! Community Cabaret: the &quot;friendliest mad bunch ever&quot;!_x000a_We are a cabaret group run by our community for our community."/>
        <s v="An English-language production of the opera TannhÃ¤user. Some of the greatest songs ever composed, now with lyrics we can understand."/>
        <s v="CitÃ© des Arts needs your help in funding their fall production of the hit musical comedy &quot;Little Shop of Horrors.&quot;"/>
        <s v="We have formed an innovative company that aims to create musical comedic performances suitable for a range of venues."/>
        <s v="&quot;Into the Woods, it's time to go!&quot; purple light presents a reimagined take on Sondheim and Lapine's musical masterwork."/>
        <s v="New Anti-Bullying Musical's cast of 30 kids is ready to &quot;speak up and reach out&quot; to the world by recording a show CD!"/>
        <s v="LUIGI'S LADIES: an original one-woman musical comedy"/>
        <s v="A production company specializing in small-scale musicals"/>
        <s v="Two Shows: SIRENS and The Girl From Bare Cove. A community of artists determined to give voice to survivors of sexual violence."/>
        <s v="liveartshow returns with a new work at the Arcola this summer. Marsha is a story combining opera, dance and theatre... with a unicorn"/>
        <s v="We are trying to raise money to perform a musical we have written, called &quot;Iolite&quot;, at the Edinburgh Fringe in 2015."/>
        <s v="A musical about two guys writing a musical about...two guys writing a musical."/>
        <s v="Talented, hard-working performers for Into the Woods JR need your help in renting microphones for our show!"/>
        <s v="An new musical from Laura Grill &amp; Misha Chowdhury about relationships, Relationships, and the moments that change everything."/>
        <s v="Trapped on a stalled New York subway, seven strangers realize it's not just the train that's stuck."/>
        <s v="A ragtag crew collaborating on a live performance for the first time, with music as their medium and NYC as their inspiration."/>
        <s v="Meet Dani, a 9 year old battling leukemia. This witty musical inspires us to believe in the indomitable power of human imagination."/>
        <s v="&quot;I wanted to tell the story of two people in love, who were never in the same place at the same time.&quot;- Jason Robert Brown"/>
        <s v="The incredible story of woman's fight to clear her brother from the charge of cowardice in the Great War, brought to life musically"/>
        <s v="I would like to make a demo recording of six songs from COME OUT SWINGIN'!"/>
        <s v="A dark comedy about two girls, one knee, and the 1994 Olympics. Help us make sure &quot;Tonya and Nancy&quot; rocks!"/>
        <s v="A dramatic hip-hopera, inspired from monologues written by the performers."/>
        <s v="Mabel Moon and her co-pilot Silvertoes are coming to earth in the form of a 35 minute interactive and educational musical adventure  !"/>
        <s v="Travis Kent joins forces with some of today's brightest contemporary composers for an evening full of firsts at 54 Below."/>
        <s v="The volunteers of TACFA work to &quot;create community through the arts&quot; by putting on a Broadway show that everyone can afford to  attend."/>
        <s v="This musical adventure is a funny and heartwarming story of Mimi, a rebellious young girl who is spirited to Ghostlynd."/>
        <s v="Sponsor an AVENUE Q puppet for The Barn Players April 2015 production."/>
        <s v="A fresh, re-telling of the Jesus story for a new generation."/>
        <s v="Melissa Youth OnSTAGE (MYO) provides kids in North Collin County with the very best in youth theatre opportunities."/>
        <s v="Support Keith in his journey from unemployment to Off-Broadway in the triumphant return of I GOT FIRED: A SORT-OF-TRUE REVENGE MUSICAL."/>
        <s v="No Horizon.  A unique musical inspired by the remarkable, forgotten story of Nicholas Saunderson - a tale of passion and aspiration."/>
        <s v="Help fund Doro &amp; Diega's journey to the Orlando Fringe 2016. A brand new choose-your-own adventure musical!"/>
        <s v="This year, we will be producing the cult classic Little Shop of Horrors with your proceeds going towards venue and production costs."/>
        <s v="Chess. Betrayal. Blueberry yoghurts. &quot;Pawn&quot; - a new musical by Oxford students - needs funding to go to the Edinburgh Fringe!"/>
        <s v="The brainchild of Coleman Peterson and Janice Gilbert.  The funding will be used to professionally record the songs."/>
        <s v="The Happiest Show on Earth is a Disney musical revue to benefit the Make-A-Wish foundation. Funds for production needed."/>
        <s v="A STORY OF BAGELS AND LOCKS!_x000a__x000a_A JEWISH GIRL FINDS HERSELF ON A UNEXPECTED TRIP TO_x000a_&quot;A SPIRITUAL EXPERIENCE&quot; !"/>
        <s v="This fabulous new play explores the little known love life of England's most famous romantic novelist, Jane Austen."/>
        <s v="As a non profit graduate student at Penn,my passion is the arts, we need support to fund our new CHILDREN's DINNER THEATRE"/>
        <s v="Spin! is an original musical comedy-drama presented by Blue Palm Productions."/>
        <s v="A cultural and historic journey through Puerto Rico's music and dance!"/>
        <s v="Sheet Music portfolio of comedic tour-de-forces, intricate ballads &amp; more...launched live with a power-house Nashville-cast Concert."/>
        <s v="Local boy turned producer returns with a brand new show, another talented cast, dazzling costumes and brand new set! Please support!"/>
        <s v="Poppin Productions are currently entering the development stage of their very first production -  &quot;Duodeca&quot;."/>
        <s v="Part Psychological Thriller - Part Heartbreaking Drama - Part Spectacular Farce - 100% New American Musical Theatre"/>
        <s v="FACING EAST, a dramatic new musical, follows an upstanding mormon couple facing the suicide of the gay son. Help us bring it to London!"/>
        <s v="Ceasefire WWII. Yet Nazis continue the Holocaust.  A German &amp; a girl try to stop the execution of Christian,Gay &amp; Jewish prisoners."/>
        <s v="An original musical on it's way to the stage in Minneapolis, MN. Feel free to ask any questions."/>
        <s v="Playground was established in 2007 on the back of paper napkins and has since provided opportunities for over 800 boys and girls."/>
        <s v="The Imaginary : A Musical is a new musical adaptation based on the novel written by A.F. Harrold.       TheImaginaryAMusical.com"/>
        <s v="A musical about how Shakespeare was inspired to write only his own plays after the co-authored play Henry VI was taken."/>
        <s v="A fully orchestrated concept album of Benjamin Button the Musical!"/>
        <s v="Basement Theatrics is producing Spring Awakening July 22-31, 2016 at 12th Ave Arts in Seattle, WA! Help make this the best it can be!"/>
        <s v="&quot;Sounds By The River&quot; tells the story of a Detroit composer through_x000a_his music, poetry, and dance."/>
        <s v="A truly multicultural experience - Hip Hop, Bollywood, Classical Dancers #liveband #Revoultionary Script 19th July@NationalTheatre"/>
        <s v="A vibrant, street-wise, and musical performance that follows the lives of stories of the community of Washington Heights..."/>
        <s v="Following a sell-out run in Loughborough, Time at the Bar! is heading to this year's Fringe Festival... But we need your help!"/>
        <s v="The story of two women trying to produce their own version of Chekhov's The Seagull with limited resources and unfettered enthusiasm."/>
        <s v="Theater students of UMass present a large-scale theater collaboration that will revolutionize the way you see Shakespeare."/>
        <s v="The University of Exeter Shakespeare Society is touring its acclaimed show The Merchant of Venice to Stratford-upon-Avon!"/>
        <s v="We are raising funds for our local theatre group &quot;The Stage Door&quot;. Funding required for lighting, stage equipment and productions."/>
        <s v="A comedic play about hillbilly vampires and the absurdity of judging by appearances. Wanna live forever? Better watch what you drink."/>
        <s v="Wax Wings is proud to be presenting the premiere of EYES. SHUT DOOR OPEN, a new play by Boston playwright Cassie M. Seinuk."/>
        <s v="Come and help us make the Canterbury Shakespeare Festival a reality"/>
        <s v="A new play by Brandon Taitt._x000a_Presented by The Theatre Cosmic. _x000a_Premiering in August at the 2014 Minnesota Fringe Festival"/>
        <s v="Using 9 actors, TWIST focuses on the horror and unjust in 1837 London.  Think Peter and the Starcatcher meets American Horror Story."/>
        <s v="The Arthurian Order of Avalon is attempting to raise funds to put on the annual Human Chessboard in March 2015!"/>
        <s v="Tusentack Theatre is a professional theatre company providing opportunities to adults who access Mental Health Services."/>
        <s v="Brooklyn Quartet, directed by reg e gaines, in a collaboration of ambitious and unique storytelling, live music and cinematic staging,"/>
        <s v="19 TheaterstÃ¼cke des Schnuppe Figurentheaters bei einem GroÃŸbrand zerstÃ¶rt - bitte unterstÃ¼tzt uns, den Wiederaufbau zu finanzieren"/>
        <s v="Feed, a new play by Garrett Markgraf (based on the novel by M.T. Anderson), Directed by Anna Marck at Oakland University."/>
        <s v="the hardy presents a collaboration between Robbie Curran and Abram Rooney. Kemble House, 9th-14th August, every night at 8pm."/>
        <s v="A girl in Burkina Faso is more likely to marry than finish high school. Public theatre can promote the need for girls to stay in school"/>
        <s v="This is the story about the Westons. One family who live with mental illness on a daily basis."/>
        <s v="IAM TRYING TO TAKE MY DEBUT PLAY BROKEN BISCUITS TO EDINGBURGH FESTIVAL 2015 AND REALLY NEED SOME FUNDING TO HELP ME ACHIEVE THIS GOAL"/>
        <s v="In 1942 three black and one Puerto Rican jazz musicians from Harlem join the segregated US Marines. We see &quot;Love In Time of War&quot;"/>
        <s v="A play that illustrates the symptoms of PTSD, shows its effect on families, and demonstrates some of the difficulties of treating it."/>
        <s v="The Aeon Theatre company is producing another original play by Parker Hale at the Manhattan Reportory Theatre"/>
        <s v="Help Shared Shakes to adopt Murphey Academy, a Title I elementary school in Greensboro for a full day of performances and workshops."/>
        <s v="Santa Barbara Youth Ensemble is performing Hairspray at the Lobero. Help create beautiful memories for these kids by pledging today!"/>
        <s v="Get more kids to love Shakespeare by developing the fun &amp; effective Shakespeare is Boffo! course as an replicable program for teachers."/>
        <s v="About the impact of addiction on relationships; my play hopes to inspire &amp; support those affected to connect with their own creativity"/>
        <s v="IT DOESN'T MATTER is a new comedic piece of political theatre written by three enthusiastic students. Help us produce it at LIPA!"/>
        <s v="&quot;The surveyor said the foundation was shaky&quot;. A woman finds what it means to rebuild her marriage."/>
        <s v="A high-flying French farce with the thrust of a well-tuned jet engine"/>
        <s v="BlodsbrÃ¶llop - vi vill fÃ¶rverkliga vÃ¥r idÃ© om en passionerad berÃ¤ttelse i hÃ¶stfÃ¤rger - vill du?_x000a_A passionate story in autumncolours."/>
        <s v="A futuristic and absurd style play, produced by Colectivo El Pozo, where the characters make a crucial decision. Written by R Dorantes."/>
        <s v="A gritty play looking at a modern day relationship, highlighting issues of mental health and abuse suffered by men."/>
        <s v="A play by award winning writer Eric Monte. _x000a_&quot;If they come back&quot; follows the lives of two teenage boys during the civil rights movement."/>
        <s v="Follow the sell-out Tree Folk Theatre, as we lead you through The Tempest with masks, puppetry and live music! 15th July - 3rd August"/>
        <s v="Vengeance Can Wait navigates Japanese sub-culture as it charts a dark, twisted and touching, â€œdifferentâ€ kind of love story."/>
        <s v="A comedy about a Christopher Walken Club.  This show was chosen to perform in DC!  Help the production get to our nation's capital."/>
        <s v="He met Marilyn. He became obsessed with Norma Jean. That changed everything._x000a__x000a_                                A play by Frank Furino"/>
        <s v="My Insane Shakespeare. An original play by Arthur Elbakyan premiering October 13th at United Solo, New York City."/>
        <s v="The production of the original play &quot;Madame X&quot; by Amanda Davison. Inspired by the painting by John Singer Sargent."/>
        <s v="A Carnegie Mellon capstone play based on a woman's life as she slips from reality due to the degenerative effect of Alzheimer's Disease"/>
        <s v="Bayerische KomÃ¶die im Schaustellermillieu vor historischem Hintergrund des Oktoberfestes von Winfried Frey. UrauffÃ¼hrung September 2015"/>
        <s v="V-Day is a global activist movement to end violence against women and girls."/>
        <s v="A play about the horrible choices we have to make every day. Should we take a risk, or take the road most travelled?"/>
        <s v="Writer/Director Lynette J. Blackwell presents the hilarious entangled love story of when evil and good attempt to coexist."/>
        <s v="A dose of One-woman &quot;Dramedy&quot; to cure those daily blues is just what the doctor ordered!"/>
        <s v="A play dedicated to the 100th anniversary of the Armenian Genocide."/>
        <s v="TWO NEW DARK COMEDIES OPENING IN NYC THIS APRIL AND MAY BY CHRISTOPHER B. LATRO _x000a_ABOUT FAMILY, AMBITION, LOVE AND GREED"/>
        <s v="Thought-provoking drama about one who gets so caught up in churchwork, loses the true meaning of serving God, &amp; has TROUBLE AT THE GATE"/>
        <s v="The Ultimate Screenwriting Conference_x000a_is the experience showing screenwriters how to write and sell a screenplay in hollywood!"/>
        <s v="With non-gender specific casting, CattyWhamPuss Theatre dismiss traditional casting biases in this, their ambitious first venture."/>
        <s v="This is a play that will have each and everyone that sees it thinking about the dreams they had growing up. It's a dramady"/>
        <s v="The unproduced screenplay by Tennessee Williams is given life for the first time on a Twin Cities stage by an ensemble of local actors."/>
        <s v="THE COMING OF THE LORD!"/>
        <s v="The hit immersive theatre experience of England comes to Corpus Christi!"/>
        <s v="Umma Yemaya is  a play that examines the challenges of unconventional love. The Lady  and the Artist create their own world for love."/>
        <s v="I want to create a theatrical performance of the book Grammar Land and present it at schools to help children learn proper grammar."/>
        <s v="Sissy Entertainment delivers a delicious cabaret that blends comedic monologue, song, and traditional sketch comedy."/>
        <s v="A funny, moving, witty piece about a girl, her oboe, and her dreams."/>
        <s v="What do you know about Russian Culture? Our project helps the American children to find out about Russian literature."/>
        <s v="New collection of music by Scott Evan Davis!"/>
        <s v="A Musical about 3 women who pursue their Pleasure and end up finding themselves."/>
        <s v="M,L,S&amp;R it's a sexy rock/pop musical confronting contemporary gay issues with an all male cast singing and dancing to top 40 songs."/>
        <s v="Our musical is finally ready to come to life, and we're raising funds to help make that happen!"/>
        <s v="We are a brand new theatrical teen production company, and we need enough money to put on our first musical production."/>
        <s v="Looking for $250 sponsors to help us provide in-house field trips to schools focusing on character development shows for children K-3."/>
        <s v="An exploration of arts, dance, music and theater bought to you by a talented team of performing arts enthusiasts - a FUNdraising event"/>
        <s v="Det nystartede vÃ¦kstlagsteater NÃ¸rrebro Musicalteater's hÃ¥rrejsende opsÃ¦tning af horror-musicalen &quot;Sweeney Todd&quot;!"/>
        <s v="Hopefully a successful Campaign will bring this original musical back to the stage for performances on 26th, 27th and 28th May 2016."/>
        <s v="Help us record the concept album and stage grand concerts with a fantastic cast and orchestra. Get your tickets, music and more!"/>
        <s v="Encouraging young males to engage in vocational development in the art of musical theater and related dance classes."/>
        <s v="Theatre â€˜Portableâ€™ Royal is a portable, fully working, 40 seater theatre which will tour the UK and beyond!"/>
        <s v="With Russell Grant as Mrs Meers, this classic musical taps into London's Theatro Technis 1-25 October 2014 for its UK fringe premiere!"/>
        <s v="A musical journey coming to the Blue Venue at the 2017 Orlando Fringe Festival!"/>
        <s v="A musical vision of the Faust tale... how he signed his soul to the devil Mephistopheles to find Lori, the love of his life."/>
        <s v="CAGED - A New Musical is the story of One Passion, One Voice, One Dream. - One man's quest to become the woman he always wanted to be."/>
        <s v="The Group M3 is striving to give one of the poorest towns in the country hope again this Easter Holiday."/>
        <s v="A LIVE musical spectacular theatrical experience of The Beatles recording sessions at Abbey Road Studios."/>
        <n v="1"/>
        <s v="&quot;SUPER!: An Original Musical&quot; is an original work written by Ryan Hruza. This campaign is to fund the production and pay the cast/crew!"/>
        <s v="We are devising a vibrant new adaptation of Homer's The Odyssey featuring dynamic storytelling, stunning visuals and original music."/>
        <s v="A romantic comedy about a girl trying to figure out what to do with her life and an angel who comes to help her."/>
        <s v="Will Power Troupe is the only US group invited to perform in London's Shakespeare Festival. We need your help to bring the USA to UK!"/>
        <s v="A comedy about a mime who dreams of becoming a stand up comedian."/>
        <s v="Saloon owner Gertude Blum mistrusts all men and scorns love, but sailor Harry Bales' romantic dreams force her to face her tragic past."/>
        <s v="An inspiring story of a young girl's journey from childhood to adulthood told through monologue, dialogue, poetry and music and dance."/>
        <s v="Ryan and Vanessa are hosting Christmas for the first time but instead of a happy celebration, they get a hilarious survival situation."/>
        <s v="A Transgender makeup artist calls into question the loyalty of her best friend in a 1980's circus while dealing with her dying mother."/>
        <s v="Yorick and Co. is a comedy about a struggling theatre company whose mysterious benefactor starts haunting the show!"/>
        <s v="Help us to put on a production of Terry Pratchett's Wyrd Sisters, an ambitions show for our theatre but one I believe we can do."/>
        <s v="'Somewhere you know, nowhere you've been' a theatrical _x000a_re-imagining of Walthamstowâ€™s past acted out beneath big skies in the marshes."/>
        <s v="More than just a play, RAIN is an outreach to hurting people who feel disengaged or rejected by others."/>
        <s v="HUB Theatre Group collaborates with local artists to present John Logan's RED to the community."/>
        <s v="&quot;De Lewe&quot; deals with the critical issues within today's youth. It reminds us that standing together is stronger than falling apart."/>
        <s v="Love, Sex and Apps is a double bill exploring the way in which we are both connected and disconnected with those around us."/>
        <s v="Based on the novel â€œKnow Thy Lawâ€, this powerful play gives the insight and understanding of the power of knowing the law of the land."/>
        <s v="A play that will cover 4000 years of black history."/>
        <s v="&quot;STAIRCASES&quot; is a piece of collaborative new writing exploring 'L'esprit de l'escalier', or the conversations you wish you could have."/>
        <s v="We will workshop, stage and develop new writing, devised work and adaptations. A joyful leap into the possibilities of an idea!"/>
        <s v="Burqa&amp;Rifle dramatizes the  encounter between two women -- a vigilante and a convert to Islam."/>
        <s v="Death splits apart twin brothers in a questionable car accident. They shared dreams, and now they must share trials in the unknown."/>
        <s v="I am trying to put on a gospel comedy stage play that is full of laughter and life lessons as well that will change your life forever,"/>
        <s v="Join Sherlock Holmes and Dr. Watson as the first adventure together is dramatized live on-stage!  The game is afoot!"/>
        <s v="â€˜Ministers of Graceâ€™ imagines what the movie Ghostbusters would be like if written by William Shakespeare."/>
        <s v="Producing &amp; directing Jake's Women by Neil Simon opening July 9 and running through July 26 for Sonoma Arts Live"/>
        <s v="â€œNo amount of fire or freshness can challenge what a man will store up in his ghostly heart.â€ â€“ The Great Gatsby"/>
        <s v="Bots &amp; Barrals and StoneCrabs Theatre are excited to present the UK premiere of Guillem Clua's powerful Catalan drama Skin in Flames."/>
        <s v="Following the enormous success of Hardcross, we are looking for new ways to bring this wonderful play to a wider audience."/>
        <s v="We're a small group of University students who need a little help making our final exam production the best product possible."/>
        <s v="We place the actors and script to the fore, with productions stripped down to barest level, aiming to make theatre accessible."/>
        <s v="A fantastic new comedy coming to the West End 2014.  An Alan Ayckbourn meets Richard Curtis style comedy. Who knew singing was therapy!"/>
        <s v="Two sisters living in a Cornish seaside town attempt to hide and escape from a life- circle of deceit, abuse, incest and revenge."/>
        <s v="An enthralling tale charting the ecstasies and tragedies behind the seven white masks of centenarian clown,Scaramouche Jones."/>
        <s v="CLTC are crowdfunding for our latest production - Joe Calarco's brilliant adaptation of Shakespeare's most loved tragedy."/>
        <s v="TDPF is a play about a woman named Lisa who devotes her life to her marriage and ministry â€”since it is a woman place says her husband."/>
        <s v="Eleanor Roosevelt: Passionate campaigner for human rights, champion for peace, staunch supporter of FDR's policies, betrayed wife."/>
        <s v="Help Comedy Illusionist Reggie Rice spread the magic of laughter as he takes his award-winning illusion show to a town near you!"/>
        <s v="Help Save High School Theater Program_x000a_Your donations will be used to purchase props, build sets, and costumes."/>
        <s v="Producing syllabus-relevant theatre targeted to HSC students on the NSW Central Coast"/>
        <s v="Brand new graduate theater company 'FMP Theatre' proudly presents the definitive WW1 play, Journey's End, with a little help from you."/>
        <s v="&quot;Charm&quot; class is in session! Mama Darleena, a transgender African-American woman, shares rules for etiquette with her LGBTQ students."/>
        <s v="We need to raise funds to bring this elaborate production to life with special FX makeup, highly detailed sets, and costumes."/>
        <s v="We are a new and exciting semi-pro  theatre company who will support &amp; hire local actors &amp; writers in Brisbane &amp; Queensland."/>
        <s v="An original stage play designed to bring to light the long-term effects on adult survivors of childhood sexual abuse. We do survive!"/>
        <s v="Audience tell stories from their life chooses the improv actors to re-enact the story on the spot via song, dance and theatrics."/>
        <s v="Presenting the complete three part of writer/director Ty Foard's &quot;A King's Story&quot; ...a dramatic artistic one director play festival"/>
        <s v="Lost youth and lost souls struggle to find meaning amid dingy basements, vanishing malls, and a bleak Midwestern summer."/>
        <s v="Forgotten composer, virtuoso pianist, actor, and activist._x000a_I'm hoping to produce my play which explores Julius's life and music."/>
        <s v="This stage play is a true story about one woman's fight against breast cancer while still having to deal with the adversities of life."/>
        <s v="Support the artists of the new play FEVER: a story of love, friendship and sonnets. Donate to help us develop this production!"/>
        <s v="We Kickstarted Broken Alley Theatre in the summer of 2013. It's been an amazing two years. This year, BATx goes bigger than ever."/>
        <s v="'Potter.' is a parody of the popular Harry Potter series allowing aspiring actors a chance to work in a professional production."/>
        <s v="A Stage Play that will bring you to the edge of your seat , leave you thinkin and will also have you laughing while enjoyin the talent"/>
        <s v="Help produce &quot;Boseman and Lena&quot; by Athol Fugard._x000a_Celebrate 18 years of Service to Arts and Community, 2nd Show of a 7th Season in NOLA!"/>
        <s v="In the 30's, two brothers, Benny and Phil, who go to the Arizona desert to be extras in a huge Biblical epic. Riotous comedy!"/>
        <s v="Field Trip Theatre has  commissioned Alexandra Petri to write a world premiere play set in DC , &quot;The Scrum&quot;,"/>
        <s v="My project is to finish writing all 38 of Shakespeare's Plays into shortened 15-20 minute Shortened versions and publish them in 1 year"/>
        <s v="We do a theatre camp for kids every summer doing parady shows of diff stories for kids to learn theater. This year is Star Wars Parody."/>
        <s v="Dr. Mecurio's is an original work of fantasy designed and written for the stage."/>
        <s v="Soon to be known as one of the greatest gospel stage plays of all times. Great hit in New England and now we want to take  it on tour"/>
        <s v="A group of 12 friends, separated by time, space, state borders and oceans want to head to London for the adventure of a lifetime."/>
        <s v="A brilliant project making a huge difference : a play about Climate Change and a series of panels on environmental and community issues"/>
        <s v="With the Great Elephant Repertory we can reach those children who are perceived unreachable, educating them through performance art."/>
        <s v="This is the story about dreams of the kindly clown who indulge in reverie to be a ballet dancer! Every act is a funny sentimental story"/>
        <s v="Actors and actresses are needed to help me create a stage play. A stage play needs to be adapted from the book I wrote."/>
        <s v="Despite hunger and conditions of a Calcutta slum, the people there know that life is precious. They have named it â€˜City of Joy.â€™"/>
        <s v="FHE High School Theatre Booster Fund Raiser for Costumes --Fall Play Snow Queen and Spring Musical Once on this Island"/>
        <s v="This saucy stage play chronicles the highs and lows of my life involving gangs, drugs and prison. The story is a transforming ministry."/>
        <s v="A play about something, or maybe nothing. Four actors depicting all 9 seasons of Seinfeld in 90 minutes."/>
        <s v="A children's theatre group constructing props out of swimming noodles to provide free Shakespeare in the parks to local communities."/>
        <s v="A free website for theatre on California's central coast - actors, auditions, &amp; shows in Santa Barbara, San Luis Obispo, &amp; Montetey."/>
        <s v="You are closer to your dreams than what you expect, your demons will always wait for you to realize them, theyâ€™ll torture you Manny."/>
        <s v="I've written a fun new play exploring the reality of gay stereotypes in 2014 - with accommodation and venue hire it needs some dough :)"/>
        <s v="OUR FRIENDS THE ENEMY will make its American Debut at Theatre Row in New York City, and we would like for you to join us on our journey"/>
        <s v="les effets de censeur sur l'immigration.Ã§a c'est une piÃ¨ce de l'histoire de la rÃ©volution en Iran jusqu'Ã  des meurtres en sÃ©rie en 1999"/>
        <s v="&quot;MAMA'Z BA-B&quot; is the story of Marcus Williams who struggles to find a place for himself as a young black male."/>
        <s v="Andrew Heller producing a production of an original play for the Philadelphia Fringe Festival. Written and Directed by Andrew Heller"/>
        <s v="MNDT will be the first Moroccan Team in history to participate in the WSDC. the worldâ€™s biggest high school debate tournament."/>
        <s v="Ramsay Wise is painting the backdrops for the Maplewood Barn Theatre's summer 2017 production. He needs canvas and paint."/>
        <s v="&quot;On the breast of her gown, in fine red cloth, appeared the letter A.&quot; But what about the rest of the alphabet?"/>
        <s v="Board a pirate ship and sail with us on a midnight cruise into the dark realms of forgotten pirate lore with music, theater &amp; burlesque"/>
        <s v="WeÂ  areÂ  aÂ  newÂ  productionÂ  companyÂ  andÂ  willÂ  beÂ  touringÂ  withÂ  ourÂ  production,  FOLLOW  YOUR  DREAMS  debuting  June  2016."/>
        <s v="The timeless story of the struggling actor, the faithful agent and   the reality of what constitutes success and failure in Hollywood."/>
        <s v="We're a horror based theatre company in Oklahoma City beginning our first season of shows."/>
        <s v="Staged Right Theatre Company is putting on its first season this year, and we need your help with raising money to put on four plays!"/>
        <s v="We are performing Shakespeare's &quot;The Taming of the Shrew&quot; in its original Elizabethan setting at the Oxford Shakespeare Festival."/>
        <s v="Four homeless Key West men are to be given a boat, but fates twist until only the moon and mangroves witness their earthly demise."/>
        <s v="Rossumâ€™s Universal Robots are the perfect workforce, without emotions, needs, or souls. But they are changing. Becoming more like us..."/>
        <s v="Created for the greatest stages of the world, will captivate the hearts of its audience with a Powerful Story Line &amp; Magical creatures!"/>
        <s v="Staged play within the communities of eastern ( Kinston Wilson Wilmington ) North Carolina ! Funds will allow a child to attend! THX"/>
        <s v="After a successful premiere run at Edinburgh 2014, it's been rewritten and revised and is back for another run of Edinburgh fun in 2015"/>
        <s v="Itâ€™s your favorite classic with a twist. This summer, Chicago youth recreate Romeo and Juliet in The Mesh-n-Groove annual production!"/>
        <s v="Sex, deception, addiction, life. _x000a_A quality piece of relevant theatre at one of London's most vibrant and respected fringe theatres."/>
        <s v="Donâ€™t miss Golden Threadâ€™s new family-friendly play with live music about Ziryab, the 9th century musician and cultural trailblazer!"/>
        <s v="Novus Theatre bring you their new show 'Fantastic Mr Fox'. We hope to improve the pay for our cast and crew through Kickstarter."/>
        <s v="The_x0009_next_x0009_project on the_x0009_horizon is_x0009_renovation of the exterior_x0009_faÃ§ade of_x0009_the Spring Garden_x0009_Mill,_x0009_which is in need of paint and_x0009_repair."/>
        <s v="After a successful run at London's Cockpit Theatre, we are invited to perform in Gardzienice OPT and at Teatr Polski in Warsaw, Poland."/>
        <s v="Write Now 5 is a new writing festival in south east London promoting new work from emerging playwrights."/>
        <s v="An evening of of stories based both in myth and truth."/>
        <s v="I love to write. I have written and published my first book and everyone that read it enjoyed it. My dream is to one day write movies"/>
        <s v="A book and a play. Narrated by the ghost of Will Shakespeare and the ghost of his dog Crab,  Their adventures in the afterlife..."/>
        <s v="North Texas first actor-driven theatre company needs your help"/>
        <s v="A richly textured and intellectually powerful social commentary about family, community and America."/>
        <s v="I am seeking to turn my collection of urban poetry into a stage play. My desire is to inspire victims to heal."/>
        <s v="Is Henson willing to dare risk a theatrical speaking tour of his North Pole adventures...and more?"/>
        <s v="Headaches: a play composed of personal testimonies, writings and music, centered on mental illness and its effects on people's lives."/>
        <s v="The African tale of Anansi the Spider is that of a trickster who often uses cleverness and harmless jokes to get what he wants."/>
        <s v="We aim to produce a Professional Published Play for two days in October 2015 on Fri 30th &amp; Sat 31st with three performances in total."/>
        <s v="Forsaken Angels, a powerful new play by William Leary, author of DCMTA's Best Of 2014 Play Masquerade."/>
        <s v="If tables had ears what tales would they tell? Sins of Seven Tables, a modern take on the 7 Deadlies, are they still sins?"/>
        <s v="An Enticing Trip into the World of Assisted Dying"/>
        <s v="We take great short(er) plays by brilliant playwrights &amp; make visually stunning conversation pieces in response to the city we live in"/>
        <s v="Bring Wyrd Sisters, a comedy of Shakespearean proportions, to small-town Texas. Loosely parodies the â€œScottish Play.â€"/>
        <s v="Help Launch The Queen Into South Florida!"/>
        <s v="Help us bring more Art to the Community. It's our second production, Fences by August Wilson. Help us make it a success!"/>
        <s v="Olive and Betty have cheating boyfriends. The solution: Gus and Tor, two Norwegian hit men who specialize in solving such problems."/>
        <s v="Is the public ready to hear Matt's story? Is he willing to risk public speaking and the waning reputation among his own race?"/>
        <s v="Lovers and Other Strangers by RenÃ©e Taylor and Joseph Bologna, showing at The Cockpit theatre in Marylebone, 10th - 14th August 2015"/>
        <s v="Against the decline of Thatcherism, the fall of the Wall, and the rise of Acid House. This comedy is a 'Withnail &amp; I' for 1993."/>
        <s v="JUNTO Productions is proud to present our first production, the premiere of The Connection, a play by Jeffrey Paul."/>
        <s v="Radio drama about a failed comedian with the help of his Dictaphone friend Alan, tries to become a success whilst fighting his demons."/>
        <s v="LEELA IS A 14 YEAR OLD GIRL. JONAH IS A 56 YEAR OLD MAN. IT'S BEEN GOING ON FOR 3 YEARS. HERE COMES THE NIGHT OF VIOLENT RECKONING."/>
        <s v="Harriet Tubman Woman of Faith is a remarkable narrative about the life and faith of Harriet Tubman, told through a dream of a teenager."/>
        <s v="I am trying to put together a ministry theater company for junior / high schoolers that which puts on free shows in the SoCal area."/>
        <s v="FREE Shakespeare In the Park in Bergen County, NJ on July 24, 25, 31, and August 1. We need your support to help keep our show FREE"/>
        <s v="A new play and project exploring challenges faced by young adults struggling with mental health issues in contemporary Britain."/>
        <s v="The true story of the romantic entanglements of Mary Shelley's parents. Anarchist; William Godwin &amp;, 1st feminist; Mary Wollstonecraft."/>
        <s v="Funding for a production of Time Please at the Brighton Fringe 2017... and beyond."/>
        <s v="Finally a crossover of the arts takes place! Theater &amp; LIVE Pro Wrestling. A unique story featuring TV Pro Wrestling without the TV."/>
        <s v="Having lived her whole life in the midst of a civil war, 11 year old Leyla dreams of being a pilot so she may fly her family to safety."/>
        <s v="Help a group of actors end bigotry in Houston, TX by supporting a  full production of Angels in America."/>
        <s v="Help us produce a video of the first Original Pronunciation Merchant of Venice."/>
        <s v="An original gospel stage play that explores the pain and hurt caused by those who struggle to forgive others!"/>
        <s v="Ever wonder what Wonder Woman wants in a super man? Can you be both a lover, and a fighter? And, whatâ€™s with all the spandex?"/>
        <s v="Acteurs, scÃ©naristes et metteurs en scÃ¨ne souhaitant monter, 5 piÃ¨ces de thÃ©Ã¢tre ainsi que 3 courts mÃ©trages et 2 long-mÃ©trages."/>
        <s v="This is a play that voices that stories of the black experience in America using spoken word, song and dance."/>
        <s v="Drama Students at Lincoln High School in Walla Walla, WA are working hard to present their excellent version of Little Shop of Horrors."/>
        <s v="The 2014 Minnesota Fringe Festival brings the World Premiere of LightBright's one-act play, The Last King of the I.D.A."/>
        <s v="A theater complex that educates as we entertain.  We will provide shows that inspire and theater classes that motivate."/>
        <s v="The world's best and only tribute to Dean Martin and Jerry Lewis_x000a_ bringing back the Music, Laughter and the Love."/>
        <s v="HeARTistry's contemporary production of As You Like It epitomizes the wit and eloquence of William Shakespeare for a modern audience."/>
        <s v="'Play it Forward' is a ticket bank for individuals in need. Fund a theater experience for someone that would otherwise go without!"/>
        <s v="Help us produce an iconic new verse play, set in the year 2020, with virtuoso acting and hauntingly beautiful words and music"/>
        <s v="This local community theatre needs a proper, efficient, SAFE and professional audio and lighting setup. Helps us raise the funds!"/>
        <s v="&quot;Stories are where you go to look for the truth of your own life.&quot; (Frank Delaney)"/>
        <s v="The Pelican is a haunted play by one of Swedenâ€™s most renowned playwrights, August Strindberg, about a mother's tragic deceit."/>
        <s v="We are vagina warriors ready to bring our message of human rights, empowerment and diversity to Main St. Lexington, NC."/>
        <s v="Help stage an original One Act Play that brings awareness to Alzheimer's in its debut performance."/>
        <s v="This nationally published book, set in the 70â€™s, tells the untold story of singers and a friendly reunion visit turning bad."/>
        <s v="A bold, colouful, vibrant play centred around the last remaining monarchy of Africa."/>
        <s v="Acting group and production for inner city youth, about inner city youth. The problems and stuation that they see everyday."/>
        <s v="This could be my last play, need to bring my son out to see it before it's over.  Need to fly him here from BC"/>
        <s v="A bilingual play in The New Works Festival at UT that crosses cultures and explores what it means to be confident with who you are."/>
        <s v="&quot;The Hostages&quot; is about a bank robbery gone wrong, as we learn more about each characters, we question who are the actually hostages..."/>
        <s v="An eclectic One Man stage show, that takes the audience on a journey through vast personalities, as he discovers his true self...#Drama"/>
        <s v="A conservative grandmother takes her hip-hop generation grandchildren through the history of Gospel music in one night..."/>
        <s v="The unspoken story of growing up disabled with cerebral palsy and no speech. This inclusive company fights ignorance using dark humour."/>
        <s v="A caravan heist goes horribly wrong. When the rogues meet up to discuss the matter, they suspect one of them is the King's guard."/>
        <s v="Amen is an important jarring story about the repercussions of reporting the war from the front lines and the war that follows them home"/>
        <s v="It is a heart-breaking life story of Wu family who tries to preserve the gem of Chinese Kun Opera through generations."/>
        <s v="This empowering piece encourages women to rise up and pursue their dreams, not by behaving like a boy but by,_x000a_â€œThrowing Like A Girl.â€"/>
        <s v="'Time at the Bar!' is a play written by Kieran Mellish, a student at Loughborough University and member of LSU Stage Society."/>
        <s v="I love you,he said,then he kissed her as her tears fell down.It was my fault but make up will fix it&quot;she replied,then he hit her again!"/>
        <s v="Moving Stories' 'The Tempest' promises to be vibrant &amp; enchanting, with original music, vivid design &amp; unforgettable performances."/>
        <s v="American Pride is a play centered on the Poetry of one Iraq War veteran, and follows her journey through war and back home."/>
        <s v="Exhilarating Double Bill uniting London premiere of THE TWELFTH BATTLE OF ISONZO &amp; thrilling revival of JUDITH: A PARTING FROM THE BODY"/>
        <s v="Help reveal the beauty of Islamic culture by launching this new adventure play celebrating Persian music, dance, and lore."/>
        <s v="A very Canadian children's play inspired by the tradition of British pantomimes like Aladdin, and the Nutcracker."/>
        <s v="A funny, poignant play that revives the forgotten life and adventures of great Scottish Canadian, world renowned poet, Robert Service."/>
        <s v="SKYLAR'S SYNDROME is a tremendous psychodrama by master playwright Gavin Kayner!"/>
        <s v="Shakespeare's beloved tragedy, MacBeth, staged in the Black Hills of Wyoming during Sturgis '76. Warning! This is no church picnic!"/>
        <s v="WMHAE by Julie McNamara, raises awareness of the effects domestic violence has on the mental health of young people who witness it."/>
        <s v="We are mounting a production of Neil Simon's brilliant comedy, The Odd Couple, and need your help to make it as wonderful as we can."/>
        <s v="A classical/ fantasy version of midsummers done by professionally trained actors in Tulsa!"/>
        <s v="We have created an outstanding mobile Performing Arts Program that has great impact on the social development in multiple communities."/>
        <s v="Be a PRODUCER of the Original stage play BELLE DAME SANS MERCI by Michael Fenlason! :-) :-( !"/>
        <s v="'The Pendulum Swings' is a three-act dark comedy that sees Frank and Michael await their execution on Death Row."/>
        <s v="V-Day Southern Utah University 2015 and Second Studio Players presents: The Vagina Monologues"/>
        <s v="ExÃ¡men final de alumnos del Centro de CapacitaciÃ³n de la ANDA. Son extractos de obras: El JardÃ­n de los CerezoS, Madre Coraje y Casa"/>
        <s v="Salute the Centenary with this satirical and moving play. The centenary has national relevance, and we want to mark it in our community"/>
        <s v="OTHELLO, directed by Daniel Echevarria. A tragedy that highlights political corruption and the madness that can come out of love."/>
        <s v="A performance to inspire people, regardless of their faith, to visualise the repentance of Hurr and the forgiveness of Imam Hussain"/>
        <s v="Set in the near future, this version of Shakespeare's classic play looks at how events that shook an empire could still happen today."/>
        <s v="A play to raise awareness about the effects of mental illness on a military family in the Cold War area."/>
        <s v="We aim to bring creative, innovative, exciting, educational and fun community theater (with a professional attitude) to a new location."/>
        <s v="Theatre Memoire are a High Wycombe based theatre company. Performing plays about multi-culturalism and interconectedness."/>
        <s v="A tale of obsession, science, and lost love! Help the Caddo Magnet Players give this student-written play its debut on a real stage!"/>
        <s v="&quot;Uncommonnotion&quot;. is a collections of short humors stories, I want to develop into plays, interest has been shown in this idea."/>
        <s v="AUTheatreWing is a student theatre association fostering the development of the dramatic arts at our university."/>
        <s v="A short one act play about an undercover cop posing as a girl scout trying to stop a doughnut shop from selling drug filled doughnuts."/>
        <s v="Condemned to death for Collaboration with the Nazis, popular French Singer &amp; Entertainer Maurice Chevalier tells his side of the story"/>
        <s v="WANTS deals with diversity in all its various facets._x000a_The drama is set in a futuristic society where no diversity si accepted."/>
        <s v="Just like the good old fashioned radio dramas, Heritage will be performed and narrated for you by 16 different talented voice actors."/>
        <s v="Our theater troupe needs your help to put on a unique production of Hamlet! Pledge to help young actors learn and refine their skills!"/>
        <s v="Comedy Stage Play"/>
        <s v="Young persons theatre company working in deprived area seeking funding for children's theatrical production."/>
        <s v="&quot;The Snail&quot; is the story of Andrew, a Transgender, who discovers his identity through the relationship with parents, with peers and sex"/>
        <s v="A gripping re-enactment of a true breast cancer survival story, highlighted with inspiration and laughter!"/>
        <s v="Unique  troupe will bring the wonder &amp; joy of Therapeutic Theater to  youth with severe multiple disabilities, &amp; adults with Alzheimers"/>
        <s v="&quot;A Cry for Help is Riveting, Inspiring, and Mesmerizing. You will laugh, cry, and be thinking about your own Cry for Help&quot;"/>
        <s v="'The Grouch' is the perfect way to brighten up your Christmas. Full of love, laughs and some sheer calculated silliness, don't miss it!"/>
        <s v="Live at the Speakeasy with Ryan Anderson is a local talk show! Showcasing local artist, special guest, and talented bands."/>
        <s v="Proyecto teatral dirigido por MartÃ­n Acosta que habla y reflexiona sobre el amor y su naturaleza."/>
        <s v="Theatre for Life believes in unlocking young people's creativity, developing self belief and creating positive opportunities."/>
        <s v="And There Was War is a play, a biblical narrative deeply entrenched in the concepts of the great controversy between Good and Evil!"/>
        <s v="Community Youth play, written by and performed by the youth about finding joy in the simple things in life"/>
        <s v="L.U.N.A. (Love, Understanding, Nurturing, and Awareness) is a non-profit organization dedicated to helping raise awareness for causes."/>
        <s v="How does war change a family?  A peek into one family's kitchen as their soldier fights in Iraq."/>
        <s v="This is a Comedic Story about a young boy who saw the image of the perfect woman and from that point searched for someone similar"/>
        <s v="Local Community theater to get up and running in the Idaho Falls area. Something new, something different!"/>
        <s v="Weather Men is a play, written by Nathan Black.  A comedy/drama that explores the question of 'why people stay together?'"/>
        <s v="PETER PAN, written by Ebony Rattle, is a new retelling of the classic play by J.M. Barrie about a boy who refused to grow up."/>
        <s v="Buscamos finalizar el proceso de producciÃ³n de un espectÃ¡culo de payaso y con Ã©l, activar espacios pÃºblicos para la escena clown."/>
        <s v="No magic show has ever integrated theatre arts like this.  World of Paradox is designed for all audiences and is interactive in nature."/>
        <s v="A new dramatic comedy dealing with a father's unwillingness to let go of his past causes major problems for the future of his daughter."/>
        <s v="We are producing and directing a stage play that will focus on relationships and the stereotypes/truths that prohibit growth."/>
        <s v="Jack the Lad - a new play that explores how far the boundaries of friendship will stretch when morality and loyalties clash."/>
        <s v="Set in the height of sex, drugs and rock 'n' roll this production is an exciting new take on Moliere's classic! Performing with SpaceUK"/>
        <s v="REBORN IN LOVE is the sequel to REBORN FROM ABOVE: A Tale of Eternal Love.  This is part two, of a One-Act play series."/>
        <s v="A family oriented play about Christians &amp; the sins they live with, portrayed by &quot;puppets and toys&quot; at Queensbury Theater in Houston."/>
      </sharedItems>
    </cacheField>
    <cacheField name="goal" numFmtId="44">
      <sharedItems containsSemiMixedTypes="0" containsString="0" containsNumber="1" minValue="1" maxValue="100000000" count="445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</sharedItems>
    </cacheField>
    <cacheField name="pledged" numFmtId="164">
      <sharedItems containsSemiMixedTypes="0" containsString="0" containsNumber="1" minValue="0" maxValue="2344134.67" count="2548">
        <n v="11633"/>
        <n v="14653"/>
        <n v="525"/>
        <n v="10390"/>
        <n v="54116.28"/>
        <n v="4390"/>
        <n v="8519"/>
        <n v="9110"/>
        <n v="3501.52"/>
        <n v="629.99"/>
        <n v="3015"/>
        <n v="6025"/>
        <n v="49588"/>
        <n v="5599"/>
        <n v="6056"/>
        <n v="2132"/>
        <n v="12029"/>
        <n v="1510"/>
        <n v="31896.33"/>
        <n v="1235"/>
        <n v="2004"/>
        <n v="20190"/>
        <n v="410"/>
        <n v="2370"/>
        <n v="38082.69"/>
        <n v="800"/>
        <n v="1940"/>
        <n v="22345"/>
        <n v="12042"/>
        <n v="3700"/>
        <n v="4051.99"/>
        <n v="13"/>
        <n v="28520"/>
        <n v="5360"/>
        <n v="3392"/>
        <n v="1665"/>
        <n v="8529"/>
        <n v="40357"/>
        <n v="2751"/>
        <n v="32745"/>
        <n v="2027"/>
        <n v="2000"/>
        <n v="19860"/>
        <n v="30866"/>
        <n v="6000"/>
        <n v="8750"/>
        <n v="5380.55"/>
        <n v="2159"/>
        <n v="12000"/>
        <n v="600"/>
        <n v="14082"/>
        <n v="11621"/>
        <n v="3289"/>
        <n v="10100"/>
        <n v="11090"/>
        <n v="8581"/>
        <n v="15285"/>
        <n v="10291"/>
        <n v="20025.14"/>
        <n v="4648.33"/>
        <n v="7415"/>
        <n v="4642"/>
        <n v="2270.37"/>
        <n v="2080"/>
        <n v="7527"/>
        <n v="2372"/>
        <n v="2325"/>
        <n v="763"/>
        <n v="11094.23"/>
        <n v="636"/>
        <n v="2231"/>
        <n v="2385"/>
        <n v="900"/>
        <n v="564.66"/>
        <n v="4040"/>
        <n v="460"/>
        <n v="1570"/>
        <n v="1351"/>
        <n v="1651"/>
        <n v="12870"/>
        <n v="1485"/>
        <n v="4000.5"/>
        <n v="205"/>
        <n v="500"/>
        <n v="1506"/>
        <n v="6388"/>
        <n v="2615"/>
        <n v="3600"/>
        <n v="6904"/>
        <n v="502"/>
        <n v="5260"/>
        <n v="1106"/>
        <n v="260"/>
        <n v="1720"/>
        <n v="425"/>
        <n v="3400"/>
        <n v="1590.29"/>
        <n v="5000"/>
        <n v="3500"/>
        <n v="7665"/>
        <n v="1367"/>
        <n v="2363"/>
        <n v="5025"/>
        <n v="7685"/>
        <n v="2195"/>
        <n v="1700"/>
        <n v="5410"/>
        <n v="5200"/>
        <n v="7050"/>
        <n v="3100"/>
        <n v="632"/>
        <n v="3978"/>
        <n v="4522.22"/>
        <n v="5651.58"/>
        <n v="3398.1"/>
        <n v="10"/>
        <n v="1"/>
        <n v="0"/>
        <n v="151"/>
        <n v="70"/>
        <n v="1387"/>
        <n v="190"/>
        <n v="1867"/>
        <n v="7655"/>
        <n v="403"/>
        <n v="4712"/>
        <n v="1293"/>
        <n v="2070"/>
        <n v="338"/>
        <n v="115"/>
        <n v="40"/>
        <n v="92"/>
        <n v="30112"/>
        <n v="140"/>
        <n v="30"/>
        <n v="359"/>
        <n v="81"/>
        <n v="1785"/>
        <n v="8"/>
        <n v="5"/>
        <n v="435"/>
        <n v="640"/>
        <n v="3000"/>
        <n v="11"/>
        <n v="325"/>
        <n v="560"/>
        <n v="1297"/>
        <n v="180"/>
        <n v="200"/>
        <n v="401"/>
        <n v="722"/>
        <n v="4482"/>
        <n v="51"/>
        <n v="2200"/>
        <n v="345"/>
        <n v="50"/>
        <n v="250"/>
        <n v="17"/>
        <n v="3"/>
        <n v="1465"/>
        <n v="262"/>
        <n v="279"/>
        <n v="1571.55"/>
        <n v="380"/>
        <n v="746"/>
        <n v="152165"/>
        <n v="1300"/>
        <n v="2130"/>
        <n v="3030"/>
        <n v="2230"/>
        <n v="20"/>
        <n v="27849.22"/>
        <n v="11943"/>
        <n v="100"/>
        <n v="8815"/>
        <n v="360"/>
        <n v="130"/>
        <n v="60"/>
        <n v="110"/>
        <n v="16145.12"/>
        <n v="41000"/>
        <n v="14750"/>
        <n v="25648"/>
        <n v="3981.5"/>
        <n v="5186"/>
        <n v="15273"/>
        <n v="6705"/>
        <n v="86133"/>
        <n v="11292"/>
        <n v="31675"/>
        <n v="4395"/>
        <n v="9228"/>
        <n v="1511"/>
        <n v="28067.34"/>
        <n v="8538.66"/>
        <n v="18083"/>
        <n v="37354.269999999997"/>
        <n v="57342"/>
        <n v="98953.42"/>
        <n v="10640"/>
        <n v="21480"/>
        <n v="29520.27"/>
        <n v="5910"/>
        <n v="5555"/>
        <n v="1455"/>
        <n v="12965.44"/>
        <n v="5570"/>
        <n v="147233.76999999999"/>
        <n v="3510"/>
        <n v="31404"/>
        <n v="5323.01"/>
        <n v="5388.79"/>
        <n v="6240"/>
        <n v="21679"/>
        <n v="5904"/>
        <n v="71748"/>
        <n v="40594"/>
        <n v="26744.11"/>
        <n v="117108"/>
        <n v="6632.32"/>
        <n v="45535"/>
        <n v="20569.05"/>
        <n v="41850.46"/>
        <n v="32035.51"/>
        <n v="16373"/>
        <n v="26445"/>
        <n v="51605.31"/>
        <n v="15723"/>
        <n v="4800.8"/>
        <n v="6001"/>
        <n v="76130.2"/>
        <n v="26360"/>
        <n v="66554.559999999998"/>
        <n v="29681.55"/>
        <n v="20128"/>
        <n v="137254.84"/>
        <n v="17895.25"/>
        <n v="25430.66"/>
        <n v="15435.55"/>
        <n v="10046"/>
        <n v="4124"/>
        <n v="7876"/>
        <n v="9775"/>
        <n v="2929"/>
        <n v="24490"/>
        <n v="12668"/>
        <n v="21410"/>
        <n v="1041.29"/>
        <n v="20820.330000000002"/>
        <n v="8950"/>
        <n v="17805"/>
        <n v="3851.5"/>
        <n v="25312"/>
        <n v="17066"/>
        <n v="30241"/>
        <n v="14166"/>
        <n v="5634"/>
        <n v="21316"/>
        <n v="35932"/>
        <n v="26978"/>
        <n v="6646"/>
        <n v="8636"/>
        <n v="52198"/>
        <n v="169394.6"/>
        <n v="5456"/>
        <n v="77710.8"/>
        <n v="10550"/>
        <n v="35640"/>
        <n v="42642"/>
        <n v="113015"/>
        <n v="50091"/>
        <n v="10119"/>
        <n v="8735"/>
        <n v="29209.78"/>
        <n v="3035.05"/>
        <n v="16520.04"/>
        <n v="6485"/>
        <n v="43758"/>
        <n v="3735"/>
        <n v="55201.52"/>
        <n v="30608.59"/>
        <n v="34198"/>
        <n v="17875"/>
        <n v="17028.88"/>
        <n v="44636.2"/>
        <n v="10300"/>
        <n v="12007.18"/>
        <n v="28690"/>
        <n v="43296"/>
        <n v="11656"/>
        <n v="63460.18"/>
        <n v="3638"/>
        <n v="40690"/>
        <n v="7701.93"/>
        <n v="26100"/>
        <n v="51544"/>
        <n v="25375"/>
        <n v="12165"/>
        <n v="38876.949999999997"/>
        <n v="9044"/>
        <n v="7711.3"/>
        <n v="15596"/>
        <n v="38500"/>
        <n v="10335.01"/>
        <n v="13014"/>
        <n v="7160.12"/>
        <n v="30505"/>
        <n v="171253"/>
        <n v="376"/>
        <n v="8000"/>
        <n v="7839"/>
        <n v="2596"/>
        <n v="13728"/>
        <n v="3353"/>
        <n v="17412"/>
        <n v="5660"/>
        <n v="26182.5"/>
        <n v="1535"/>
        <n v="2065"/>
        <n v="22421"/>
        <n v="26495.5"/>
        <n v="601"/>
        <n v="81316"/>
        <n v="6308"/>
        <n v="123444.12"/>
        <n v="1000"/>
        <n v="20122"/>
        <n v="18667"/>
        <n v="55223"/>
        <n v="5259"/>
        <n v="10804.45"/>
        <n v="16000"/>
        <n v="12929.35"/>
        <n v="9387"/>
        <n v="21361"/>
        <n v="11230.25"/>
        <n v="51906"/>
        <n v="2833"/>
        <n v="5263"/>
        <n v="36082"/>
        <n v="3036"/>
        <n v="3015.73"/>
        <n v="2031"/>
        <n v="6086.26"/>
        <n v="684"/>
        <n v="1283"/>
        <n v="30315"/>
        <n v="3171"/>
        <n v="13451"/>
        <n v="19028"/>
        <n v="1430.06"/>
        <n v="1202.17"/>
        <n v="10526"/>
        <n v="22542"/>
        <n v="8035"/>
        <n v="14.5"/>
        <n v="301"/>
        <n v="430"/>
        <n v="153"/>
        <n v="203.9"/>
        <n v="6"/>
        <n v="133"/>
        <n v="676"/>
        <n v="24"/>
        <n v="415"/>
        <n v="570"/>
        <n v="125"/>
        <n v="1876"/>
        <n v="6691"/>
        <n v="2"/>
        <n v="766"/>
        <n v="82.01"/>
        <n v="45"/>
        <n v="396"/>
        <n v="480"/>
        <n v="26"/>
        <n v="82"/>
        <n v="61"/>
        <n v="821"/>
        <n v="25"/>
        <n v="1250"/>
        <n v="138"/>
        <n v="76"/>
        <n v="4315"/>
        <n v="6541"/>
        <n v="141"/>
        <n v="861"/>
        <n v="4906.59"/>
        <n v="4884"/>
        <n v="7764"/>
        <n v="1830"/>
        <n v="7530"/>
        <n v="149"/>
        <n v="8315.01"/>
        <n v="215"/>
        <n v="31"/>
        <n v="2994"/>
        <n v="1910"/>
        <n v="230"/>
        <n v="114"/>
        <n v="335"/>
        <n v="52"/>
        <n v="400"/>
        <n v="150"/>
        <n v="6962"/>
        <n v="24651"/>
        <n v="2746"/>
        <n v="5105"/>
        <n v="5232"/>
        <n v="3440"/>
        <n v="6030"/>
        <n v="3803.55"/>
        <n v="1710"/>
        <n v="10085"/>
        <n v="1330"/>
        <n v="1565"/>
        <n v="3670"/>
        <n v="4000"/>
        <n v="12325"/>
        <n v="15700"/>
        <n v="2050"/>
        <n v="3902.5"/>
        <n v="2410"/>
        <n v="15121"/>
        <n v="503.22"/>
        <n v="13692"/>
        <n v="9"/>
        <n v="68"/>
        <n v="35"/>
        <n v="3781"/>
        <n v="123"/>
        <n v="1416"/>
        <n v="1366"/>
        <n v="12"/>
        <n v="55"/>
        <n v="245"/>
        <n v="142"/>
        <n v="106"/>
        <n v="346"/>
        <n v="80"/>
        <n v="259"/>
        <n v="14"/>
        <n v="175"/>
        <n v="56"/>
        <n v="2725"/>
        <n v="223"/>
        <n v="426"/>
        <n v="850"/>
        <n v="590.02"/>
        <n v="131"/>
        <n v="1461"/>
        <n v="12818"/>
        <n v="300"/>
        <n v="261"/>
        <n v="341"/>
        <n v="4345"/>
        <n v="90"/>
        <n v="350"/>
        <n v="690"/>
        <n v="1245"/>
        <n v="4"/>
        <n v="18"/>
        <n v="101"/>
        <n v="47665"/>
        <n v="292097"/>
        <n v="26452"/>
        <n v="75029.48"/>
        <n v="5574"/>
        <n v="1055.01"/>
        <n v="2141"/>
        <n v="44388"/>
        <n v="3499"/>
        <n v="1686"/>
        <n v="25132"/>
        <n v="3014"/>
        <n v="106084.5"/>
        <n v="32075"/>
        <n v="11751"/>
        <n v="10678"/>
        <n v="18855"/>
        <n v="30177"/>
        <n v="3017"/>
        <n v="1529"/>
        <n v="95"/>
        <n v="156"/>
        <n v="700"/>
        <n v="904"/>
        <n v="1864"/>
        <n v="5010"/>
        <n v="43015"/>
        <n v="26349"/>
        <n v="11828"/>
        <n v="10814"/>
        <n v="15"/>
        <n v="891"/>
        <n v="1471"/>
        <n v="12792"/>
        <n v="1108"/>
        <n v="8827"/>
        <n v="19434"/>
        <n v="53"/>
        <n v="298"/>
        <n v="23948"/>
        <n v="553"/>
        <n v="3550"/>
        <n v="14598"/>
        <n v="115297.5"/>
        <n v="2468"/>
        <n v="1306"/>
        <n v="35338"/>
        <n v="590"/>
        <n v="2319"/>
        <n v="15390"/>
        <n v="107148.74"/>
        <n v="6118"/>
        <n v="4622.01"/>
        <n v="837"/>
        <n v="481"/>
        <n v="977"/>
        <n v="53670.6"/>
        <n v="8837"/>
        <n v="33791"/>
        <n v="105"/>
        <n v="199"/>
        <n v="2249"/>
        <n v="1389"/>
        <n v="715"/>
        <n v="305"/>
        <n v="194"/>
        <n v="2735"/>
        <n v="10013"/>
        <n v="33006"/>
        <n v="5469"/>
        <n v="7383.01"/>
        <n v="20070"/>
        <n v="2535"/>
        <n v="5443"/>
        <n v="7917.45"/>
        <n v="5226"/>
        <n v="26438"/>
        <n v="6300"/>
        <n v="64"/>
        <n v="3012"/>
        <n v="10670"/>
        <n v="53771"/>
        <n v="11345"/>
        <n v="6120"/>
        <n v="1601"/>
        <n v="9500"/>
        <n v="3222"/>
        <n v="13293.8"/>
        <n v="1550"/>
        <n v="814"/>
        <n v="5116"/>
        <n v="3976"/>
        <n v="3318"/>
        <n v="7003"/>
        <n v="2005"/>
        <n v="10556"/>
        <n v="4559"/>
        <n v="3555"/>
        <n v="5585"/>
        <n v="12800"/>
        <n v="2075"/>
        <n v="2547.69"/>
        <n v="824"/>
        <n v="595"/>
        <n v="2550"/>
        <n v="5096"/>
        <n v="235"/>
        <n v="2521"/>
        <n v="177"/>
        <n v="1656"/>
        <n v="32"/>
        <n v="351"/>
        <n v="170"/>
        <n v="3598"/>
        <n v="21"/>
        <n v="1040"/>
        <n v="1065.23"/>
        <n v="2222"/>
        <n v="1025"/>
        <n v="903.14"/>
        <n v="7140"/>
        <n v="1370"/>
        <n v="2035.05"/>
        <n v="1860"/>
        <n v="14437.46"/>
        <n v="7790"/>
        <n v="2511.11"/>
        <n v="2826.43"/>
        <n v="8425"/>
        <n v="15650"/>
        <n v="10135"/>
        <n v="3226"/>
        <n v="4021"/>
        <n v="5001"/>
        <n v="2282"/>
        <n v="2230.4299999999998"/>
        <n v="6080"/>
        <n v="2835"/>
        <n v="5500"/>
        <n v="3150"/>
        <n v="8355"/>
        <n v="4205"/>
        <n v="4500"/>
        <n v="4151"/>
        <n v="1575"/>
        <n v="911"/>
        <n v="2399.94"/>
        <n v="1273"/>
        <n v="4280"/>
        <n v="8058.55"/>
        <n v="2056.66"/>
        <n v="545"/>
        <n v="2681"/>
        <n v="17482"/>
        <n v="3575"/>
        <n v="1436"/>
        <n v="2150.1"/>
        <n v="12554"/>
        <n v="5580"/>
        <n v="310"/>
        <n v="1391"/>
        <n v="520"/>
        <n v="1941"/>
        <n v="15091.06"/>
        <n v="6100"/>
        <n v="7206"/>
        <n v="2345"/>
        <n v="5046.5200000000004"/>
        <n v="3045"/>
        <n v="2908"/>
        <n v="5830.83"/>
        <n v="12041.66"/>
        <n v="5066"/>
        <n v="2608"/>
        <n v="8014"/>
        <n v="5824"/>
        <n v="6019.01"/>
        <n v="1342.01"/>
        <n v="4796"/>
        <n v="6207"/>
        <n v="2609"/>
        <n v="3674"/>
        <n v="32865.300000000003"/>
        <n v="1500"/>
        <n v="1200"/>
        <n v="1728.07"/>
        <n v="4187"/>
        <n v="2540"/>
        <n v="2700"/>
        <n v="1201"/>
        <n v="62"/>
        <n v="65"/>
        <n v="730"/>
        <n v="1286"/>
        <n v="644"/>
        <n v="113"/>
        <n v="302"/>
        <n v="2001"/>
        <n v="750"/>
        <n v="72"/>
        <n v="2360.3200000000002"/>
        <n v="2445"/>
        <n v="7834"/>
        <n v="195"/>
        <n v="3200"/>
        <n v="280"/>
        <n v="160"/>
        <n v="196"/>
        <n v="1982"/>
        <n v="375"/>
        <n v="4635"/>
        <n v="5680"/>
        <n v="330"/>
        <n v="327"/>
        <n v="1381"/>
        <n v="120"/>
        <n v="1520"/>
        <n v="1544"/>
        <n v="1161"/>
        <n v="668"/>
        <n v="289"/>
        <n v="6663"/>
        <n v="2484"/>
        <n v="286"/>
        <n v="273"/>
        <n v="1402"/>
        <n v="19195"/>
        <n v="19572"/>
        <n v="126"/>
        <n v="6511"/>
        <n v="16984"/>
        <n v="233"/>
        <n v="881"/>
        <n v="19430"/>
        <n v="25655"/>
        <n v="40079"/>
        <n v="712"/>
        <n v="377"/>
        <n v="879"/>
        <n v="1776"/>
        <n v="3562"/>
        <n v="14000"/>
        <n v="2296"/>
        <n v="226"/>
        <n v="6925"/>
        <n v="411"/>
        <n v="2607"/>
        <n v="2889"/>
        <n v="909"/>
        <n v="97273"/>
        <n v="28986.16"/>
        <n v="1486"/>
        <n v="30751"/>
        <n v="1888"/>
        <n v="6610"/>
        <n v="1677"/>
        <n v="212"/>
        <n v="467"/>
        <n v="17561"/>
        <n v="4669"/>
        <n v="726"/>
        <n v="35135"/>
        <n v="11683"/>
        <n v="19824"/>
        <n v="2960"/>
        <n v="3211"/>
        <n v="20552"/>
        <n v="150102"/>
        <n v="234"/>
        <n v="13296"/>
        <n v="6565"/>
        <n v="220"/>
        <n v="75"/>
        <n v="1076751.05"/>
        <n v="8632"/>
        <n v="3060"/>
        <n v="240"/>
        <n v="2842"/>
        <n v="57197"/>
        <n v="621"/>
        <n v="21300"/>
        <n v="3186"/>
        <n v="10554.11"/>
        <n v="2298"/>
        <n v="4743"/>
        <n v="23727.55"/>
        <n v="76949.820000000007"/>
        <n v="7000.58"/>
        <n v="7733"/>
        <n v="11727"/>
        <n v="11176"/>
        <n v="6842"/>
        <n v="10740"/>
        <n v="5858.84"/>
        <n v="6500.09"/>
        <n v="4952"/>
        <n v="5056.22"/>
        <n v="1021"/>
        <n v="2180"/>
        <n v="641"/>
        <n v="8537"/>
        <n v="266"/>
        <n v="8077"/>
        <n v="5051"/>
        <n v="3407"/>
        <n v="47074"/>
        <n v="7344"/>
        <n v="678"/>
        <n v="1821"/>
        <n v="1026"/>
        <n v="6382.34"/>
        <n v="1174"/>
        <n v="42.25"/>
        <n v="3294.01"/>
        <n v="25174"/>
        <n v="2152"/>
        <n v="47"/>
        <n v="1803"/>
        <n v="41"/>
        <n v="243"/>
        <n v="2971"/>
        <n v="1431"/>
        <n v="165"/>
        <n v="732.5"/>
        <n v="255"/>
        <n v="31272.92"/>
        <n v="178.52"/>
        <n v="83"/>
        <n v="109"/>
        <n v="29"/>
        <n v="585"/>
        <n v="1438"/>
        <n v="270"/>
        <n v="9875"/>
        <n v="186"/>
        <n v="530"/>
        <n v="73"/>
        <n v="252"/>
        <n v="188"/>
        <n v="1155"/>
        <n v="2070.5"/>
        <n v="2871"/>
        <n v="979"/>
        <n v="1020"/>
        <n v="886"/>
        <n v="5875"/>
        <n v="42"/>
        <n v="23086"/>
        <n v="13180"/>
        <n v="8005"/>
        <n v="9111"/>
        <n v="9700"/>
        <n v="675"/>
        <n v="2945"/>
        <n v="290"/>
        <n v="21831"/>
        <n v="40280"/>
        <n v="13500"/>
        <n v="39137"/>
        <n v="37994"/>
        <n v="9121"/>
        <n v="2693"/>
        <n v="6029"/>
        <n v="6146.27"/>
        <n v="49811"/>
        <n v="16700"/>
        <n v="13383"/>
        <n v="13112"/>
        <n v="1035"/>
        <n v="17396"/>
        <n v="15530"/>
        <n v="6360"/>
        <n v="50863"/>
        <n v="1011"/>
        <n v="6645"/>
        <n v="2636"/>
        <n v="39304.01"/>
        <n v="20398"/>
        <n v="27189"/>
        <n v="15505"/>
        <n v="26024"/>
        <n v="15565"/>
        <n v="2451.0100000000002"/>
        <n v="11215"/>
        <n v="22197"/>
        <n v="1060"/>
        <n v="132"/>
        <n v="1937"/>
        <n v="116"/>
        <n v="210"/>
        <n v="178"/>
        <n v="241"/>
        <n v="2537"/>
        <n v="1691"/>
        <n v="2076"/>
        <n v="2405"/>
        <n v="2340"/>
        <n v="4275"/>
        <n v="3791"/>
        <n v="5222"/>
        <n v="60046"/>
        <n v="6108"/>
        <n v="4818"/>
        <n v="30383.32"/>
        <n v="13323"/>
        <n v="6071"/>
        <n v="35389.129999999997"/>
        <n v="16210"/>
        <n v="25577.56"/>
        <n v="2606"/>
        <n v="3751"/>
        <n v="2025"/>
        <n v="8152"/>
        <n v="1082"/>
        <n v="4170.17"/>
        <n v="9545"/>
        <n v="22396"/>
        <n v="20426"/>
        <n v="11472"/>
        <n v="7635"/>
        <n v="5300"/>
        <n v="4140"/>
        <n v="38743.839999999997"/>
        <n v="24321.1"/>
        <n v="3132.63"/>
        <n v="15918.65"/>
        <n v="10071"/>
        <n v="13864.17"/>
        <n v="16636.78"/>
        <n v="7750"/>
        <n v="18542"/>
        <n v="2110.5"/>
        <n v="2020"/>
        <n v="2033"/>
        <n v="1625"/>
        <n v="605"/>
        <n v="4018"/>
        <n v="3800"/>
        <n v="4371"/>
        <n v="1870"/>
        <n v="15335"/>
        <n v="610"/>
        <n v="2549"/>
        <n v="21905"/>
        <n v="2093"/>
        <n v="4340"/>
        <n v="4050"/>
        <n v="2055"/>
        <n v="2500"/>
        <n v="4559.13"/>
        <n v="15851"/>
        <n v="7793"/>
        <n v="71771"/>
        <n v="5757"/>
        <n v="1136"/>
        <n v="12879"/>
        <n v="80070"/>
        <n v="28"/>
        <n v="12446"/>
        <n v="2028"/>
        <n v="40404"/>
        <n v="11467"/>
        <n v="6130"/>
        <n v="876"/>
        <n v="503"/>
        <n v="6019"/>
        <n v="1332"/>
        <n v="4920"/>
        <n v="486"/>
        <n v="1130"/>
        <n v="1705"/>
        <n v="1748"/>
        <n v="408"/>
        <n v="7873"/>
        <n v="3417"/>
        <n v="14303"/>
        <n v="4940"/>
        <n v="84947"/>
        <n v="24691"/>
        <n v="991"/>
        <n v="3317"/>
        <n v="17590"/>
        <n v="51149"/>
        <n v="5666"/>
        <n v="7219"/>
        <n v="2555"/>
        <n v="5985"/>
        <n v="10210"/>
        <n v="5202.5"/>
        <n v="20253"/>
        <n v="13614"/>
        <n v="1336"/>
        <n v="1563"/>
        <n v="3067"/>
        <n v="6215.56"/>
        <n v="2506"/>
        <n v="3350"/>
        <n v="764"/>
        <n v="2598"/>
        <n v="7559"/>
        <n v="1091"/>
        <n v="49830"/>
        <n v="7520"/>
        <n v="9486.69"/>
        <n v="5713"/>
        <n v="5535"/>
        <n v="34090.629999999997"/>
        <n v="1555"/>
        <n v="7495"/>
        <n v="620"/>
        <n v="10501"/>
        <n v="6853"/>
        <n v="9342"/>
        <n v="4067"/>
        <n v="11160"/>
        <n v="5355"/>
        <n v="8349"/>
        <n v="4673"/>
        <n v="4343"/>
        <n v="8832.49"/>
        <n v="875"/>
        <n v="5465"/>
        <n v="6740.37"/>
        <n v="727"/>
        <n v="3055"/>
        <n v="551"/>
        <n v="2841"/>
        <n v="10235"/>
        <n v="916"/>
        <n v="3916"/>
        <n v="6438"/>
        <n v="11385"/>
        <n v="4826"/>
        <n v="11353"/>
        <n v="586"/>
        <n v="12413"/>
        <n v="2729"/>
        <n v="4103"/>
        <n v="7"/>
        <n v="320"/>
        <n v="445"/>
        <n v="1527"/>
        <n v="419"/>
        <n v="5431"/>
        <n v="805"/>
        <n v="8190"/>
        <n v="77"/>
        <n v="807"/>
        <n v="145"/>
        <n v="15186.69"/>
        <n v="4340.7"/>
        <n v="8160"/>
        <n v="136924.35"/>
        <n v="17260.37"/>
        <n v="46032"/>
        <n v="9725"/>
        <n v="47978"/>
        <n v="1877"/>
        <n v="33229"/>
        <n v="34676"/>
        <n v="1807.74"/>
        <n v="3368"/>
        <n v="28300.45"/>
        <n v="39693.279999999999"/>
        <n v="33393"/>
        <n v="590807.11"/>
        <n v="2198"/>
        <n v="58520.2"/>
        <n v="48"/>
        <n v="895"/>
        <n v="57"/>
        <n v="701"/>
        <n v="86492"/>
        <n v="22318"/>
        <n v="4045.93"/>
        <n v="18066"/>
        <n v="16573"/>
        <n v="1671"/>
        <n v="2580"/>
        <n v="20491"/>
        <n v="21637.22"/>
        <n v="16165.6"/>
        <n v="15651"/>
        <n v="19557"/>
        <n v="12001.5"/>
        <n v="26619"/>
        <n v="471567"/>
        <n v="18472"/>
        <n v="24297"/>
        <n v="30805"/>
        <n v="9302.75"/>
        <n v="18625"/>
        <n v="40055"/>
        <n v="60450.1"/>
        <n v="23096"/>
        <n v="6210"/>
        <n v="4524.1499999999996"/>
        <n v="27675"/>
        <n v="3865.55"/>
        <n v="8447"/>
        <n v="19129"/>
        <n v="47189"/>
        <n v="4135"/>
        <n v="24201"/>
        <n v="65313"/>
        <n v="31330"/>
        <n v="5297"/>
        <n v="30037.01"/>
        <n v="21588"/>
        <n v="7184"/>
        <n v="27197.22"/>
        <n v="17680"/>
        <n v="2115"/>
        <n v="677"/>
        <n v="94"/>
        <n v="67"/>
        <n v="85"/>
        <n v="6375"/>
        <n v="3410"/>
        <n v="506"/>
        <n v="2291"/>
        <n v="650"/>
        <n v="93"/>
        <n v="1580"/>
        <n v="4092"/>
        <n v="367"/>
        <n v="2706.23"/>
        <n v="1502.5"/>
        <n v="2000.66"/>
        <n v="3419"/>
        <n v="6041.6"/>
        <n v="8080.33"/>
        <n v="14511"/>
        <n v="1215"/>
        <n v="1775"/>
        <n v="5437"/>
        <n v="1001"/>
        <n v="550"/>
        <n v="1015"/>
        <n v="5135"/>
        <n v="9130"/>
        <n v="10420"/>
        <n v="1576"/>
        <n v="6060"/>
        <n v="7019"/>
        <n v="758"/>
        <n v="1180"/>
        <n v="11650"/>
        <n v="8095"/>
        <n v="4037"/>
        <n v="6220"/>
        <n v="10610"/>
        <n v="15591"/>
        <n v="4065"/>
        <n v="10000"/>
        <n v="2010"/>
        <n v="4660"/>
        <n v="519"/>
        <n v="1050"/>
        <n v="1800"/>
        <n v="679.44"/>
        <n v="6235"/>
        <n v="10950"/>
        <n v="5540"/>
        <n v="2204"/>
        <n v="5236"/>
        <n v="2881"/>
        <n v="3822.33"/>
        <n v="2831"/>
        <n v="2015"/>
        <n v="4530"/>
        <n v="8711.52"/>
        <n v="1319"/>
        <n v="2143"/>
        <n v="7525.12"/>
        <n v="26233.45"/>
        <n v="7934"/>
        <n v="564"/>
        <n v="1003"/>
        <n v="8098"/>
        <n v="8211"/>
        <n v="1080"/>
        <n v="3060.22"/>
        <n v="4181"/>
        <n v="4022"/>
        <n v="4313"/>
        <n v="2795"/>
        <n v="2013.47"/>
        <n v="1920"/>
        <n v="2690"/>
        <n v="1374.16"/>
        <n v="3460"/>
        <n v="6700"/>
        <n v="1175"/>
        <n v="65924.38"/>
        <n v="760"/>
        <n v="8730"/>
        <n v="3125"/>
        <n v="1772"/>
        <n v="2400"/>
        <n v="635"/>
        <n v="10042"/>
        <n v="2390"/>
        <n v="1405"/>
        <n v="2526"/>
        <n v="216"/>
        <n v="5212"/>
        <n v="1302"/>
        <n v="487"/>
        <n v="34"/>
        <n v="1967"/>
        <n v="1395"/>
        <n v="225"/>
        <n v="2196"/>
        <n v="855"/>
        <n v="22"/>
        <n v="2175"/>
        <n v="6515"/>
        <n v="7981"/>
        <n v="22215"/>
        <n v="9446"/>
        <n v="64974"/>
        <n v="12410.5"/>
        <n v="10081"/>
        <n v="10290"/>
        <n v="3122"/>
        <n v="16200"/>
        <n v="9395"/>
        <n v="5655.6"/>
        <n v="5800"/>
        <n v="1147"/>
        <n v="5330"/>
        <n v="8272"/>
        <n v="155"/>
        <n v="885"/>
        <n v="12229"/>
        <n v="2156"/>
        <n v="7433.48"/>
        <n v="2286"/>
        <n v="187"/>
        <n v="1081"/>
        <n v="13846"/>
        <n v="858"/>
        <n v="1148"/>
        <n v="21158"/>
        <n v="651"/>
        <n v="995"/>
        <n v="3986"/>
        <n v="11923"/>
        <n v="1417"/>
        <n v="5422"/>
        <n v="9477"/>
        <n v="1988"/>
        <n v="4853"/>
        <n v="905"/>
        <n v="1533"/>
        <n v="1636"/>
        <n v="107"/>
        <n v="15281"/>
        <n v="997"/>
        <n v="10846"/>
        <n v="4190"/>
        <n v="6755"/>
        <n v="2182"/>
        <n v="69.83"/>
        <n v="9460"/>
        <n v="2355"/>
        <n v="1697"/>
        <n v="5390"/>
        <n v="5452"/>
        <n v="8191"/>
        <n v="591"/>
        <n v="11594"/>
        <n v="865"/>
        <n v="5902"/>
        <n v="509"/>
        <n v="9419"/>
        <n v="1707"/>
        <n v="3372.25"/>
        <n v="811"/>
        <n v="3002"/>
        <n v="2101"/>
        <n v="8053"/>
        <n v="20032"/>
        <n v="2500.25"/>
        <n v="15230"/>
        <n v="1030"/>
        <n v="11805"/>
        <n v="10017"/>
        <n v="1841"/>
        <n v="1001.49"/>
        <n v="2053"/>
        <n v="980"/>
        <n v="2035"/>
        <n v="2505"/>
        <n v="12400.61"/>
        <n v="1521"/>
        <n v="20689"/>
        <n v="3022"/>
        <n v="3221"/>
        <n v="9137"/>
        <n v="1301"/>
        <n v="17545"/>
        <n v="815"/>
        <n v="15318.55"/>
        <n v="13480.16"/>
        <n v="6041.55"/>
        <n v="3955"/>
        <n v="2788"/>
        <n v="1217"/>
        <n v="361"/>
        <n v="4666"/>
        <n v="36"/>
        <n v="1004"/>
        <n v="3453.69"/>
        <n v="3380"/>
        <n v="1047"/>
        <n v="5322"/>
        <n v="1225"/>
        <n v="3335"/>
        <n v="4152"/>
        <n v="17350.13"/>
        <n v="10555"/>
        <n v="683"/>
        <n v="2600"/>
        <n v="1145"/>
        <n v="559"/>
        <n v="6506"/>
        <n v="1445"/>
        <n v="2734.11"/>
        <n v="2670"/>
        <n v="1398"/>
        <n v="21380"/>
        <n v="433"/>
        <n v="4939"/>
        <n v="33486"/>
        <n v="2965"/>
        <n v="637"/>
        <n v="102"/>
        <n v="205025"/>
        <n v="237"/>
        <n v="4303"/>
        <n v="2052"/>
        <n v="2311"/>
        <n v="3432"/>
        <n v="1655"/>
        <n v="2930.69"/>
        <n v="2630"/>
        <n v="3210"/>
        <n v="1270"/>
        <n v="2412.02"/>
        <n v="5617"/>
        <n v="10346"/>
        <n v="6181"/>
        <n v="2710"/>
        <n v="8739.01"/>
        <n v="1123.47"/>
        <n v="17390"/>
        <n v="11070"/>
        <n v="1111"/>
        <n v="315295.89"/>
        <n v="8306.42"/>
        <n v="170525"/>
        <n v="315222.2"/>
        <n v="348018"/>
        <n v="11231"/>
        <n v="805.07"/>
        <n v="800211"/>
        <n v="53001.3"/>
        <n v="96248.960000000006"/>
        <n v="106222"/>
        <n v="69465.33"/>
        <n v="33892"/>
        <n v="349474"/>
        <n v="167410.01999999999"/>
        <n v="176420"/>
        <n v="50251.41"/>
        <n v="100490.02"/>
        <n v="15673.44"/>
        <n v="82532"/>
        <n v="110538.12"/>
        <n v="19292.5"/>
        <n v="24108"/>
        <n v="231543.12"/>
        <n v="13114"/>
        <n v="206743.09"/>
        <n v="74026"/>
        <n v="142483"/>
        <n v="115816"/>
        <n v="56590"/>
        <n v="1052110.8700000001"/>
        <n v="16862"/>
        <n v="508525.01"/>
        <n v="75099.199999999997"/>
        <n v="33393.339999999997"/>
        <n v="13864"/>
        <n v="201165"/>
        <n v="513422.57"/>
        <n v="229802.31"/>
        <n v="177412.01"/>
        <n v="381"/>
        <n v="1419"/>
        <n v="3172"/>
        <n v="2336"/>
        <n v="78"/>
        <n v="655"/>
        <n v="236"/>
        <n v="625"/>
        <n v="210171"/>
        <n v="108397.11"/>
        <n v="1560"/>
        <n v="117210.24000000001"/>
        <n v="37104.03"/>
        <n v="123920"/>
        <n v="11570.92"/>
        <n v="1839"/>
        <n v="152579"/>
        <n v="96015.9"/>
        <n v="409782"/>
        <n v="11745"/>
        <n v="791862"/>
        <n v="2344134.67"/>
        <n v="8136.01"/>
        <n v="92154.22"/>
        <n v="31275.599999999999"/>
        <n v="66458.23"/>
        <n v="193963.9"/>
        <n v="2885"/>
        <n v="14055"/>
        <n v="125137"/>
        <n v="161459"/>
        <n v="23414"/>
        <n v="160920"/>
        <n v="33370.769999999997"/>
        <n v="120249"/>
        <n v="3785"/>
        <n v="9030"/>
        <n v="74134"/>
        <n v="60175"/>
        <n v="76047"/>
        <n v="44669"/>
        <n v="301719.59000000003"/>
        <n v="168829.14"/>
        <n v="39500.5"/>
        <n v="30047.64"/>
        <n v="33641"/>
        <n v="170271"/>
        <n v="7445.14"/>
        <n v="17277"/>
        <n v="12353"/>
        <n v="7011"/>
        <n v="16232"/>
        <n v="40140.01"/>
        <n v="12110"/>
        <n v="100939"/>
        <n v="126082.45"/>
        <n v="60095.35"/>
        <n v="47327"/>
        <n v="10429"/>
        <n v="176524"/>
        <n v="39757"/>
        <n v="10045"/>
        <n v="76726"/>
        <n v="30334.83"/>
        <n v="4308"/>
        <n v="43037"/>
        <n v="49100"/>
        <n v="5396"/>
        <n v="114977"/>
        <n v="5922"/>
        <n v="500784.27"/>
        <n v="79686.05"/>
        <n v="4372"/>
        <n v="628"/>
        <n v="26305.97"/>
        <n v="64203.33"/>
        <n v="396659"/>
        <n v="56146"/>
        <n v="79173"/>
        <n v="152604.29999999999"/>
        <n v="615"/>
        <n v="167820.6"/>
        <n v="972594.99"/>
        <n v="57754"/>
        <n v="26241"/>
        <n v="28817"/>
        <n v="5078"/>
        <n v="4010"/>
        <n v="1661"/>
        <n v="3250"/>
        <n v="7412"/>
        <n v="4028"/>
        <n v="1553"/>
        <n v="3465.32"/>
        <n v="3010.01"/>
        <n v="9203.23"/>
        <n v="21684.2"/>
        <n v="6077"/>
        <n v="1537"/>
        <n v="4219"/>
        <n v="6020"/>
        <n v="3971"/>
        <n v="820"/>
        <n v="2265"/>
        <n v="1360"/>
        <n v="11364"/>
        <n v="1036"/>
        <n v="5080"/>
        <n v="2154.66"/>
        <n v="17170"/>
        <n v="4261"/>
        <n v="2007"/>
        <n v="7340"/>
        <n v="5235"/>
        <n v="3385"/>
        <n v="48434"/>
        <n v="1773"/>
        <n v="1346.11"/>
        <n v="8070.43"/>
        <n v="284"/>
        <n v="852"/>
        <n v="8076"/>
        <n v="2112.9899999999998"/>
        <n v="16"/>
        <n v="104"/>
        <n v="478"/>
        <n v="47.69"/>
        <n v="14203"/>
        <n v="128"/>
        <n v="1626"/>
        <n v="607"/>
        <n v="4565"/>
        <n v="2716"/>
        <n v="405"/>
        <n v="118"/>
        <n v="1493"/>
        <n v="21144"/>
        <n v="19770.11"/>
        <n v="463"/>
        <n v="5052"/>
        <n v="3305"/>
        <n v="5645"/>
        <n v="3466"/>
        <n v="2932"/>
        <n v="21884.69"/>
        <n v="633"/>
        <n v="4243"/>
        <n v="5331"/>
        <n v="4119"/>
        <n v="1750"/>
        <n v="6301"/>
        <n v="2503"/>
        <n v="34660"/>
        <n v="1614"/>
        <n v="5359.21"/>
        <n v="3062"/>
        <n v="15725"/>
        <n v="8807"/>
        <n v="28474"/>
        <n v="92848.5"/>
        <n v="21935"/>
        <n v="202928.5"/>
        <n v="22645"/>
        <n v="6039"/>
        <n v="35076"/>
        <n v="898"/>
        <n v="129748.82"/>
        <n v="67856"/>
        <n v="53737"/>
        <n v="15937"/>
        <n v="285309.33"/>
        <n v="53157"/>
        <n v="13228"/>
        <n v="10843"/>
        <n v="420.99"/>
        <n v="28167.25"/>
        <n v="2191"/>
        <n v="1993"/>
        <n v="1140"/>
        <n v="1016"/>
        <n v="754"/>
        <n v="4457"/>
        <n v="4890"/>
        <n v="6863"/>
        <n v="1755.01"/>
        <n v="860"/>
        <n v="317"/>
        <n v="2456.66"/>
        <n v="3540"/>
        <n v="8109"/>
        <n v="813"/>
        <n v="20631"/>
        <n v="24315"/>
        <n v="198415.01"/>
        <n v="19523.310000000001"/>
        <n v="20459"/>
        <n v="11744.9"/>
        <n v="13704.33"/>
        <n v="10706"/>
        <n v="30303.24"/>
        <n v="24790"/>
        <n v="8301"/>
        <n v="1165"/>
        <n v="19931"/>
        <n v="15039"/>
        <n v="63527"/>
        <n v="5496"/>
        <n v="32006.67"/>
        <n v="13534"/>
        <n v="8064"/>
        <n v="136009.76"/>
        <n v="9302.5"/>
        <n v="18851"/>
        <n v="105881"/>
        <n v="19324"/>
        <n v="7505"/>
        <n v="5907"/>
        <n v="243778"/>
        <n v="11428.19"/>
        <n v="24505"/>
        <n v="9015"/>
        <n v="2299"/>
        <n v="11323"/>
        <n v="1069"/>
        <n v="15903.5"/>
        <n v="3223"/>
        <n v="18671"/>
        <n v="8173"/>
        <n v="7795"/>
        <n v="5087"/>
        <n v="8666"/>
        <n v="10802"/>
        <n v="597"/>
        <n v="4804"/>
        <n v="76105"/>
        <n v="28728"/>
        <n v="45041"/>
        <n v="180062"/>
        <n v="56618"/>
        <n v="13566"/>
        <n v="5509"/>
        <n v="2990"/>
        <n v="2650.5"/>
        <n v="4856"/>
        <n v="11992"/>
        <n v="5414"/>
        <n v="1538"/>
        <n v="39550.5"/>
        <n v="555"/>
        <n v="1390"/>
        <n v="3025.66"/>
        <n v="6373.27"/>
        <n v="3641"/>
        <n v="1501"/>
        <n v="5398.99"/>
        <n v="1611"/>
        <n v="1561"/>
        <n v="4320"/>
        <n v="2145.0100000000002"/>
        <n v="920"/>
        <n v="7304.04"/>
        <n v="1503"/>
        <n v="10435"/>
        <n v="1006"/>
        <n v="31522"/>
        <n v="1050.5"/>
        <n v="810"/>
        <n v="6680.22"/>
        <n v="3925"/>
        <n v="7053.61"/>
        <n v="6042.02"/>
        <n v="18221"/>
        <n v="3736.55"/>
        <n v="2095.2600000000002"/>
        <n v="50653.11"/>
        <n v="6400.47"/>
        <n v="79335.360000000001"/>
        <n v="9370"/>
        <n v="3236"/>
        <n v="8792.02"/>
        <n v="1883.64"/>
        <n v="2565"/>
        <n v="15606.4"/>
        <n v="416"/>
        <n v="6053"/>
        <n v="3231"/>
        <n v="5433"/>
        <n v="4130"/>
        <n v="108"/>
        <n v="184133.01"/>
        <n v="25445"/>
        <n v="26480"/>
        <n v="35848"/>
        <n v="11545.1"/>
        <n v="26577"/>
        <n v="4078"/>
        <n v="25568"/>
        <n v="104146.51"/>
        <n v="13279"/>
        <n v="15171.5"/>
        <n v="73552"/>
        <n v="42311"/>
        <n v="39"/>
        <n v="1101"/>
        <n v="670"/>
        <n v="326.33"/>
        <n v="1571"/>
        <n v="788"/>
        <n v="201"/>
        <n v="202"/>
        <n v="1126"/>
        <n v="1345"/>
        <n v="5557"/>
        <n v="2501"/>
        <n v="1224"/>
        <n v="8091"/>
        <n v="30226"/>
        <n v="40502.99"/>
        <n v="3258"/>
        <n v="8640"/>
        <n v="8399"/>
        <n v="10680"/>
        <n v="10800"/>
        <n v="15230.03"/>
        <n v="11545"/>
        <n v="801"/>
        <n v="4641"/>
        <n v="35296"/>
        <n v="546"/>
        <n v="2713"/>
        <n v="23530"/>
        <n v="30675"/>
        <n v="8567"/>
        <n v="7785"/>
        <n v="3321.25"/>
        <n v="1261"/>
        <n v="1185"/>
        <n v="2144.34"/>
        <n v="1364"/>
        <n v="1031.6400000000001"/>
        <n v="10182.02"/>
        <n v="5000.18"/>
        <n v="2618"/>
        <n v="3360.72"/>
        <n v="1285"/>
        <n v="10200"/>
        <n v="400.33"/>
        <n v="4516.4399999999996"/>
        <n v="1251"/>
        <n v="4176.1099999999997"/>
        <n v="797"/>
        <n v="1500.76"/>
        <n v="3201"/>
        <n v="4678.5"/>
        <n v="516"/>
        <n v="25740"/>
        <n v="1515.08"/>
        <n v="1913.05"/>
        <n v="4510.8599999999997"/>
        <n v="1056"/>
        <n v="8105"/>
        <n v="680"/>
        <n v="281"/>
        <n v="86"/>
        <n v="930"/>
        <n v="1767"/>
        <n v="13685.99"/>
        <n v="1408"/>
        <n v="7620"/>
        <n v="8026"/>
        <n v="4518"/>
        <n v="4085"/>
        <n v="4289.99"/>
        <n v="6257"/>
        <n v="6500"/>
        <n v="5045"/>
        <n v="8300"/>
        <n v="2100"/>
        <n v="20755"/>
        <n v="1100"/>
        <n v="20343.169999999998"/>
        <n v="10025"/>
        <n v="2585"/>
        <n v="3746"/>
        <n v="725"/>
        <n v="391"/>
        <n v="5041"/>
        <n v="3906"/>
        <n v="3910"/>
        <n v="6592"/>
        <n v="6111"/>
        <n v="6555"/>
        <n v="3775.5"/>
        <n v="3195"/>
        <n v="2333"/>
        <n v="3684"/>
        <n v="2147"/>
        <n v="786"/>
        <n v="1066"/>
        <n v="1361"/>
        <n v="890"/>
        <n v="3003"/>
        <n v="59"/>
        <n v="277"/>
        <n v="1825"/>
        <n v="8256"/>
        <n v="1170"/>
        <n v="3307"/>
        <n v="39131"/>
        <n v="20843.599999999999"/>
        <n v="107421.57"/>
        <n v="12106"/>
        <n v="32616"/>
        <n v="17914"/>
        <n v="106330.39"/>
        <n v="32172.66"/>
        <n v="306970"/>
        <n v="17176.13"/>
        <n v="7576"/>
        <n v="10710"/>
        <n v="3397"/>
        <n v="28633.5"/>
        <n v="4388"/>
        <n v="15808"/>
        <n v="1884"/>
        <n v="93374"/>
        <n v="21882"/>
        <n v="1967.76"/>
        <n v="2280"/>
        <n v="110353.65"/>
        <n v="1434"/>
        <n v="2800"/>
        <n v="970"/>
        <n v="926"/>
        <n v="6387"/>
        <n v="3158"/>
        <n v="22933.05"/>
        <n v="1466"/>
        <n v="17731"/>
        <n v="986"/>
        <n v="11500"/>
        <n v="1873"/>
        <n v="831"/>
        <n v="353"/>
        <n v="492"/>
        <n v="3170"/>
        <n v="335597.31"/>
        <n v="42086.42"/>
        <n v="124"/>
        <n v="358"/>
        <n v="5233"/>
        <n v="5876"/>
        <n v="3155"/>
        <n v="17155"/>
        <n v="5621.38"/>
        <n v="91"/>
        <n v="1333"/>
        <n v="19"/>
        <n v="5145"/>
        <n v="21360"/>
        <n v="20919.25"/>
        <n v="18100"/>
        <n v="4310"/>
        <n v="15929.51"/>
        <n v="1660"/>
        <n v="2495"/>
        <n v="2836"/>
        <n v="3319"/>
        <n v="11032"/>
        <n v="21994"/>
        <n v="1897"/>
        <n v="1058"/>
        <n v="3415"/>
        <n v="276"/>
        <n v="1698"/>
        <n v="74"/>
        <n v="8586"/>
        <n v="71"/>
        <n v="3390"/>
        <n v="6061"/>
        <n v="26.01"/>
        <n v="3441"/>
        <n v="41500"/>
        <n v="1739"/>
        <n v="39304"/>
        <n v="28067.57"/>
        <n v="46643.07"/>
        <n v="50803"/>
        <n v="92340.21"/>
        <n v="3938"/>
        <n v="7226"/>
        <n v="153362"/>
        <n v="29089"/>
        <n v="31754.69"/>
        <n v="11998.01"/>
        <n v="30026"/>
        <n v="18645"/>
        <n v="6530"/>
        <n v="29531"/>
        <n v="10965"/>
        <n v="12627"/>
        <n v="16806"/>
        <n v="7326.88"/>
        <n v="57817"/>
        <n v="105745"/>
        <n v="49321"/>
        <n v="30274"/>
        <n v="7833"/>
        <n v="45979.01"/>
        <n v="31291"/>
        <n v="14190"/>
        <n v="53769"/>
        <n v="22603"/>
        <n v="7336.01"/>
        <n v="9832"/>
        <n v="73818.240000000005"/>
        <n v="7397"/>
        <n v="4225"/>
        <n v="731"/>
        <n v="835"/>
        <n v="1751"/>
        <n v="1048"/>
        <n v="1002"/>
        <n v="2082.25"/>
        <n v="1316"/>
        <n v="5234"/>
        <n v="2946"/>
        <n v="1197"/>
        <n v="3035"/>
        <n v="3160"/>
        <n v="11056.75"/>
        <n v="924"/>
        <n v="8211.61"/>
        <n v="5070"/>
        <n v="5831.74"/>
        <n v="666"/>
        <n v="12795"/>
        <n v="1150"/>
        <n v="440"/>
        <n v="3363"/>
        <n v="4511"/>
        <n v="2560"/>
        <n v="2705"/>
        <n v="10027"/>
        <n v="5665"/>
        <n v="3572.12"/>
        <n v="1616"/>
        <n v="4247"/>
        <n v="780"/>
        <n v="10603"/>
        <n v="5240"/>
        <n v="272"/>
        <n v="2155"/>
        <n v="9536"/>
        <n v="2663"/>
        <n v="3320"/>
        <n v="2867.99"/>
        <n v="2923"/>
        <n v="1870.99"/>
        <n v="485"/>
        <n v="3900"/>
        <n v="2366"/>
        <n v="311"/>
        <n v="417"/>
        <n v="146"/>
        <n v="7500"/>
        <n v="504"/>
        <n v="6301.76"/>
        <n v="953"/>
        <n v="271"/>
        <n v="63"/>
        <n v="1908"/>
        <n v="185"/>
        <n v="1142"/>
        <n v="23"/>
        <n v="316"/>
        <n v="3405"/>
        <n v="622"/>
        <n v="565"/>
        <n v="264"/>
        <n v="657"/>
        <n v="2030"/>
        <n v="611"/>
        <n v="437"/>
        <n v="1362"/>
        <n v="671"/>
        <n v="129"/>
        <n v="25800"/>
        <n v="46100.69"/>
        <n v="3750"/>
        <n v="8165.55"/>
        <n v="10092"/>
        <n v="795"/>
        <n v="2569"/>
        <n v="3531"/>
        <n v="1280"/>
        <n v="4055"/>
        <n v="8230"/>
        <n v="40850"/>
        <n v="1072"/>
        <n v="1096"/>
        <n v="1605"/>
        <n v="1322"/>
        <n v="5481"/>
        <n v="1218"/>
        <n v="10685"/>
        <n v="5035.6899999999996"/>
        <n v="1635"/>
        <n v="11363"/>
        <n v="5696"/>
        <n v="3710"/>
        <n v="3205"/>
        <n v="2107"/>
        <n v="8740"/>
        <n v="5100"/>
        <n v="8010"/>
        <n v="971"/>
        <n v="3275"/>
        <n v="5157"/>
        <n v="5103"/>
        <n v="169985.91"/>
        <n v="25088"/>
        <n v="2532"/>
        <n v="27600.2"/>
        <n v="35307"/>
        <n v="8780"/>
        <n v="3135"/>
        <n v="1373.24"/>
        <n v="15744"/>
        <n v="60180"/>
        <n v="10373"/>
        <n v="51514.5"/>
        <n v="22991.01"/>
        <n v="7595.43"/>
        <n v="45126"/>
        <n v="12772.6"/>
        <n v="8620"/>
        <n v="29939"/>
        <n v="371"/>
        <n v="4685"/>
        <n v="15696"/>
        <n v="28276"/>
        <n v="3508"/>
        <n v="8722"/>
        <n v="23285"/>
        <n v="4230"/>
        <n v="18185"/>
        <n v="7040"/>
        <n v="5221"/>
        <n v="10088"/>
        <n v="721"/>
        <n v="12321"/>
        <n v="7555"/>
        <n v="1290"/>
        <n v="52576"/>
        <n v="8401"/>
        <n v="32903"/>
        <n v="1272"/>
        <n v="4396"/>
        <n v="112536"/>
        <n v="27196.71"/>
        <n v="31683"/>
        <n v="1005"/>
        <n v="21742.78"/>
        <n v="3225"/>
        <n v="9170"/>
        <n v="16501"/>
        <n v="13121"/>
        <n v="5308.26"/>
        <n v="15077"/>
        <n v="745"/>
        <n v="8320"/>
        <n v="827"/>
        <n v="451"/>
        <n v="6684"/>
        <n v="587"/>
        <n v="8471"/>
        <n v="41950"/>
        <n v="334"/>
        <n v="7173"/>
        <n v="645"/>
        <n v="1296"/>
        <n v="11226"/>
        <n v="2103"/>
        <n v="470"/>
        <n v="5854"/>
        <n v="11432"/>
        <n v="796"/>
        <n v="1183.19"/>
        <n v="910"/>
        <n v="1715"/>
        <n v="1758"/>
        <n v="278"/>
        <n v="1827"/>
        <n v="6258"/>
        <n v="2476"/>
        <n v="7905"/>
        <n v="6633"/>
        <n v="5328"/>
        <n v="521"/>
        <n v="85192"/>
        <n v="16291"/>
        <n v="540"/>
        <n v="162"/>
        <n v="639"/>
        <n v="96"/>
        <n v="258"/>
        <n v="7540"/>
        <n v="5250"/>
        <n v="23505"/>
        <n v="2361"/>
        <n v="3535"/>
        <n v="3514"/>
        <n v="2331"/>
        <n v="10067.5"/>
        <n v="9425.23"/>
        <n v="5600"/>
        <n v="5700"/>
        <n v="2002.22"/>
        <n v="4569"/>
        <n v="2102"/>
        <n v="5086"/>
        <n v="14450"/>
        <n v="2669"/>
        <n v="1220"/>
        <n v="56079.83"/>
        <n v="3485"/>
        <n v="3105"/>
        <n v="8241"/>
        <n v="2245"/>
        <n v="7617"/>
        <n v="2300"/>
        <n v="3034"/>
        <n v="5478"/>
        <n v="2935"/>
        <n v="2576"/>
        <n v="4794.82"/>
        <n v="1437"/>
        <n v="7062"/>
        <n v="4610"/>
        <n v="3270"/>
        <n v="17444"/>
        <n v="6780"/>
        <n v="2726"/>
        <n v="5175"/>
        <n v="11335.7"/>
        <n v="3773"/>
        <n v="27541"/>
        <n v="5050"/>
        <n v="6007"/>
        <n v="12256"/>
        <n v="35123"/>
        <n v="12252"/>
        <n v="20022"/>
        <n v="15126"/>
        <n v="4137"/>
        <n v="3120"/>
        <n v="3395"/>
        <n v="30610"/>
        <n v="2047"/>
        <n v="7164"/>
        <n v="21573"/>
        <n v="2857"/>
        <n v="1610"/>
        <n v="1312"/>
        <n v="5940"/>
        <n v="4015.71"/>
        <n v="15481"/>
        <n v="20120"/>
        <n v="35275.64"/>
        <n v="3145"/>
        <n v="6208.98"/>
        <n v="9801"/>
        <n v="12730.42"/>
        <n v="8227"/>
        <n v="1647"/>
        <n v="21904"/>
        <n v="11122"/>
        <n v="2646.5"/>
        <n v="12095"/>
        <n v="5771"/>
        <n v="25388"/>
        <n v="2876"/>
        <n v="20365"/>
        <n v="13163.5"/>
        <n v="12806"/>
        <n v="2125.9899999999998"/>
        <n v="7365"/>
        <n v="24418.6"/>
        <n v="5462"/>
        <n v="3315"/>
        <n v="12571"/>
        <n v="2804.16"/>
        <n v="2575"/>
        <n v="4428"/>
        <n v="7877"/>
        <n v="15315"/>
        <n v="8120"/>
        <n v="1950"/>
        <n v="15443"/>
        <n v="4296"/>
        <n v="15705"/>
        <n v="1805"/>
        <n v="5258"/>
        <n v="5430"/>
        <n v="6628"/>
        <n v="2060"/>
        <n v="31820.5"/>
        <n v="838"/>
        <n v="3048"/>
        <n v="5604"/>
        <n v="15265"/>
        <n v="10026.49"/>
        <n v="665.21"/>
        <n v="2424"/>
        <n v="7670"/>
        <n v="710"/>
        <n v="720.01"/>
        <n v="2161"/>
        <n v="5504"/>
        <n v="10173"/>
        <n v="3486"/>
        <n v="4004"/>
        <n v="8685"/>
        <n v="2086"/>
        <n v="15677.5"/>
        <n v="4081"/>
        <n v="1066.8"/>
        <n v="558"/>
        <n v="6505"/>
        <n v="2321"/>
        <n v="4400"/>
        <n v="11747.18"/>
        <n v="1115"/>
        <n v="2512"/>
        <n v="2525"/>
        <n v="537"/>
        <n v="1259"/>
        <n v="1525"/>
        <n v="450"/>
        <n v="8110"/>
        <n v="2635"/>
        <n v="1168"/>
        <n v="1594"/>
        <n v="3660"/>
        <n v="5366"/>
        <n v="5016"/>
        <n v="2755"/>
        <n v="15327"/>
        <n v="8348"/>
        <n v="4145"/>
        <n v="1650"/>
        <n v="2389"/>
        <n v="5516"/>
        <n v="1534"/>
        <n v="3655"/>
        <n v="5055"/>
        <n v="5376"/>
        <n v="3058"/>
        <n v="2210"/>
        <n v="10299"/>
        <n v="4250"/>
        <n v="9124"/>
        <n v="5673"/>
        <n v="1090"/>
        <n v="7860"/>
        <n v="3178"/>
        <n v="1105"/>
        <n v="1046"/>
        <n v="5195"/>
        <n v="1766"/>
        <n v="3730"/>
        <n v="8001"/>
        <n v="8084"/>
        <n v="592"/>
        <n v="2073"/>
        <n v="3133"/>
        <n v="4090"/>
        <n v="3526"/>
        <n v="1955"/>
        <n v="6000.66"/>
        <n v="3506"/>
        <n v="1557"/>
        <n v="11450"/>
        <n v="1536"/>
        <n v="1587"/>
        <n v="783"/>
        <n v="4443"/>
        <n v="10041"/>
        <n v="2954"/>
        <n v="16465"/>
        <n v="481.5"/>
        <n v="10031"/>
        <n v="2142"/>
        <n v="1055"/>
        <n v="618"/>
        <n v="3255"/>
        <n v="15535"/>
        <n v="4784"/>
        <n v="1700.01"/>
        <n v="4035"/>
        <n v="2930"/>
        <n v="966"/>
        <n v="10115"/>
        <n v="3273"/>
        <n v="6215"/>
        <n v="30891.1"/>
        <n v="2170.9899999999998"/>
        <n v="2193"/>
        <n v="9525"/>
        <n v="1120"/>
        <n v="5295"/>
        <n v="2605"/>
        <n v="1616.14"/>
        <n v="5260.92"/>
        <n v="1855"/>
        <n v="867"/>
        <n v="1078"/>
        <n v="2305"/>
        <n v="1365"/>
        <n v="658"/>
        <n v="1532"/>
        <n v="385"/>
        <n v="705"/>
        <n v="10065"/>
        <n v="5739"/>
        <n v="2804"/>
        <n v="1216"/>
        <n v="631"/>
        <n v="950"/>
        <n v="695"/>
        <n v="505"/>
        <n v="10338"/>
        <n v="5116.18"/>
        <n v="4450"/>
        <n v="12178"/>
        <n v="3175"/>
        <n v="1073"/>
        <n v="2041"/>
        <n v="4900"/>
        <n v="340"/>
        <n v="312"/>
        <n v="2257"/>
        <n v="1918"/>
        <n v="2140"/>
        <n v="11880"/>
        <n v="4150"/>
        <n v="5358"/>
        <n v="2856"/>
        <n v="4656"/>
        <n v="3636"/>
        <n v="5635"/>
        <n v="1275"/>
        <n v="791"/>
        <n v="4000.22"/>
        <n v="5343"/>
        <n v="3732"/>
        <n v="1690"/>
        <n v="2110"/>
        <n v="1063"/>
        <n v="4216"/>
        <n v="2689"/>
        <n v="2594"/>
        <n v="10440"/>
        <n v="3190"/>
        <n v="1518"/>
        <n v="3080"/>
        <n v="1650.69"/>
        <n v="593"/>
        <n v="4546"/>
        <n v="10156"/>
        <n v="3366"/>
        <n v="7015"/>
        <n v="1669"/>
        <n v="660"/>
        <n v="2750"/>
        <n v="7810"/>
        <n v="2063"/>
        <n v="718"/>
        <n v="369"/>
        <n v="1260"/>
        <n v="5623"/>
        <n v="251"/>
        <n v="1125"/>
        <n v="40043.25"/>
        <n v="2620"/>
        <n v="1527.5"/>
        <n v="773"/>
        <n v="5845"/>
        <n v="5671.11"/>
        <n v="100036"/>
        <n v="3470"/>
        <n v="469"/>
        <n v="527.45000000000005"/>
        <n v="2095"/>
        <n v="1088"/>
        <n v="1110"/>
        <n v="5024"/>
        <n v="2287"/>
        <n v="1831"/>
        <n v="3084"/>
        <n v="6155"/>
        <n v="10133"/>
        <n v="1500.2"/>
        <n v="2870"/>
        <n v="3465"/>
        <n v="8207"/>
        <n v="5003"/>
        <n v="2545"/>
        <n v="3081"/>
        <n v="1010"/>
        <n v="2087"/>
        <n v="4002"/>
        <n v="3908"/>
        <n v="580"/>
        <n v="3005"/>
        <n v="1623"/>
        <n v="7220"/>
        <n v="2520"/>
        <n v="880"/>
        <n v="11045"/>
        <n v="3292"/>
        <n v="1000.99"/>
        <n v="3148"/>
        <n v="4073"/>
        <n v="8725"/>
        <n v="1762"/>
        <n v="3185"/>
        <n v="1276"/>
        <n v="40153"/>
        <n v="752"/>
        <n v="2616"/>
        <n v="5813"/>
        <n v="5291"/>
        <n v="2215"/>
        <n v="3061"/>
        <n v="3330"/>
        <n v="8114"/>
        <n v="714"/>
        <n v="3095.11"/>
        <n v="1382"/>
        <n v="3530"/>
        <n v="3046"/>
        <n v="4545"/>
        <n v="12348.5"/>
        <n v="2202"/>
        <n v="3383"/>
        <n v="1119"/>
        <n v="4176"/>
        <n v="3880"/>
        <n v="1043"/>
        <n v="5285"/>
        <n v="355"/>
        <n v="5012.25"/>
        <n v="51184"/>
        <n v="3760"/>
        <n v="4005"/>
        <n v="2160"/>
        <n v="5526"/>
        <n v="606"/>
        <n v="1505"/>
        <n v="409.01"/>
        <n v="2925"/>
        <n v="1820"/>
        <n v="1082.5"/>
        <n v="1835"/>
        <n v="11530"/>
        <n v="3590"/>
        <n v="1246"/>
        <n v="4030"/>
        <n v="420"/>
        <n v="3449"/>
        <n v="5040"/>
        <n v="1668"/>
        <n v="4592"/>
        <n v="4409.55"/>
        <n v="2879"/>
        <n v="1862"/>
        <n v="362"/>
        <n v="427"/>
        <n v="5176"/>
        <n v="6027"/>
        <n v="1326"/>
        <n v="5167"/>
        <n v="713"/>
        <n v="4550"/>
        <n v="3798"/>
        <n v="4409.7700000000004"/>
        <n v="5050.7700000000004"/>
        <n v="1328"/>
        <n v="7942"/>
        <n v="10265.01"/>
        <n v="2335"/>
        <n v="4306.1099999999997"/>
        <n v="1460"/>
        <n v="5510"/>
        <n v="2864"/>
        <n v="15597"/>
        <n v="4935"/>
        <n v="1547"/>
        <n v="6658"/>
        <n v="5380"/>
        <n v="402"/>
        <n v="2358"/>
        <n v="455"/>
        <n v="1826"/>
        <n v="825"/>
        <n v="2119.9899999999998"/>
        <n v="1000.01"/>
        <n v="1788.57"/>
        <n v="2145"/>
        <n v="1064"/>
        <n v="3659"/>
        <n v="5501"/>
        <n v="2650"/>
        <n v="5271"/>
        <n v="4580"/>
        <n v="501"/>
        <n v="530.11"/>
        <n v="1256"/>
        <n v="1400"/>
        <n v="3271"/>
        <n v="2042"/>
        <n v="100824"/>
        <n v="872"/>
        <n v="1097"/>
        <n v="1065"/>
        <n v="4066"/>
        <n v="842"/>
        <n v="189"/>
        <n v="2129"/>
        <n v="2113"/>
        <n v="38"/>
        <n v="1788"/>
        <n v="452"/>
        <n v="2059"/>
        <n v="1241"/>
        <n v="542"/>
        <n v="2524"/>
        <n v="10775"/>
        <n v="135"/>
        <n v="173"/>
        <n v="2993"/>
        <n v="1384"/>
        <n v="2290"/>
        <n v="453"/>
        <n v="1102"/>
        <n v="1315"/>
        <n v="2485"/>
        <n v="397"/>
        <n v="1782"/>
        <n v="1577"/>
        <n v="292"/>
        <n v="285"/>
        <n v="527"/>
        <n v="211"/>
        <n v="136"/>
        <n v="3905"/>
        <n v="1305"/>
        <n v="214"/>
        <n v="3877"/>
        <n v="488"/>
        <n v="69"/>
        <n v="541"/>
        <n v="497"/>
        <n v="1156"/>
        <n v="1742"/>
        <n v="12521"/>
        <n v="561"/>
        <n v="413"/>
        <n v="6141.99"/>
        <n v="3685"/>
        <n v="2823"/>
        <n v="3001"/>
        <n v="775"/>
        <n v="490"/>
        <n v="27"/>
        <n v="34.950000000000003"/>
        <n v="37"/>
        <n v="735"/>
        <n v="576"/>
        <n v="1335"/>
        <n v="759"/>
        <n v="204"/>
        <n v="137"/>
      </sharedItems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 count="4092">
        <n v="1437620400"/>
        <n v="1488464683"/>
        <n v="1455555083"/>
        <n v="1407414107"/>
        <n v="1450555279"/>
        <n v="1469770500"/>
        <n v="1402710250"/>
        <n v="1467680867"/>
        <n v="1460754000"/>
        <n v="1460860144"/>
        <n v="1403660279"/>
        <n v="1471834800"/>
        <n v="1405479600"/>
        <n v="1466713620"/>
        <n v="1405259940"/>
        <n v="1443384840"/>
        <n v="1402896600"/>
        <n v="1415126022"/>
        <n v="1410958856"/>
        <n v="1437420934"/>
        <n v="1442167912"/>
        <n v="1411743789"/>
        <n v="1420099140"/>
        <n v="1430407200"/>
        <n v="1442345940"/>
        <n v="1452299761"/>
        <n v="1408278144"/>
        <n v="1416113833"/>
        <n v="1450307284"/>
        <n v="1406045368"/>
        <n v="1408604515"/>
        <n v="1453748434"/>
        <n v="1463111940"/>
        <n v="1447001501"/>
        <n v="1407224601"/>
        <n v="1430179200"/>
        <n v="1428128525"/>
        <n v="1425055079"/>
        <n v="1368235344"/>
        <n v="1401058740"/>
        <n v="1403150400"/>
        <n v="1412516354"/>
        <n v="1419780026"/>
        <n v="1405209600"/>
        <n v="1412648537"/>
        <n v="1461769107"/>
        <n v="1450220974"/>
        <n v="1419021607"/>
        <n v="1425211200"/>
        <n v="1445660045"/>
        <n v="1422637200"/>
        <n v="1439245037"/>
        <n v="1405615846"/>
        <n v="1396648800"/>
        <n v="1451063221"/>
        <n v="1464390916"/>
        <n v="1433779200"/>
        <n v="1429991962"/>
        <n v="1416423172"/>
        <n v="1442264400"/>
        <n v="1395532800"/>
        <n v="1370547157"/>
        <n v="1362337878"/>
        <n v="1388206740"/>
        <n v="1373243181"/>
        <n v="1407736740"/>
        <n v="1468873420"/>
        <n v="1342360804"/>
        <n v="1393162791"/>
        <n v="1317538740"/>
        <n v="1315171845"/>
        <n v="1338186657"/>
        <n v="1352937600"/>
        <n v="1304395140"/>
        <n v="1453376495"/>
        <n v="1366693272"/>
        <n v="1325007358"/>
        <n v="1337569140"/>
        <n v="1472751121"/>
        <n v="1398451093"/>
        <n v="1386640856"/>
        <n v="1342234920"/>
        <n v="1318189261"/>
        <n v="1424604600"/>
        <n v="1305483086"/>
        <n v="1316746837"/>
        <n v="1451226045"/>
        <n v="1275529260"/>
        <n v="1403452131"/>
        <n v="1370196192"/>
        <n v="1310454499"/>
        <n v="1305625164"/>
        <n v="1485936000"/>
        <n v="1341349200"/>
        <n v="1396890822"/>
        <n v="1330214841"/>
        <n v="1280631600"/>
        <n v="1310440482"/>
        <n v="1354923000"/>
        <n v="1390426799"/>
        <n v="1352055886"/>
        <n v="1359052710"/>
        <n v="1293073733"/>
        <n v="1394220030"/>
        <n v="1301792400"/>
        <n v="1463184000"/>
        <n v="1333391901"/>
        <n v="1303688087"/>
        <n v="1370011370"/>
        <n v="1298680630"/>
        <n v="1384408740"/>
        <n v="1433059187"/>
        <n v="1397354400"/>
        <n v="1312642800"/>
        <n v="1326436488"/>
        <n v="1328377444"/>
        <n v="1302260155"/>
        <n v="1276110000"/>
        <n v="1311902236"/>
        <n v="1313276400"/>
        <n v="1475457107"/>
        <n v="1429352160"/>
        <n v="1476094907"/>
        <n v="1414533600"/>
        <n v="1431728242"/>
        <n v="1486165880"/>
        <n v="1433988000"/>
        <n v="1428069541"/>
        <n v="1476941293"/>
        <n v="1414708183"/>
        <n v="1402949760"/>
        <n v="1467763200"/>
        <n v="1415392207"/>
        <n v="1464715860"/>
        <n v="1441386000"/>
        <n v="1404241200"/>
        <n v="1431771360"/>
        <n v="1444657593"/>
        <n v="1438405140"/>
        <n v="1436738772"/>
        <n v="1426823132"/>
        <n v="1433043623"/>
        <n v="1416176778"/>
        <n v="1472882100"/>
        <n v="1428945472"/>
        <n v="1439298052"/>
        <n v="1484698998"/>
        <n v="1420741080"/>
        <n v="1456555536"/>
        <n v="1419494400"/>
        <n v="1432612382"/>
        <n v="1434633191"/>
        <n v="1411437100"/>
        <n v="1417532644"/>
        <n v="1433336895"/>
        <n v="1437657935"/>
        <n v="1407034796"/>
        <n v="1456523572"/>
        <n v="1413942628"/>
        <n v="1467541545"/>
        <n v="1439675691"/>
        <n v="1404318595"/>
        <n v="1408232520"/>
        <n v="1443657600"/>
        <n v="1411150701"/>
        <n v="1452613724"/>
        <n v="1484531362"/>
        <n v="1438726535"/>
        <n v="1426791770"/>
        <n v="1413634059"/>
        <n v="1440912480"/>
        <n v="1470975614"/>
        <n v="1426753723"/>
        <n v="1425131108"/>
        <n v="1431108776"/>
        <n v="1409337611"/>
        <n v="1438803999"/>
        <n v="1427155726"/>
        <n v="1448582145"/>
        <n v="1457056555"/>
        <n v="1428951600"/>
        <n v="1434995295"/>
        <n v="1483748232"/>
        <n v="1417033610"/>
        <n v="1409543940"/>
        <n v="1471557139"/>
        <n v="1488571200"/>
        <n v="1437461940"/>
        <n v="1409891015"/>
        <n v="1472920477"/>
        <n v="1466091446"/>
        <n v="1443782138"/>
        <n v="1413572432"/>
        <n v="1417217166"/>
        <n v="1457308531"/>
        <n v="1436544332"/>
        <n v="1444510800"/>
        <n v="1487365200"/>
        <n v="1412500322"/>
        <n v="1472698702"/>
        <n v="1410746403"/>
        <n v="1423424329"/>
        <n v="1444337940"/>
        <n v="1422562864"/>
        <n v="1470319203"/>
        <n v="1444144222"/>
        <n v="1470441983"/>
        <n v="1420346638"/>
        <n v="1418719967"/>
        <n v="1436566135"/>
        <n v="1443675600"/>
        <n v="1442634617"/>
        <n v="1460837320"/>
        <n v="1439734001"/>
        <n v="1425655349"/>
        <n v="1455753540"/>
        <n v="1429740037"/>
        <n v="1419780149"/>
        <n v="1431702289"/>
        <n v="1459493940"/>
        <n v="1440101160"/>
        <n v="1427569564"/>
        <n v="1427423940"/>
        <n v="1463879100"/>
        <n v="1436506726"/>
        <n v="1460153054"/>
        <n v="1433064540"/>
        <n v="1436477241"/>
        <n v="1433176105"/>
        <n v="1455402297"/>
        <n v="1433443151"/>
        <n v="1451775651"/>
        <n v="1425066546"/>
        <n v="1475185972"/>
        <n v="1434847859"/>
        <n v="1436478497"/>
        <n v="1451952000"/>
        <n v="1457445069"/>
        <n v="1483088400"/>
        <n v="1446984000"/>
        <n v="1367773211"/>
        <n v="1419180304"/>
        <n v="1324381790"/>
        <n v="1393031304"/>
        <n v="1268723160"/>
        <n v="1345079785"/>
        <n v="1292665405"/>
        <n v="1287200340"/>
        <n v="1325961309"/>
        <n v="1282498800"/>
        <n v="1370525691"/>
        <n v="1337194800"/>
        <n v="1275364740"/>
        <n v="1329320235"/>
        <n v="1445047200"/>
        <n v="1300275482"/>
        <n v="1363458467"/>
        <n v="1463670162"/>
        <n v="1308359666"/>
        <n v="1428514969"/>
        <n v="1279360740"/>
        <n v="1339080900"/>
        <n v="1298699828"/>
        <n v="1348786494"/>
        <n v="1336747995"/>
        <n v="1273522560"/>
        <n v="1271994660"/>
        <n v="1403693499"/>
        <n v="1320640778"/>
        <n v="1487738622"/>
        <n v="1306296000"/>
        <n v="1388649600"/>
        <n v="1272480540"/>
        <n v="1309694266"/>
        <n v="1333609140"/>
        <n v="1352511966"/>
        <n v="1335574674"/>
        <n v="1432416219"/>
        <n v="1350003539"/>
        <n v="1488160860"/>
        <n v="1401459035"/>
        <n v="1249932360"/>
        <n v="1266876000"/>
        <n v="1306904340"/>
        <n v="1327167780"/>
        <n v="1379614128"/>
        <n v="1364236524"/>
        <n v="1351828800"/>
        <n v="1340683393"/>
        <n v="1383389834"/>
        <n v="1296633540"/>
        <n v="1367366460"/>
        <n v="1319860740"/>
        <n v="1398009714"/>
        <n v="1279555200"/>
        <n v="1383264000"/>
        <n v="1347017083"/>
        <n v="1430452740"/>
        <n v="1399669200"/>
        <n v="1289975060"/>
        <n v="1303686138"/>
        <n v="1363711335"/>
        <n v="1330115638"/>
        <n v="1338601346"/>
        <n v="1346464800"/>
        <n v="1331392049"/>
        <n v="1363806333"/>
        <n v="1360276801"/>
        <n v="1299775210"/>
        <n v="1346695334"/>
        <n v="1319076000"/>
        <n v="1325404740"/>
        <n v="1365973432"/>
        <n v="1281542340"/>
        <n v="1362167988"/>
        <n v="1345660334"/>
        <n v="1418273940"/>
        <n v="1386778483"/>
        <n v="1364342151"/>
        <n v="1265097540"/>
        <n v="1450825200"/>
        <n v="1478605386"/>
        <n v="1463146848"/>
        <n v="1482307140"/>
        <n v="1438441308"/>
        <n v="1482208233"/>
        <n v="1489532220"/>
        <n v="1427011200"/>
        <n v="1446350400"/>
        <n v="1446868800"/>
        <n v="1368763140"/>
        <n v="1466171834"/>
        <n v="1446019200"/>
        <n v="1460038591"/>
        <n v="1431716400"/>
        <n v="1431122400"/>
        <n v="1447427918"/>
        <n v="1426298708"/>
        <n v="1472864400"/>
        <n v="1430331268"/>
        <n v="1489006800"/>
        <n v="1412135940"/>
        <n v="1461955465"/>
        <n v="1415934000"/>
        <n v="1433125200"/>
        <n v="1432161590"/>
        <n v="1444824021"/>
        <n v="1447505609"/>
        <n v="1440165916"/>
        <n v="1487937508"/>
        <n v="1473566340"/>
        <n v="1460066954"/>
        <n v="1412740868"/>
        <n v="1447963219"/>
        <n v="1460141521"/>
        <n v="1417420994"/>
        <n v="1458152193"/>
        <n v="1429852797"/>
        <n v="1466002800"/>
        <n v="1415941920"/>
        <n v="1437621060"/>
        <n v="1416704506"/>
        <n v="1407456000"/>
        <n v="1272828120"/>
        <n v="1403323140"/>
        <n v="1393597999"/>
        <n v="1337540518"/>
        <n v="1367384340"/>
        <n v="1426426322"/>
        <n v="1326633269"/>
        <n v="1483729500"/>
        <n v="1359743139"/>
        <n v="1459872000"/>
        <n v="1342648398"/>
        <n v="1316208031"/>
        <n v="1393694280"/>
        <n v="1472122316"/>
        <n v="1447484460"/>
        <n v="1453765920"/>
        <n v="1336062672"/>
        <n v="1453569392"/>
        <n v="1343624400"/>
        <n v="1346950900"/>
        <n v="1400467759"/>
        <n v="1420569947"/>
        <n v="1416582101"/>
        <n v="1439246991"/>
        <n v="1439618400"/>
        <n v="1469670580"/>
        <n v="1394233140"/>
        <n v="1431046372"/>
        <n v="1324169940"/>
        <n v="1315450800"/>
        <n v="1381424452"/>
        <n v="1460918282"/>
        <n v="1335562320"/>
        <n v="1341668006"/>
        <n v="1283312640"/>
        <n v="1430334126"/>
        <n v="1481716800"/>
        <n v="1400297400"/>
        <n v="1312747970"/>
        <n v="1446731817"/>
        <n v="1312960080"/>
        <n v="1391641440"/>
        <n v="1394071339"/>
        <n v="1304920740"/>
        <n v="1321739650"/>
        <n v="1383676790"/>
        <n v="1469220144"/>
        <n v="1434670397"/>
        <n v="1387688400"/>
        <n v="1343238578"/>
        <n v="1342731811"/>
        <n v="1381541465"/>
        <n v="1413547200"/>
        <n v="1391851831"/>
        <n v="1365395580"/>
        <n v="1437633997"/>
        <n v="1372536787"/>
        <n v="1394772031"/>
        <n v="1440157656"/>
        <n v="1410416097"/>
        <n v="1370470430"/>
        <n v="1332748899"/>
        <n v="1448660404"/>
        <n v="1456851914"/>
        <n v="1445540340"/>
        <n v="1402956000"/>
        <n v="1259297940"/>
        <n v="1378866867"/>
        <n v="1467752083"/>
        <n v="1445448381"/>
        <n v="1444576022"/>
        <n v="1385931702"/>
        <n v="1379094980"/>
        <n v="1375260113"/>
        <n v="1475912326"/>
        <n v="1447830958"/>
        <n v="1413569818"/>
        <n v="1458859153"/>
        <n v="1383418996"/>
        <n v="1424380783"/>
        <n v="1391991701"/>
        <n v="1329342361"/>
        <n v="1432195375"/>
        <n v="1425434420"/>
        <n v="1364041163"/>
        <n v="1400091095"/>
        <n v="1382017085"/>
        <n v="1392417800"/>
        <n v="1390669791"/>
        <n v="1431536015"/>
        <n v="1424375279"/>
        <n v="1417007640"/>
        <n v="1334622660"/>
        <n v="1382414340"/>
        <n v="1408213512"/>
        <n v="1368550060"/>
        <n v="1321201327"/>
        <n v="1401595200"/>
        <n v="1370204367"/>
        <n v="1312945341"/>
        <n v="1316883753"/>
        <n v="1463602935"/>
        <n v="1403837574"/>
        <n v="1347057464"/>
        <n v="1348849134"/>
        <n v="1341978665"/>
        <n v="1409960724"/>
        <n v="1389844800"/>
        <n v="1397924379"/>
        <n v="1408831718"/>
        <n v="1410972319"/>
        <n v="1487318029"/>
        <n v="1430877843"/>
        <n v="1401767940"/>
        <n v="1337371334"/>
        <n v="1427921509"/>
        <n v="1416566835"/>
        <n v="1376049615"/>
        <n v="1349885289"/>
        <n v="1460644440"/>
        <n v="1359434672"/>
        <n v="1446766372"/>
        <n v="1368792499"/>
        <n v="1401662239"/>
        <n v="1482678994"/>
        <n v="1483924700"/>
        <n v="1325763180"/>
        <n v="1345677285"/>
        <n v="1453937699"/>
        <n v="1476319830"/>
        <n v="1432142738"/>
        <n v="1404356400"/>
        <n v="1437076305"/>
        <n v="1392070874"/>
        <n v="1419483600"/>
        <n v="1324664249"/>
        <n v="1255381140"/>
        <n v="1273356960"/>
        <n v="1310189851"/>
        <n v="1332073025"/>
        <n v="1421498303"/>
        <n v="1334097387"/>
        <n v="1451010086"/>
        <n v="1376140520"/>
        <n v="1350687657"/>
        <n v="1337955240"/>
        <n v="1435504170"/>
        <n v="1456805639"/>
        <n v="1365228982"/>
        <n v="1479667727"/>
        <n v="1471244400"/>
        <n v="1407595447"/>
        <n v="1451389601"/>
        <n v="1432752080"/>
        <n v="1486046761"/>
        <n v="1441550760"/>
        <n v="1354699421"/>
        <n v="1449766261"/>
        <n v="1477976340"/>
        <n v="1458518325"/>
        <n v="1442805076"/>
        <n v="1464801169"/>
        <n v="1410601041"/>
        <n v="1438966800"/>
        <n v="1487347500"/>
        <n v="1434921600"/>
        <n v="1484110800"/>
        <n v="1435111200"/>
        <n v="1481957940"/>
        <n v="1463098208"/>
        <n v="1463394365"/>
        <n v="1446418800"/>
        <n v="1483707905"/>
        <n v="1438624800"/>
        <n v="1446665191"/>
        <n v="1463166263"/>
        <n v="1467681107"/>
        <n v="1423078606"/>
        <n v="1446080834"/>
        <n v="1462293716"/>
        <n v="1414807962"/>
        <n v="1467647160"/>
        <n v="1447600389"/>
        <n v="1445097715"/>
        <n v="1455122564"/>
        <n v="1446154848"/>
        <n v="1436368622"/>
        <n v="1485838800"/>
        <n v="1438451580"/>
        <n v="1452350896"/>
        <n v="1415988991"/>
        <n v="1413735972"/>
        <n v="1465720143"/>
        <n v="1452112717"/>
        <n v="1480721803"/>
        <n v="1427227905"/>
        <n v="1449989260"/>
        <n v="1418841045"/>
        <n v="1445874513"/>
        <n v="1482052815"/>
        <n v="1424137247"/>
        <n v="1457822275"/>
        <n v="1436554249"/>
        <n v="1468513533"/>
        <n v="1420143194"/>
        <n v="1452942000"/>
        <n v="1451679612"/>
        <n v="1455822569"/>
        <n v="1437969540"/>
        <n v="1446660688"/>
        <n v="1421543520"/>
        <n v="1476873507"/>
        <n v="1434213443"/>
        <n v="1427537952"/>
        <n v="1463753302"/>
        <n v="1441633993"/>
        <n v="1419539223"/>
        <n v="1474580867"/>
        <n v="1438474704"/>
        <n v="1426442400"/>
        <n v="1426800687"/>
        <n v="1426522316"/>
        <n v="1448928000"/>
        <n v="1424032207"/>
        <n v="1429207833"/>
        <n v="1479410886"/>
        <n v="1436366699"/>
        <n v="1454936460"/>
        <n v="1437570130"/>
        <n v="1417584860"/>
        <n v="1428333345"/>
        <n v="1460832206"/>
        <n v="1430703638"/>
        <n v="1478122292"/>
        <n v="1469980800"/>
        <n v="1417737781"/>
        <n v="1425827760"/>
        <n v="1431198562"/>
        <n v="1419626139"/>
        <n v="1434654215"/>
        <n v="1408029623"/>
        <n v="1409187056"/>
        <n v="1440318908"/>
        <n v="1432479600"/>
        <n v="1448225336"/>
        <n v="1434405980"/>
        <n v="1448761744"/>
        <n v="1429732586"/>
        <n v="1453210037"/>
        <n v="1472777146"/>
        <n v="1443675540"/>
        <n v="1466731740"/>
        <n v="1443149759"/>
        <n v="1488013307"/>
        <n v="1431072843"/>
        <n v="1449689203"/>
        <n v="1416933390"/>
        <n v="1408986738"/>
        <n v="1467934937"/>
        <n v="1467398138"/>
        <n v="1432771997"/>
        <n v="1431647041"/>
        <n v="1490560177"/>
        <n v="1439644920"/>
        <n v="1457996400"/>
        <n v="1405269457"/>
        <n v="1463239108"/>
        <n v="1441516200"/>
        <n v="1464460329"/>
        <n v="1448470165"/>
        <n v="1466204400"/>
        <n v="1424989029"/>
        <n v="1428804762"/>
        <n v="1433587620"/>
        <n v="1488063840"/>
        <n v="1490447662"/>
        <n v="1413208795"/>
        <n v="1480028400"/>
        <n v="1439473248"/>
        <n v="1439998674"/>
        <n v="1433085875"/>
        <n v="1414544400"/>
        <n v="1470962274"/>
        <n v="1407788867"/>
        <n v="1458235549"/>
        <n v="1413304708"/>
        <n v="1410904413"/>
        <n v="1418953984"/>
        <n v="1418430311"/>
        <n v="1480613650"/>
        <n v="1440082240"/>
        <n v="1436396313"/>
        <n v="1426197512"/>
        <n v="1460917119"/>
        <n v="1450901872"/>
        <n v="1437933600"/>
        <n v="1440339295"/>
        <n v="1415558879"/>
        <n v="1477236559"/>
        <n v="1421404247"/>
        <n v="1437250456"/>
        <n v="1428940775"/>
        <n v="1484327061"/>
        <n v="1408305498"/>
        <n v="1477731463"/>
        <n v="1431374222"/>
        <n v="1467817258"/>
        <n v="1466323800"/>
        <n v="1421208000"/>
        <n v="1420088340"/>
        <n v="1409602217"/>
        <n v="1407811627"/>
        <n v="1420095540"/>
        <n v="1423333581"/>
        <n v="1467106895"/>
        <n v="1463821338"/>
        <n v="1472920909"/>
        <n v="1410955331"/>
        <n v="1477509604"/>
        <n v="1489512122"/>
        <n v="1477949764"/>
        <n v="1406257200"/>
        <n v="1421095672"/>
        <n v="1438618170"/>
        <n v="1486317653"/>
        <n v="1444876253"/>
        <n v="1481173140"/>
        <n v="1473400800"/>
        <n v="1435711246"/>
        <n v="1482397263"/>
        <n v="1430421827"/>
        <n v="1485964559"/>
        <n v="1414758620"/>
        <n v="1406326502"/>
        <n v="1454502789"/>
        <n v="1411005600"/>
        <n v="1385136000"/>
        <n v="1484065881"/>
        <n v="1406130880"/>
        <n v="1480011987"/>
        <n v="1485905520"/>
        <n v="1487565468"/>
        <n v="1484999278"/>
        <n v="1481740740"/>
        <n v="1483286127"/>
        <n v="1410616600"/>
        <n v="1417741159"/>
        <n v="1408495440"/>
        <n v="1481716868"/>
        <n v="1455466832"/>
        <n v="1465130532"/>
        <n v="1488308082"/>
        <n v="1446693040"/>
        <n v="1417392000"/>
        <n v="1409949002"/>
        <n v="1487397540"/>
        <n v="1456189076"/>
        <n v="1327851291"/>
        <n v="1406900607"/>
        <n v="1333909178"/>
        <n v="1438228740"/>
        <n v="1309447163"/>
        <n v="1450018912"/>
        <n v="1365728487"/>
        <n v="1358198400"/>
        <n v="1313957157"/>
        <n v="1348028861"/>
        <n v="1323280391"/>
        <n v="1327212000"/>
        <n v="1380449461"/>
        <n v="1387533892"/>
        <n v="1431147600"/>
        <n v="1417653540"/>
        <n v="1385009940"/>
        <n v="1392408000"/>
        <n v="1417409940"/>
        <n v="1407758629"/>
        <n v="1434857482"/>
        <n v="1370964806"/>
        <n v="1395435712"/>
        <n v="1334610000"/>
        <n v="1355439503"/>
        <n v="1367588645"/>
        <n v="1348372740"/>
        <n v="1421319240"/>
        <n v="1407701966"/>
        <n v="1485642930"/>
        <n v="1361739872"/>
        <n v="1312470475"/>
        <n v="1476615600"/>
        <n v="1423922991"/>
        <n v="1357408721"/>
        <n v="1369010460"/>
        <n v="1303147459"/>
        <n v="1354756714"/>
        <n v="1286568268"/>
        <n v="1404892539"/>
        <n v="1480188013"/>
        <n v="1391364126"/>
        <n v="1480831200"/>
        <n v="1376563408"/>
        <n v="1441858161"/>
        <n v="1413723684"/>
        <n v="1424112483"/>
        <n v="1432178810"/>
        <n v="1387169890"/>
        <n v="1388102094"/>
        <n v="1361750369"/>
        <n v="1454183202"/>
        <n v="1257047940"/>
        <n v="1431298860"/>
        <n v="1393181018"/>
        <n v="1323998795"/>
        <n v="1444539600"/>
        <n v="1375313577"/>
        <n v="1398876680"/>
        <n v="1287115200"/>
        <n v="1304439025"/>
        <n v="1370649674"/>
        <n v="1345918302"/>
        <n v="1335564000"/>
        <n v="1395023719"/>
        <n v="1362060915"/>
        <n v="1336751220"/>
        <n v="1383318226"/>
        <n v="1341633540"/>
        <n v="1358755140"/>
        <n v="1359680939"/>
        <n v="1384322340"/>
        <n v="1383861483"/>
        <n v="1372827540"/>
        <n v="1315242360"/>
        <n v="1333774740"/>
        <n v="1379279400"/>
        <n v="1335672000"/>
        <n v="1412086187"/>
        <n v="1335542446"/>
        <n v="1410431054"/>
        <n v="1309547120"/>
        <n v="1347854700"/>
        <n v="1306630800"/>
        <n v="1311393540"/>
        <n v="1310857200"/>
        <n v="1315413339"/>
        <n v="1488333600"/>
        <n v="1419224340"/>
        <n v="1390161630"/>
        <n v="1346462462"/>
        <n v="1373475120"/>
        <n v="1362146280"/>
        <n v="1342825365"/>
        <n v="1306865040"/>
        <n v="1414879303"/>
        <n v="1365489000"/>
        <n v="1331441940"/>
        <n v="1344358860"/>
        <n v="1387601040"/>
        <n v="1402290000"/>
        <n v="1430712060"/>
        <n v="1349477050"/>
        <n v="1427062852"/>
        <n v="1271573940"/>
        <n v="1351495284"/>
        <n v="1332719730"/>
        <n v="1329248940"/>
        <n v="1340641440"/>
        <n v="1468437240"/>
        <n v="1363952225"/>
        <n v="1335540694"/>
        <n v="1327133580"/>
        <n v="1397941475"/>
        <n v="1372651140"/>
        <n v="1337396400"/>
        <n v="1381108918"/>
        <n v="1398988662"/>
        <n v="1326835985"/>
        <n v="1348337956"/>
        <n v="1474694787"/>
        <n v="1415653663"/>
        <n v="1381723140"/>
        <n v="1481184000"/>
        <n v="1414817940"/>
        <n v="1473047940"/>
        <n v="1394460000"/>
        <n v="1436555376"/>
        <n v="1429038033"/>
        <n v="1426473264"/>
        <n v="1461560340"/>
        <n v="1469994300"/>
        <n v="1477342800"/>
        <n v="1424116709"/>
        <n v="1482901546"/>
        <n v="1469329217"/>
        <n v="1477422000"/>
        <n v="1448463431"/>
        <n v="1429138740"/>
        <n v="1433376000"/>
        <n v="1385123713"/>
        <n v="1474067404"/>
        <n v="1384179548"/>
        <n v="1329014966"/>
        <n v="1381917540"/>
        <n v="1358361197"/>
        <n v="1425136200"/>
        <n v="1259643540"/>
        <n v="1389055198"/>
        <n v="1365448657"/>
        <n v="1377995523"/>
        <n v="1385735295"/>
        <n v="1299786527"/>
        <n v="1352610040"/>
        <n v="1367676034"/>
        <n v="1442856131"/>
        <n v="1359978927"/>
        <n v="1387479360"/>
        <n v="1293082524"/>
        <n v="1338321305"/>
        <n v="1351582938"/>
        <n v="1326520886"/>
        <n v="1315341550"/>
        <n v="1456957635"/>
        <n v="1336789860"/>
        <n v="1483137311"/>
        <n v="1473972813"/>
        <n v="1338159655"/>
        <n v="1314856800"/>
        <n v="1412534943"/>
        <n v="1385055979"/>
        <n v="1408581930"/>
        <n v="1280635200"/>
        <n v="1427920363"/>
        <n v="1465169610"/>
        <n v="1287975829"/>
        <n v="1440734400"/>
        <n v="1354123908"/>
        <n v="1326651110"/>
        <n v="1306549362"/>
        <n v="1459365802"/>
        <n v="1276024260"/>
        <n v="1409412600"/>
        <n v="1348367100"/>
        <n v="1451786137"/>
        <n v="1295847926"/>
        <n v="1394681590"/>
        <n v="1315715823"/>
        <n v="1280206740"/>
        <n v="1343016000"/>
        <n v="1488546319"/>
        <n v="1390522045"/>
        <n v="1355197047"/>
        <n v="1336188019"/>
        <n v="1345918747"/>
        <n v="1330577940"/>
        <n v="1287723600"/>
        <n v="1405305000"/>
        <n v="1417474761"/>
        <n v="1355930645"/>
        <n v="1384448822"/>
        <n v="1323666376"/>
        <n v="1412167393"/>
        <n v="1416614523"/>
        <n v="1360795069"/>
        <n v="1385590111"/>
        <n v="1278628800"/>
        <n v="1337024695"/>
        <n v="1353196800"/>
        <n v="1333946569"/>
        <n v="1277501520"/>
        <n v="1395007200"/>
        <n v="1363990545"/>
        <n v="1399867409"/>
        <n v="1399183200"/>
        <n v="1454054429"/>
        <n v="1326916800"/>
        <n v="1383509357"/>
        <n v="1346585448"/>
        <n v="1372622280"/>
        <n v="1439251926"/>
        <n v="1486693145"/>
        <n v="1455826460"/>
        <n v="1480438905"/>
        <n v="1460988000"/>
        <n v="1487462340"/>
        <n v="1473444048"/>
        <n v="1467312306"/>
        <n v="1457812364"/>
        <n v="1456016576"/>
        <n v="1453053661"/>
        <n v="1465054872"/>
        <n v="1479483812"/>
        <n v="1422158199"/>
        <n v="1440100839"/>
        <n v="1473750300"/>
        <n v="1430081759"/>
        <n v="1479392133"/>
        <n v="1428641940"/>
        <n v="1421640665"/>
        <n v="1489500155"/>
        <n v="1487617200"/>
        <n v="1455210353"/>
        <n v="1476717319"/>
        <n v="1441119919"/>
        <n v="1477454340"/>
        <n v="1475766932"/>
        <n v="1461301574"/>
        <n v="1408134034"/>
        <n v="1486624607"/>
        <n v="1485147540"/>
        <n v="1433178060"/>
        <n v="1409813940"/>
        <n v="1447032093"/>
        <n v="1458925156"/>
        <n v="1467132185"/>
        <n v="1439515497"/>
        <n v="1456094197"/>
        <n v="1456385101"/>
        <n v="1466449140"/>
        <n v="1417387322"/>
        <n v="1407624222"/>
        <n v="1475431486"/>
        <n v="1471985640"/>
        <n v="1427507208"/>
        <n v="1451602800"/>
        <n v="1452384000"/>
        <n v="1403507050"/>
        <n v="1475310825"/>
        <n v="1475101495"/>
        <n v="1409770164"/>
        <n v="1468349460"/>
        <n v="1462655519"/>
        <n v="1478926800"/>
        <n v="1417388340"/>
        <n v="1417276800"/>
        <n v="1406474820"/>
        <n v="1417145297"/>
        <n v="1447909401"/>
        <n v="1415865720"/>
        <n v="1489537560"/>
        <n v="1485796613"/>
        <n v="1450331940"/>
        <n v="1489680061"/>
        <n v="1455814827"/>
        <n v="1446217183"/>
        <n v="1418368260"/>
        <n v="1481727623"/>
        <n v="1482953115"/>
        <n v="1466346646"/>
        <n v="1473044340"/>
        <n v="1418938395"/>
        <n v="1485254052"/>
        <n v="1451419200"/>
        <n v="1420070615"/>
        <n v="1448489095"/>
        <n v="1459992856"/>
        <n v="1448125935"/>
        <n v="1468496933"/>
        <n v="1423092149"/>
        <n v="1433206020"/>
        <n v="1445054400"/>
        <n v="1431876677"/>
        <n v="1434837861"/>
        <n v="1454248563"/>
        <n v="1426532437"/>
        <n v="1459414016"/>
        <n v="1414025347"/>
        <n v="1488830400"/>
        <n v="1428184740"/>
        <n v="1473680149"/>
        <n v="1450290010"/>
        <n v="1466697625"/>
        <n v="1481564080"/>
        <n v="1470369540"/>
        <n v="1423668220"/>
        <n v="1357545600"/>
        <n v="1431925200"/>
        <n v="1458362023"/>
        <n v="1481615940"/>
        <n v="1472317209"/>
        <n v="1406769992"/>
        <n v="1410516000"/>
        <n v="1432101855"/>
        <n v="1425587220"/>
        <n v="1408827550"/>
        <n v="1451161560"/>
        <n v="1415219915"/>
        <n v="1474766189"/>
        <n v="1455272445"/>
        <n v="1442257677"/>
        <n v="1409098825"/>
        <n v="1465243740"/>
        <n v="1488773332"/>
        <n v="1407708000"/>
        <n v="1457394545"/>
        <n v="1429892177"/>
        <n v="1480888483"/>
        <n v="1427328000"/>
        <n v="1426269456"/>
        <n v="1429134893"/>
        <n v="1462150800"/>
        <n v="1468351341"/>
        <n v="1472604262"/>
        <n v="1373174903"/>
        <n v="1392800922"/>
        <n v="1375657582"/>
        <n v="1387657931"/>
        <n v="1460274864"/>
        <n v="1385447459"/>
        <n v="1349050622"/>
        <n v="1447787093"/>
        <n v="1391630297"/>
        <n v="1318806541"/>
        <n v="1388808545"/>
        <n v="1336340516"/>
        <n v="1410426250"/>
        <n v="1452744011"/>
        <n v="1311309721"/>
        <n v="1463232936"/>
        <n v="1399778333"/>
        <n v="1422483292"/>
        <n v="1344635088"/>
        <n v="1406994583"/>
        <n v="1407534804"/>
        <n v="1457967975"/>
        <n v="1408913291"/>
        <n v="1402852087"/>
        <n v="1398366667"/>
        <n v="1435293175"/>
        <n v="1432873653"/>
        <n v="1460313672"/>
        <n v="1357432638"/>
        <n v="1455232937"/>
        <n v="1318180033"/>
        <n v="1377867220"/>
        <n v="1412393400"/>
        <n v="1393786877"/>
        <n v="1397413095"/>
        <n v="1431547468"/>
        <n v="1455417571"/>
        <n v="1468519920"/>
        <n v="1386568740"/>
        <n v="1466227190"/>
        <n v="1402480221"/>
        <n v="1395627327"/>
        <n v="1333557975"/>
        <n v="1406148024"/>
        <n v="1334326635"/>
        <n v="1479495790"/>
        <n v="1354919022"/>
        <n v="1452228790"/>
        <n v="1421656200"/>
        <n v="1408058820"/>
        <n v="1381306687"/>
        <n v="1459352495"/>
        <n v="1339273208"/>
        <n v="1451053313"/>
        <n v="1396666779"/>
        <n v="1396810864"/>
        <n v="1319835400"/>
        <n v="1457904316"/>
        <n v="1369932825"/>
        <n v="1397910848"/>
        <n v="1430409651"/>
        <n v="1443193130"/>
        <n v="1468482694"/>
        <n v="1416000600"/>
        <n v="1407425717"/>
        <n v="1465107693"/>
        <n v="1416963300"/>
        <n v="1450993668"/>
        <n v="1483238771"/>
        <n v="1406799981"/>
        <n v="1417235580"/>
        <n v="1470527094"/>
        <n v="1450541229"/>
        <n v="1461440421"/>
        <n v="1485035131"/>
        <n v="1420100426"/>
        <n v="1438859121"/>
        <n v="1436460450"/>
        <n v="1424131727"/>
        <n v="1450327126"/>
        <n v="1430281320"/>
        <n v="1412272592"/>
        <n v="1399071173"/>
        <n v="1413760783"/>
        <n v="1480568781"/>
        <n v="1466096566"/>
        <n v="1452293675"/>
        <n v="1441592863"/>
        <n v="1431709312"/>
        <n v="1434647305"/>
        <n v="1441507006"/>
        <n v="1408040408"/>
        <n v="1424742162"/>
        <n v="1417795480"/>
        <n v="1418091128"/>
        <n v="1435679100"/>
        <n v="1427510586"/>
        <n v="1432047989"/>
        <n v="1411662264"/>
        <n v="1407604920"/>
        <n v="1466270582"/>
        <n v="1404623330"/>
        <n v="1435291200"/>
        <n v="1410543495"/>
        <n v="1474507065"/>
        <n v="1424593763"/>
        <n v="1433021171"/>
        <n v="1415909927"/>
        <n v="1408551752"/>
        <n v="1438576057"/>
        <n v="1462738327"/>
        <n v="1436981339"/>
        <n v="1488805200"/>
        <n v="1413388296"/>
        <n v="1408225452"/>
        <n v="1446052627"/>
        <n v="1403983314"/>
        <n v="1425197321"/>
        <n v="1484239320"/>
        <n v="1478059140"/>
        <n v="1486391011"/>
        <n v="1433736000"/>
        <n v="1433198520"/>
        <n v="1431885600"/>
        <n v="1482943740"/>
        <n v="1467242995"/>
        <n v="1409500725"/>
        <n v="1458480560"/>
        <n v="1486814978"/>
        <n v="1460223453"/>
        <n v="1428493379"/>
        <n v="1450602000"/>
        <n v="1450467539"/>
        <n v="1465797540"/>
        <n v="1451530800"/>
        <n v="1436380200"/>
        <n v="1429183656"/>
        <n v="1468593246"/>
        <n v="1435388154"/>
        <n v="1433083527"/>
        <n v="1449205200"/>
        <n v="1434197351"/>
        <n v="1489238940"/>
        <n v="1459418400"/>
        <n v="1458835264"/>
        <n v="1488053905"/>
        <n v="1433106000"/>
        <n v="1465505261"/>
        <n v="1448586000"/>
        <n v="1485886100"/>
        <n v="1433880605"/>
        <n v="1401487756"/>
        <n v="1443826980"/>
        <n v="1468524340"/>
        <n v="1446346800"/>
        <n v="1476961513"/>
        <n v="1440515112"/>
        <n v="1480809600"/>
        <n v="1459483200"/>
        <n v="1478754909"/>
        <n v="1402060302"/>
        <n v="1382478278"/>
        <n v="1398042000"/>
        <n v="1407394800"/>
        <n v="1317231008"/>
        <n v="1334592000"/>
        <n v="1298589630"/>
        <n v="1440723600"/>
        <n v="1381090870"/>
        <n v="1329864374"/>
        <n v="1422903342"/>
        <n v="1387077299"/>
        <n v="1343491200"/>
        <n v="1345790865"/>
        <n v="1312641536"/>
        <n v="1325804767"/>
        <n v="1373665860"/>
        <n v="1414994340"/>
        <n v="1315747080"/>
        <n v="1310158800"/>
        <n v="1366664400"/>
        <n v="1402755834"/>
        <n v="1323136949"/>
        <n v="1367823655"/>
        <n v="1402642740"/>
        <n v="1341683211"/>
        <n v="1410017131"/>
        <n v="1316979167"/>
        <n v="1382658169"/>
        <n v="1409770107"/>
        <n v="1293857940"/>
        <n v="1385932652"/>
        <n v="1329084231"/>
        <n v="1301792590"/>
        <n v="1377960012"/>
        <n v="1402286340"/>
        <n v="1393445620"/>
        <n v="1390983227"/>
        <n v="1392574692"/>
        <n v="1396054800"/>
        <n v="1383062083"/>
        <n v="1291131815"/>
        <n v="1389474145"/>
        <n v="1374674558"/>
        <n v="1379708247"/>
        <n v="1460764800"/>
        <n v="1332704042"/>
        <n v="1384363459"/>
        <n v="1276574400"/>
        <n v="1409506291"/>
        <n v="1346344425"/>
        <n v="1375908587"/>
        <n v="1251777600"/>
        <n v="1346765347"/>
        <n v="1403661600"/>
        <n v="1395624170"/>
        <n v="1299003054"/>
        <n v="1375033836"/>
        <n v="1386565140"/>
        <n v="1362974400"/>
        <n v="1483203540"/>
        <n v="1434808775"/>
        <n v="1424181600"/>
        <n v="1434120856"/>
        <n v="1470801600"/>
        <n v="1483499645"/>
        <n v="1429772340"/>
        <n v="1428390000"/>
        <n v="1444172340"/>
        <n v="1447523371"/>
        <n v="1445252400"/>
        <n v="1438189200"/>
        <n v="1457914373"/>
        <n v="1462125358"/>
        <n v="1461860432"/>
        <n v="1436902359"/>
        <n v="1464807420"/>
        <n v="1437447600"/>
        <n v="1480559011"/>
        <n v="1469962800"/>
        <n v="1489376405"/>
        <n v="1469122200"/>
        <n v="1417690734"/>
        <n v="1455710679"/>
        <n v="1475937812"/>
        <n v="1444943468"/>
        <n v="1471622450"/>
        <n v="1480536919"/>
        <n v="1429375922"/>
        <n v="1457024514"/>
        <n v="1477065860"/>
        <n v="1446771600"/>
        <n v="1456700709"/>
        <n v="1469109600"/>
        <n v="1420938172"/>
        <n v="1405094400"/>
        <n v="1483138800"/>
        <n v="1482515937"/>
        <n v="1432223125"/>
        <n v="1461653700"/>
        <n v="1476371552"/>
        <n v="1483063435"/>
        <n v="1421348428"/>
        <n v="1432916235"/>
        <n v="1476458734"/>
        <n v="1417501145"/>
        <n v="1467432000"/>
        <n v="1471435554"/>
        <n v="1485480408"/>
        <n v="1405478025"/>
        <n v="1457721287"/>
        <n v="1449354502"/>
        <n v="1418849028"/>
        <n v="1488549079"/>
        <n v="1438543033"/>
        <n v="1418056315"/>
        <n v="1408112253"/>
        <n v="1475333917"/>
        <n v="1437161739"/>
        <n v="1471579140"/>
        <n v="1467313039"/>
        <n v="1405366359"/>
        <n v="1372297751"/>
        <n v="1425741525"/>
        <n v="1418904533"/>
        <n v="1450249140"/>
        <n v="1451089134"/>
        <n v="1455299144"/>
        <n v="1441425540"/>
        <n v="1362960000"/>
        <n v="1465672979"/>
        <n v="1354269600"/>
        <n v="1372985760"/>
        <n v="1362117540"/>
        <n v="1309009323"/>
        <n v="1309980790"/>
        <n v="1343943420"/>
        <n v="1403370772"/>
        <n v="1378592731"/>
        <n v="1455523140"/>
        <n v="1420648906"/>
        <n v="1426523752"/>
        <n v="1417049663"/>
        <n v="1447463050"/>
        <n v="1434342894"/>
        <n v="1397225746"/>
        <n v="1381881890"/>
        <n v="1431022342"/>
        <n v="1342115132"/>
        <n v="1483138233"/>
        <n v="1458874388"/>
        <n v="1484444119"/>
        <n v="1480784606"/>
        <n v="1486095060"/>
        <n v="1470075210"/>
        <n v="1433504876"/>
        <n v="1433815200"/>
        <n v="1482988125"/>
        <n v="1367867536"/>
        <n v="1482457678"/>
        <n v="1436117922"/>
        <n v="1461931860"/>
        <n v="1438183889"/>
        <n v="1433305800"/>
        <n v="1476720840"/>
        <n v="1471087957"/>
        <n v="1430154720"/>
        <n v="1440219540"/>
        <n v="1456976586"/>
        <n v="1470068523"/>
        <n v="1488337200"/>
        <n v="1484430481"/>
        <n v="1423871882"/>
        <n v="1477603140"/>
        <n v="1467752334"/>
        <n v="1412640373"/>
        <n v="1465709400"/>
        <n v="1369612474"/>
        <n v="1430439411"/>
        <n v="1374802235"/>
        <n v="1424607285"/>
        <n v="1417195201"/>
        <n v="1449914400"/>
        <n v="1407847978"/>
        <n v="1447451756"/>
        <n v="1420085535"/>
        <n v="1464939520"/>
        <n v="1423185900"/>
        <n v="1417656699"/>
        <n v="1455964170"/>
        <n v="1483423467"/>
        <n v="1439741591"/>
        <n v="1448147619"/>
        <n v="1442315460"/>
        <n v="1456397834"/>
        <n v="1476010619"/>
        <n v="1467129686"/>
        <n v="1423432709"/>
        <n v="1474436704"/>
        <n v="1451637531"/>
        <n v="1479233602"/>
        <n v="1430276959"/>
        <n v="1440408120"/>
        <n v="1474230385"/>
        <n v="1459584417"/>
        <n v="1428629242"/>
        <n v="1419017488"/>
        <n v="1448517816"/>
        <n v="1437417828"/>
        <n v="1481367600"/>
        <n v="1433775600"/>
        <n v="1444589020"/>
        <n v="1456043057"/>
        <n v="1405227540"/>
        <n v="1461765300"/>
        <n v="1425758101"/>
        <n v="1464285463"/>
        <n v="1441995769"/>
        <n v="1464190158"/>
        <n v="1483395209"/>
        <n v="1442091462"/>
        <n v="1434286855"/>
        <n v="1461235478"/>
        <n v="1467999134"/>
        <n v="1432272300"/>
        <n v="1431286105"/>
        <n v="1455941197"/>
        <n v="1416355259"/>
        <n v="1406566363"/>
        <n v="1492270947"/>
        <n v="1461535140"/>
        <n v="1409924340"/>
        <n v="1483459365"/>
        <n v="1447281044"/>
        <n v="1407729600"/>
        <n v="1449077100"/>
        <n v="1417391100"/>
        <n v="1413849600"/>
        <n v="1365609271"/>
        <n v="1365367938"/>
        <n v="1361029958"/>
        <n v="1332385200"/>
        <n v="1452574800"/>
        <n v="1332699285"/>
        <n v="1307838049"/>
        <n v="1360938109"/>
        <n v="1356724263"/>
        <n v="1428620334"/>
        <n v="1381928503"/>
        <n v="1330644639"/>
        <n v="1379093292"/>
        <n v="1419051540"/>
        <n v="1315616422"/>
        <n v="1324609200"/>
        <n v="1368564913"/>
        <n v="1399694340"/>
        <n v="1374858000"/>
        <n v="1383430145"/>
        <n v="1347004260"/>
        <n v="1469162275"/>
        <n v="1342882260"/>
        <n v="1434827173"/>
        <n v="1425009761"/>
        <n v="1470175271"/>
        <n v="1388928660"/>
        <n v="1352994052"/>
        <n v="1380720474"/>
        <n v="1424014680"/>
        <n v="1308431646"/>
        <n v="1371415675"/>
        <n v="1428075480"/>
        <n v="1314471431"/>
        <n v="1410866659"/>
        <n v="1375299780"/>
        <n v="1409787378"/>
        <n v="1470355833"/>
        <n v="1367444557"/>
        <n v="1436364023"/>
        <n v="1458943200"/>
        <n v="1477210801"/>
        <n v="1402389180"/>
        <n v="1458676860"/>
        <n v="1406227904"/>
        <n v="1273911000"/>
        <n v="1403880281"/>
        <n v="1487113140"/>
        <n v="1405761278"/>
        <n v="1447858804"/>
        <n v="1486311939"/>
        <n v="1405523866"/>
        <n v="1443363640"/>
        <n v="1458104697"/>
        <n v="1475762400"/>
        <n v="1417845600"/>
        <n v="1401565252"/>
        <n v="1403301540"/>
        <n v="1418961600"/>
        <n v="1465272091"/>
        <n v="1413575739"/>
        <n v="1419292800"/>
        <n v="1487592090"/>
        <n v="1471539138"/>
        <n v="1453185447"/>
        <n v="1489497886"/>
        <n v="1485907200"/>
        <n v="1426773920"/>
        <n v="1445624695"/>
        <n v="1417402800"/>
        <n v="1455548400"/>
        <n v="1462161540"/>
        <n v="1441383062"/>
        <n v="1464040800"/>
        <n v="1440702910"/>
        <n v="1470506400"/>
        <n v="1421952370"/>
        <n v="1483481019"/>
        <n v="1416964500"/>
        <n v="1420045538"/>
        <n v="1435708500"/>
        <n v="1416662034"/>
        <n v="1427847480"/>
        <n v="1425330960"/>
        <n v="1410930399"/>
        <n v="1487844882"/>
        <n v="1447020620"/>
        <n v="1446524159"/>
        <n v="1463050034"/>
        <n v="1432756039"/>
        <n v="1441176447"/>
        <n v="1438495390"/>
        <n v="1442509200"/>
        <n v="1467603624"/>
        <n v="1411227633"/>
        <n v="1440763920"/>
        <n v="1430270199"/>
        <n v="1415842193"/>
        <n v="1383789603"/>
        <n v="1259715000"/>
        <n v="1394815751"/>
        <n v="1432843500"/>
        <n v="1307554261"/>
        <n v="1469656800"/>
        <n v="1392595200"/>
        <n v="1419384585"/>
        <n v="1369498714"/>
        <n v="1460140282"/>
        <n v="1434738483"/>
        <n v="1456703940"/>
        <n v="1491019140"/>
        <n v="1424211329"/>
        <n v="1404909296"/>
        <n v="1435698368"/>
        <n v="1343161248"/>
        <n v="1283392800"/>
        <n v="1377734091"/>
        <n v="1337562726"/>
        <n v="1450521990"/>
        <n v="1445894400"/>
        <n v="1411681391"/>
        <n v="1401464101"/>
        <n v="1482663600"/>
        <n v="1428197422"/>
        <n v="1418510965"/>
        <n v="1422735120"/>
        <n v="1444433886"/>
        <n v="1443040464"/>
        <n v="1459700741"/>
        <n v="1427503485"/>
        <n v="1425154655"/>
        <n v="1463329260"/>
        <n v="1403122380"/>
        <n v="1418469569"/>
        <n v="1474360197"/>
        <n v="1437926458"/>
        <n v="1460116576"/>
        <n v="1405401060"/>
        <n v="1304561633"/>
        <n v="1318633200"/>
        <n v="1327723459"/>
        <n v="1332011835"/>
        <n v="1312182000"/>
        <n v="1300930838"/>
        <n v="1339701851"/>
        <n v="1388553960"/>
        <n v="1320220800"/>
        <n v="1355609510"/>
        <n v="1370390432"/>
        <n v="1357160384"/>
        <n v="1342921202"/>
        <n v="1407085200"/>
        <n v="1323742396"/>
        <n v="1353621600"/>
        <n v="1383332400"/>
        <n v="1362757335"/>
        <n v="1410755286"/>
        <n v="1361606940"/>
        <n v="1338177540"/>
        <n v="1418803140"/>
        <n v="1377621089"/>
        <n v="1357721335"/>
        <n v="1347382053"/>
        <n v="1385932867"/>
        <n v="1353905940"/>
        <n v="1403026882"/>
        <n v="1392929333"/>
        <n v="1330671540"/>
        <n v="1350074261"/>
        <n v="1316851854"/>
        <n v="1326690000"/>
        <n v="1306994340"/>
        <n v="1468270261"/>
        <n v="1307851200"/>
        <n v="1262302740"/>
        <n v="1362086700"/>
        <n v="1330789165"/>
        <n v="1280800740"/>
        <n v="1418998744"/>
        <n v="1308011727"/>
        <n v="1348516012"/>
        <n v="1353551160"/>
        <n v="1379515740"/>
        <n v="1408039860"/>
        <n v="1339235377"/>
        <n v="1300636482"/>
        <n v="1400862355"/>
        <n v="1381314437"/>
        <n v="1303801140"/>
        <n v="1385297393"/>
        <n v="1303675296"/>
        <n v="1334784160"/>
        <n v="1333648820"/>
        <n v="1355437052"/>
        <n v="1337885168"/>
        <n v="1355840400"/>
        <n v="1387281600"/>
        <n v="1462053540"/>
        <n v="1453064400"/>
        <n v="1325310336"/>
        <n v="1422750707"/>
        <n v="1331870340"/>
        <n v="1298343600"/>
        <n v="1364447073"/>
        <n v="1394521140"/>
        <n v="1322454939"/>
        <n v="1464729276"/>
        <n v="1278302400"/>
        <n v="1470056614"/>
        <n v="1338824730"/>
        <n v="1425675892"/>
        <n v="1471503540"/>
        <n v="1318802580"/>
        <n v="1334980740"/>
        <n v="1460786340"/>
        <n v="1391718671"/>
        <n v="1311298745"/>
        <n v="1405188667"/>
        <n v="1490752800"/>
        <n v="1492142860"/>
        <n v="1491590738"/>
        <n v="1489775641"/>
        <n v="1490331623"/>
        <n v="1493320519"/>
        <n v="1491855300"/>
        <n v="1491738594"/>
        <n v="1489700230"/>
        <n v="1491470442"/>
        <n v="1491181200"/>
        <n v="1490572740"/>
        <n v="1491768000"/>
        <n v="1490589360"/>
        <n v="1491786000"/>
        <n v="1491007211"/>
        <n v="1491781648"/>
        <n v="1490499180"/>
        <n v="1491943445"/>
        <n v="1491019200"/>
        <n v="1421337405"/>
        <n v="1427745150"/>
        <n v="1441003537"/>
        <n v="1424056873"/>
        <n v="1441814400"/>
        <n v="1440314472"/>
        <n v="1459181895"/>
        <n v="1462135706"/>
        <n v="1409513940"/>
        <n v="1453122000"/>
        <n v="1409585434"/>
        <n v="1435701353"/>
        <n v="1412536412"/>
        <n v="1430517761"/>
        <n v="1427772120"/>
        <n v="1481295099"/>
        <n v="1461211200"/>
        <n v="1463201940"/>
        <n v="1410958191"/>
        <n v="1415562471"/>
        <n v="1449831863"/>
        <n v="1459642200"/>
        <n v="1435730400"/>
        <n v="1414707762"/>
        <n v="1408922049"/>
        <n v="1403906664"/>
        <n v="1428231600"/>
        <n v="1445439674"/>
        <n v="1465521306"/>
        <n v="1445738783"/>
        <n v="1434034800"/>
        <n v="1452920400"/>
        <n v="1473802200"/>
        <n v="1431046356"/>
        <n v="1470598345"/>
        <n v="1447018833"/>
        <n v="1437432392"/>
        <n v="1412283542"/>
        <n v="1462391932"/>
        <n v="1437075422"/>
        <n v="1433948671"/>
        <n v="1483822800"/>
        <n v="1472270340"/>
        <n v="1425821477"/>
        <n v="1482372000"/>
        <n v="1479952800"/>
        <n v="1447426800"/>
        <n v="1441234143"/>
        <n v="1488394800"/>
        <n v="1461096304"/>
        <n v="1426787123"/>
        <n v="1476425082"/>
        <n v="1458579568"/>
        <n v="1428091353"/>
        <n v="1444071361"/>
        <n v="1472443269"/>
        <n v="1485631740"/>
        <n v="1468536992"/>
        <n v="1427309629"/>
        <n v="1456416513"/>
        <n v="1442065060"/>
        <n v="1457739245"/>
        <n v="1477255840"/>
        <n v="1407065979"/>
        <n v="1407972712"/>
        <n v="1408999088"/>
        <n v="1407080884"/>
        <n v="1411824444"/>
        <n v="1421177959"/>
        <n v="1413312194"/>
        <n v="1414107040"/>
        <n v="1404666836"/>
        <n v="1421691298"/>
        <n v="1417273140"/>
        <n v="1414193160"/>
        <n v="1414623471"/>
        <n v="1424421253"/>
        <n v="1427485395"/>
        <n v="1472834180"/>
        <n v="1467469510"/>
        <n v="1473950945"/>
        <n v="1456062489"/>
        <n v="1432248478"/>
        <n v="1422674700"/>
        <n v="1413417600"/>
        <n v="1418649177"/>
        <n v="1428158637"/>
        <n v="1414795542"/>
        <n v="1421042403"/>
        <n v="1423152678"/>
        <n v="1422553565"/>
        <n v="1439189940"/>
        <n v="1417127040"/>
        <n v="1423660422"/>
        <n v="1476460800"/>
        <n v="1469356366"/>
        <n v="1481809189"/>
        <n v="1454572233"/>
        <n v="1415740408"/>
        <n v="1476109970"/>
        <n v="1450181400"/>
        <n v="1435442340"/>
        <n v="1423878182"/>
        <n v="1447521404"/>
        <n v="1443808800"/>
        <n v="1412090349"/>
        <n v="1411868313"/>
        <n v="1486830030"/>
        <n v="1425246439"/>
        <n v="1408657826"/>
        <n v="1414123200"/>
        <n v="1467531536"/>
        <n v="1407532812"/>
        <n v="1425108736"/>
        <n v="1435787137"/>
        <n v="1469473200"/>
        <n v="1485759540"/>
        <n v="1428035850"/>
        <n v="1406743396"/>
        <n v="1427850090"/>
        <n v="1330760367"/>
        <n v="1391194860"/>
        <n v="1351095976"/>
        <n v="1389146880"/>
        <n v="1373572903"/>
        <n v="1392675017"/>
        <n v="1299138561"/>
        <n v="1399672800"/>
        <n v="1295647200"/>
        <n v="1393259107"/>
        <n v="1336866863"/>
        <n v="1299243427"/>
        <n v="1362211140"/>
        <n v="1422140895"/>
        <n v="1459439471"/>
        <n v="1361129129"/>
        <n v="1332029335"/>
        <n v="1317438000"/>
        <n v="1475342382"/>
        <n v="1367902740"/>
        <n v="1400561940"/>
        <n v="1425275940"/>
        <n v="1298245954"/>
        <n v="1307761200"/>
        <n v="1466139300"/>
        <n v="1355585777"/>
        <n v="1429594832"/>
        <n v="1312095540"/>
        <n v="1350505059"/>
        <n v="1405033300"/>
        <n v="1406509200"/>
        <n v="1429920000"/>
        <n v="1352860017"/>
        <n v="1369355437"/>
        <n v="1389012940"/>
        <n v="1405715472"/>
        <n v="1410546413"/>
        <n v="1324014521"/>
        <n v="1316716129"/>
        <n v="1391706084"/>
        <n v="1422256341"/>
        <n v="1488958200"/>
        <n v="1402600085"/>
        <n v="1399223500"/>
        <n v="1478425747"/>
        <n v="1488340800"/>
        <n v="1478383912"/>
        <n v="1450166340"/>
        <n v="1483488249"/>
        <n v="1454213820"/>
        <n v="1416512901"/>
        <n v="1435633602"/>
        <n v="1436373900"/>
        <n v="1467155733"/>
        <n v="1470519308"/>
        <n v="1402901405"/>
        <n v="1425170525"/>
        <n v="1402618355"/>
        <n v="1457966129"/>
        <n v="1459341380"/>
        <n v="1425955189"/>
        <n v="1341964080"/>
        <n v="1333921508"/>
        <n v="1354017600"/>
        <n v="1344636000"/>
        <n v="1415832338"/>
        <n v="1449178200"/>
        <n v="1275368340"/>
        <n v="1363024946"/>
        <n v="1355597528"/>
        <n v="1279778400"/>
        <n v="1307459881"/>
        <n v="1302926340"/>
        <n v="1329082983"/>
        <n v="1445363722"/>
        <n v="1334250165"/>
        <n v="1393966800"/>
        <n v="1454349600"/>
        <n v="1427319366"/>
        <n v="1349517540"/>
        <n v="1432299600"/>
        <n v="1425495447"/>
        <n v="1485541791"/>
        <n v="1451752021"/>
        <n v="1410127994"/>
        <n v="1466697983"/>
        <n v="1400853925"/>
        <n v="1483048900"/>
        <n v="1414059479"/>
        <n v="1446331500"/>
        <n v="1407545334"/>
        <n v="1433395560"/>
        <n v="1412770578"/>
        <n v="1414814340"/>
        <n v="1409620222"/>
        <n v="1478542375"/>
        <n v="1486708133"/>
        <n v="1407869851"/>
        <n v="1432069249"/>
        <n v="1445468400"/>
        <n v="1342243143"/>
        <n v="1386828507"/>
        <n v="1317099540"/>
        <n v="1389814380"/>
        <n v="1381449600"/>
        <n v="1288657560"/>
        <n v="1331182740"/>
        <n v="1367940794"/>
        <n v="1309825866"/>
        <n v="1373203482"/>
        <n v="1337657400"/>
        <n v="1327433173"/>
        <n v="1411787307"/>
        <n v="1324789200"/>
        <n v="1403326740"/>
        <n v="1323151140"/>
        <n v="1339732740"/>
        <n v="1372741200"/>
        <n v="1362955108"/>
        <n v="1308110340"/>
        <n v="1400137131"/>
        <n v="1309809140"/>
        <n v="1470896916"/>
        <n v="1398952890"/>
        <n v="1436680958"/>
        <n v="1397961361"/>
        <n v="1258955940"/>
        <n v="1465232520"/>
        <n v="1404986951"/>
        <n v="1303446073"/>
        <n v="1478516737"/>
        <n v="1381934015"/>
        <n v="1330657200"/>
        <n v="1457758800"/>
        <n v="1337799600"/>
        <n v="1429391405"/>
        <n v="1351304513"/>
        <n v="1364078561"/>
        <n v="1412121600"/>
        <n v="1419151341"/>
        <n v="1349495940"/>
        <n v="1400006636"/>
        <n v="1410862734"/>
        <n v="1461306772"/>
        <n v="1326330000"/>
        <n v="1408021098"/>
        <n v="1398959729"/>
        <n v="1480777515"/>
        <n v="1470423668"/>
        <n v="1366429101"/>
        <n v="1384488000"/>
        <n v="1353201444"/>
        <n v="1470466800"/>
        <n v="1376899269"/>
        <n v="1362938851"/>
        <n v="1373751325"/>
        <n v="1450511940"/>
        <n v="1339484400"/>
        <n v="1447909140"/>
        <n v="1459684862"/>
        <n v="1404926665"/>
        <n v="1480863887"/>
        <n v="1472799600"/>
        <n v="1417377481"/>
        <n v="1470178800"/>
        <n v="1457947483"/>
        <n v="1425223276"/>
        <n v="1440094742"/>
        <n v="1481473208"/>
        <n v="1455338532"/>
        <n v="1435958786"/>
        <n v="1424229991"/>
        <n v="1450706837"/>
        <n v="1481072942"/>
        <n v="1437082736"/>
        <n v="1405021211"/>
        <n v="1409091612"/>
        <n v="1406861438"/>
        <n v="1415882108"/>
        <n v="1452120613"/>
        <n v="1434139200"/>
        <n v="1485191143"/>
        <n v="1278111600"/>
        <n v="1405002663"/>
        <n v="1381895940"/>
        <n v="1417611645"/>
        <n v="1282622400"/>
        <n v="1316442622"/>
        <n v="1479890743"/>
        <n v="1471564491"/>
        <n v="1452553200"/>
        <n v="1423165441"/>
        <n v="1468019014"/>
        <n v="1364184539"/>
        <n v="1315602163"/>
        <n v="1362863299"/>
        <n v="1332561600"/>
        <n v="1439455609"/>
        <n v="1474563621"/>
        <n v="1400108640"/>
        <n v="1411522897"/>
        <n v="1465652372"/>
        <n v="1434017153"/>
        <n v="1344826800"/>
        <n v="1433996746"/>
        <n v="1398052740"/>
        <n v="1427740319"/>
        <n v="1268690100"/>
        <n v="1409099481"/>
        <n v="1354233296"/>
        <n v="1420765200"/>
        <n v="1481778000"/>
        <n v="1398477518"/>
        <n v="1430981880"/>
        <n v="1450486800"/>
        <n v="1399668319"/>
        <n v="1388383353"/>
        <n v="1372701600"/>
        <n v="1480568340"/>
        <n v="1384557303"/>
        <n v="1478785027"/>
        <n v="1453481974"/>
        <n v="1481432340"/>
        <n v="1434212714"/>
        <n v="1341799647"/>
        <n v="1369282044"/>
        <n v="1429228800"/>
        <n v="1369323491"/>
        <n v="1386025140"/>
        <n v="1433036578"/>
        <n v="1388017937"/>
        <n v="1455933653"/>
        <n v="1448466551"/>
        <n v="1399033810"/>
        <n v="1417579200"/>
        <n v="1366222542"/>
        <n v="1456487532"/>
        <n v="1425326400"/>
        <n v="1454277540"/>
        <n v="1406129150"/>
        <n v="1483208454"/>
        <n v="1458807098"/>
        <n v="1463333701"/>
        <n v="1370001600"/>
        <n v="1387958429"/>
        <n v="1408818683"/>
        <n v="1432499376"/>
        <n v="1476994315"/>
        <n v="1451776791"/>
        <n v="1467128723"/>
        <n v="1475390484"/>
        <n v="1462629432"/>
        <n v="1431100918"/>
        <n v="1462564182"/>
        <n v="1374769288"/>
        <n v="1406149689"/>
        <n v="1433538000"/>
        <n v="1482085857"/>
        <n v="1435258800"/>
        <n v="1447286300"/>
        <n v="1337144340"/>
        <n v="1322106796"/>
        <n v="1338830395"/>
        <n v="1399186740"/>
        <n v="1342382587"/>
        <n v="1323838740"/>
        <n v="1315457658"/>
        <n v="1284177540"/>
        <n v="1375408194"/>
        <n v="1361696955"/>
        <n v="1299009600"/>
        <n v="1318006732"/>
        <n v="1356211832"/>
        <n v="1330916400"/>
        <n v="1317576973"/>
        <n v="1351223940"/>
        <n v="1322751735"/>
        <n v="1331174635"/>
        <n v="1435808400"/>
        <n v="1341028740"/>
        <n v="1329104114"/>
        <n v="1304628648"/>
        <n v="1352488027"/>
        <n v="1369958400"/>
        <n v="1416542400"/>
        <n v="1359176974"/>
        <n v="1415815393"/>
        <n v="1347249300"/>
        <n v="1436115617"/>
        <n v="1401253140"/>
        <n v="1313370000"/>
        <n v="1366064193"/>
        <n v="1411505176"/>
        <n v="1291870740"/>
        <n v="1298167001"/>
        <n v="1349203203"/>
        <n v="1445921940"/>
        <n v="1311538136"/>
        <n v="1345086445"/>
        <n v="1388617736"/>
        <n v="1484156948"/>
        <n v="1483773169"/>
        <n v="1268636340"/>
        <n v="1291093200"/>
        <n v="1438734833"/>
        <n v="1418080887"/>
        <n v="1426158463"/>
        <n v="1411324369"/>
        <n v="1457570100"/>
        <n v="1408154663"/>
        <n v="1436677091"/>
        <n v="1391427692"/>
        <n v="1303628340"/>
        <n v="1367097391"/>
        <n v="1349392033"/>
        <n v="1382184786"/>
        <n v="1417804229"/>
        <n v="1383959939"/>
        <n v="1478196008"/>
        <n v="1357934424"/>
        <n v="1415947159"/>
        <n v="1451494210"/>
        <n v="1279738800"/>
        <n v="1379164040"/>
        <n v="1385534514"/>
        <n v="1455207510"/>
        <n v="1416125148"/>
        <n v="1427992582"/>
        <n v="1280534400"/>
        <n v="1468392599"/>
        <n v="1467231614"/>
        <n v="1394909909"/>
        <n v="1420876740"/>
        <n v="1390921827"/>
        <n v="1459443385"/>
        <n v="1379363406"/>
        <n v="1482479940"/>
        <n v="1360009774"/>
        <n v="1310837574"/>
        <n v="1337447105"/>
        <n v="1443040059"/>
        <n v="1406226191"/>
        <n v="1433735400"/>
        <n v="1466827140"/>
        <n v="1460127635"/>
        <n v="1417813618"/>
        <n v="1347672937"/>
        <n v="1486702800"/>
        <n v="1488473351"/>
        <n v="1440266422"/>
        <n v="1434949200"/>
        <n v="1429365320"/>
        <n v="1378785540"/>
        <n v="1462453307"/>
        <n v="1469059986"/>
        <n v="1430579509"/>
        <n v="1465192867"/>
        <n v="1484752597"/>
        <n v="1428725192"/>
        <n v="1447434268"/>
        <n v="1487635653"/>
        <n v="1412285825"/>
        <n v="1486616400"/>
        <n v="1453737600"/>
        <n v="1364286239"/>
        <n v="1473213600"/>
        <n v="1428033540"/>
        <n v="1477414800"/>
        <n v="1461276000"/>
        <n v="1458716340"/>
        <n v="1487102427"/>
        <n v="1481842800"/>
        <n v="1479704340"/>
        <n v="1459012290"/>
        <n v="1439317900"/>
        <n v="1480662000"/>
        <n v="1425132059"/>
        <n v="1447507200"/>
        <n v="1444903198"/>
        <n v="1436151600"/>
        <n v="1358367565"/>
        <n v="1351801368"/>
        <n v="1443127082"/>
        <n v="1362814119"/>
        <n v="1338579789"/>
        <n v="1334556624"/>
        <n v="1384580373"/>
        <n v="1333771200"/>
        <n v="1397516400"/>
        <n v="1334424960"/>
        <n v="1397113140"/>
        <n v="1383526800"/>
        <n v="1431719379"/>
        <n v="1391713248"/>
        <n v="1331621940"/>
        <n v="1437674545"/>
        <n v="1446451200"/>
        <n v="1346198400"/>
        <n v="1440004512"/>
        <n v="1374888436"/>
        <n v="1461369600"/>
        <n v="1327776847"/>
        <n v="1435418568"/>
        <n v="1477767600"/>
        <n v="1411326015"/>
        <n v="1455253140"/>
        <n v="1384374155"/>
        <n v="1439707236"/>
        <n v="1378180800"/>
        <n v="1398460127"/>
        <n v="1372136400"/>
        <n v="1405738800"/>
        <n v="1450051200"/>
        <n v="1483645647"/>
        <n v="1427585511"/>
        <n v="1454338123"/>
        <n v="1415779140"/>
        <n v="1489157716"/>
        <n v="1385870520"/>
        <n v="1461354544"/>
        <n v="1488484300"/>
        <n v="1385521320"/>
        <n v="1489374000"/>
        <n v="1476649800"/>
        <n v="1393005600"/>
        <n v="1441393210"/>
        <n v="1438185565"/>
        <n v="1481749278"/>
        <n v="1364917965"/>
        <n v="1480727273"/>
        <n v="1408177077"/>
        <n v="1470469938"/>
        <n v="1447862947"/>
        <n v="1485271968"/>
        <n v="1462661451"/>
        <n v="1479811846"/>
        <n v="1466377200"/>
        <n v="1434045687"/>
        <n v="1481224736"/>
        <n v="1395876250"/>
        <n v="1487093020"/>
        <n v="1416268800"/>
        <n v="1422734313"/>
        <n v="1463972400"/>
        <n v="1479846507"/>
        <n v="1461722400"/>
        <n v="1419123600"/>
        <n v="1489283915"/>
        <n v="1488862800"/>
        <n v="1484085540"/>
        <n v="1481328004"/>
        <n v="1449506836"/>
        <n v="1489320642"/>
        <n v="1393156857"/>
        <n v="1419259679"/>
        <n v="1388936289"/>
        <n v="1330359423"/>
        <n v="1451861940"/>
        <n v="1423022400"/>
        <n v="1442501991"/>
        <n v="1311576600"/>
        <n v="1452744686"/>
        <n v="1336528804"/>
        <n v="1299902400"/>
        <n v="1340944043"/>
        <n v="1378439940"/>
        <n v="1403539260"/>
        <n v="1340733600"/>
        <n v="1386372120"/>
        <n v="1259686800"/>
        <n v="1335153600"/>
        <n v="1334767476"/>
        <n v="1348545540"/>
        <n v="1358702480"/>
        <n v="1359240856"/>
        <n v="1330018426"/>
        <n v="1331697540"/>
        <n v="1395861033"/>
        <n v="1296953209"/>
        <n v="1340904416"/>
        <n v="1371785496"/>
        <n v="1388473200"/>
        <n v="1323747596"/>
        <n v="1407520800"/>
        <n v="1331352129"/>
        <n v="1336245328"/>
        <n v="1409274000"/>
        <n v="1362872537"/>
        <n v="1363889015"/>
        <n v="1399421189"/>
        <n v="1397862000"/>
        <n v="1336086026"/>
        <n v="1339074857"/>
        <n v="1336238743"/>
        <n v="1260383040"/>
        <n v="1266210000"/>
        <n v="1253937540"/>
        <n v="1387072685"/>
        <n v="1396463800"/>
        <n v="1491282901"/>
        <n v="1491769769"/>
        <n v="1490033247"/>
        <n v="1490559285"/>
        <n v="1490830331"/>
        <n v="1493571600"/>
        <n v="1409090440"/>
        <n v="1434307537"/>
        <n v="1405609146"/>
        <n v="1451001600"/>
        <n v="1408320490"/>
        <n v="1423235071"/>
        <n v="1401385800"/>
        <n v="1415208840"/>
        <n v="1402494243"/>
        <n v="1394316695"/>
        <n v="1403796143"/>
        <n v="1404077484"/>
        <n v="1482134340"/>
        <n v="1477841138"/>
        <n v="1436729504"/>
        <n v="1412571600"/>
        <n v="1452282420"/>
        <n v="1466789269"/>
        <n v="1427845140"/>
        <n v="1476731431"/>
        <n v="1472135676"/>
        <n v="1456006938"/>
        <n v="1439318228"/>
        <n v="1483474370"/>
        <n v="1430360739"/>
        <n v="1433603552"/>
        <n v="1429632822"/>
        <n v="1420910460"/>
        <n v="1430604136"/>
        <n v="1433530104"/>
        <n v="1445093578"/>
        <n v="1422664740"/>
        <n v="1438616124"/>
        <n v="1454864280"/>
        <n v="1462053600"/>
        <n v="1418315470"/>
        <n v="1451348200"/>
        <n v="1445898356"/>
        <n v="1453071600"/>
        <n v="1445431533"/>
        <n v="1461622616"/>
        <n v="1429028365"/>
        <n v="1455132611"/>
        <n v="1418877141"/>
        <n v="1435257596"/>
        <n v="1429839571"/>
        <n v="1440863624"/>
        <n v="1423772060"/>
        <n v="1473451437"/>
        <n v="1449785566"/>
        <n v="1480110783"/>
        <n v="1440548330"/>
        <n v="1444004616"/>
        <n v="1443726142"/>
        <n v="1428704848"/>
        <n v="1438662603"/>
        <n v="1424568107"/>
        <n v="1415932643"/>
        <n v="1438793432"/>
        <n v="1420920424"/>
        <n v="1469199740"/>
        <n v="1421350140"/>
        <n v="1437861540"/>
        <n v="1420352264"/>
        <n v="1427825044"/>
        <n v="1446087223"/>
        <n v="1439048017"/>
        <n v="1424940093"/>
        <n v="1484038620"/>
        <n v="1444940558"/>
        <n v="1420233256"/>
        <n v="1435874384"/>
        <n v="1418934506"/>
        <n v="1460615164"/>
        <n v="1457207096"/>
        <n v="1431533931"/>
        <n v="1459368658"/>
        <n v="1451782607"/>
        <n v="1472911375"/>
        <n v="1421635190"/>
        <n v="1428732000"/>
        <n v="1415247757"/>
        <n v="1439931675"/>
        <n v="1441619275"/>
        <n v="1440524082"/>
        <n v="1480185673"/>
        <n v="1401579000"/>
        <n v="1440215940"/>
        <n v="1468615346"/>
        <n v="1426345200"/>
        <n v="1407705187"/>
        <n v="1427225644"/>
        <n v="1424281389"/>
        <n v="1415583695"/>
        <n v="1424536196"/>
        <n v="1426091036"/>
        <n v="1420044890"/>
        <n v="1414445108"/>
        <n v="1464386640"/>
        <n v="1439006692"/>
        <n v="1458715133"/>
        <n v="1426182551"/>
        <n v="1486313040"/>
        <n v="1455246504"/>
        <n v="1467080613"/>
        <n v="1425791697"/>
        <n v="1456608943"/>
        <n v="1438662474"/>
        <n v="1444027186"/>
        <n v="1454078770"/>
        <n v="1426615200"/>
        <n v="1449529062"/>
        <n v="1445197129"/>
        <n v="1455399313"/>
        <n v="1437627540"/>
        <n v="1426777228"/>
        <n v="1408114822"/>
        <n v="1464199591"/>
        <n v="1443242021"/>
        <n v="1480174071"/>
        <n v="1478923200"/>
        <n v="1472621760"/>
        <n v="1417321515"/>
        <n v="1414465860"/>
        <n v="1488750490"/>
        <n v="1451430000"/>
        <n v="1486053409"/>
        <n v="1489207808"/>
        <n v="1461177950"/>
        <n v="1488063839"/>
        <n v="1458826056"/>
        <n v="1465498800"/>
        <n v="1458742685"/>
        <n v="1483417020"/>
        <n v="1342672096"/>
        <n v="1366138800"/>
        <n v="1443641340"/>
        <n v="1348420548"/>
        <n v="1368066453"/>
        <n v="1336669200"/>
        <n v="1351400400"/>
        <n v="1297160329"/>
        <n v="1337824055"/>
        <n v="1327535392"/>
        <n v="1283562180"/>
        <n v="1352573869"/>
        <n v="1286756176"/>
        <n v="1278799200"/>
        <n v="1415004770"/>
        <n v="1344789345"/>
        <n v="1358117313"/>
        <n v="1343440800"/>
        <n v="1444516084"/>
        <n v="1335799808"/>
        <n v="1312224383"/>
        <n v="1335891603"/>
        <n v="1316124003"/>
        <n v="1318463879"/>
        <n v="1335113976"/>
        <n v="1338083997"/>
        <n v="1321459908"/>
        <n v="1368117239"/>
        <n v="1340429276"/>
        <n v="1295142660"/>
        <n v="1339840740"/>
        <n v="1367208140"/>
        <n v="1337786944"/>
        <n v="1339022575"/>
        <n v="1364597692"/>
        <n v="1312578338"/>
        <n v="1422400387"/>
        <n v="1356976800"/>
        <n v="1340476375"/>
        <n v="1443379104"/>
        <n v="1411328918"/>
        <n v="1465333560"/>
        <n v="1416014534"/>
        <n v="1426292416"/>
        <n v="1443906000"/>
        <n v="1431308704"/>
        <n v="1408056634"/>
        <n v="1429554349"/>
        <n v="1431647772"/>
        <n v="1454323413"/>
        <n v="1418504561"/>
        <n v="1488067789"/>
        <n v="1408526477"/>
        <n v="1424635753"/>
        <n v="1417279252"/>
        <n v="1426788930"/>
        <n v="1415899228"/>
        <n v="1405741404"/>
        <n v="1476559260"/>
        <n v="1444778021"/>
        <n v="1461336720"/>
        <n v="1416270292"/>
        <n v="1419136200"/>
        <n v="1340914571"/>
        <n v="1418014740"/>
        <n v="1382068740"/>
        <n v="1440068400"/>
        <n v="1332636975"/>
        <n v="1429505400"/>
        <n v="1439611140"/>
        <n v="1345148566"/>
        <n v="1362160868"/>
        <n v="1262325600"/>
        <n v="1417463945"/>
        <n v="1375151566"/>
        <n v="1312212855"/>
        <n v="1361681940"/>
        <n v="1422913152"/>
        <n v="1319904721"/>
        <n v="1380192418"/>
        <n v="1380599940"/>
        <n v="1293937200"/>
        <n v="1341750569"/>
        <n v="1424997000"/>
        <n v="1380949200"/>
        <n v="1333560803"/>
        <n v="1475209620"/>
        <n v="1370019600"/>
        <n v="1444276740"/>
        <n v="1332362880"/>
        <n v="1488741981"/>
        <n v="1348202807"/>
        <n v="1433131140"/>
        <n v="1338219793"/>
        <n v="1356392857"/>
        <n v="1400176386"/>
        <n v="1430488740"/>
        <n v="1321385820"/>
        <n v="1425682174"/>
        <n v="1444740089"/>
        <n v="1476189339"/>
        <n v="1438226451"/>
        <n v="1406854699"/>
        <n v="1462827000"/>
        <n v="1408663948"/>
        <n v="1429823138"/>
        <n v="1472745594"/>
        <n v="1442457112"/>
        <n v="1486590035"/>
        <n v="1463645521"/>
        <n v="1428893517"/>
        <n v="1408803149"/>
        <n v="1463600945"/>
        <n v="1421030194"/>
        <n v="1428707647"/>
        <n v="1407181297"/>
        <n v="1444410000"/>
        <n v="1410810903"/>
        <n v="1431745200"/>
        <n v="1447689898"/>
        <n v="1477784634"/>
        <n v="1426526880"/>
        <n v="1434341369"/>
        <n v="1404601632"/>
        <n v="1451030136"/>
        <n v="1451491953"/>
        <n v="1427807640"/>
        <n v="1458733927"/>
        <n v="1453817297"/>
        <n v="1457901924"/>
        <n v="1412536421"/>
        <n v="1429993026"/>
        <n v="1407453228"/>
        <n v="1487915500"/>
        <n v="1407427009"/>
        <n v="1466323917"/>
        <n v="1443039001"/>
        <n v="1407089147"/>
        <n v="1458938200"/>
        <n v="1347508740"/>
        <n v="1415827200"/>
        <n v="1387835654"/>
        <n v="1335662023"/>
        <n v="1466168390"/>
        <n v="1398791182"/>
        <n v="1439344800"/>
        <n v="1489536000"/>
        <n v="1342330951"/>
        <n v="1471849140"/>
        <n v="1483397940"/>
        <n v="1420773970"/>
        <n v="1348256294"/>
        <n v="1398834000"/>
        <n v="1462017600"/>
        <n v="1440546729"/>
        <n v="1413838751"/>
        <n v="1449000061"/>
        <n v="1445598000"/>
        <n v="1444525200"/>
        <n v="1432230988"/>
        <n v="1483120216"/>
        <n v="1480658966"/>
        <n v="1347530822"/>
        <n v="1478723208"/>
        <n v="1433343869"/>
        <n v="1448571261"/>
        <n v="1417389067"/>
        <n v="1431608122"/>
        <n v="1467280800"/>
        <n v="1440907427"/>
        <n v="1464485339"/>
        <n v="1393542000"/>
        <n v="1475163921"/>
        <n v="1425937761"/>
        <n v="1476579600"/>
        <n v="1476277875"/>
        <n v="1421358895"/>
        <n v="1424378748"/>
        <n v="1433735474"/>
        <n v="1410811740"/>
        <n v="1468565820"/>
        <n v="1489172435"/>
        <n v="1415481203"/>
        <n v="1441783869"/>
        <n v="1439533019"/>
        <n v="1457543360"/>
        <n v="1454370941"/>
        <n v="1482332343"/>
        <n v="1450380009"/>
        <n v="1418183325"/>
        <n v="1402632000"/>
        <n v="1429622726"/>
        <n v="1455048000"/>
        <n v="1489345200"/>
        <n v="1470187800"/>
        <n v="1469913194"/>
        <n v="1429321210"/>
        <n v="1448388418"/>
        <n v="1382742010"/>
        <n v="1440179713"/>
        <n v="1441378800"/>
        <n v="1449644340"/>
        <n v="1430774974"/>
        <n v="1443214800"/>
        <n v="1455142416"/>
        <n v="1447079520"/>
        <n v="1452387096"/>
        <n v="1406593780"/>
        <n v="1419017880"/>
        <n v="1451282400"/>
        <n v="1414622700"/>
        <n v="1467694740"/>
        <n v="1415655289"/>
        <n v="1463929174"/>
        <n v="1404348143"/>
        <n v="1443121765"/>
        <n v="1425081694"/>
        <n v="1459915491"/>
        <n v="1405027750"/>
        <n v="1416635940"/>
        <n v="1425233240"/>
        <n v="1407621425"/>
        <n v="1430149330"/>
        <n v="1412119423"/>
        <n v="1435591318"/>
        <n v="1424746800"/>
        <n v="1469919890"/>
        <n v="1433298676"/>
        <n v="1431278557"/>
        <n v="1427266860"/>
        <n v="1407899966"/>
        <n v="1411701739"/>
        <n v="1428981718"/>
        <n v="1419538560"/>
        <n v="1438552800"/>
        <n v="1403904808"/>
        <n v="1407533463"/>
        <n v="1411073972"/>
        <n v="1491586534"/>
        <n v="1491416077"/>
        <n v="1490196830"/>
        <n v="1491421314"/>
        <n v="1490389158"/>
        <n v="1413442740"/>
        <n v="1369637940"/>
        <n v="1469119526"/>
        <n v="1475553540"/>
        <n v="1407549600"/>
        <n v="1403301660"/>
        <n v="1373738400"/>
        <n v="1450971684"/>
        <n v="1476486000"/>
        <n v="1456047228"/>
        <n v="1444291193"/>
        <n v="1417906649"/>
        <n v="1462316400"/>
        <n v="1460936694"/>
        <n v="1478866253"/>
        <n v="1378494000"/>
        <n v="1485722053"/>
        <n v="1420060088"/>
        <n v="1439625059"/>
        <n v="1488390735"/>
        <n v="1461333311"/>
        <n v="1438964063"/>
        <n v="1451485434"/>
        <n v="1430459197"/>
        <n v="1366635575"/>
        <n v="1413604800"/>
        <n v="1369699200"/>
        <n v="1428643974"/>
        <n v="1476395940"/>
        <n v="1363204800"/>
        <n v="1398268773"/>
        <n v="1389812400"/>
        <n v="1478402804"/>
        <n v="1399324717"/>
        <n v="1426117552"/>
        <n v="1413770820"/>
        <n v="1337102187"/>
        <n v="1476863607"/>
        <n v="1330478998"/>
        <n v="1342309368"/>
        <n v="1409337911"/>
        <n v="1339816200"/>
        <n v="1472835802"/>
        <n v="1428171037"/>
        <n v="1341086400"/>
        <n v="1403039842"/>
        <n v="1324232504"/>
        <n v="1346017023"/>
        <n v="1410448551"/>
        <n v="1428519527"/>
        <n v="1389476201"/>
        <n v="1470498332"/>
        <n v="1476095783"/>
        <n v="1468658866"/>
        <n v="1371726258"/>
        <n v="1357176693"/>
        <n v="1332114795"/>
        <n v="1369403684"/>
        <n v="1338404400"/>
        <n v="1351432428"/>
        <n v="1313078518"/>
        <n v="1439766050"/>
        <n v="1333028723"/>
        <n v="1401997790"/>
        <n v="1395158130"/>
        <n v="1359738000"/>
        <n v="1381006294"/>
        <n v="1461530721"/>
        <n v="1362711728"/>
        <n v="1323994754"/>
        <n v="1434092876"/>
        <n v="1437149004"/>
        <n v="1409009306"/>
        <n v="1448204621"/>
        <n v="1489142688"/>
        <n v="1423724400"/>
        <n v="1424149140"/>
        <n v="1429793446"/>
        <n v="1414608843"/>
        <n v="1470430800"/>
        <n v="1404913180"/>
        <n v="1405658752"/>
        <n v="1469811043"/>
        <n v="1426132800"/>
        <n v="1423693903"/>
        <n v="1473393600"/>
        <n v="1439357559"/>
        <n v="1437473005"/>
        <n v="1457031600"/>
        <n v="1402095600"/>
        <n v="1404564028"/>
        <n v="1404858840"/>
        <n v="1438358400"/>
        <n v="1466179200"/>
        <n v="1420377366"/>
        <n v="1412938800"/>
        <n v="1438875107"/>
        <n v="1437004800"/>
        <n v="1411987990"/>
        <n v="1440245273"/>
        <n v="1438772400"/>
        <n v="1435611438"/>
        <n v="1440274735"/>
        <n v="1459348740"/>
        <n v="1401595140"/>
        <n v="1424692503"/>
        <n v="1428292800"/>
        <n v="1481737761"/>
        <n v="1431164115"/>
        <n v="1470595109"/>
        <n v="1438531200"/>
        <n v="1425136462"/>
        <n v="1443018086"/>
        <n v="1434285409"/>
        <n v="1456444800"/>
        <n v="1411510135"/>
        <n v="1427469892"/>
        <n v="1427842740"/>
        <n v="1434159780"/>
        <n v="1449255686"/>
        <n v="1436511600"/>
        <n v="1464971400"/>
        <n v="1443826800"/>
        <n v="1464863118"/>
        <n v="1399867140"/>
        <n v="1437076070"/>
        <n v="1416780000"/>
        <n v="1444528800"/>
        <n v="1422658930"/>
        <n v="1449273600"/>
        <n v="1487393940"/>
        <n v="1449701284"/>
        <n v="1407967200"/>
        <n v="1408942740"/>
        <n v="1426698000"/>
        <n v="1450032297"/>
        <n v="1403348400"/>
        <n v="1465790400"/>
        <n v="1483535180"/>
        <n v="1433723033"/>
        <n v="1432917394"/>
        <n v="1464031265"/>
        <n v="1432913659"/>
        <n v="1461406600"/>
        <n v="1409962211"/>
        <n v="1454109420"/>
        <n v="1403312703"/>
        <n v="1410669297"/>
        <n v="1431018719"/>
        <n v="1454110440"/>
        <n v="1439069640"/>
        <n v="1487613600"/>
        <n v="1417778880"/>
        <n v="1444984904"/>
        <n v="1466363576"/>
        <n v="1443103848"/>
        <n v="1403636229"/>
        <n v="1410279123"/>
        <n v="1437139080"/>
        <n v="1420512259"/>
        <n v="1476482400"/>
        <n v="1467604800"/>
        <n v="1475697054"/>
        <n v="1468937681"/>
        <n v="1400301165"/>
        <n v="1419183813"/>
        <n v="1434768438"/>
        <n v="1422473831"/>
        <n v="1484684186"/>
        <n v="1462417493"/>
        <n v="1437069079"/>
        <n v="1480525200"/>
        <n v="1435934795"/>
        <n v="1453310661"/>
        <n v="1440090300"/>
        <n v="1417620036"/>
        <n v="1462112318"/>
        <n v="1454734740"/>
        <n v="1417800435"/>
        <n v="1426294201"/>
        <n v="1442635140"/>
        <n v="1420971324"/>
        <n v="1413608340"/>
        <n v="1409344985"/>
        <n v="1407553200"/>
        <n v="1460751128"/>
        <n v="1409000400"/>
        <n v="1420768800"/>
        <n v="1428100815"/>
        <n v="1403470800"/>
        <n v="1481522400"/>
        <n v="1444577345"/>
        <n v="1446307053"/>
        <n v="1469325158"/>
        <n v="1407562632"/>
        <n v="1423345339"/>
        <n v="1440412396"/>
        <n v="1441771218"/>
        <n v="1415534400"/>
        <n v="1473211313"/>
        <n v="1438390800"/>
        <n v="1463259837"/>
        <n v="1465407219"/>
        <n v="1416944760"/>
        <n v="1434139887"/>
        <n v="1435429626"/>
        <n v="1452827374"/>
        <n v="1410041339"/>
        <n v="1426365994"/>
        <n v="1458117190"/>
        <n v="1400498789"/>
        <n v="1442381847"/>
        <n v="1446131207"/>
        <n v="1407250329"/>
        <n v="1427306470"/>
        <n v="1411679804"/>
        <n v="1431982727"/>
        <n v="1422068400"/>
        <n v="1431143940"/>
        <n v="1410444068"/>
        <n v="1424715779"/>
        <n v="1405400400"/>
        <n v="1457135846"/>
        <n v="1401024758"/>
        <n v="1431007264"/>
        <n v="1410761280"/>
        <n v="1424516400"/>
        <n v="1465081053"/>
        <n v="1402845364"/>
        <n v="1472490000"/>
        <n v="1413176340"/>
        <n v="1405249113"/>
        <n v="1422636814"/>
        <n v="1409187600"/>
        <n v="1421606018"/>
        <n v="1425250955"/>
        <n v="1450297080"/>
        <n v="1428894380"/>
        <n v="1433714198"/>
        <n v="1432437660"/>
        <n v="1471265092"/>
        <n v="1480007460"/>
        <n v="1433259293"/>
        <n v="1447965917"/>
        <n v="1453538752"/>
        <n v="1412536573"/>
        <n v="1476676800"/>
        <n v="1444330821"/>
        <n v="1489669203"/>
        <n v="1434476849"/>
        <n v="1462402850"/>
        <n v="1427498172"/>
        <n v="1462729317"/>
        <n v="1465258325"/>
        <n v="1410459023"/>
        <n v="1427342400"/>
        <n v="1425193140"/>
        <n v="1435835824"/>
        <n v="1407360720"/>
        <n v="1436290233"/>
        <n v="1442425412"/>
        <n v="1425872692"/>
        <n v="1471406340"/>
        <n v="1430693460"/>
        <n v="1405699451"/>
        <n v="1409500078"/>
        <n v="1480899600"/>
        <n v="1451620800"/>
        <n v="1411695300"/>
        <n v="1417057200"/>
        <n v="1457870400"/>
        <n v="1427076840"/>
        <n v="1413784740"/>
        <n v="1420524000"/>
        <n v="1440381600"/>
        <n v="1443014756"/>
        <n v="1455208143"/>
        <n v="1415722236"/>
        <n v="1472020881"/>
        <n v="1477886400"/>
        <n v="1462100406"/>
        <n v="1476316800"/>
        <n v="1466412081"/>
        <n v="1450673940"/>
        <n v="1452174420"/>
        <n v="1485547530"/>
        <n v="1476037510"/>
        <n v="1455998867"/>
        <n v="1412335772"/>
        <n v="1484841471"/>
        <n v="1432677240"/>
        <n v="1488171540"/>
        <n v="1402892700"/>
        <n v="1485885600"/>
        <n v="1468445382"/>
        <n v="1356552252"/>
        <n v="1456811940"/>
        <n v="1416089324"/>
        <n v="1412611905"/>
        <n v="1418580591"/>
        <n v="1429938683"/>
        <n v="1453352719"/>
        <n v="1417012840"/>
        <n v="1424548719"/>
        <n v="1450911540"/>
        <n v="1423587130"/>
        <n v="1434917049"/>
        <n v="1415163600"/>
        <n v="1402459200"/>
        <n v="1405688952"/>
        <n v="1408566243"/>
        <n v="1437429600"/>
        <n v="1401159600"/>
        <n v="1439583533"/>
        <n v="1479794340"/>
        <n v="1472338409"/>
        <n v="1434039186"/>
        <n v="1349567475"/>
        <n v="1401465600"/>
        <n v="1488538892"/>
        <n v="1426866851"/>
        <n v="1471242025"/>
        <n v="1416285300"/>
        <n v="1442426171"/>
        <n v="1476479447"/>
        <n v="1441933459"/>
        <n v="1471487925"/>
        <n v="1477972740"/>
        <n v="1367674009"/>
        <n v="1376654340"/>
        <n v="1285995540"/>
        <n v="1457071397"/>
        <n v="1388303940"/>
        <n v="1435359600"/>
        <n v="1453323048"/>
        <n v="1444149047"/>
        <n v="1429152600"/>
        <n v="1454433998"/>
        <n v="1408679055"/>
        <n v="1410324720"/>
        <n v="1461762960"/>
        <n v="1420060920"/>
        <n v="1434241255"/>
        <n v="1462420960"/>
        <n v="1486547945"/>
        <n v="1432828740"/>
        <n v="1412222340"/>
        <n v="1425258240"/>
        <n v="1420844390"/>
        <n v="1412003784"/>
        <n v="1459694211"/>
        <n v="1463734740"/>
        <n v="1407536846"/>
        <n v="1443422134"/>
        <n v="1407955748"/>
        <n v="1443636000"/>
        <n v="1477174138"/>
        <n v="1448175540"/>
        <n v="1406683172"/>
        <n v="1468128537"/>
        <n v="1441837879"/>
        <n v="1445013352"/>
        <n v="1418587234"/>
        <n v="1481132169"/>
        <n v="1429595940"/>
        <n v="1477791960"/>
        <n v="1434309540"/>
        <n v="1457617359"/>
        <n v="1471573640"/>
        <n v="1444405123"/>
        <n v="1488495478"/>
        <n v="1424920795"/>
        <n v="1427040435"/>
        <n v="1419644444"/>
        <n v="1442722891"/>
        <n v="1447628946"/>
        <n v="1409547600"/>
        <n v="1430851680"/>
        <n v="1443561159"/>
        <n v="1439827559"/>
        <n v="1482294990"/>
        <n v="1420724460"/>
        <n v="1468029540"/>
        <n v="1430505545"/>
        <n v="1471214743"/>
        <n v="1444946400"/>
        <n v="1442775956"/>
        <n v="1470011780"/>
        <n v="1432151326"/>
        <n v="1475848800"/>
        <n v="1454890620"/>
        <n v="1455251591"/>
        <n v="1413816975"/>
        <n v="1437033360"/>
        <n v="1471939818"/>
        <n v="1434080706"/>
        <n v="1422928800"/>
        <n v="1413694800"/>
        <n v="1442440800"/>
        <n v="1431372751"/>
        <n v="1430234394"/>
        <n v="1409194810"/>
        <n v="1487465119"/>
        <n v="1412432220"/>
        <n v="1477968934"/>
        <n v="1429291982"/>
        <n v="1411312250"/>
        <n v="1465123427"/>
        <n v="1427890925"/>
        <n v="1464354720"/>
        <n v="1467473723"/>
        <n v="1427414732"/>
        <n v="1462484196"/>
        <n v="1411748335"/>
        <n v="1478733732"/>
        <n v="1468108198"/>
        <n v="1422902601"/>
        <n v="1452142672"/>
        <n v="1459121162"/>
        <n v="1425242029"/>
        <n v="1489690141"/>
        <n v="1492542819"/>
        <n v="1492145940"/>
        <n v="1491656045"/>
        <n v="1492759460"/>
        <n v="1490358834"/>
        <n v="1490631419"/>
        <n v="1491277121"/>
        <n v="1491001140"/>
        <n v="1493838720"/>
        <n v="1491233407"/>
        <n v="1490416380"/>
        <n v="1491581703"/>
        <n v="1492372800"/>
        <n v="1489922339"/>
        <n v="1491726956"/>
        <n v="1489903200"/>
        <n v="1490659134"/>
        <n v="1492356166"/>
        <n v="1415319355"/>
        <n v="1412136000"/>
        <n v="1354845600"/>
        <n v="1295928000"/>
        <n v="1410379774"/>
        <n v="1383425367"/>
        <n v="1304225940"/>
        <n v="1333310458"/>
        <n v="1356004725"/>
        <n v="1338591144"/>
        <n v="1405746000"/>
        <n v="1374523752"/>
        <n v="1326927600"/>
        <n v="1407905940"/>
        <n v="1413377522"/>
        <n v="1404698400"/>
        <n v="1402855525"/>
        <n v="1402341615"/>
        <n v="1416988740"/>
        <n v="1406952781"/>
        <n v="1402696800"/>
        <n v="1386910740"/>
        <n v="1404273600"/>
        <n v="1462545358"/>
        <n v="1329240668"/>
        <n v="1411765492"/>
        <n v="1408999508"/>
        <n v="1297977427"/>
        <n v="1376838000"/>
        <n v="1403366409"/>
        <n v="1405521075"/>
        <n v="1367859071"/>
        <n v="1403258049"/>
        <n v="1402848000"/>
        <n v="1328029200"/>
        <n v="1377284669"/>
        <n v="1404258631"/>
        <n v="1405553241"/>
        <n v="1410901200"/>
        <n v="1407167973"/>
        <n v="1433930302"/>
        <n v="1432455532"/>
        <n v="1481258275"/>
        <n v="1471370869"/>
        <n v="1425160800"/>
        <n v="1424474056"/>
        <n v="1437960598"/>
        <n v="1423750542"/>
        <n v="1438437600"/>
        <n v="1423050618"/>
        <n v="1424081477"/>
        <n v="1410037200"/>
        <n v="1461994440"/>
        <n v="1409509477"/>
        <n v="1450072740"/>
        <n v="1443224622"/>
        <n v="1437149640"/>
        <n v="1430470772"/>
        <n v="1442644651"/>
        <n v="1429767607"/>
        <n v="1406557877"/>
        <n v="1403305200"/>
        <n v="1338523140"/>
        <n v="1408068000"/>
        <n v="1407524751"/>
        <n v="1437934759"/>
        <n v="1452038100"/>
        <n v="1441857540"/>
        <n v="1436625000"/>
        <n v="1478264784"/>
        <n v="1419984000"/>
        <n v="1427063747"/>
        <n v="1489352400"/>
        <n v="1436114603"/>
        <n v="1445722140"/>
        <n v="1440100976"/>
        <n v="1484024400"/>
        <n v="1464987600"/>
        <n v="1446213612"/>
        <n v="1484687436"/>
        <n v="1450328340"/>
        <n v="1416470398"/>
        <n v="1460846347"/>
        <n v="1462334340"/>
        <n v="1488482355"/>
        <n v="1485991860"/>
        <n v="1467361251"/>
        <n v="1482962433"/>
        <n v="1443499140"/>
        <n v="1435752898"/>
        <n v="1445817540"/>
        <n v="1487286000"/>
        <n v="1413269940"/>
        <n v="1411150092"/>
        <n v="1444348800"/>
        <n v="1480613982"/>
        <n v="1434074400"/>
        <n v="1442030340"/>
        <n v="1436696712"/>
        <n v="1428178757"/>
        <n v="1434822914"/>
        <n v="1415213324"/>
        <n v="1434907966"/>
        <n v="1473247240"/>
        <n v="1473306300"/>
        <n v="1427331809"/>
        <n v="1412706375"/>
        <n v="1433995140"/>
        <n v="1487769952"/>
        <n v="1420751861"/>
        <n v="1475294340"/>
        <n v="1448903318"/>
        <n v="1437067476"/>
        <n v="1419220800"/>
        <n v="1446238800"/>
        <n v="1422482400"/>
        <n v="1449162000"/>
        <n v="1434142800"/>
        <n v="1437156660"/>
        <n v="1472074928"/>
        <n v="1434452400"/>
        <n v="1436705265"/>
        <n v="1414927775"/>
        <n v="1446814809"/>
        <n v="1473879600"/>
        <n v="1458075600"/>
        <n v="1423456200"/>
        <n v="1459483140"/>
        <n v="1416331406"/>
        <n v="1433017303"/>
        <n v="1459474059"/>
        <n v="1433134800"/>
        <n v="1441153705"/>
        <n v="1461904788"/>
        <n v="1455138000"/>
        <n v="1454047140"/>
        <n v="1488258000"/>
        <n v="1471291782"/>
        <n v="1448733628"/>
        <n v="1466463600"/>
        <n v="1487580602"/>
        <n v="1489234891"/>
        <n v="1442462340"/>
        <n v="1449257348"/>
        <n v="1488622352"/>
        <n v="1434459554"/>
        <n v="1474886229"/>
        <n v="1448229600"/>
        <n v="1438037940"/>
        <n v="1442102400"/>
        <n v="1444860063"/>
        <n v="1430329862"/>
        <n v="1470034740"/>
        <n v="1481099176"/>
        <n v="1427553484"/>
        <n v="1482418752"/>
        <n v="1438374748"/>
        <n v="1465527600"/>
        <n v="1463275339"/>
        <n v="1460581365"/>
        <n v="1476632178"/>
        <n v="1444169825"/>
        <n v="1445065210"/>
        <n v="1478901600"/>
        <n v="1453856400"/>
        <n v="1431115500"/>
        <n v="1462519041"/>
        <n v="1407506040"/>
        <n v="1465347424"/>
        <n v="1460341800"/>
        <n v="1422712986"/>
        <n v="1466557557"/>
        <n v="1413431940"/>
        <n v="1466567700"/>
        <n v="1474793208"/>
        <n v="1465135190"/>
        <n v="1428256277"/>
        <n v="1425830905"/>
        <n v="1462697966"/>
        <n v="1404522000"/>
        <n v="1406502000"/>
        <n v="1427919468"/>
        <n v="1444149886"/>
        <n v="1405802330"/>
        <n v="1434384880"/>
        <n v="1438259422"/>
        <n v="1407106800"/>
        <n v="1459845246"/>
        <n v="1412974800"/>
        <n v="1487944080"/>
        <n v="1469721518"/>
        <n v="1481066554"/>
        <n v="1465750800"/>
        <n v="1427864340"/>
        <n v="1460553480"/>
        <n v="1409374093"/>
        <n v="1429317420"/>
        <n v="1424910910"/>
        <n v="1462741200"/>
        <n v="1461988740"/>
        <n v="1465837200"/>
        <n v="1448838000"/>
        <n v="1406113200"/>
        <n v="1467414000"/>
        <n v="1462230000"/>
        <n v="1446091260"/>
        <n v="1462879020"/>
        <n v="1468611272"/>
        <n v="1406887310"/>
        <n v="1416385679"/>
        <n v="1487985734"/>
        <n v="1481731140"/>
        <n v="1409587140"/>
        <n v="1425704100"/>
        <n v="1408464000"/>
        <n v="1449973592"/>
        <n v="1431481037"/>
        <n v="1438467894"/>
        <n v="1420088400"/>
        <n v="1484441980"/>
        <n v="1481961600"/>
        <n v="1449089965"/>
        <n v="1437235200"/>
        <n v="1446053616"/>
        <n v="1400423973"/>
        <n v="1429976994"/>
        <n v="1426870560"/>
        <n v="1409490480"/>
        <n v="1440630000"/>
        <n v="1417305178"/>
        <n v="1426044383"/>
        <n v="1470092340"/>
        <n v="1466707620"/>
        <n v="1448074800"/>
        <n v="1418244552"/>
        <n v="1417620506"/>
        <n v="1418581088"/>
        <n v="1434625441"/>
        <n v="1464960682"/>
        <n v="1405017345"/>
        <n v="1407536880"/>
        <n v="1462565855"/>
        <n v="1415234760"/>
        <n v="1406470645"/>
        <n v="1433009400"/>
        <n v="1455832800"/>
        <n v="1416589200"/>
        <n v="1424556325"/>
        <n v="1409266414"/>
        <n v="1438968146"/>
        <n v="1447295460"/>
        <n v="1435230324"/>
        <n v="1434542702"/>
        <n v="1456876740"/>
        <n v="1405511376"/>
        <n v="1404641289"/>
        <n v="1405727304"/>
        <n v="1469998680"/>
        <n v="1465196400"/>
        <n v="1444264372"/>
        <n v="1411858862"/>
        <n v="1425099540"/>
        <n v="1480579140"/>
        <n v="1460935800"/>
        <n v="1429813800"/>
        <n v="1414284180"/>
        <n v="1400875307"/>
        <n v="1459978200"/>
        <n v="1455408000"/>
        <n v="1425495563"/>
        <n v="1429912341"/>
        <n v="1423119540"/>
        <n v="1412434136"/>
        <n v="1411264800"/>
        <n v="1404314952"/>
        <n v="1425142800"/>
        <n v="1478046661"/>
        <n v="1406760101"/>
        <n v="1408383153"/>
        <n v="1454709600"/>
        <n v="1402974000"/>
        <n v="1404983269"/>
        <n v="1470538800"/>
        <n v="1408638480"/>
        <n v="1440003820"/>
        <n v="1430600400"/>
        <n v="1453179540"/>
        <n v="1405095300"/>
        <n v="1447445820"/>
        <n v="1433016672"/>
        <n v="1410266146"/>
        <n v="1465394340"/>
        <n v="1445604236"/>
        <n v="1423138800"/>
        <n v="1458332412"/>
        <n v="1418784689"/>
        <n v="1468036800"/>
        <n v="1427990071"/>
        <n v="1429636927"/>
        <n v="1406087940"/>
        <n v="1471130956"/>
        <n v="1406825159"/>
        <n v="1476381627"/>
        <n v="1406876340"/>
        <n v="1423720740"/>
        <n v="1422937620"/>
        <n v="1463743860"/>
        <n v="1408106352"/>
        <n v="1477710000"/>
        <n v="1436551200"/>
        <n v="1476158340"/>
        <n v="1471921637"/>
        <n v="1439136000"/>
        <n v="1461108450"/>
        <n v="1426864032"/>
        <n v="1474426800"/>
        <n v="1461857045"/>
        <n v="1468618680"/>
        <n v="1409515200"/>
        <n v="1415253540"/>
        <n v="1426883220"/>
        <n v="1469016131"/>
        <n v="1414972800"/>
        <n v="1414378800"/>
        <n v="1431831600"/>
        <n v="1426539600"/>
        <n v="1403382680"/>
        <n v="1436562000"/>
        <n v="1420178188"/>
        <n v="1404671466"/>
        <n v="1404403381"/>
        <n v="1466014499"/>
        <n v="1454431080"/>
        <n v="1433314740"/>
        <n v="1435185252"/>
        <n v="1429286400"/>
        <n v="1400965200"/>
        <n v="1460574924"/>
        <n v="1431928784"/>
        <n v="1445818397"/>
        <n v="1408252260"/>
        <n v="1480140000"/>
        <n v="1414862280"/>
        <n v="1473625166"/>
        <n v="1464904800"/>
        <n v="1464471840"/>
        <n v="1435733940"/>
        <n v="1457326740"/>
        <n v="1441995595"/>
        <n v="1458100740"/>
        <n v="1469359728"/>
        <n v="1447959491"/>
        <n v="1399953600"/>
        <n v="1408815440"/>
        <n v="1464732537"/>
        <n v="1462914000"/>
        <n v="1416545700"/>
        <n v="1404312846"/>
        <n v="1415385000"/>
        <n v="1429789992"/>
        <n v="1401857940"/>
        <n v="1422853140"/>
        <n v="1433097171"/>
        <n v="1410145200"/>
        <n v="1404471600"/>
        <n v="1412259660"/>
        <n v="1425478950"/>
        <n v="1441547220"/>
        <n v="1411980020"/>
        <n v="1442311560"/>
        <n v="1474844400"/>
        <n v="1410580800"/>
        <n v="1461823140"/>
        <n v="1436587140"/>
        <n v="1484740918"/>
        <n v="1436749200"/>
        <n v="1460318400"/>
        <n v="1467301334"/>
        <n v="1411012740"/>
        <n v="1447269367"/>
        <n v="1443711623"/>
        <n v="1450612740"/>
        <n v="1416211140"/>
        <n v="1471428340"/>
        <n v="1473358122"/>
        <n v="1466899491"/>
        <n v="1441042275"/>
        <n v="1410099822"/>
        <n v="1435255659"/>
        <n v="1425758257"/>
        <n v="1428780159"/>
        <n v="1427860740"/>
        <n v="1463198340"/>
        <n v="1457139600"/>
        <n v="1441358873"/>
        <n v="1462224398"/>
        <n v="1400796420"/>
        <n v="1403964324"/>
        <n v="1439337600"/>
        <n v="1423674000"/>
        <n v="1479382594"/>
        <n v="1408289724"/>
        <n v="1399271911"/>
        <n v="1435352400"/>
        <n v="1438333080"/>
        <n v="1432694700"/>
        <n v="1438799760"/>
        <n v="1457906400"/>
        <n v="1470078000"/>
        <n v="1444060800"/>
        <n v="1420048208"/>
        <n v="1422015083"/>
        <n v="1433964444"/>
        <n v="1410975994"/>
        <n v="1420734696"/>
        <n v="1420009200"/>
        <n v="1414701413"/>
        <n v="1434894082"/>
        <n v="1415440846"/>
        <n v="1415921848"/>
        <n v="1470887940"/>
        <n v="1480947054"/>
        <n v="1430029680"/>
        <n v="1462037777"/>
        <n v="1459444656"/>
        <n v="1425185940"/>
        <n v="1406719110"/>
        <n v="1459822682"/>
        <n v="1460970805"/>
        <n v="1436772944"/>
        <n v="1419181890"/>
        <n v="1474649070"/>
        <n v="1467054000"/>
        <n v="1430348400"/>
        <n v="1432654347"/>
        <n v="1413792034"/>
        <n v="1422075540"/>
        <n v="1423630740"/>
        <n v="1420489560"/>
        <n v="1472952982"/>
        <n v="1426229940"/>
        <n v="1409072982"/>
        <n v="1456984740"/>
        <n v="1409720340"/>
        <n v="1440892800"/>
        <n v="1476390164"/>
        <n v="1421452682"/>
        <n v="1463520479"/>
        <n v="1446759880"/>
        <n v="1461913140"/>
        <n v="1455390126"/>
        <n v="1471185057"/>
        <n v="1450137600"/>
        <n v="1466172000"/>
        <n v="1459378085"/>
        <n v="1439806936"/>
        <n v="1428483201"/>
        <n v="1402334811"/>
        <n v="1403964574"/>
        <n v="1434675616"/>
        <n v="1449756896"/>
        <n v="1426801664"/>
        <n v="1488240000"/>
        <n v="1433343850"/>
        <n v="1479592800"/>
        <n v="1425528000"/>
        <n v="1475269200"/>
        <n v="1411874580"/>
        <n v="1406358000"/>
        <n v="1471977290"/>
        <n v="1435851577"/>
        <n v="1408204857"/>
        <n v="1463803140"/>
        <n v="1450040396"/>
        <n v="1462467600"/>
        <n v="1417295990"/>
        <n v="1411444740"/>
        <n v="1416781749"/>
        <n v="1479517200"/>
        <n v="1484366340"/>
        <n v="1461186676"/>
        <n v="1442248829"/>
        <n v="1420130935"/>
        <n v="1429456132"/>
        <n v="1475853060"/>
        <n v="1431283530"/>
        <n v="1412485200"/>
        <n v="1448902800"/>
        <n v="1447734439"/>
        <n v="1457413140"/>
        <n v="1479773838"/>
        <n v="1434497400"/>
        <n v="1475258327"/>
        <n v="1412492445"/>
        <n v="1402938394"/>
        <n v="1454412584"/>
        <n v="1407686340"/>
        <n v="1472097540"/>
        <n v="1438764207"/>
        <n v="1459702800"/>
        <n v="1437202740"/>
        <n v="1485989940"/>
        <n v="1464817320"/>
        <n v="1404273540"/>
        <n v="1426775940"/>
        <n v="1419368925"/>
        <n v="1460260800"/>
        <n v="1427775414"/>
        <n v="1482321030"/>
        <n v="1466056689"/>
        <n v="1446062040"/>
        <n v="1406185200"/>
        <n v="1437261419"/>
        <n v="1437676380"/>
        <n v="1434039137"/>
        <n v="1433113200"/>
        <n v="1405915140"/>
        <n v="1411771384"/>
        <n v="1415191920"/>
        <n v="1472936229"/>
        <n v="1463353200"/>
        <n v="1410550484"/>
        <n v="1404359940"/>
        <n v="1433076298"/>
        <n v="1404190740"/>
        <n v="1475664834"/>
        <n v="1452872290"/>
        <n v="1402901940"/>
        <n v="1476931696"/>
        <n v="1441167586"/>
        <n v="1400533200"/>
        <n v="1440820740"/>
        <n v="1403846055"/>
        <n v="1407524004"/>
        <n v="1434925500"/>
        <n v="1417101683"/>
        <n v="1425272340"/>
        <n v="1411084800"/>
        <n v="1448922600"/>
        <n v="1465178400"/>
        <n v="1421009610"/>
        <n v="1423838916"/>
        <n v="1462878648"/>
        <n v="1456946487"/>
        <n v="1413383216"/>
        <n v="1412092800"/>
        <n v="1433422793"/>
        <n v="1468191540"/>
        <n v="1471071540"/>
        <n v="1464712394"/>
        <n v="1403546400"/>
        <n v="1410558949"/>
        <n v="1469165160"/>
        <n v="1404444286"/>
        <n v="1403715546"/>
        <n v="1428068988"/>
        <n v="1433055540"/>
        <n v="1465062166"/>
        <n v="1432612740"/>
        <n v="1427806320"/>
        <n v="1453411109"/>
        <n v="1431204449"/>
        <n v="1425057075"/>
        <n v="1434994266"/>
        <n v="1435881006"/>
        <n v="1415230084"/>
        <n v="1455231540"/>
        <n v="1417374262"/>
        <n v="1462402800"/>
        <n v="1455831000"/>
        <n v="1461963600"/>
        <n v="1476939300"/>
        <n v="1439957176"/>
        <n v="1427082912"/>
        <n v="1439828159"/>
        <n v="1420860180"/>
        <n v="1422100800"/>
        <n v="1429396200"/>
        <n v="1432589896"/>
        <n v="1432831089"/>
        <n v="1427133600"/>
        <n v="1447311540"/>
        <n v="1405461600"/>
        <n v="1468752468"/>
        <n v="1407808438"/>
        <n v="1450389950"/>
        <n v="1409980144"/>
        <n v="1404406964"/>
        <n v="1404532740"/>
        <n v="1407689102"/>
        <n v="1475918439"/>
        <n v="1436137140"/>
        <n v="1455602340"/>
        <n v="1461902340"/>
        <n v="1423555140"/>
        <n v="1459641073"/>
        <n v="1476651600"/>
        <n v="1433289600"/>
        <n v="1406350740"/>
        <n v="1460753307"/>
        <n v="1402515198"/>
        <n v="1417465515"/>
        <n v="1400475600"/>
        <n v="1440556553"/>
        <n v="1399293386"/>
        <n v="1439247600"/>
        <n v="1438543889"/>
        <n v="1427907626"/>
        <n v="1464482160"/>
        <n v="1406745482"/>
        <n v="1404360045"/>
        <n v="1402594090"/>
        <n v="1460730079"/>
        <n v="1434234010"/>
        <n v="1463529600"/>
        <n v="1480399200"/>
        <n v="1479175680"/>
        <n v="1428606055"/>
        <n v="1428552000"/>
        <n v="1406854800"/>
        <n v="1411790400"/>
        <n v="1423942780"/>
        <n v="1459010340"/>
        <n v="1436817960"/>
        <n v="1410210685"/>
        <n v="1469401200"/>
        <n v="1458057600"/>
        <n v="1468193532"/>
        <n v="1470132180"/>
        <n v="1464310475"/>
        <n v="1450887480"/>
        <n v="1434395418"/>
        <n v="1479834023"/>
        <n v="1404664592"/>
        <n v="1436957022"/>
        <n v="1418769129"/>
        <n v="1433685354"/>
        <n v="1440801000"/>
        <n v="1484354556"/>
        <n v="1429564165"/>
        <n v="1407691248"/>
        <n v="1457734843"/>
        <n v="1420952340"/>
        <n v="1420215216"/>
        <n v="1445482906"/>
        <n v="1457133568"/>
        <n v="1469948400"/>
        <n v="1411852640"/>
        <n v="1404022381"/>
        <n v="1428097739"/>
        <n v="1429955619"/>
        <n v="1406761200"/>
        <n v="1426965758"/>
        <n v="1464692400"/>
        <n v="1465940580"/>
        <n v="1440111600"/>
        <n v="1405614823"/>
        <n v="1445659140"/>
        <n v="1426187582"/>
        <n v="1437166920"/>
        <n v="1436110717"/>
        <n v="1451881207"/>
        <n v="1453244340"/>
        <n v="1437364740"/>
        <n v="1470058860"/>
        <n v="1434505214"/>
        <n v="1430993394"/>
        <n v="1427414400"/>
        <n v="1420033187"/>
        <n v="1472676371"/>
        <n v="1464371211"/>
        <n v="1415222545"/>
        <n v="1455936335"/>
        <n v="1417460940"/>
        <n v="1434624067"/>
        <n v="1461278208"/>
        <n v="1470197340"/>
        <n v="1435947758"/>
        <n v="1432314209"/>
        <n v="1438226724"/>
        <n v="1459180229"/>
        <n v="1405882287"/>
        <n v="1399809052"/>
        <n v="1401587064"/>
        <n v="1401778740"/>
        <n v="1443711774"/>
        <n v="1412405940"/>
        <n v="1437283391"/>
        <n v="1445196989"/>
        <n v="1434047084"/>
        <n v="1420081143"/>
        <n v="1437129179"/>
        <n v="1427427276"/>
        <n v="1409602178"/>
        <n v="1431206058"/>
        <n v="1427408271"/>
        <n v="1425833403"/>
        <n v="1406913120"/>
        <n v="1432328400"/>
        <n v="1403730000"/>
        <n v="1407858710"/>
        <n v="1415828820"/>
        <n v="1473699540"/>
        <n v="1446739905"/>
        <n v="1447799054"/>
        <n v="1409376600"/>
        <n v="1458703740"/>
        <n v="1466278339"/>
        <n v="1410191405"/>
        <n v="1426302660"/>
        <n v="1404360478"/>
        <n v="1490809450"/>
        <n v="1439522996"/>
        <n v="1444322535"/>
        <n v="1422061200"/>
        <n v="1472896800"/>
        <n v="1454425128"/>
        <n v="1481213752"/>
        <n v="1435636740"/>
        <n v="1422218396"/>
        <n v="1487550399"/>
        <n v="1454281380"/>
        <n v="1409668069"/>
        <n v="1427479192"/>
        <n v="1462834191"/>
        <n v="1418275702"/>
        <n v="1430517600"/>
        <n v="1488114358"/>
        <n v="1420413960"/>
        <n v="1439662344"/>
        <n v="1427086740"/>
        <n v="1408863600"/>
        <n v="1404194400"/>
        <n v="1481000340"/>
        <n v="1425103218"/>
        <n v="1402979778"/>
        <n v="1420750683"/>
        <n v="1439827200"/>
        <n v="1407868561"/>
        <n v="1433988791"/>
        <n v="1450554599"/>
        <n v="1479125642"/>
        <n v="1439581080"/>
        <n v="1429074240"/>
        <n v="1434063600"/>
        <n v="1435325100"/>
        <n v="1414354080"/>
        <n v="1406603696"/>
        <n v="1410424642"/>
        <n v="1441649397"/>
        <n v="1417033777"/>
        <n v="1429936500"/>
        <n v="1448863449"/>
        <n v="1431298740"/>
        <n v="1464824309"/>
        <n v="1464952752"/>
        <n v="1410439161"/>
        <n v="1407168000"/>
        <n v="1453075200"/>
        <n v="1479032260"/>
        <n v="1414346400"/>
        <n v="1425337200"/>
        <n v="1428622271"/>
        <n v="1403823722"/>
        <n v="1406753639"/>
        <n v="1419645748"/>
        <n v="1407565504"/>
        <n v="1444971540"/>
        <n v="1474228265"/>
        <n v="1459490400"/>
        <n v="1441510707"/>
        <n v="1458097364"/>
        <n v="1468716180"/>
        <n v="1443704400"/>
        <n v="1443973546"/>
        <n v="1480576720"/>
        <n v="1468249760"/>
        <n v="1435441454"/>
        <n v="1412656200"/>
        <n v="1420199351"/>
        <n v="1416877200"/>
        <n v="1434490914"/>
        <n v="1446483000"/>
        <n v="1440690875"/>
        <n v="1431717268"/>
        <n v="1425110400"/>
        <n v="1475378744"/>
        <n v="1410076123"/>
        <n v="1423623221"/>
        <n v="1460140500"/>
        <n v="1462301342"/>
        <n v="1445885890"/>
        <n v="1469834940"/>
        <n v="1405352264"/>
        <n v="1448745741"/>
        <n v="1461543600"/>
        <n v="1468020354"/>
        <n v="1406988000"/>
        <n v="1411930556"/>
        <n v="1451852256"/>
        <n v="1399584210"/>
        <n v="1448722494"/>
        <n v="1447821717"/>
        <n v="1429460386"/>
        <n v="1460608780"/>
        <n v="1406170740"/>
        <n v="1488783507"/>
        <n v="1463945673"/>
        <n v="1472442900"/>
        <n v="1460925811"/>
        <n v="1405947126"/>
        <n v="1423186634"/>
        <n v="1462766400"/>
        <n v="1464872848"/>
        <n v="1468442898"/>
        <n v="1406876400"/>
        <n v="1469213732"/>
        <n v="1422717953"/>
        <n v="1427659200"/>
        <n v="1404570147"/>
        <n v="1468729149"/>
        <n v="1436297180"/>
        <n v="1400569140"/>
        <n v="1415404800"/>
        <n v="1456002300"/>
        <n v="1462539840"/>
        <n v="1400278290"/>
        <n v="1440813413"/>
        <n v="1447009181"/>
        <n v="1456934893"/>
        <n v="1433086082"/>
        <n v="1449876859"/>
        <n v="1431549912"/>
        <n v="1405761690"/>
        <n v="1423913220"/>
        <n v="1416499440"/>
        <n v="1428222221"/>
        <n v="1427580426"/>
        <n v="1409514709"/>
        <n v="1462631358"/>
        <n v="1411779761"/>
        <n v="1424009147"/>
        <n v="1412740457"/>
        <n v="1413832985"/>
        <n v="1455647587"/>
        <n v="1409070480"/>
        <n v="1437606507"/>
        <n v="1410281360"/>
        <n v="1414348166"/>
        <n v="1422450278"/>
        <n v="1430571849"/>
        <n v="1424070823"/>
        <n v="1457157269"/>
        <n v="1437331463"/>
        <n v="1410987400"/>
        <n v="1409846874"/>
        <n v="1475877108"/>
        <n v="1460737680"/>
        <n v="1427168099"/>
        <n v="1414360358"/>
        <n v="1422759240"/>
        <n v="1458860363"/>
        <n v="1441037097"/>
        <n v="1437889336"/>
        <n v="1449247439"/>
        <n v="1487811600"/>
        <n v="1402007500"/>
        <n v="1450053370"/>
        <n v="1454525340"/>
        <n v="1418914964"/>
        <n v="1450211116"/>
        <n v="1475398800"/>
        <n v="1428097450"/>
        <n v="1413925887"/>
        <n v="1404253800"/>
        <n v="1464099900"/>
        <n v="1413573010"/>
        <n v="1448949540"/>
        <n v="1437188400"/>
        <n v="1473160954"/>
        <n v="1421781360"/>
        <n v="1416524325"/>
        <n v="1428642000"/>
        <n v="1408596589"/>
        <n v="1413992210"/>
        <n v="1420938000"/>
        <n v="1460373187"/>
        <n v="1436914815"/>
        <n v="1414077391"/>
        <n v="1399618380"/>
        <n v="1413234316"/>
        <n v="1416081600"/>
        <n v="1475294400"/>
        <n v="1403192031"/>
        <n v="1467575940"/>
        <n v="1448492400"/>
        <n v="1410836400"/>
        <n v="1403539200"/>
        <n v="1461205423"/>
        <n v="1467481468"/>
        <n v="1403886084"/>
        <n v="1430316426"/>
        <n v="1407883811"/>
        <n v="1463619388"/>
        <n v="1443408550"/>
        <n v="1484348700"/>
        <n v="1425124800"/>
        <n v="1425178800"/>
        <n v="1482779931"/>
        <n v="1408646111"/>
        <n v="1431144000"/>
        <n v="1446732975"/>
        <n v="1404149280"/>
        <n v="1413921060"/>
        <n v="1482339794"/>
        <n v="1485543242"/>
        <n v="1466375521"/>
        <n v="1465930440"/>
        <n v="1425819425"/>
        <n v="1447542000"/>
        <n v="1452795416"/>
        <n v="1476008906"/>
        <n v="1427169540"/>
        <n v="1448078400"/>
        <n v="1468777786"/>
        <n v="1421403960"/>
        <n v="1433093700"/>
        <n v="1438959600"/>
        <n v="1421410151"/>
        <n v="1428205247"/>
        <n v="1440272093"/>
        <n v="1413953940"/>
        <n v="1482108350"/>
        <n v="1488271860"/>
        <n v="1454284500"/>
        <n v="1465060797"/>
        <n v="1472847873"/>
        <n v="1414205990"/>
        <n v="1485380482"/>
        <n v="1463343673"/>
        <n v="1440613920"/>
        <n v="1477550434"/>
        <n v="1482711309"/>
        <n v="1427936400"/>
        <n v="1411596001"/>
        <n v="1488517200"/>
        <n v="1448805404"/>
        <n v="1469113351"/>
        <n v="1424747740"/>
        <n v="1456617600"/>
        <n v="1452234840"/>
      </sharedItems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 count="502">
        <n v="182"/>
        <n v="79"/>
        <n v="35"/>
        <n v="150"/>
        <n v="284"/>
        <n v="47"/>
        <n v="58"/>
        <n v="57"/>
        <n v="12"/>
        <n v="20"/>
        <n v="19"/>
        <n v="75"/>
        <n v="827"/>
        <n v="51"/>
        <n v="41"/>
        <n v="98"/>
        <n v="70"/>
        <n v="36"/>
        <n v="342"/>
        <n v="22"/>
        <n v="25"/>
        <n v="101"/>
        <n v="8"/>
        <n v="23"/>
        <n v="574"/>
        <n v="14"/>
        <n v="71"/>
        <n v="117"/>
        <n v="53"/>
        <n v="1"/>
        <n v="89"/>
        <n v="64"/>
        <n v="68"/>
        <n v="28"/>
        <n v="44"/>
        <n v="253"/>
        <n v="66"/>
        <n v="217"/>
        <n v="16"/>
        <n v="169"/>
        <n v="263"/>
        <n v="15"/>
        <n v="61"/>
        <n v="45"/>
        <n v="38"/>
        <n v="87"/>
        <n v="119"/>
        <n v="52"/>
        <n v="86"/>
        <n v="174"/>
        <n v="69"/>
        <n v="33"/>
        <n v="108"/>
        <n v="48"/>
        <n v="24"/>
        <n v="26"/>
        <n v="178"/>
        <n v="17"/>
        <n v="32"/>
        <n v="18"/>
        <n v="29"/>
        <n v="100"/>
        <n v="13"/>
        <n v="7"/>
        <n v="21"/>
        <n v="60"/>
        <n v="56"/>
        <n v="46"/>
        <n v="43"/>
        <n v="34"/>
        <n v="39"/>
        <n v="65"/>
        <n v="49"/>
        <n v="10"/>
        <n v="27"/>
        <n v="81"/>
        <n v="78"/>
        <n v="37"/>
        <n v="0"/>
        <n v="6"/>
        <n v="4"/>
        <n v="5"/>
        <n v="9"/>
        <n v="3"/>
        <n v="2"/>
        <n v="67"/>
        <n v="1293"/>
        <n v="84"/>
        <n v="76"/>
        <n v="137"/>
        <n v="376"/>
        <n v="202"/>
        <n v="328"/>
        <n v="96"/>
        <n v="223"/>
        <n v="62"/>
        <n v="146"/>
        <n v="235"/>
        <n v="437"/>
        <n v="77"/>
        <n v="314"/>
        <n v="188"/>
        <n v="275"/>
        <n v="560"/>
        <n v="688"/>
        <n v="942"/>
        <n v="88"/>
        <n v="220"/>
        <n v="145"/>
        <n v="963"/>
        <n v="91"/>
        <n v="165"/>
        <n v="111"/>
        <n v="1596"/>
        <n v="287"/>
        <n v="118"/>
        <n v="113"/>
        <n v="332"/>
        <n v="951"/>
        <n v="415"/>
        <n v="305"/>
        <n v="2139"/>
        <n v="179"/>
        <n v="760"/>
        <n v="563"/>
        <n v="135"/>
        <n v="290"/>
        <n v="447"/>
        <n v="232"/>
        <n v="168"/>
        <n v="128"/>
        <n v="493"/>
        <n v="131"/>
        <n v="50"/>
        <n v="665"/>
        <n v="129"/>
        <n v="142"/>
        <n v="2436"/>
        <n v="244"/>
        <n v="298"/>
        <n v="251"/>
        <n v="82"/>
        <n v="74"/>
        <n v="189"/>
        <n v="80"/>
        <n v="576"/>
        <n v="238"/>
        <n v="222"/>
        <n v="120"/>
        <n v="126"/>
        <n v="158"/>
        <n v="316"/>
        <n v="337"/>
        <n v="186"/>
        <n v="736"/>
        <n v="1151"/>
        <n v="498"/>
        <n v="167"/>
        <n v="340"/>
        <n v="438"/>
        <n v="555"/>
        <n v="266"/>
        <n v="31"/>
        <n v="236"/>
        <n v="299"/>
        <n v="55"/>
        <n v="325"/>
        <n v="524"/>
        <n v="285"/>
        <n v="379"/>
        <n v="221"/>
        <n v="964"/>
        <n v="286"/>
        <n v="613"/>
        <n v="97"/>
        <n v="303"/>
        <n v="267"/>
        <n v="302"/>
        <n v="354"/>
        <n v="134"/>
        <n v="159"/>
        <n v="1062"/>
        <n v="133"/>
        <n v="83"/>
        <n v="149"/>
        <n v="383"/>
        <n v="237"/>
        <n v="562"/>
        <n v="1510"/>
        <n v="193"/>
        <n v="206"/>
        <n v="351"/>
        <n v="184"/>
        <n v="196"/>
        <n v="229"/>
        <n v="95"/>
        <n v="73"/>
        <n v="271"/>
        <n v="241"/>
        <n v="171"/>
        <n v="208"/>
        <n v="104"/>
        <n v="11"/>
        <n v="170"/>
        <n v="124"/>
        <n v="140"/>
        <n v="147"/>
        <n v="125"/>
        <n v="130"/>
        <n v="30"/>
        <n v="173"/>
        <n v="59"/>
        <n v="121"/>
        <n v="315"/>
        <n v="2174"/>
        <n v="152"/>
        <n v="1021"/>
        <n v="105"/>
        <n v="1107"/>
        <n v="1013"/>
        <n v="274"/>
        <n v="99"/>
        <n v="276"/>
        <n v="310"/>
        <n v="215"/>
        <n v="94"/>
        <n v="336"/>
        <n v="201"/>
        <n v="296"/>
        <n v="114"/>
        <n v="890"/>
        <n v="456"/>
        <n v="369"/>
        <n v="338"/>
        <n v="153"/>
        <n v="143"/>
        <n v="265"/>
        <n v="139"/>
        <n v="110"/>
        <n v="156"/>
        <n v="90"/>
        <n v="54"/>
        <n v="205"/>
        <n v="154"/>
        <n v="40"/>
        <n v="190"/>
        <n v="127"/>
        <n v="177"/>
        <n v="115"/>
        <n v="499"/>
        <n v="72"/>
        <n v="93"/>
        <n v="123"/>
        <n v="161"/>
        <n v="775"/>
        <n v="355"/>
        <n v="400"/>
        <n v="478"/>
        <n v="1071"/>
        <n v="122"/>
        <n v="255"/>
        <n v="141"/>
        <n v="166"/>
        <n v="211"/>
        <n v="292"/>
        <n v="148"/>
        <n v="975"/>
        <n v="312"/>
        <n v="85"/>
        <n v="375"/>
        <n v="273"/>
        <n v="714"/>
        <n v="512"/>
        <n v="103"/>
        <n v="549"/>
        <n v="183"/>
        <n v="138"/>
        <n v="191"/>
        <n v="508"/>
        <n v="711"/>
        <n v="109"/>
        <n v="361"/>
        <n v="176"/>
        <n v="670"/>
        <n v="467"/>
        <n v="389"/>
        <n v="413"/>
        <n v="63"/>
        <n v="42"/>
        <n v="356"/>
        <n v="248"/>
        <n v="224"/>
        <n v="323"/>
        <n v="172"/>
        <n v="227"/>
        <n v="264"/>
        <n v="144"/>
        <n v="92"/>
        <n v="406"/>
        <n v="151"/>
        <n v="112"/>
        <n v="240"/>
        <n v="234"/>
        <n v="2602"/>
        <n v="600"/>
        <n v="293"/>
        <n v="321"/>
        <n v="343"/>
        <n v="441"/>
        <n v="916"/>
        <n v="20242"/>
        <n v="635"/>
        <n v="885"/>
        <n v="329"/>
        <n v="269"/>
        <n v="345"/>
        <n v="405"/>
        <n v="335"/>
        <n v="116"/>
        <n v="615"/>
        <n v="452"/>
        <n v="280"/>
        <n v="160"/>
        <n v="874"/>
        <n v="294"/>
        <n v="740"/>
        <n v="455"/>
        <n v="136"/>
        <n v="157"/>
        <n v="107"/>
        <n v="884"/>
        <n v="181"/>
        <n v="102"/>
        <n v="185"/>
        <n v="226"/>
        <n v="209"/>
        <n v="246"/>
        <n v="4883"/>
        <n v="2478"/>
        <n v="1789"/>
        <n v="680"/>
        <n v="4245"/>
        <n v="943"/>
        <n v="1876"/>
        <n v="834"/>
        <n v="682"/>
        <n v="365"/>
        <n v="660"/>
        <n v="1356"/>
        <n v="424"/>
        <n v="1633"/>
        <n v="306"/>
        <n v="1281"/>
        <n v="1513"/>
        <n v="510"/>
        <n v="1887"/>
        <n v="701"/>
        <n v="3863"/>
        <n v="2051"/>
        <n v="402"/>
        <n v="473"/>
        <n v="821"/>
        <n v="388"/>
        <n v="813"/>
        <n v="1945"/>
        <n v="1637"/>
        <n v="1375"/>
        <n v="398"/>
        <n v="1737"/>
        <n v="971"/>
        <n v="4562"/>
        <n v="26457"/>
        <n v="162"/>
        <n v="479"/>
        <n v="426"/>
        <n v="450"/>
        <n v="1780"/>
        <n v="353"/>
        <n v="729"/>
        <n v="454"/>
        <n v="539"/>
        <n v="625"/>
        <n v="531"/>
        <n v="644"/>
        <n v="848"/>
        <n v="429"/>
        <n v="204"/>
        <n v="180"/>
        <n v="443"/>
        <n v="1373"/>
        <n v="742"/>
        <n v="242"/>
        <n v="541"/>
        <n v="621"/>
        <n v="554"/>
        <n v="666"/>
        <n v="410"/>
        <n v="1364"/>
        <n v="203"/>
        <n v="5812"/>
        <n v="1556"/>
        <n v="1530"/>
        <n v="278"/>
        <n v="350"/>
        <n v="470"/>
        <n v="8200"/>
        <n v="8359"/>
        <n v="607"/>
        <n v="534"/>
        <n v="311"/>
        <n v="859"/>
        <n v="279"/>
        <n v="623"/>
        <n v="392"/>
        <n v="3562"/>
        <n v="514"/>
        <n v="537"/>
        <n v="3238"/>
        <n v="897"/>
        <n v="878"/>
        <n v="4330"/>
        <n v="651"/>
        <n v="721"/>
        <n v="218"/>
        <n v="1204"/>
        <n v="301"/>
        <n v="1113"/>
        <n v="988"/>
        <n v="391"/>
        <n v="983"/>
        <n v="163"/>
        <n v="2525"/>
        <n v="2035"/>
        <n v="1980"/>
        <n v="380"/>
        <n v="571"/>
        <n v="480"/>
        <n v="249"/>
        <n v="197"/>
        <n v="210"/>
        <n v="445"/>
        <n v="194"/>
        <n v="404"/>
        <n v="902"/>
        <n v="1670"/>
        <n v="1328"/>
        <n v="944"/>
        <n v="207"/>
        <n v="106"/>
        <n v="288"/>
        <n v="614"/>
        <n v="1224"/>
        <n v="200"/>
        <n v="3355"/>
        <n v="283"/>
        <n v="352"/>
        <n v="2165"/>
        <n v="1104"/>
        <n v="403"/>
        <n v="372"/>
        <n v="282"/>
        <n v="259"/>
        <n v="132"/>
        <n v="489"/>
        <n v="1762"/>
        <n v="385"/>
        <n v="304"/>
        <n v="676"/>
        <n v="577"/>
        <n v="3663"/>
        <n v="1251"/>
        <n v="465"/>
        <n v="3468"/>
        <n v="199"/>
        <n v="1501"/>
        <n v="535"/>
        <n v="394"/>
        <n v="1049"/>
        <n v="308"/>
        <n v="1088"/>
        <n v="1420"/>
        <n v="551"/>
        <n v="187"/>
        <n v="1019"/>
        <n v="707"/>
        <n v="339"/>
        <n v="1095"/>
        <n v="364"/>
        <n v="433"/>
        <n v="175"/>
        <n v="277"/>
        <n v="557"/>
        <n v="320"/>
        <n v="348"/>
        <n v="1260"/>
        <n v="307"/>
        <n v="213"/>
        <n v="930"/>
        <n v="322"/>
        <n v="216"/>
        <n v="270"/>
        <n v="558"/>
      </sharedItems>
    </cacheField>
    <cacheField name="spotlight" numFmtId="0">
      <sharedItems count="2">
        <b v="1"/>
        <b v="0"/>
      </sharedItems>
    </cacheField>
    <cacheField name="Category and Sub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                            Date created cinversion 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7" base="15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Quarters" numFmtId="0" databaseField="0">
      <fieldGroup base="15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5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x v="0"/>
    <x v="0"/>
    <x v="0"/>
    <x v="0"/>
    <x v="0"/>
    <x v="0"/>
    <s v="USD"/>
    <x v="0"/>
    <x v="0"/>
    <b v="0"/>
    <x v="0"/>
    <x v="0"/>
    <x v="0"/>
    <x v="0"/>
    <x v="0"/>
  </r>
  <r>
    <n v="1"/>
    <x v="1"/>
    <x v="1"/>
    <x v="1"/>
    <x v="1"/>
    <x v="0"/>
    <x v="0"/>
    <s v="USD"/>
    <x v="1"/>
    <x v="1"/>
    <b v="0"/>
    <x v="1"/>
    <x v="0"/>
    <x v="0"/>
    <x v="1"/>
    <x v="1"/>
  </r>
  <r>
    <n v="2"/>
    <x v="2"/>
    <x v="2"/>
    <x v="2"/>
    <x v="2"/>
    <x v="0"/>
    <x v="1"/>
    <s v="GBP"/>
    <x v="2"/>
    <x v="2"/>
    <b v="0"/>
    <x v="2"/>
    <x v="0"/>
    <x v="0"/>
    <x v="2"/>
    <x v="2"/>
  </r>
  <r>
    <n v="3"/>
    <x v="3"/>
    <x v="3"/>
    <x v="3"/>
    <x v="3"/>
    <x v="0"/>
    <x v="0"/>
    <s v="USD"/>
    <x v="3"/>
    <x v="3"/>
    <b v="0"/>
    <x v="3"/>
    <x v="0"/>
    <x v="0"/>
    <x v="3"/>
    <x v="3"/>
  </r>
  <r>
    <n v="4"/>
    <x v="4"/>
    <x v="4"/>
    <x v="4"/>
    <x v="4"/>
    <x v="0"/>
    <x v="0"/>
    <s v="USD"/>
    <x v="4"/>
    <x v="4"/>
    <b v="0"/>
    <x v="4"/>
    <x v="0"/>
    <x v="0"/>
    <x v="0"/>
    <x v="4"/>
  </r>
  <r>
    <n v="5"/>
    <x v="5"/>
    <x v="5"/>
    <x v="5"/>
    <x v="5"/>
    <x v="0"/>
    <x v="0"/>
    <s v="USD"/>
    <x v="5"/>
    <x v="5"/>
    <b v="0"/>
    <x v="5"/>
    <x v="0"/>
    <x v="0"/>
    <x v="2"/>
    <x v="5"/>
  </r>
  <r>
    <n v="6"/>
    <x v="6"/>
    <x v="6"/>
    <x v="6"/>
    <x v="6"/>
    <x v="0"/>
    <x v="0"/>
    <s v="USD"/>
    <x v="6"/>
    <x v="6"/>
    <b v="0"/>
    <x v="6"/>
    <x v="0"/>
    <x v="0"/>
    <x v="3"/>
    <x v="6"/>
  </r>
  <r>
    <n v="7"/>
    <x v="7"/>
    <x v="7"/>
    <x v="7"/>
    <x v="7"/>
    <x v="0"/>
    <x v="0"/>
    <s v="USD"/>
    <x v="7"/>
    <x v="7"/>
    <b v="0"/>
    <x v="7"/>
    <x v="0"/>
    <x v="0"/>
    <x v="2"/>
    <x v="7"/>
  </r>
  <r>
    <n v="8"/>
    <x v="8"/>
    <x v="8"/>
    <x v="8"/>
    <x v="8"/>
    <x v="0"/>
    <x v="0"/>
    <s v="USD"/>
    <x v="8"/>
    <x v="8"/>
    <b v="0"/>
    <x v="8"/>
    <x v="0"/>
    <x v="0"/>
    <x v="2"/>
    <x v="8"/>
  </r>
  <r>
    <n v="9"/>
    <x v="9"/>
    <x v="9"/>
    <x v="2"/>
    <x v="9"/>
    <x v="0"/>
    <x v="0"/>
    <s v="USD"/>
    <x v="9"/>
    <x v="9"/>
    <b v="0"/>
    <x v="9"/>
    <x v="0"/>
    <x v="0"/>
    <x v="2"/>
    <x v="9"/>
  </r>
  <r>
    <n v="10"/>
    <x v="10"/>
    <x v="10"/>
    <x v="9"/>
    <x v="10"/>
    <x v="0"/>
    <x v="0"/>
    <s v="USD"/>
    <x v="10"/>
    <x v="10"/>
    <b v="0"/>
    <x v="10"/>
    <x v="0"/>
    <x v="0"/>
    <x v="3"/>
    <x v="10"/>
  </r>
  <r>
    <n v="11"/>
    <x v="11"/>
    <x v="11"/>
    <x v="10"/>
    <x v="11"/>
    <x v="0"/>
    <x v="0"/>
    <s v="USD"/>
    <x v="11"/>
    <x v="11"/>
    <b v="0"/>
    <x v="11"/>
    <x v="0"/>
    <x v="0"/>
    <x v="2"/>
    <x v="11"/>
  </r>
  <r>
    <n v="12"/>
    <x v="12"/>
    <x v="12"/>
    <x v="11"/>
    <x v="12"/>
    <x v="0"/>
    <x v="0"/>
    <s v="USD"/>
    <x v="12"/>
    <x v="12"/>
    <b v="0"/>
    <x v="12"/>
    <x v="0"/>
    <x v="0"/>
    <x v="3"/>
    <x v="12"/>
  </r>
  <r>
    <n v="13"/>
    <x v="13"/>
    <x v="13"/>
    <x v="8"/>
    <x v="13"/>
    <x v="0"/>
    <x v="0"/>
    <s v="USD"/>
    <x v="13"/>
    <x v="13"/>
    <b v="0"/>
    <x v="13"/>
    <x v="0"/>
    <x v="0"/>
    <x v="2"/>
    <x v="13"/>
  </r>
  <r>
    <n v="14"/>
    <x v="14"/>
    <x v="14"/>
    <x v="12"/>
    <x v="14"/>
    <x v="0"/>
    <x v="2"/>
    <s v="AUD"/>
    <x v="14"/>
    <x v="14"/>
    <b v="0"/>
    <x v="14"/>
    <x v="0"/>
    <x v="0"/>
    <x v="3"/>
    <x v="14"/>
  </r>
  <r>
    <n v="15"/>
    <x v="15"/>
    <x v="15"/>
    <x v="13"/>
    <x v="15"/>
    <x v="0"/>
    <x v="3"/>
    <s v="EUR"/>
    <x v="15"/>
    <x v="15"/>
    <b v="0"/>
    <x v="15"/>
    <x v="0"/>
    <x v="0"/>
    <x v="0"/>
    <x v="15"/>
  </r>
  <r>
    <n v="16"/>
    <x v="16"/>
    <x v="16"/>
    <x v="14"/>
    <x v="16"/>
    <x v="0"/>
    <x v="0"/>
    <s v="USD"/>
    <x v="16"/>
    <x v="16"/>
    <b v="0"/>
    <x v="16"/>
    <x v="0"/>
    <x v="0"/>
    <x v="3"/>
    <x v="16"/>
  </r>
  <r>
    <n v="17"/>
    <x v="17"/>
    <x v="17"/>
    <x v="15"/>
    <x v="17"/>
    <x v="0"/>
    <x v="1"/>
    <s v="GBP"/>
    <x v="17"/>
    <x v="17"/>
    <b v="0"/>
    <x v="17"/>
    <x v="0"/>
    <x v="0"/>
    <x v="3"/>
    <x v="17"/>
  </r>
  <r>
    <n v="18"/>
    <x v="18"/>
    <x v="18"/>
    <x v="11"/>
    <x v="18"/>
    <x v="0"/>
    <x v="0"/>
    <s v="USD"/>
    <x v="18"/>
    <x v="18"/>
    <b v="0"/>
    <x v="18"/>
    <x v="0"/>
    <x v="0"/>
    <x v="3"/>
    <x v="18"/>
  </r>
  <r>
    <n v="19"/>
    <x v="19"/>
    <x v="19"/>
    <x v="16"/>
    <x v="19"/>
    <x v="0"/>
    <x v="0"/>
    <s v="USD"/>
    <x v="19"/>
    <x v="19"/>
    <b v="0"/>
    <x v="19"/>
    <x v="0"/>
    <x v="0"/>
    <x v="0"/>
    <x v="19"/>
  </r>
  <r>
    <n v="20"/>
    <x v="20"/>
    <x v="20"/>
    <x v="13"/>
    <x v="20"/>
    <x v="0"/>
    <x v="0"/>
    <s v="USD"/>
    <x v="20"/>
    <x v="20"/>
    <b v="0"/>
    <x v="20"/>
    <x v="0"/>
    <x v="0"/>
    <x v="0"/>
    <x v="20"/>
  </r>
  <r>
    <n v="21"/>
    <x v="21"/>
    <x v="21"/>
    <x v="17"/>
    <x v="21"/>
    <x v="0"/>
    <x v="0"/>
    <s v="USD"/>
    <x v="21"/>
    <x v="21"/>
    <b v="0"/>
    <x v="21"/>
    <x v="0"/>
    <x v="0"/>
    <x v="3"/>
    <x v="21"/>
  </r>
  <r>
    <n v="22"/>
    <x v="22"/>
    <x v="22"/>
    <x v="18"/>
    <x v="22"/>
    <x v="0"/>
    <x v="0"/>
    <s v="USD"/>
    <x v="22"/>
    <x v="22"/>
    <b v="0"/>
    <x v="22"/>
    <x v="0"/>
    <x v="0"/>
    <x v="3"/>
    <x v="22"/>
  </r>
  <r>
    <n v="23"/>
    <x v="23"/>
    <x v="23"/>
    <x v="13"/>
    <x v="23"/>
    <x v="0"/>
    <x v="0"/>
    <s v="USD"/>
    <x v="23"/>
    <x v="23"/>
    <b v="0"/>
    <x v="23"/>
    <x v="0"/>
    <x v="0"/>
    <x v="0"/>
    <x v="23"/>
  </r>
  <r>
    <n v="24"/>
    <x v="24"/>
    <x v="24"/>
    <x v="19"/>
    <x v="24"/>
    <x v="0"/>
    <x v="0"/>
    <s v="USD"/>
    <x v="24"/>
    <x v="24"/>
    <b v="0"/>
    <x v="24"/>
    <x v="0"/>
    <x v="0"/>
    <x v="0"/>
    <x v="24"/>
  </r>
  <r>
    <n v="25"/>
    <x v="25"/>
    <x v="25"/>
    <x v="20"/>
    <x v="25"/>
    <x v="0"/>
    <x v="0"/>
    <s v="USD"/>
    <x v="25"/>
    <x v="25"/>
    <b v="0"/>
    <x v="25"/>
    <x v="0"/>
    <x v="0"/>
    <x v="0"/>
    <x v="25"/>
  </r>
  <r>
    <n v="26"/>
    <x v="26"/>
    <x v="26"/>
    <x v="21"/>
    <x v="26"/>
    <x v="0"/>
    <x v="0"/>
    <s v="USD"/>
    <x v="26"/>
    <x v="26"/>
    <b v="0"/>
    <x v="10"/>
    <x v="0"/>
    <x v="0"/>
    <x v="3"/>
    <x v="26"/>
  </r>
  <r>
    <n v="27"/>
    <x v="27"/>
    <x v="27"/>
    <x v="22"/>
    <x v="27"/>
    <x v="0"/>
    <x v="4"/>
    <s v="NZD"/>
    <x v="27"/>
    <x v="27"/>
    <b v="0"/>
    <x v="3"/>
    <x v="0"/>
    <x v="0"/>
    <x v="3"/>
    <x v="27"/>
  </r>
  <r>
    <n v="28"/>
    <x v="28"/>
    <x v="28"/>
    <x v="14"/>
    <x v="28"/>
    <x v="0"/>
    <x v="0"/>
    <s v="USD"/>
    <x v="28"/>
    <x v="28"/>
    <b v="0"/>
    <x v="26"/>
    <x v="0"/>
    <x v="0"/>
    <x v="0"/>
    <x v="28"/>
  </r>
  <r>
    <n v="29"/>
    <x v="29"/>
    <x v="29"/>
    <x v="9"/>
    <x v="29"/>
    <x v="0"/>
    <x v="1"/>
    <s v="GBP"/>
    <x v="29"/>
    <x v="29"/>
    <b v="0"/>
    <x v="27"/>
    <x v="0"/>
    <x v="0"/>
    <x v="3"/>
    <x v="29"/>
  </r>
  <r>
    <n v="30"/>
    <x v="30"/>
    <x v="30"/>
    <x v="23"/>
    <x v="30"/>
    <x v="0"/>
    <x v="0"/>
    <s v="USD"/>
    <x v="30"/>
    <x v="30"/>
    <b v="0"/>
    <x v="28"/>
    <x v="0"/>
    <x v="0"/>
    <x v="3"/>
    <x v="30"/>
  </r>
  <r>
    <n v="31"/>
    <x v="31"/>
    <x v="31"/>
    <x v="24"/>
    <x v="31"/>
    <x v="0"/>
    <x v="0"/>
    <s v="USD"/>
    <x v="31"/>
    <x v="31"/>
    <b v="0"/>
    <x v="29"/>
    <x v="0"/>
    <x v="0"/>
    <x v="2"/>
    <x v="31"/>
  </r>
  <r>
    <n v="32"/>
    <x v="32"/>
    <x v="32"/>
    <x v="25"/>
    <x v="32"/>
    <x v="0"/>
    <x v="0"/>
    <s v="USD"/>
    <x v="32"/>
    <x v="32"/>
    <b v="0"/>
    <x v="30"/>
    <x v="0"/>
    <x v="0"/>
    <x v="2"/>
    <x v="32"/>
  </r>
  <r>
    <n v="33"/>
    <x v="33"/>
    <x v="33"/>
    <x v="26"/>
    <x v="33"/>
    <x v="0"/>
    <x v="0"/>
    <s v="USD"/>
    <x v="33"/>
    <x v="33"/>
    <b v="0"/>
    <x v="31"/>
    <x v="0"/>
    <x v="0"/>
    <x v="0"/>
    <x v="33"/>
  </r>
  <r>
    <n v="34"/>
    <x v="34"/>
    <x v="34"/>
    <x v="27"/>
    <x v="34"/>
    <x v="0"/>
    <x v="0"/>
    <s v="USD"/>
    <x v="34"/>
    <x v="34"/>
    <b v="0"/>
    <x v="32"/>
    <x v="0"/>
    <x v="0"/>
    <x v="3"/>
    <x v="34"/>
  </r>
  <r>
    <n v="35"/>
    <x v="35"/>
    <x v="35"/>
    <x v="28"/>
    <x v="35"/>
    <x v="0"/>
    <x v="0"/>
    <s v="USD"/>
    <x v="35"/>
    <x v="35"/>
    <b v="0"/>
    <x v="33"/>
    <x v="0"/>
    <x v="0"/>
    <x v="0"/>
    <x v="35"/>
  </r>
  <r>
    <n v="36"/>
    <x v="36"/>
    <x v="36"/>
    <x v="12"/>
    <x v="36"/>
    <x v="0"/>
    <x v="0"/>
    <s v="USD"/>
    <x v="36"/>
    <x v="36"/>
    <b v="0"/>
    <x v="34"/>
    <x v="0"/>
    <x v="0"/>
    <x v="0"/>
    <x v="36"/>
  </r>
  <r>
    <n v="37"/>
    <x v="37"/>
    <x v="37"/>
    <x v="29"/>
    <x v="37"/>
    <x v="0"/>
    <x v="0"/>
    <s v="USD"/>
    <x v="37"/>
    <x v="37"/>
    <b v="0"/>
    <x v="35"/>
    <x v="0"/>
    <x v="0"/>
    <x v="0"/>
    <x v="37"/>
  </r>
  <r>
    <n v="38"/>
    <x v="38"/>
    <x v="38"/>
    <x v="30"/>
    <x v="38"/>
    <x v="0"/>
    <x v="0"/>
    <s v="USD"/>
    <x v="38"/>
    <x v="38"/>
    <b v="0"/>
    <x v="36"/>
    <x v="0"/>
    <x v="0"/>
    <x v="4"/>
    <x v="38"/>
  </r>
  <r>
    <n v="39"/>
    <x v="39"/>
    <x v="39"/>
    <x v="31"/>
    <x v="39"/>
    <x v="0"/>
    <x v="1"/>
    <s v="GBP"/>
    <x v="39"/>
    <x v="39"/>
    <b v="0"/>
    <x v="37"/>
    <x v="0"/>
    <x v="0"/>
    <x v="3"/>
    <x v="39"/>
  </r>
  <r>
    <n v="40"/>
    <x v="40"/>
    <x v="40"/>
    <x v="13"/>
    <x v="40"/>
    <x v="0"/>
    <x v="0"/>
    <s v="USD"/>
    <x v="40"/>
    <x v="40"/>
    <b v="0"/>
    <x v="38"/>
    <x v="0"/>
    <x v="0"/>
    <x v="3"/>
    <x v="40"/>
  </r>
  <r>
    <n v="41"/>
    <x v="41"/>
    <x v="41"/>
    <x v="13"/>
    <x v="41"/>
    <x v="0"/>
    <x v="0"/>
    <s v="USD"/>
    <x v="41"/>
    <x v="41"/>
    <b v="0"/>
    <x v="10"/>
    <x v="0"/>
    <x v="0"/>
    <x v="3"/>
    <x v="41"/>
  </r>
  <r>
    <n v="42"/>
    <x v="42"/>
    <x v="42"/>
    <x v="32"/>
    <x v="42"/>
    <x v="0"/>
    <x v="0"/>
    <s v="USD"/>
    <x v="42"/>
    <x v="42"/>
    <b v="0"/>
    <x v="39"/>
    <x v="0"/>
    <x v="0"/>
    <x v="3"/>
    <x v="42"/>
  </r>
  <r>
    <n v="43"/>
    <x v="43"/>
    <x v="43"/>
    <x v="3"/>
    <x v="43"/>
    <x v="0"/>
    <x v="0"/>
    <s v="USD"/>
    <x v="43"/>
    <x v="43"/>
    <b v="0"/>
    <x v="40"/>
    <x v="0"/>
    <x v="0"/>
    <x v="3"/>
    <x v="43"/>
  </r>
  <r>
    <n v="44"/>
    <x v="44"/>
    <x v="44"/>
    <x v="13"/>
    <x v="41"/>
    <x v="0"/>
    <x v="0"/>
    <s v="USD"/>
    <x v="44"/>
    <x v="44"/>
    <b v="0"/>
    <x v="41"/>
    <x v="0"/>
    <x v="0"/>
    <x v="3"/>
    <x v="44"/>
  </r>
  <r>
    <n v="45"/>
    <x v="45"/>
    <x v="45"/>
    <x v="10"/>
    <x v="44"/>
    <x v="0"/>
    <x v="0"/>
    <s v="USD"/>
    <x v="45"/>
    <x v="45"/>
    <b v="0"/>
    <x v="42"/>
    <x v="0"/>
    <x v="0"/>
    <x v="2"/>
    <x v="45"/>
  </r>
  <r>
    <n v="46"/>
    <x v="46"/>
    <x v="46"/>
    <x v="33"/>
    <x v="45"/>
    <x v="0"/>
    <x v="2"/>
    <s v="AUD"/>
    <x v="46"/>
    <x v="46"/>
    <b v="0"/>
    <x v="43"/>
    <x v="0"/>
    <x v="0"/>
    <x v="0"/>
    <x v="46"/>
  </r>
  <r>
    <n v="47"/>
    <x v="47"/>
    <x v="47"/>
    <x v="10"/>
    <x v="46"/>
    <x v="0"/>
    <x v="0"/>
    <s v="USD"/>
    <x v="47"/>
    <x v="47"/>
    <b v="0"/>
    <x v="16"/>
    <x v="0"/>
    <x v="0"/>
    <x v="3"/>
    <x v="47"/>
  </r>
  <r>
    <n v="48"/>
    <x v="48"/>
    <x v="48"/>
    <x v="13"/>
    <x v="47"/>
    <x v="0"/>
    <x v="1"/>
    <s v="GBP"/>
    <x v="48"/>
    <x v="48"/>
    <b v="0"/>
    <x v="44"/>
    <x v="0"/>
    <x v="0"/>
    <x v="0"/>
    <x v="48"/>
  </r>
  <r>
    <n v="49"/>
    <x v="49"/>
    <x v="49"/>
    <x v="14"/>
    <x v="48"/>
    <x v="0"/>
    <x v="0"/>
    <s v="USD"/>
    <x v="49"/>
    <x v="49"/>
    <b v="0"/>
    <x v="45"/>
    <x v="0"/>
    <x v="0"/>
    <x v="0"/>
    <x v="49"/>
  </r>
  <r>
    <n v="50"/>
    <x v="50"/>
    <x v="50"/>
    <x v="20"/>
    <x v="49"/>
    <x v="0"/>
    <x v="1"/>
    <s v="GBP"/>
    <x v="50"/>
    <x v="50"/>
    <b v="0"/>
    <x v="19"/>
    <x v="0"/>
    <x v="0"/>
    <x v="3"/>
    <x v="50"/>
  </r>
  <r>
    <n v="51"/>
    <x v="51"/>
    <x v="51"/>
    <x v="34"/>
    <x v="50"/>
    <x v="0"/>
    <x v="0"/>
    <s v="USD"/>
    <x v="51"/>
    <x v="51"/>
    <b v="0"/>
    <x v="46"/>
    <x v="0"/>
    <x v="0"/>
    <x v="0"/>
    <x v="51"/>
  </r>
  <r>
    <n v="52"/>
    <x v="52"/>
    <x v="52"/>
    <x v="3"/>
    <x v="51"/>
    <x v="0"/>
    <x v="0"/>
    <s v="USD"/>
    <x v="52"/>
    <x v="52"/>
    <b v="0"/>
    <x v="47"/>
    <x v="0"/>
    <x v="0"/>
    <x v="3"/>
    <x v="52"/>
  </r>
  <r>
    <n v="53"/>
    <x v="53"/>
    <x v="53"/>
    <x v="9"/>
    <x v="52"/>
    <x v="0"/>
    <x v="0"/>
    <s v="USD"/>
    <x v="53"/>
    <x v="53"/>
    <b v="0"/>
    <x v="27"/>
    <x v="0"/>
    <x v="0"/>
    <x v="3"/>
    <x v="53"/>
  </r>
  <r>
    <n v="54"/>
    <x v="54"/>
    <x v="54"/>
    <x v="3"/>
    <x v="53"/>
    <x v="0"/>
    <x v="0"/>
    <s v="USD"/>
    <x v="54"/>
    <x v="54"/>
    <b v="0"/>
    <x v="47"/>
    <x v="0"/>
    <x v="0"/>
    <x v="0"/>
    <x v="54"/>
  </r>
  <r>
    <n v="55"/>
    <x v="55"/>
    <x v="55"/>
    <x v="35"/>
    <x v="54"/>
    <x v="0"/>
    <x v="0"/>
    <s v="USD"/>
    <x v="55"/>
    <x v="55"/>
    <b v="0"/>
    <x v="48"/>
    <x v="0"/>
    <x v="0"/>
    <x v="2"/>
    <x v="55"/>
  </r>
  <r>
    <n v="56"/>
    <x v="56"/>
    <x v="56"/>
    <x v="6"/>
    <x v="55"/>
    <x v="0"/>
    <x v="1"/>
    <s v="GBP"/>
    <x v="56"/>
    <x v="56"/>
    <b v="0"/>
    <x v="49"/>
    <x v="0"/>
    <x v="0"/>
    <x v="0"/>
    <x v="56"/>
  </r>
  <r>
    <n v="57"/>
    <x v="57"/>
    <x v="57"/>
    <x v="36"/>
    <x v="56"/>
    <x v="0"/>
    <x v="0"/>
    <s v="USD"/>
    <x v="57"/>
    <x v="57"/>
    <b v="0"/>
    <x v="50"/>
    <x v="0"/>
    <x v="0"/>
    <x v="0"/>
    <x v="57"/>
  </r>
  <r>
    <n v="58"/>
    <x v="58"/>
    <x v="58"/>
    <x v="3"/>
    <x v="57"/>
    <x v="0"/>
    <x v="0"/>
    <s v="USD"/>
    <x v="58"/>
    <x v="58"/>
    <b v="0"/>
    <x v="11"/>
    <x v="0"/>
    <x v="0"/>
    <x v="3"/>
    <x v="58"/>
  </r>
  <r>
    <n v="59"/>
    <x v="59"/>
    <x v="59"/>
    <x v="22"/>
    <x v="58"/>
    <x v="0"/>
    <x v="0"/>
    <s v="USD"/>
    <x v="59"/>
    <x v="59"/>
    <b v="0"/>
    <x v="51"/>
    <x v="0"/>
    <x v="0"/>
    <x v="0"/>
    <x v="59"/>
  </r>
  <r>
    <n v="60"/>
    <x v="60"/>
    <x v="60"/>
    <x v="37"/>
    <x v="59"/>
    <x v="0"/>
    <x v="1"/>
    <s v="GBP"/>
    <x v="60"/>
    <x v="60"/>
    <b v="0"/>
    <x v="52"/>
    <x v="0"/>
    <x v="1"/>
    <x v="3"/>
    <x v="60"/>
  </r>
  <r>
    <n v="61"/>
    <x v="61"/>
    <x v="61"/>
    <x v="10"/>
    <x v="60"/>
    <x v="0"/>
    <x v="0"/>
    <s v="USD"/>
    <x v="61"/>
    <x v="61"/>
    <b v="0"/>
    <x v="23"/>
    <x v="0"/>
    <x v="1"/>
    <x v="4"/>
    <x v="61"/>
  </r>
  <r>
    <n v="62"/>
    <x v="62"/>
    <x v="62"/>
    <x v="9"/>
    <x v="61"/>
    <x v="0"/>
    <x v="0"/>
    <s v="USD"/>
    <x v="62"/>
    <x v="62"/>
    <b v="0"/>
    <x v="53"/>
    <x v="0"/>
    <x v="1"/>
    <x v="4"/>
    <x v="62"/>
  </r>
  <r>
    <n v="63"/>
    <x v="63"/>
    <x v="63"/>
    <x v="13"/>
    <x v="62"/>
    <x v="0"/>
    <x v="0"/>
    <s v="USD"/>
    <x v="63"/>
    <x v="63"/>
    <b v="0"/>
    <x v="31"/>
    <x v="0"/>
    <x v="1"/>
    <x v="4"/>
    <x v="63"/>
  </r>
  <r>
    <n v="64"/>
    <x v="64"/>
    <x v="64"/>
    <x v="38"/>
    <x v="63"/>
    <x v="0"/>
    <x v="0"/>
    <s v="USD"/>
    <x v="64"/>
    <x v="64"/>
    <b v="0"/>
    <x v="54"/>
    <x v="0"/>
    <x v="1"/>
    <x v="4"/>
    <x v="64"/>
  </r>
  <r>
    <n v="65"/>
    <x v="65"/>
    <x v="65"/>
    <x v="39"/>
    <x v="64"/>
    <x v="0"/>
    <x v="5"/>
    <s v="CAD"/>
    <x v="65"/>
    <x v="65"/>
    <b v="0"/>
    <x v="7"/>
    <x v="0"/>
    <x v="1"/>
    <x v="3"/>
    <x v="65"/>
  </r>
  <r>
    <n v="66"/>
    <x v="66"/>
    <x v="66"/>
    <x v="13"/>
    <x v="65"/>
    <x v="0"/>
    <x v="0"/>
    <s v="USD"/>
    <x v="66"/>
    <x v="66"/>
    <b v="0"/>
    <x v="55"/>
    <x v="0"/>
    <x v="1"/>
    <x v="2"/>
    <x v="66"/>
  </r>
  <r>
    <n v="67"/>
    <x v="67"/>
    <x v="67"/>
    <x v="13"/>
    <x v="66"/>
    <x v="0"/>
    <x v="0"/>
    <s v="USD"/>
    <x v="67"/>
    <x v="67"/>
    <b v="0"/>
    <x v="9"/>
    <x v="0"/>
    <x v="1"/>
    <x v="5"/>
    <x v="67"/>
  </r>
  <r>
    <n v="68"/>
    <x v="68"/>
    <x v="68"/>
    <x v="20"/>
    <x v="67"/>
    <x v="0"/>
    <x v="1"/>
    <s v="GBP"/>
    <x v="68"/>
    <x v="68"/>
    <b v="0"/>
    <x v="17"/>
    <x v="0"/>
    <x v="1"/>
    <x v="3"/>
    <x v="68"/>
  </r>
  <r>
    <n v="69"/>
    <x v="69"/>
    <x v="69"/>
    <x v="3"/>
    <x v="68"/>
    <x v="0"/>
    <x v="0"/>
    <s v="USD"/>
    <x v="69"/>
    <x v="69"/>
    <b v="0"/>
    <x v="56"/>
    <x v="0"/>
    <x v="1"/>
    <x v="6"/>
    <x v="69"/>
  </r>
  <r>
    <n v="70"/>
    <x v="70"/>
    <x v="70"/>
    <x v="2"/>
    <x v="69"/>
    <x v="0"/>
    <x v="0"/>
    <s v="USD"/>
    <x v="70"/>
    <x v="70"/>
    <b v="0"/>
    <x v="57"/>
    <x v="0"/>
    <x v="1"/>
    <x v="6"/>
    <x v="70"/>
  </r>
  <r>
    <n v="71"/>
    <x v="71"/>
    <x v="71"/>
    <x v="40"/>
    <x v="70"/>
    <x v="0"/>
    <x v="0"/>
    <s v="USD"/>
    <x v="71"/>
    <x v="71"/>
    <b v="0"/>
    <x v="58"/>
    <x v="0"/>
    <x v="1"/>
    <x v="5"/>
    <x v="71"/>
  </r>
  <r>
    <n v="72"/>
    <x v="72"/>
    <x v="72"/>
    <x v="41"/>
    <x v="71"/>
    <x v="0"/>
    <x v="0"/>
    <s v="USD"/>
    <x v="72"/>
    <x v="72"/>
    <b v="0"/>
    <x v="14"/>
    <x v="0"/>
    <x v="1"/>
    <x v="5"/>
    <x v="72"/>
  </r>
  <r>
    <n v="73"/>
    <x v="73"/>
    <x v="73"/>
    <x v="42"/>
    <x v="72"/>
    <x v="0"/>
    <x v="0"/>
    <s v="USD"/>
    <x v="73"/>
    <x v="73"/>
    <b v="0"/>
    <x v="59"/>
    <x v="0"/>
    <x v="1"/>
    <x v="6"/>
    <x v="73"/>
  </r>
  <r>
    <n v="74"/>
    <x v="74"/>
    <x v="74"/>
    <x v="2"/>
    <x v="73"/>
    <x v="0"/>
    <x v="6"/>
    <s v="EUR"/>
    <x v="74"/>
    <x v="74"/>
    <b v="0"/>
    <x v="60"/>
    <x v="0"/>
    <x v="1"/>
    <x v="0"/>
    <x v="74"/>
  </r>
  <r>
    <n v="75"/>
    <x v="75"/>
    <x v="75"/>
    <x v="8"/>
    <x v="74"/>
    <x v="0"/>
    <x v="0"/>
    <s v="USD"/>
    <x v="75"/>
    <x v="75"/>
    <b v="0"/>
    <x v="5"/>
    <x v="0"/>
    <x v="1"/>
    <x v="4"/>
    <x v="75"/>
  </r>
  <r>
    <n v="76"/>
    <x v="76"/>
    <x v="76"/>
    <x v="43"/>
    <x v="75"/>
    <x v="0"/>
    <x v="0"/>
    <s v="USD"/>
    <x v="76"/>
    <x v="76"/>
    <b v="0"/>
    <x v="41"/>
    <x v="0"/>
    <x v="1"/>
    <x v="6"/>
    <x v="76"/>
  </r>
  <r>
    <n v="77"/>
    <x v="77"/>
    <x v="77"/>
    <x v="44"/>
    <x v="76"/>
    <x v="0"/>
    <x v="0"/>
    <s v="USD"/>
    <x v="77"/>
    <x v="77"/>
    <b v="0"/>
    <x v="55"/>
    <x v="0"/>
    <x v="1"/>
    <x v="5"/>
    <x v="77"/>
  </r>
  <r>
    <n v="78"/>
    <x v="78"/>
    <x v="78"/>
    <x v="45"/>
    <x v="77"/>
    <x v="0"/>
    <x v="6"/>
    <s v="EUR"/>
    <x v="78"/>
    <x v="78"/>
    <b v="0"/>
    <x v="2"/>
    <x v="0"/>
    <x v="1"/>
    <x v="2"/>
    <x v="78"/>
  </r>
  <r>
    <n v="79"/>
    <x v="79"/>
    <x v="79"/>
    <x v="46"/>
    <x v="78"/>
    <x v="0"/>
    <x v="1"/>
    <s v="GBP"/>
    <x v="79"/>
    <x v="79"/>
    <b v="0"/>
    <x v="14"/>
    <x v="0"/>
    <x v="1"/>
    <x v="3"/>
    <x v="79"/>
  </r>
  <r>
    <n v="80"/>
    <x v="80"/>
    <x v="80"/>
    <x v="14"/>
    <x v="79"/>
    <x v="0"/>
    <x v="0"/>
    <s v="USD"/>
    <x v="80"/>
    <x v="80"/>
    <b v="0"/>
    <x v="5"/>
    <x v="0"/>
    <x v="1"/>
    <x v="4"/>
    <x v="80"/>
  </r>
  <r>
    <n v="81"/>
    <x v="81"/>
    <x v="81"/>
    <x v="47"/>
    <x v="80"/>
    <x v="0"/>
    <x v="0"/>
    <s v="USD"/>
    <x v="81"/>
    <x v="81"/>
    <b v="0"/>
    <x v="33"/>
    <x v="0"/>
    <x v="1"/>
    <x v="5"/>
    <x v="81"/>
  </r>
  <r>
    <n v="82"/>
    <x v="82"/>
    <x v="82"/>
    <x v="23"/>
    <x v="81"/>
    <x v="0"/>
    <x v="0"/>
    <s v="USD"/>
    <x v="82"/>
    <x v="82"/>
    <b v="0"/>
    <x v="61"/>
    <x v="0"/>
    <x v="1"/>
    <x v="6"/>
    <x v="82"/>
  </r>
  <r>
    <n v="83"/>
    <x v="83"/>
    <x v="83"/>
    <x v="48"/>
    <x v="82"/>
    <x v="0"/>
    <x v="1"/>
    <s v="GBP"/>
    <x v="83"/>
    <x v="83"/>
    <b v="0"/>
    <x v="62"/>
    <x v="0"/>
    <x v="1"/>
    <x v="0"/>
    <x v="83"/>
  </r>
  <r>
    <n v="84"/>
    <x v="84"/>
    <x v="84"/>
    <x v="2"/>
    <x v="83"/>
    <x v="0"/>
    <x v="0"/>
    <s v="USD"/>
    <x v="84"/>
    <x v="84"/>
    <b v="0"/>
    <x v="63"/>
    <x v="0"/>
    <x v="1"/>
    <x v="6"/>
    <x v="84"/>
  </r>
  <r>
    <n v="85"/>
    <x v="85"/>
    <x v="85"/>
    <x v="38"/>
    <x v="84"/>
    <x v="0"/>
    <x v="0"/>
    <s v="USD"/>
    <x v="85"/>
    <x v="85"/>
    <b v="0"/>
    <x v="64"/>
    <x v="0"/>
    <x v="1"/>
    <x v="6"/>
    <x v="85"/>
  </r>
  <r>
    <n v="86"/>
    <x v="86"/>
    <x v="86"/>
    <x v="12"/>
    <x v="85"/>
    <x v="0"/>
    <x v="6"/>
    <s v="EUR"/>
    <x v="86"/>
    <x v="86"/>
    <b v="0"/>
    <x v="57"/>
    <x v="0"/>
    <x v="1"/>
    <x v="0"/>
    <x v="86"/>
  </r>
  <r>
    <n v="87"/>
    <x v="87"/>
    <x v="87"/>
    <x v="30"/>
    <x v="86"/>
    <x v="0"/>
    <x v="0"/>
    <s v="USD"/>
    <x v="87"/>
    <x v="87"/>
    <b v="0"/>
    <x v="20"/>
    <x v="0"/>
    <x v="1"/>
    <x v="7"/>
    <x v="87"/>
  </r>
  <r>
    <n v="88"/>
    <x v="88"/>
    <x v="88"/>
    <x v="8"/>
    <x v="87"/>
    <x v="0"/>
    <x v="0"/>
    <s v="USD"/>
    <x v="88"/>
    <x v="88"/>
    <b v="0"/>
    <x v="65"/>
    <x v="0"/>
    <x v="1"/>
    <x v="3"/>
    <x v="88"/>
  </r>
  <r>
    <n v="89"/>
    <x v="89"/>
    <x v="89"/>
    <x v="12"/>
    <x v="88"/>
    <x v="0"/>
    <x v="0"/>
    <s v="USD"/>
    <x v="89"/>
    <x v="89"/>
    <b v="0"/>
    <x v="66"/>
    <x v="0"/>
    <x v="1"/>
    <x v="4"/>
    <x v="89"/>
  </r>
  <r>
    <n v="90"/>
    <x v="90"/>
    <x v="90"/>
    <x v="2"/>
    <x v="89"/>
    <x v="0"/>
    <x v="0"/>
    <s v="USD"/>
    <x v="90"/>
    <x v="90"/>
    <b v="0"/>
    <x v="38"/>
    <x v="0"/>
    <x v="1"/>
    <x v="6"/>
    <x v="90"/>
  </r>
  <r>
    <n v="91"/>
    <x v="91"/>
    <x v="91"/>
    <x v="9"/>
    <x v="87"/>
    <x v="0"/>
    <x v="0"/>
    <s v="USD"/>
    <x v="91"/>
    <x v="91"/>
    <b v="0"/>
    <x v="67"/>
    <x v="0"/>
    <x v="1"/>
    <x v="6"/>
    <x v="91"/>
  </r>
  <r>
    <n v="92"/>
    <x v="92"/>
    <x v="92"/>
    <x v="10"/>
    <x v="90"/>
    <x v="0"/>
    <x v="5"/>
    <s v="CAD"/>
    <x v="92"/>
    <x v="92"/>
    <b v="0"/>
    <x v="68"/>
    <x v="0"/>
    <x v="1"/>
    <x v="2"/>
    <x v="92"/>
  </r>
  <r>
    <n v="93"/>
    <x v="93"/>
    <x v="93"/>
    <x v="28"/>
    <x v="91"/>
    <x v="0"/>
    <x v="0"/>
    <s v="USD"/>
    <x v="93"/>
    <x v="93"/>
    <b v="0"/>
    <x v="41"/>
    <x v="0"/>
    <x v="1"/>
    <x v="5"/>
    <x v="93"/>
  </r>
  <r>
    <n v="94"/>
    <x v="94"/>
    <x v="94"/>
    <x v="49"/>
    <x v="92"/>
    <x v="0"/>
    <x v="1"/>
    <s v="GBP"/>
    <x v="94"/>
    <x v="94"/>
    <b v="0"/>
    <x v="8"/>
    <x v="0"/>
    <x v="1"/>
    <x v="3"/>
    <x v="94"/>
  </r>
  <r>
    <n v="95"/>
    <x v="95"/>
    <x v="95"/>
    <x v="18"/>
    <x v="75"/>
    <x v="0"/>
    <x v="0"/>
    <s v="USD"/>
    <x v="95"/>
    <x v="95"/>
    <b v="0"/>
    <x v="64"/>
    <x v="0"/>
    <x v="1"/>
    <x v="5"/>
    <x v="95"/>
  </r>
  <r>
    <n v="96"/>
    <x v="96"/>
    <x v="96"/>
    <x v="15"/>
    <x v="93"/>
    <x v="0"/>
    <x v="0"/>
    <s v="USD"/>
    <x v="96"/>
    <x v="96"/>
    <b v="0"/>
    <x v="69"/>
    <x v="0"/>
    <x v="1"/>
    <x v="7"/>
    <x v="96"/>
  </r>
  <r>
    <n v="97"/>
    <x v="97"/>
    <x v="97"/>
    <x v="44"/>
    <x v="94"/>
    <x v="0"/>
    <x v="0"/>
    <s v="USD"/>
    <x v="97"/>
    <x v="97"/>
    <b v="0"/>
    <x v="22"/>
    <x v="0"/>
    <x v="1"/>
    <x v="6"/>
    <x v="97"/>
  </r>
  <r>
    <n v="98"/>
    <x v="98"/>
    <x v="98"/>
    <x v="50"/>
    <x v="95"/>
    <x v="0"/>
    <x v="0"/>
    <s v="USD"/>
    <x v="98"/>
    <x v="98"/>
    <b v="0"/>
    <x v="65"/>
    <x v="0"/>
    <x v="1"/>
    <x v="5"/>
    <x v="98"/>
  </r>
  <r>
    <n v="99"/>
    <x v="99"/>
    <x v="99"/>
    <x v="15"/>
    <x v="96"/>
    <x v="0"/>
    <x v="0"/>
    <s v="USD"/>
    <x v="99"/>
    <x v="99"/>
    <b v="0"/>
    <x v="70"/>
    <x v="0"/>
    <x v="1"/>
    <x v="4"/>
    <x v="99"/>
  </r>
  <r>
    <n v="100"/>
    <x v="100"/>
    <x v="100"/>
    <x v="10"/>
    <x v="97"/>
    <x v="0"/>
    <x v="0"/>
    <s v="USD"/>
    <x v="100"/>
    <x v="100"/>
    <b v="0"/>
    <x v="55"/>
    <x v="0"/>
    <x v="1"/>
    <x v="5"/>
    <x v="100"/>
  </r>
  <r>
    <n v="101"/>
    <x v="101"/>
    <x v="101"/>
    <x v="8"/>
    <x v="98"/>
    <x v="0"/>
    <x v="0"/>
    <s v="USD"/>
    <x v="101"/>
    <x v="101"/>
    <b v="0"/>
    <x v="2"/>
    <x v="0"/>
    <x v="1"/>
    <x v="5"/>
    <x v="101"/>
  </r>
  <r>
    <n v="102"/>
    <x v="102"/>
    <x v="102"/>
    <x v="12"/>
    <x v="99"/>
    <x v="0"/>
    <x v="0"/>
    <s v="USD"/>
    <x v="102"/>
    <x v="102"/>
    <b v="0"/>
    <x v="71"/>
    <x v="0"/>
    <x v="1"/>
    <x v="7"/>
    <x v="102"/>
  </r>
  <r>
    <n v="103"/>
    <x v="103"/>
    <x v="103"/>
    <x v="46"/>
    <x v="100"/>
    <x v="0"/>
    <x v="1"/>
    <s v="GBP"/>
    <x v="103"/>
    <x v="103"/>
    <b v="0"/>
    <x v="72"/>
    <x v="0"/>
    <x v="1"/>
    <x v="3"/>
    <x v="103"/>
  </r>
  <r>
    <n v="104"/>
    <x v="104"/>
    <x v="104"/>
    <x v="2"/>
    <x v="49"/>
    <x v="0"/>
    <x v="0"/>
    <s v="USD"/>
    <x v="104"/>
    <x v="104"/>
    <b v="0"/>
    <x v="73"/>
    <x v="0"/>
    <x v="1"/>
    <x v="6"/>
    <x v="104"/>
  </r>
  <r>
    <n v="105"/>
    <x v="105"/>
    <x v="105"/>
    <x v="41"/>
    <x v="101"/>
    <x v="0"/>
    <x v="0"/>
    <s v="USD"/>
    <x v="105"/>
    <x v="105"/>
    <b v="0"/>
    <x v="65"/>
    <x v="0"/>
    <x v="1"/>
    <x v="2"/>
    <x v="105"/>
  </r>
  <r>
    <n v="106"/>
    <x v="106"/>
    <x v="106"/>
    <x v="10"/>
    <x v="102"/>
    <x v="0"/>
    <x v="0"/>
    <s v="USD"/>
    <x v="106"/>
    <x v="106"/>
    <b v="0"/>
    <x v="74"/>
    <x v="0"/>
    <x v="1"/>
    <x v="5"/>
    <x v="106"/>
  </r>
  <r>
    <n v="107"/>
    <x v="107"/>
    <x v="107"/>
    <x v="51"/>
    <x v="103"/>
    <x v="0"/>
    <x v="0"/>
    <s v="USD"/>
    <x v="107"/>
    <x v="107"/>
    <b v="0"/>
    <x v="50"/>
    <x v="0"/>
    <x v="1"/>
    <x v="6"/>
    <x v="107"/>
  </r>
  <r>
    <n v="108"/>
    <x v="108"/>
    <x v="108"/>
    <x v="15"/>
    <x v="29"/>
    <x v="0"/>
    <x v="0"/>
    <s v="USD"/>
    <x v="108"/>
    <x v="108"/>
    <b v="0"/>
    <x v="5"/>
    <x v="0"/>
    <x v="1"/>
    <x v="4"/>
    <x v="108"/>
  </r>
  <r>
    <n v="109"/>
    <x v="109"/>
    <x v="109"/>
    <x v="28"/>
    <x v="104"/>
    <x v="0"/>
    <x v="0"/>
    <s v="USD"/>
    <x v="109"/>
    <x v="109"/>
    <b v="0"/>
    <x v="5"/>
    <x v="0"/>
    <x v="1"/>
    <x v="6"/>
    <x v="109"/>
  </r>
  <r>
    <n v="110"/>
    <x v="110"/>
    <x v="110"/>
    <x v="46"/>
    <x v="105"/>
    <x v="0"/>
    <x v="0"/>
    <s v="USD"/>
    <x v="110"/>
    <x v="110"/>
    <b v="0"/>
    <x v="55"/>
    <x v="0"/>
    <x v="1"/>
    <x v="4"/>
    <x v="110"/>
  </r>
  <r>
    <n v="111"/>
    <x v="111"/>
    <x v="111"/>
    <x v="8"/>
    <x v="106"/>
    <x v="0"/>
    <x v="2"/>
    <s v="AUD"/>
    <x v="111"/>
    <x v="111"/>
    <b v="0"/>
    <x v="28"/>
    <x v="0"/>
    <x v="1"/>
    <x v="0"/>
    <x v="111"/>
  </r>
  <r>
    <n v="112"/>
    <x v="112"/>
    <x v="112"/>
    <x v="10"/>
    <x v="107"/>
    <x v="0"/>
    <x v="0"/>
    <s v="USD"/>
    <x v="112"/>
    <x v="112"/>
    <b v="0"/>
    <x v="75"/>
    <x v="0"/>
    <x v="1"/>
    <x v="3"/>
    <x v="112"/>
  </r>
  <r>
    <n v="113"/>
    <x v="113"/>
    <x v="113"/>
    <x v="10"/>
    <x v="108"/>
    <x v="0"/>
    <x v="0"/>
    <s v="USD"/>
    <x v="113"/>
    <x v="113"/>
    <b v="0"/>
    <x v="76"/>
    <x v="0"/>
    <x v="1"/>
    <x v="6"/>
    <x v="113"/>
  </r>
  <r>
    <n v="114"/>
    <x v="114"/>
    <x v="114"/>
    <x v="9"/>
    <x v="109"/>
    <x v="0"/>
    <x v="0"/>
    <s v="USD"/>
    <x v="114"/>
    <x v="114"/>
    <b v="0"/>
    <x v="2"/>
    <x v="0"/>
    <x v="1"/>
    <x v="6"/>
    <x v="114"/>
  </r>
  <r>
    <n v="115"/>
    <x v="115"/>
    <x v="115"/>
    <x v="52"/>
    <x v="110"/>
    <x v="0"/>
    <x v="0"/>
    <s v="USD"/>
    <x v="115"/>
    <x v="115"/>
    <b v="0"/>
    <x v="19"/>
    <x v="0"/>
    <x v="1"/>
    <x v="5"/>
    <x v="115"/>
  </r>
  <r>
    <n v="116"/>
    <x v="116"/>
    <x v="116"/>
    <x v="8"/>
    <x v="111"/>
    <x v="0"/>
    <x v="0"/>
    <s v="USD"/>
    <x v="116"/>
    <x v="116"/>
    <b v="0"/>
    <x v="7"/>
    <x v="0"/>
    <x v="1"/>
    <x v="6"/>
    <x v="116"/>
  </r>
  <r>
    <n v="117"/>
    <x v="117"/>
    <x v="117"/>
    <x v="37"/>
    <x v="112"/>
    <x v="0"/>
    <x v="0"/>
    <s v="USD"/>
    <x v="117"/>
    <x v="117"/>
    <b v="0"/>
    <x v="74"/>
    <x v="0"/>
    <x v="1"/>
    <x v="7"/>
    <x v="117"/>
  </r>
  <r>
    <n v="118"/>
    <x v="118"/>
    <x v="118"/>
    <x v="10"/>
    <x v="113"/>
    <x v="0"/>
    <x v="0"/>
    <s v="USD"/>
    <x v="118"/>
    <x v="118"/>
    <b v="0"/>
    <x v="70"/>
    <x v="0"/>
    <x v="1"/>
    <x v="6"/>
    <x v="118"/>
  </r>
  <r>
    <n v="119"/>
    <x v="119"/>
    <x v="119"/>
    <x v="53"/>
    <x v="114"/>
    <x v="0"/>
    <x v="0"/>
    <s v="USD"/>
    <x v="119"/>
    <x v="119"/>
    <b v="0"/>
    <x v="77"/>
    <x v="0"/>
    <x v="1"/>
    <x v="6"/>
    <x v="119"/>
  </r>
  <r>
    <n v="120"/>
    <x v="120"/>
    <x v="120"/>
    <x v="54"/>
    <x v="115"/>
    <x v="1"/>
    <x v="7"/>
    <s v="HKD"/>
    <x v="120"/>
    <x v="120"/>
    <b v="0"/>
    <x v="29"/>
    <x v="1"/>
    <x v="2"/>
    <x v="2"/>
    <x v="120"/>
  </r>
  <r>
    <n v="121"/>
    <x v="121"/>
    <x v="121"/>
    <x v="9"/>
    <x v="116"/>
    <x v="1"/>
    <x v="0"/>
    <s v="USD"/>
    <x v="121"/>
    <x v="121"/>
    <b v="0"/>
    <x v="29"/>
    <x v="1"/>
    <x v="2"/>
    <x v="0"/>
    <x v="121"/>
  </r>
  <r>
    <n v="122"/>
    <x v="122"/>
    <x v="122"/>
    <x v="55"/>
    <x v="117"/>
    <x v="1"/>
    <x v="0"/>
    <s v="USD"/>
    <x v="122"/>
    <x v="122"/>
    <b v="0"/>
    <x v="78"/>
    <x v="1"/>
    <x v="2"/>
    <x v="2"/>
    <x v="122"/>
  </r>
  <r>
    <n v="123"/>
    <x v="123"/>
    <x v="123"/>
    <x v="56"/>
    <x v="118"/>
    <x v="1"/>
    <x v="0"/>
    <s v="USD"/>
    <x v="123"/>
    <x v="123"/>
    <b v="0"/>
    <x v="79"/>
    <x v="1"/>
    <x v="2"/>
    <x v="3"/>
    <x v="123"/>
  </r>
  <r>
    <n v="124"/>
    <x v="124"/>
    <x v="124"/>
    <x v="23"/>
    <x v="117"/>
    <x v="1"/>
    <x v="0"/>
    <s v="USD"/>
    <x v="124"/>
    <x v="124"/>
    <b v="0"/>
    <x v="78"/>
    <x v="1"/>
    <x v="2"/>
    <x v="0"/>
    <x v="124"/>
  </r>
  <r>
    <n v="125"/>
    <x v="125"/>
    <x v="125"/>
    <x v="2"/>
    <x v="119"/>
    <x v="1"/>
    <x v="5"/>
    <s v="CAD"/>
    <x v="125"/>
    <x v="125"/>
    <b v="0"/>
    <x v="79"/>
    <x v="1"/>
    <x v="2"/>
    <x v="2"/>
    <x v="125"/>
  </r>
  <r>
    <n v="126"/>
    <x v="126"/>
    <x v="126"/>
    <x v="31"/>
    <x v="120"/>
    <x v="1"/>
    <x v="0"/>
    <s v="USD"/>
    <x v="126"/>
    <x v="126"/>
    <b v="0"/>
    <x v="62"/>
    <x v="1"/>
    <x v="2"/>
    <x v="0"/>
    <x v="126"/>
  </r>
  <r>
    <n v="127"/>
    <x v="127"/>
    <x v="127"/>
    <x v="6"/>
    <x v="121"/>
    <x v="1"/>
    <x v="0"/>
    <s v="USD"/>
    <x v="127"/>
    <x v="127"/>
    <b v="0"/>
    <x v="80"/>
    <x v="1"/>
    <x v="2"/>
    <x v="0"/>
    <x v="127"/>
  </r>
  <r>
    <n v="128"/>
    <x v="128"/>
    <x v="128"/>
    <x v="57"/>
    <x v="122"/>
    <x v="1"/>
    <x v="0"/>
    <s v="USD"/>
    <x v="128"/>
    <x v="128"/>
    <b v="0"/>
    <x v="79"/>
    <x v="1"/>
    <x v="2"/>
    <x v="2"/>
    <x v="128"/>
  </r>
  <r>
    <n v="129"/>
    <x v="129"/>
    <x v="129"/>
    <x v="22"/>
    <x v="117"/>
    <x v="1"/>
    <x v="0"/>
    <s v="USD"/>
    <x v="129"/>
    <x v="129"/>
    <b v="0"/>
    <x v="78"/>
    <x v="1"/>
    <x v="2"/>
    <x v="3"/>
    <x v="129"/>
  </r>
  <r>
    <n v="130"/>
    <x v="130"/>
    <x v="130"/>
    <x v="20"/>
    <x v="117"/>
    <x v="1"/>
    <x v="1"/>
    <s v="GBP"/>
    <x v="130"/>
    <x v="130"/>
    <b v="0"/>
    <x v="78"/>
    <x v="1"/>
    <x v="2"/>
    <x v="3"/>
    <x v="130"/>
  </r>
  <r>
    <n v="131"/>
    <x v="131"/>
    <x v="131"/>
    <x v="38"/>
    <x v="117"/>
    <x v="1"/>
    <x v="0"/>
    <s v="USD"/>
    <x v="131"/>
    <x v="131"/>
    <b v="0"/>
    <x v="78"/>
    <x v="1"/>
    <x v="2"/>
    <x v="2"/>
    <x v="131"/>
  </r>
  <r>
    <n v="132"/>
    <x v="132"/>
    <x v="132"/>
    <x v="58"/>
    <x v="123"/>
    <x v="1"/>
    <x v="0"/>
    <s v="USD"/>
    <x v="132"/>
    <x v="132"/>
    <b v="0"/>
    <x v="75"/>
    <x v="1"/>
    <x v="2"/>
    <x v="3"/>
    <x v="132"/>
  </r>
  <r>
    <n v="133"/>
    <x v="133"/>
    <x v="133"/>
    <x v="59"/>
    <x v="117"/>
    <x v="1"/>
    <x v="0"/>
    <s v="USD"/>
    <x v="133"/>
    <x v="133"/>
    <b v="0"/>
    <x v="78"/>
    <x v="1"/>
    <x v="2"/>
    <x v="2"/>
    <x v="133"/>
  </r>
  <r>
    <n v="134"/>
    <x v="134"/>
    <x v="134"/>
    <x v="10"/>
    <x v="117"/>
    <x v="1"/>
    <x v="0"/>
    <s v="USD"/>
    <x v="134"/>
    <x v="134"/>
    <b v="0"/>
    <x v="78"/>
    <x v="1"/>
    <x v="2"/>
    <x v="0"/>
    <x v="134"/>
  </r>
  <r>
    <n v="135"/>
    <x v="135"/>
    <x v="135"/>
    <x v="9"/>
    <x v="124"/>
    <x v="1"/>
    <x v="0"/>
    <s v="USD"/>
    <x v="135"/>
    <x v="135"/>
    <b v="0"/>
    <x v="81"/>
    <x v="1"/>
    <x v="2"/>
    <x v="3"/>
    <x v="135"/>
  </r>
  <r>
    <n v="136"/>
    <x v="136"/>
    <x v="121"/>
    <x v="9"/>
    <x v="117"/>
    <x v="1"/>
    <x v="0"/>
    <s v="USD"/>
    <x v="136"/>
    <x v="136"/>
    <b v="0"/>
    <x v="78"/>
    <x v="1"/>
    <x v="2"/>
    <x v="0"/>
    <x v="136"/>
  </r>
  <r>
    <n v="137"/>
    <x v="137"/>
    <x v="136"/>
    <x v="56"/>
    <x v="117"/>
    <x v="1"/>
    <x v="8"/>
    <s v="DKK"/>
    <x v="137"/>
    <x v="137"/>
    <b v="0"/>
    <x v="78"/>
    <x v="1"/>
    <x v="2"/>
    <x v="0"/>
    <x v="137"/>
  </r>
  <r>
    <n v="138"/>
    <x v="138"/>
    <x v="137"/>
    <x v="60"/>
    <x v="125"/>
    <x v="1"/>
    <x v="0"/>
    <s v="USD"/>
    <x v="138"/>
    <x v="138"/>
    <b v="0"/>
    <x v="6"/>
    <x v="1"/>
    <x v="2"/>
    <x v="0"/>
    <x v="138"/>
  </r>
  <r>
    <n v="139"/>
    <x v="139"/>
    <x v="138"/>
    <x v="2"/>
    <x v="83"/>
    <x v="1"/>
    <x v="0"/>
    <s v="USD"/>
    <x v="139"/>
    <x v="139"/>
    <b v="0"/>
    <x v="29"/>
    <x v="1"/>
    <x v="2"/>
    <x v="0"/>
    <x v="139"/>
  </r>
  <r>
    <n v="140"/>
    <x v="140"/>
    <x v="139"/>
    <x v="61"/>
    <x v="117"/>
    <x v="1"/>
    <x v="0"/>
    <s v="USD"/>
    <x v="140"/>
    <x v="140"/>
    <b v="0"/>
    <x v="78"/>
    <x v="1"/>
    <x v="2"/>
    <x v="0"/>
    <x v="140"/>
  </r>
  <r>
    <n v="141"/>
    <x v="141"/>
    <x v="140"/>
    <x v="14"/>
    <x v="126"/>
    <x v="1"/>
    <x v="0"/>
    <s v="USD"/>
    <x v="141"/>
    <x v="141"/>
    <b v="0"/>
    <x v="33"/>
    <x v="1"/>
    <x v="2"/>
    <x v="0"/>
    <x v="141"/>
  </r>
  <r>
    <n v="142"/>
    <x v="142"/>
    <x v="141"/>
    <x v="9"/>
    <x v="115"/>
    <x v="1"/>
    <x v="0"/>
    <s v="USD"/>
    <x v="142"/>
    <x v="142"/>
    <b v="0"/>
    <x v="29"/>
    <x v="1"/>
    <x v="2"/>
    <x v="3"/>
    <x v="142"/>
  </r>
  <r>
    <n v="143"/>
    <x v="143"/>
    <x v="142"/>
    <x v="62"/>
    <x v="117"/>
    <x v="1"/>
    <x v="2"/>
    <s v="AUD"/>
    <x v="143"/>
    <x v="143"/>
    <b v="0"/>
    <x v="78"/>
    <x v="1"/>
    <x v="2"/>
    <x v="2"/>
    <x v="143"/>
  </r>
  <r>
    <n v="144"/>
    <x v="144"/>
    <x v="143"/>
    <x v="51"/>
    <x v="127"/>
    <x v="1"/>
    <x v="5"/>
    <s v="CAD"/>
    <x v="144"/>
    <x v="144"/>
    <b v="0"/>
    <x v="77"/>
    <x v="1"/>
    <x v="2"/>
    <x v="0"/>
    <x v="144"/>
  </r>
  <r>
    <n v="145"/>
    <x v="145"/>
    <x v="144"/>
    <x v="37"/>
    <x v="128"/>
    <x v="1"/>
    <x v="0"/>
    <s v="USD"/>
    <x v="145"/>
    <x v="145"/>
    <b v="0"/>
    <x v="82"/>
    <x v="1"/>
    <x v="2"/>
    <x v="0"/>
    <x v="145"/>
  </r>
  <r>
    <n v="146"/>
    <x v="146"/>
    <x v="145"/>
    <x v="22"/>
    <x v="129"/>
    <x v="1"/>
    <x v="0"/>
    <s v="USD"/>
    <x v="146"/>
    <x v="146"/>
    <b v="0"/>
    <x v="83"/>
    <x v="1"/>
    <x v="2"/>
    <x v="2"/>
    <x v="146"/>
  </r>
  <r>
    <n v="147"/>
    <x v="147"/>
    <x v="146"/>
    <x v="39"/>
    <x v="117"/>
    <x v="1"/>
    <x v="1"/>
    <s v="GBP"/>
    <x v="147"/>
    <x v="147"/>
    <b v="0"/>
    <x v="78"/>
    <x v="1"/>
    <x v="2"/>
    <x v="3"/>
    <x v="147"/>
  </r>
  <r>
    <n v="148"/>
    <x v="148"/>
    <x v="147"/>
    <x v="63"/>
    <x v="130"/>
    <x v="1"/>
    <x v="0"/>
    <s v="USD"/>
    <x v="148"/>
    <x v="148"/>
    <b v="0"/>
    <x v="84"/>
    <x v="1"/>
    <x v="2"/>
    <x v="2"/>
    <x v="148"/>
  </r>
  <r>
    <n v="149"/>
    <x v="149"/>
    <x v="148"/>
    <x v="3"/>
    <x v="131"/>
    <x v="1"/>
    <x v="0"/>
    <s v="USD"/>
    <x v="149"/>
    <x v="149"/>
    <b v="0"/>
    <x v="79"/>
    <x v="1"/>
    <x v="2"/>
    <x v="3"/>
    <x v="149"/>
  </r>
  <r>
    <n v="150"/>
    <x v="150"/>
    <x v="149"/>
    <x v="64"/>
    <x v="132"/>
    <x v="1"/>
    <x v="0"/>
    <s v="USD"/>
    <x v="150"/>
    <x v="150"/>
    <b v="0"/>
    <x v="85"/>
    <x v="1"/>
    <x v="2"/>
    <x v="0"/>
    <x v="150"/>
  </r>
  <r>
    <n v="151"/>
    <x v="151"/>
    <x v="150"/>
    <x v="65"/>
    <x v="133"/>
    <x v="1"/>
    <x v="2"/>
    <s v="AUD"/>
    <x v="151"/>
    <x v="151"/>
    <b v="0"/>
    <x v="81"/>
    <x v="1"/>
    <x v="2"/>
    <x v="0"/>
    <x v="151"/>
  </r>
  <r>
    <n v="152"/>
    <x v="152"/>
    <x v="151"/>
    <x v="66"/>
    <x v="134"/>
    <x v="1"/>
    <x v="0"/>
    <s v="USD"/>
    <x v="152"/>
    <x v="152"/>
    <b v="0"/>
    <x v="84"/>
    <x v="1"/>
    <x v="2"/>
    <x v="3"/>
    <x v="152"/>
  </r>
  <r>
    <n v="153"/>
    <x v="153"/>
    <x v="152"/>
    <x v="63"/>
    <x v="135"/>
    <x v="1"/>
    <x v="0"/>
    <s v="USD"/>
    <x v="153"/>
    <x v="153"/>
    <b v="0"/>
    <x v="73"/>
    <x v="1"/>
    <x v="2"/>
    <x v="3"/>
    <x v="153"/>
  </r>
  <r>
    <n v="154"/>
    <x v="154"/>
    <x v="153"/>
    <x v="15"/>
    <x v="130"/>
    <x v="1"/>
    <x v="0"/>
    <s v="USD"/>
    <x v="154"/>
    <x v="154"/>
    <b v="0"/>
    <x v="83"/>
    <x v="1"/>
    <x v="2"/>
    <x v="0"/>
    <x v="154"/>
  </r>
  <r>
    <n v="155"/>
    <x v="155"/>
    <x v="154"/>
    <x v="67"/>
    <x v="136"/>
    <x v="1"/>
    <x v="0"/>
    <s v="USD"/>
    <x v="155"/>
    <x v="155"/>
    <b v="0"/>
    <x v="80"/>
    <x v="1"/>
    <x v="2"/>
    <x v="0"/>
    <x v="155"/>
  </r>
  <r>
    <n v="156"/>
    <x v="156"/>
    <x v="155"/>
    <x v="19"/>
    <x v="137"/>
    <x v="1"/>
    <x v="5"/>
    <s v="CAD"/>
    <x v="156"/>
    <x v="156"/>
    <b v="0"/>
    <x v="41"/>
    <x v="1"/>
    <x v="2"/>
    <x v="3"/>
    <x v="156"/>
  </r>
  <r>
    <n v="157"/>
    <x v="157"/>
    <x v="156"/>
    <x v="68"/>
    <x v="138"/>
    <x v="1"/>
    <x v="0"/>
    <s v="USD"/>
    <x v="157"/>
    <x v="157"/>
    <b v="0"/>
    <x v="84"/>
    <x v="1"/>
    <x v="2"/>
    <x v="2"/>
    <x v="157"/>
  </r>
  <r>
    <n v="158"/>
    <x v="158"/>
    <x v="157"/>
    <x v="10"/>
    <x v="117"/>
    <x v="1"/>
    <x v="0"/>
    <s v="USD"/>
    <x v="158"/>
    <x v="158"/>
    <b v="0"/>
    <x v="78"/>
    <x v="1"/>
    <x v="2"/>
    <x v="3"/>
    <x v="158"/>
  </r>
  <r>
    <n v="159"/>
    <x v="159"/>
    <x v="158"/>
    <x v="69"/>
    <x v="115"/>
    <x v="1"/>
    <x v="0"/>
    <s v="USD"/>
    <x v="159"/>
    <x v="159"/>
    <b v="0"/>
    <x v="29"/>
    <x v="1"/>
    <x v="2"/>
    <x v="2"/>
    <x v="159"/>
  </r>
  <r>
    <n v="160"/>
    <x v="160"/>
    <x v="159"/>
    <x v="10"/>
    <x v="117"/>
    <x v="2"/>
    <x v="0"/>
    <s v="USD"/>
    <x v="160"/>
    <x v="160"/>
    <b v="0"/>
    <x v="78"/>
    <x v="1"/>
    <x v="3"/>
    <x v="0"/>
    <x v="160"/>
  </r>
  <r>
    <n v="161"/>
    <x v="161"/>
    <x v="160"/>
    <x v="63"/>
    <x v="139"/>
    <x v="2"/>
    <x v="0"/>
    <s v="USD"/>
    <x v="161"/>
    <x v="161"/>
    <b v="0"/>
    <x v="29"/>
    <x v="1"/>
    <x v="3"/>
    <x v="3"/>
    <x v="161"/>
  </r>
  <r>
    <n v="162"/>
    <x v="162"/>
    <x v="161"/>
    <x v="70"/>
    <x v="140"/>
    <x v="2"/>
    <x v="0"/>
    <s v="USD"/>
    <x v="162"/>
    <x v="162"/>
    <b v="0"/>
    <x v="73"/>
    <x v="1"/>
    <x v="3"/>
    <x v="3"/>
    <x v="162"/>
  </r>
  <r>
    <n v="163"/>
    <x v="163"/>
    <x v="162"/>
    <x v="71"/>
    <x v="117"/>
    <x v="2"/>
    <x v="0"/>
    <s v="USD"/>
    <x v="163"/>
    <x v="163"/>
    <b v="0"/>
    <x v="78"/>
    <x v="1"/>
    <x v="3"/>
    <x v="0"/>
    <x v="163"/>
  </r>
  <r>
    <n v="164"/>
    <x v="164"/>
    <x v="163"/>
    <x v="72"/>
    <x v="141"/>
    <x v="2"/>
    <x v="0"/>
    <s v="USD"/>
    <x v="164"/>
    <x v="164"/>
    <b v="0"/>
    <x v="63"/>
    <x v="1"/>
    <x v="3"/>
    <x v="3"/>
    <x v="164"/>
  </r>
  <r>
    <n v="165"/>
    <x v="165"/>
    <x v="164"/>
    <x v="73"/>
    <x v="117"/>
    <x v="2"/>
    <x v="1"/>
    <s v="GBP"/>
    <x v="165"/>
    <x v="165"/>
    <b v="0"/>
    <x v="78"/>
    <x v="1"/>
    <x v="3"/>
    <x v="0"/>
    <x v="165"/>
  </r>
  <r>
    <n v="166"/>
    <x v="166"/>
    <x v="165"/>
    <x v="10"/>
    <x v="142"/>
    <x v="2"/>
    <x v="0"/>
    <s v="USD"/>
    <x v="166"/>
    <x v="166"/>
    <b v="0"/>
    <x v="29"/>
    <x v="1"/>
    <x v="3"/>
    <x v="2"/>
    <x v="166"/>
  </r>
  <r>
    <n v="167"/>
    <x v="167"/>
    <x v="166"/>
    <x v="74"/>
    <x v="143"/>
    <x v="2"/>
    <x v="0"/>
    <s v="USD"/>
    <x v="167"/>
    <x v="167"/>
    <b v="0"/>
    <x v="84"/>
    <x v="1"/>
    <x v="3"/>
    <x v="0"/>
    <x v="167"/>
  </r>
  <r>
    <n v="168"/>
    <x v="168"/>
    <x v="167"/>
    <x v="6"/>
    <x v="144"/>
    <x v="2"/>
    <x v="0"/>
    <s v="USD"/>
    <x v="168"/>
    <x v="168"/>
    <b v="0"/>
    <x v="83"/>
    <x v="1"/>
    <x v="3"/>
    <x v="0"/>
    <x v="168"/>
  </r>
  <r>
    <n v="169"/>
    <x v="169"/>
    <x v="168"/>
    <x v="30"/>
    <x v="145"/>
    <x v="2"/>
    <x v="1"/>
    <s v="GBP"/>
    <x v="169"/>
    <x v="169"/>
    <b v="0"/>
    <x v="73"/>
    <x v="1"/>
    <x v="3"/>
    <x v="3"/>
    <x v="169"/>
  </r>
  <r>
    <n v="170"/>
    <x v="170"/>
    <x v="169"/>
    <x v="3"/>
    <x v="144"/>
    <x v="2"/>
    <x v="0"/>
    <s v="USD"/>
    <x v="170"/>
    <x v="170"/>
    <b v="0"/>
    <x v="73"/>
    <x v="1"/>
    <x v="3"/>
    <x v="0"/>
    <x v="170"/>
  </r>
  <r>
    <n v="171"/>
    <x v="171"/>
    <x v="170"/>
    <x v="63"/>
    <x v="116"/>
    <x v="2"/>
    <x v="0"/>
    <s v="USD"/>
    <x v="171"/>
    <x v="171"/>
    <b v="0"/>
    <x v="29"/>
    <x v="1"/>
    <x v="3"/>
    <x v="2"/>
    <x v="171"/>
  </r>
  <r>
    <n v="172"/>
    <x v="172"/>
    <x v="171"/>
    <x v="75"/>
    <x v="117"/>
    <x v="2"/>
    <x v="0"/>
    <s v="USD"/>
    <x v="172"/>
    <x v="172"/>
    <b v="0"/>
    <x v="78"/>
    <x v="1"/>
    <x v="3"/>
    <x v="0"/>
    <x v="172"/>
  </r>
  <r>
    <n v="173"/>
    <x v="173"/>
    <x v="172"/>
    <x v="76"/>
    <x v="117"/>
    <x v="2"/>
    <x v="1"/>
    <s v="GBP"/>
    <x v="173"/>
    <x v="173"/>
    <b v="0"/>
    <x v="78"/>
    <x v="1"/>
    <x v="3"/>
    <x v="0"/>
    <x v="173"/>
  </r>
  <r>
    <n v="174"/>
    <x v="174"/>
    <x v="173"/>
    <x v="12"/>
    <x v="117"/>
    <x v="2"/>
    <x v="9"/>
    <s v="EUR"/>
    <x v="174"/>
    <x v="174"/>
    <b v="0"/>
    <x v="78"/>
    <x v="1"/>
    <x v="3"/>
    <x v="0"/>
    <x v="174"/>
  </r>
  <r>
    <n v="175"/>
    <x v="175"/>
    <x v="174"/>
    <x v="22"/>
    <x v="146"/>
    <x v="2"/>
    <x v="1"/>
    <s v="GBP"/>
    <x v="175"/>
    <x v="175"/>
    <b v="0"/>
    <x v="55"/>
    <x v="1"/>
    <x v="3"/>
    <x v="3"/>
    <x v="175"/>
  </r>
  <r>
    <n v="176"/>
    <x v="176"/>
    <x v="175"/>
    <x v="15"/>
    <x v="117"/>
    <x v="2"/>
    <x v="0"/>
    <s v="USD"/>
    <x v="176"/>
    <x v="176"/>
    <b v="0"/>
    <x v="78"/>
    <x v="1"/>
    <x v="3"/>
    <x v="0"/>
    <x v="176"/>
  </r>
  <r>
    <n v="177"/>
    <x v="177"/>
    <x v="176"/>
    <x v="52"/>
    <x v="147"/>
    <x v="2"/>
    <x v="0"/>
    <s v="USD"/>
    <x v="177"/>
    <x v="177"/>
    <b v="0"/>
    <x v="63"/>
    <x v="1"/>
    <x v="3"/>
    <x v="0"/>
    <x v="177"/>
  </r>
  <r>
    <n v="178"/>
    <x v="178"/>
    <x v="177"/>
    <x v="69"/>
    <x v="117"/>
    <x v="2"/>
    <x v="3"/>
    <s v="EUR"/>
    <x v="178"/>
    <x v="178"/>
    <b v="0"/>
    <x v="78"/>
    <x v="1"/>
    <x v="3"/>
    <x v="0"/>
    <x v="178"/>
  </r>
  <r>
    <n v="179"/>
    <x v="179"/>
    <x v="178"/>
    <x v="28"/>
    <x v="148"/>
    <x v="2"/>
    <x v="0"/>
    <s v="USD"/>
    <x v="179"/>
    <x v="179"/>
    <b v="0"/>
    <x v="84"/>
    <x v="1"/>
    <x v="3"/>
    <x v="2"/>
    <x v="179"/>
  </r>
  <r>
    <n v="180"/>
    <x v="180"/>
    <x v="179"/>
    <x v="38"/>
    <x v="149"/>
    <x v="2"/>
    <x v="1"/>
    <s v="GBP"/>
    <x v="180"/>
    <x v="180"/>
    <b v="0"/>
    <x v="62"/>
    <x v="1"/>
    <x v="3"/>
    <x v="0"/>
    <x v="180"/>
  </r>
  <r>
    <n v="181"/>
    <x v="181"/>
    <x v="180"/>
    <x v="77"/>
    <x v="150"/>
    <x v="2"/>
    <x v="1"/>
    <s v="GBP"/>
    <x v="181"/>
    <x v="181"/>
    <b v="0"/>
    <x v="80"/>
    <x v="1"/>
    <x v="3"/>
    <x v="0"/>
    <x v="181"/>
  </r>
  <r>
    <n v="182"/>
    <x v="182"/>
    <x v="181"/>
    <x v="28"/>
    <x v="117"/>
    <x v="2"/>
    <x v="0"/>
    <s v="USD"/>
    <x v="182"/>
    <x v="182"/>
    <b v="0"/>
    <x v="78"/>
    <x v="1"/>
    <x v="3"/>
    <x v="2"/>
    <x v="182"/>
  </r>
  <r>
    <n v="183"/>
    <x v="183"/>
    <x v="182"/>
    <x v="78"/>
    <x v="151"/>
    <x v="2"/>
    <x v="1"/>
    <s v="GBP"/>
    <x v="183"/>
    <x v="183"/>
    <b v="0"/>
    <x v="8"/>
    <x v="1"/>
    <x v="3"/>
    <x v="3"/>
    <x v="183"/>
  </r>
  <r>
    <n v="184"/>
    <x v="184"/>
    <x v="183"/>
    <x v="15"/>
    <x v="152"/>
    <x v="2"/>
    <x v="5"/>
    <s v="CAD"/>
    <x v="184"/>
    <x v="184"/>
    <b v="0"/>
    <x v="84"/>
    <x v="1"/>
    <x v="3"/>
    <x v="3"/>
    <x v="184"/>
  </r>
  <r>
    <n v="185"/>
    <x v="185"/>
    <x v="184"/>
    <x v="79"/>
    <x v="153"/>
    <x v="2"/>
    <x v="10"/>
    <s v="NOK"/>
    <x v="185"/>
    <x v="185"/>
    <b v="0"/>
    <x v="73"/>
    <x v="1"/>
    <x v="3"/>
    <x v="2"/>
    <x v="185"/>
  </r>
  <r>
    <n v="186"/>
    <x v="186"/>
    <x v="185"/>
    <x v="10"/>
    <x v="117"/>
    <x v="2"/>
    <x v="0"/>
    <s v="USD"/>
    <x v="186"/>
    <x v="186"/>
    <b v="0"/>
    <x v="78"/>
    <x v="1"/>
    <x v="3"/>
    <x v="1"/>
    <x v="186"/>
  </r>
  <r>
    <n v="187"/>
    <x v="187"/>
    <x v="186"/>
    <x v="10"/>
    <x v="25"/>
    <x v="2"/>
    <x v="0"/>
    <s v="USD"/>
    <x v="187"/>
    <x v="187"/>
    <b v="0"/>
    <x v="81"/>
    <x v="1"/>
    <x v="3"/>
    <x v="0"/>
    <x v="187"/>
  </r>
  <r>
    <n v="188"/>
    <x v="188"/>
    <x v="187"/>
    <x v="15"/>
    <x v="117"/>
    <x v="2"/>
    <x v="0"/>
    <s v="USD"/>
    <x v="188"/>
    <x v="188"/>
    <b v="0"/>
    <x v="78"/>
    <x v="1"/>
    <x v="3"/>
    <x v="3"/>
    <x v="188"/>
  </r>
  <r>
    <n v="189"/>
    <x v="189"/>
    <x v="188"/>
    <x v="69"/>
    <x v="154"/>
    <x v="2"/>
    <x v="0"/>
    <s v="USD"/>
    <x v="189"/>
    <x v="189"/>
    <b v="0"/>
    <x v="81"/>
    <x v="1"/>
    <x v="3"/>
    <x v="2"/>
    <x v="189"/>
  </r>
  <r>
    <n v="190"/>
    <x v="190"/>
    <x v="189"/>
    <x v="14"/>
    <x v="155"/>
    <x v="2"/>
    <x v="0"/>
    <s v="USD"/>
    <x v="190"/>
    <x v="190"/>
    <b v="0"/>
    <x v="29"/>
    <x v="1"/>
    <x v="3"/>
    <x v="2"/>
    <x v="190"/>
  </r>
  <r>
    <n v="191"/>
    <x v="191"/>
    <x v="190"/>
    <x v="10"/>
    <x v="156"/>
    <x v="2"/>
    <x v="2"/>
    <s v="AUD"/>
    <x v="191"/>
    <x v="191"/>
    <b v="0"/>
    <x v="83"/>
    <x v="1"/>
    <x v="3"/>
    <x v="0"/>
    <x v="191"/>
  </r>
  <r>
    <n v="192"/>
    <x v="192"/>
    <x v="191"/>
    <x v="80"/>
    <x v="157"/>
    <x v="2"/>
    <x v="0"/>
    <s v="USD"/>
    <x v="192"/>
    <x v="192"/>
    <b v="0"/>
    <x v="83"/>
    <x v="1"/>
    <x v="3"/>
    <x v="3"/>
    <x v="192"/>
  </r>
  <r>
    <n v="193"/>
    <x v="193"/>
    <x v="192"/>
    <x v="28"/>
    <x v="117"/>
    <x v="2"/>
    <x v="1"/>
    <s v="GBP"/>
    <x v="193"/>
    <x v="193"/>
    <b v="0"/>
    <x v="78"/>
    <x v="1"/>
    <x v="3"/>
    <x v="3"/>
    <x v="193"/>
  </r>
  <r>
    <n v="194"/>
    <x v="194"/>
    <x v="193"/>
    <x v="30"/>
    <x v="158"/>
    <x v="2"/>
    <x v="1"/>
    <s v="GBP"/>
    <x v="194"/>
    <x v="194"/>
    <b v="0"/>
    <x v="83"/>
    <x v="1"/>
    <x v="3"/>
    <x v="2"/>
    <x v="194"/>
  </r>
  <r>
    <n v="195"/>
    <x v="195"/>
    <x v="194"/>
    <x v="71"/>
    <x v="117"/>
    <x v="2"/>
    <x v="0"/>
    <s v="USD"/>
    <x v="195"/>
    <x v="195"/>
    <b v="0"/>
    <x v="78"/>
    <x v="1"/>
    <x v="3"/>
    <x v="0"/>
    <x v="195"/>
  </r>
  <r>
    <n v="196"/>
    <x v="196"/>
    <x v="195"/>
    <x v="8"/>
    <x v="159"/>
    <x v="2"/>
    <x v="1"/>
    <s v="GBP"/>
    <x v="196"/>
    <x v="196"/>
    <b v="0"/>
    <x v="10"/>
    <x v="1"/>
    <x v="3"/>
    <x v="0"/>
    <x v="196"/>
  </r>
  <r>
    <n v="197"/>
    <x v="197"/>
    <x v="196"/>
    <x v="30"/>
    <x v="160"/>
    <x v="2"/>
    <x v="1"/>
    <s v="GBP"/>
    <x v="197"/>
    <x v="197"/>
    <b v="0"/>
    <x v="22"/>
    <x v="1"/>
    <x v="3"/>
    <x v="1"/>
    <x v="197"/>
  </r>
  <r>
    <n v="198"/>
    <x v="198"/>
    <x v="197"/>
    <x v="31"/>
    <x v="161"/>
    <x v="2"/>
    <x v="0"/>
    <s v="USD"/>
    <x v="198"/>
    <x v="198"/>
    <b v="0"/>
    <x v="79"/>
    <x v="1"/>
    <x v="3"/>
    <x v="3"/>
    <x v="198"/>
  </r>
  <r>
    <n v="199"/>
    <x v="199"/>
    <x v="198"/>
    <x v="3"/>
    <x v="117"/>
    <x v="2"/>
    <x v="0"/>
    <s v="USD"/>
    <x v="199"/>
    <x v="199"/>
    <b v="0"/>
    <x v="78"/>
    <x v="1"/>
    <x v="3"/>
    <x v="2"/>
    <x v="199"/>
  </r>
  <r>
    <n v="200"/>
    <x v="200"/>
    <x v="199"/>
    <x v="12"/>
    <x v="162"/>
    <x v="2"/>
    <x v="0"/>
    <s v="USD"/>
    <x v="200"/>
    <x v="200"/>
    <b v="0"/>
    <x v="59"/>
    <x v="1"/>
    <x v="3"/>
    <x v="3"/>
    <x v="200"/>
  </r>
  <r>
    <n v="201"/>
    <x v="201"/>
    <x v="200"/>
    <x v="81"/>
    <x v="163"/>
    <x v="2"/>
    <x v="0"/>
    <s v="USD"/>
    <x v="201"/>
    <x v="201"/>
    <b v="0"/>
    <x v="63"/>
    <x v="1"/>
    <x v="3"/>
    <x v="0"/>
    <x v="201"/>
  </r>
  <r>
    <n v="202"/>
    <x v="202"/>
    <x v="201"/>
    <x v="12"/>
    <x v="117"/>
    <x v="2"/>
    <x v="0"/>
    <s v="USD"/>
    <x v="202"/>
    <x v="202"/>
    <b v="0"/>
    <x v="78"/>
    <x v="1"/>
    <x v="3"/>
    <x v="0"/>
    <x v="202"/>
  </r>
  <r>
    <n v="203"/>
    <x v="203"/>
    <x v="202"/>
    <x v="30"/>
    <x v="164"/>
    <x v="2"/>
    <x v="1"/>
    <s v="GBP"/>
    <x v="203"/>
    <x v="203"/>
    <b v="0"/>
    <x v="22"/>
    <x v="1"/>
    <x v="3"/>
    <x v="3"/>
    <x v="203"/>
  </r>
  <r>
    <n v="204"/>
    <x v="204"/>
    <x v="203"/>
    <x v="82"/>
    <x v="165"/>
    <x v="2"/>
    <x v="2"/>
    <s v="AUD"/>
    <x v="204"/>
    <x v="204"/>
    <b v="0"/>
    <x v="86"/>
    <x v="1"/>
    <x v="3"/>
    <x v="2"/>
    <x v="204"/>
  </r>
  <r>
    <n v="205"/>
    <x v="205"/>
    <x v="204"/>
    <x v="6"/>
    <x v="166"/>
    <x v="2"/>
    <x v="0"/>
    <s v="USD"/>
    <x v="205"/>
    <x v="205"/>
    <b v="0"/>
    <x v="57"/>
    <x v="1"/>
    <x v="3"/>
    <x v="0"/>
    <x v="205"/>
  </r>
  <r>
    <n v="206"/>
    <x v="206"/>
    <x v="205"/>
    <x v="83"/>
    <x v="117"/>
    <x v="2"/>
    <x v="0"/>
    <s v="USD"/>
    <x v="206"/>
    <x v="206"/>
    <b v="0"/>
    <x v="78"/>
    <x v="1"/>
    <x v="3"/>
    <x v="2"/>
    <x v="206"/>
  </r>
  <r>
    <n v="207"/>
    <x v="207"/>
    <x v="206"/>
    <x v="32"/>
    <x v="167"/>
    <x v="2"/>
    <x v="5"/>
    <s v="CAD"/>
    <x v="207"/>
    <x v="207"/>
    <b v="0"/>
    <x v="62"/>
    <x v="1"/>
    <x v="3"/>
    <x v="3"/>
    <x v="207"/>
  </r>
  <r>
    <n v="208"/>
    <x v="208"/>
    <x v="207"/>
    <x v="63"/>
    <x v="117"/>
    <x v="2"/>
    <x v="2"/>
    <s v="AUD"/>
    <x v="208"/>
    <x v="208"/>
    <b v="0"/>
    <x v="78"/>
    <x v="1"/>
    <x v="3"/>
    <x v="3"/>
    <x v="208"/>
  </r>
  <r>
    <n v="209"/>
    <x v="209"/>
    <x v="208"/>
    <x v="31"/>
    <x v="117"/>
    <x v="2"/>
    <x v="0"/>
    <s v="USD"/>
    <x v="209"/>
    <x v="209"/>
    <b v="0"/>
    <x v="78"/>
    <x v="1"/>
    <x v="3"/>
    <x v="0"/>
    <x v="209"/>
  </r>
  <r>
    <n v="210"/>
    <x v="210"/>
    <x v="209"/>
    <x v="14"/>
    <x v="168"/>
    <x v="2"/>
    <x v="0"/>
    <s v="USD"/>
    <x v="210"/>
    <x v="210"/>
    <b v="0"/>
    <x v="51"/>
    <x v="1"/>
    <x v="3"/>
    <x v="0"/>
    <x v="210"/>
  </r>
  <r>
    <n v="211"/>
    <x v="211"/>
    <x v="210"/>
    <x v="10"/>
    <x v="169"/>
    <x v="2"/>
    <x v="0"/>
    <s v="USD"/>
    <x v="211"/>
    <x v="211"/>
    <b v="0"/>
    <x v="8"/>
    <x v="1"/>
    <x v="3"/>
    <x v="0"/>
    <x v="211"/>
  </r>
  <r>
    <n v="212"/>
    <x v="212"/>
    <x v="211"/>
    <x v="84"/>
    <x v="116"/>
    <x v="2"/>
    <x v="0"/>
    <s v="USD"/>
    <x v="212"/>
    <x v="212"/>
    <b v="0"/>
    <x v="29"/>
    <x v="1"/>
    <x v="3"/>
    <x v="2"/>
    <x v="212"/>
  </r>
  <r>
    <n v="213"/>
    <x v="213"/>
    <x v="212"/>
    <x v="63"/>
    <x v="170"/>
    <x v="2"/>
    <x v="0"/>
    <s v="USD"/>
    <x v="213"/>
    <x v="213"/>
    <b v="0"/>
    <x v="29"/>
    <x v="1"/>
    <x v="3"/>
    <x v="0"/>
    <x v="213"/>
  </r>
  <r>
    <n v="214"/>
    <x v="214"/>
    <x v="213"/>
    <x v="78"/>
    <x v="116"/>
    <x v="2"/>
    <x v="0"/>
    <s v="USD"/>
    <x v="214"/>
    <x v="214"/>
    <b v="0"/>
    <x v="29"/>
    <x v="1"/>
    <x v="3"/>
    <x v="0"/>
    <x v="214"/>
  </r>
  <r>
    <n v="215"/>
    <x v="215"/>
    <x v="214"/>
    <x v="85"/>
    <x v="115"/>
    <x v="2"/>
    <x v="1"/>
    <s v="GBP"/>
    <x v="215"/>
    <x v="215"/>
    <b v="0"/>
    <x v="29"/>
    <x v="1"/>
    <x v="3"/>
    <x v="2"/>
    <x v="215"/>
  </r>
  <r>
    <n v="216"/>
    <x v="216"/>
    <x v="215"/>
    <x v="63"/>
    <x v="171"/>
    <x v="2"/>
    <x v="0"/>
    <s v="USD"/>
    <x v="216"/>
    <x v="216"/>
    <b v="0"/>
    <x v="87"/>
    <x v="1"/>
    <x v="3"/>
    <x v="0"/>
    <x v="216"/>
  </r>
  <r>
    <n v="217"/>
    <x v="217"/>
    <x v="216"/>
    <x v="57"/>
    <x v="172"/>
    <x v="2"/>
    <x v="11"/>
    <s v="SEK"/>
    <x v="217"/>
    <x v="217"/>
    <b v="0"/>
    <x v="44"/>
    <x v="1"/>
    <x v="3"/>
    <x v="3"/>
    <x v="217"/>
  </r>
  <r>
    <n v="218"/>
    <x v="218"/>
    <x v="217"/>
    <x v="10"/>
    <x v="173"/>
    <x v="2"/>
    <x v="0"/>
    <s v="USD"/>
    <x v="218"/>
    <x v="218"/>
    <b v="0"/>
    <x v="29"/>
    <x v="1"/>
    <x v="3"/>
    <x v="0"/>
    <x v="218"/>
  </r>
  <r>
    <n v="219"/>
    <x v="219"/>
    <x v="218"/>
    <x v="63"/>
    <x v="174"/>
    <x v="2"/>
    <x v="0"/>
    <s v="USD"/>
    <x v="219"/>
    <x v="219"/>
    <b v="0"/>
    <x v="88"/>
    <x v="1"/>
    <x v="3"/>
    <x v="2"/>
    <x v="219"/>
  </r>
  <r>
    <n v="220"/>
    <x v="220"/>
    <x v="219"/>
    <x v="63"/>
    <x v="175"/>
    <x v="2"/>
    <x v="0"/>
    <s v="USD"/>
    <x v="220"/>
    <x v="220"/>
    <b v="0"/>
    <x v="83"/>
    <x v="1"/>
    <x v="3"/>
    <x v="0"/>
    <x v="220"/>
  </r>
  <r>
    <n v="221"/>
    <x v="221"/>
    <x v="220"/>
    <x v="63"/>
    <x v="117"/>
    <x v="2"/>
    <x v="0"/>
    <s v="USD"/>
    <x v="221"/>
    <x v="221"/>
    <b v="0"/>
    <x v="78"/>
    <x v="1"/>
    <x v="3"/>
    <x v="0"/>
    <x v="221"/>
  </r>
  <r>
    <n v="222"/>
    <x v="222"/>
    <x v="221"/>
    <x v="28"/>
    <x v="176"/>
    <x v="2"/>
    <x v="0"/>
    <s v="USD"/>
    <x v="222"/>
    <x v="222"/>
    <b v="0"/>
    <x v="84"/>
    <x v="1"/>
    <x v="3"/>
    <x v="0"/>
    <x v="222"/>
  </r>
  <r>
    <n v="223"/>
    <x v="223"/>
    <x v="222"/>
    <x v="86"/>
    <x v="117"/>
    <x v="2"/>
    <x v="0"/>
    <s v="USD"/>
    <x v="223"/>
    <x v="223"/>
    <b v="0"/>
    <x v="78"/>
    <x v="1"/>
    <x v="3"/>
    <x v="2"/>
    <x v="223"/>
  </r>
  <r>
    <n v="224"/>
    <x v="224"/>
    <x v="223"/>
    <x v="87"/>
    <x v="117"/>
    <x v="2"/>
    <x v="2"/>
    <s v="AUD"/>
    <x v="224"/>
    <x v="224"/>
    <b v="0"/>
    <x v="78"/>
    <x v="1"/>
    <x v="3"/>
    <x v="0"/>
    <x v="224"/>
  </r>
  <r>
    <n v="225"/>
    <x v="225"/>
    <x v="224"/>
    <x v="48"/>
    <x v="117"/>
    <x v="2"/>
    <x v="0"/>
    <s v="USD"/>
    <x v="225"/>
    <x v="225"/>
    <b v="0"/>
    <x v="78"/>
    <x v="1"/>
    <x v="3"/>
    <x v="2"/>
    <x v="225"/>
  </r>
  <r>
    <n v="226"/>
    <x v="226"/>
    <x v="225"/>
    <x v="88"/>
    <x v="156"/>
    <x v="2"/>
    <x v="1"/>
    <s v="GBP"/>
    <x v="226"/>
    <x v="226"/>
    <b v="0"/>
    <x v="84"/>
    <x v="1"/>
    <x v="3"/>
    <x v="0"/>
    <x v="226"/>
  </r>
  <r>
    <n v="227"/>
    <x v="227"/>
    <x v="226"/>
    <x v="89"/>
    <x v="117"/>
    <x v="2"/>
    <x v="0"/>
    <s v="USD"/>
    <x v="227"/>
    <x v="227"/>
    <b v="0"/>
    <x v="78"/>
    <x v="1"/>
    <x v="3"/>
    <x v="0"/>
    <x v="227"/>
  </r>
  <r>
    <n v="228"/>
    <x v="228"/>
    <x v="227"/>
    <x v="6"/>
    <x v="117"/>
    <x v="2"/>
    <x v="1"/>
    <s v="GBP"/>
    <x v="228"/>
    <x v="228"/>
    <b v="0"/>
    <x v="78"/>
    <x v="1"/>
    <x v="3"/>
    <x v="0"/>
    <x v="228"/>
  </r>
  <r>
    <n v="229"/>
    <x v="229"/>
    <x v="228"/>
    <x v="9"/>
    <x v="117"/>
    <x v="2"/>
    <x v="12"/>
    <s v="EUR"/>
    <x v="229"/>
    <x v="229"/>
    <b v="0"/>
    <x v="78"/>
    <x v="1"/>
    <x v="3"/>
    <x v="2"/>
    <x v="229"/>
  </r>
  <r>
    <n v="230"/>
    <x v="230"/>
    <x v="229"/>
    <x v="36"/>
    <x v="177"/>
    <x v="2"/>
    <x v="0"/>
    <s v="USD"/>
    <x v="230"/>
    <x v="230"/>
    <b v="0"/>
    <x v="84"/>
    <x v="1"/>
    <x v="3"/>
    <x v="0"/>
    <x v="230"/>
  </r>
  <r>
    <n v="231"/>
    <x v="231"/>
    <x v="230"/>
    <x v="86"/>
    <x v="117"/>
    <x v="2"/>
    <x v="0"/>
    <s v="USD"/>
    <x v="231"/>
    <x v="231"/>
    <b v="0"/>
    <x v="78"/>
    <x v="1"/>
    <x v="3"/>
    <x v="0"/>
    <x v="231"/>
  </r>
  <r>
    <n v="232"/>
    <x v="232"/>
    <x v="231"/>
    <x v="23"/>
    <x v="178"/>
    <x v="2"/>
    <x v="1"/>
    <s v="GBP"/>
    <x v="232"/>
    <x v="232"/>
    <b v="0"/>
    <x v="63"/>
    <x v="1"/>
    <x v="3"/>
    <x v="0"/>
    <x v="232"/>
  </r>
  <r>
    <n v="233"/>
    <x v="233"/>
    <x v="232"/>
    <x v="90"/>
    <x v="117"/>
    <x v="2"/>
    <x v="0"/>
    <s v="USD"/>
    <x v="233"/>
    <x v="233"/>
    <b v="0"/>
    <x v="78"/>
    <x v="1"/>
    <x v="3"/>
    <x v="2"/>
    <x v="233"/>
  </r>
  <r>
    <n v="234"/>
    <x v="234"/>
    <x v="233"/>
    <x v="28"/>
    <x v="149"/>
    <x v="2"/>
    <x v="0"/>
    <s v="USD"/>
    <x v="234"/>
    <x v="234"/>
    <b v="0"/>
    <x v="81"/>
    <x v="1"/>
    <x v="3"/>
    <x v="0"/>
    <x v="234"/>
  </r>
  <r>
    <n v="235"/>
    <x v="235"/>
    <x v="234"/>
    <x v="3"/>
    <x v="117"/>
    <x v="2"/>
    <x v="0"/>
    <s v="USD"/>
    <x v="235"/>
    <x v="235"/>
    <b v="0"/>
    <x v="78"/>
    <x v="1"/>
    <x v="3"/>
    <x v="0"/>
    <x v="235"/>
  </r>
  <r>
    <n v="236"/>
    <x v="236"/>
    <x v="235"/>
    <x v="60"/>
    <x v="117"/>
    <x v="2"/>
    <x v="0"/>
    <s v="USD"/>
    <x v="236"/>
    <x v="236"/>
    <b v="0"/>
    <x v="78"/>
    <x v="1"/>
    <x v="3"/>
    <x v="0"/>
    <x v="236"/>
  </r>
  <r>
    <n v="237"/>
    <x v="237"/>
    <x v="236"/>
    <x v="36"/>
    <x v="155"/>
    <x v="2"/>
    <x v="0"/>
    <s v="USD"/>
    <x v="237"/>
    <x v="237"/>
    <b v="0"/>
    <x v="29"/>
    <x v="1"/>
    <x v="3"/>
    <x v="2"/>
    <x v="237"/>
  </r>
  <r>
    <n v="238"/>
    <x v="238"/>
    <x v="237"/>
    <x v="91"/>
    <x v="117"/>
    <x v="2"/>
    <x v="0"/>
    <s v="USD"/>
    <x v="238"/>
    <x v="238"/>
    <b v="0"/>
    <x v="78"/>
    <x v="1"/>
    <x v="3"/>
    <x v="2"/>
    <x v="238"/>
  </r>
  <r>
    <n v="239"/>
    <x v="239"/>
    <x v="238"/>
    <x v="28"/>
    <x v="156"/>
    <x v="2"/>
    <x v="2"/>
    <s v="AUD"/>
    <x v="239"/>
    <x v="239"/>
    <b v="0"/>
    <x v="81"/>
    <x v="1"/>
    <x v="3"/>
    <x v="0"/>
    <x v="239"/>
  </r>
  <r>
    <n v="240"/>
    <x v="240"/>
    <x v="239"/>
    <x v="36"/>
    <x v="179"/>
    <x v="0"/>
    <x v="0"/>
    <s v="USD"/>
    <x v="240"/>
    <x v="240"/>
    <b v="1"/>
    <x v="89"/>
    <x v="0"/>
    <x v="4"/>
    <x v="4"/>
    <x v="240"/>
  </r>
  <r>
    <n v="241"/>
    <x v="241"/>
    <x v="240"/>
    <x v="92"/>
    <x v="180"/>
    <x v="0"/>
    <x v="0"/>
    <s v="USD"/>
    <x v="241"/>
    <x v="241"/>
    <b v="1"/>
    <x v="90"/>
    <x v="0"/>
    <x v="4"/>
    <x v="3"/>
    <x v="241"/>
  </r>
  <r>
    <n v="242"/>
    <x v="242"/>
    <x v="241"/>
    <x v="93"/>
    <x v="181"/>
    <x v="0"/>
    <x v="0"/>
    <s v="USD"/>
    <x v="242"/>
    <x v="242"/>
    <b v="1"/>
    <x v="91"/>
    <x v="0"/>
    <x v="4"/>
    <x v="6"/>
    <x v="242"/>
  </r>
  <r>
    <n v="243"/>
    <x v="243"/>
    <x v="242"/>
    <x v="31"/>
    <x v="182"/>
    <x v="0"/>
    <x v="0"/>
    <s v="USD"/>
    <x v="243"/>
    <x v="243"/>
    <b v="1"/>
    <x v="92"/>
    <x v="0"/>
    <x v="4"/>
    <x v="3"/>
    <x v="243"/>
  </r>
  <r>
    <n v="244"/>
    <x v="244"/>
    <x v="243"/>
    <x v="8"/>
    <x v="183"/>
    <x v="0"/>
    <x v="0"/>
    <s v="USD"/>
    <x v="244"/>
    <x v="244"/>
    <b v="1"/>
    <x v="87"/>
    <x v="0"/>
    <x v="4"/>
    <x v="7"/>
    <x v="244"/>
  </r>
  <r>
    <n v="245"/>
    <x v="245"/>
    <x v="244"/>
    <x v="10"/>
    <x v="184"/>
    <x v="0"/>
    <x v="0"/>
    <s v="USD"/>
    <x v="245"/>
    <x v="245"/>
    <b v="1"/>
    <x v="93"/>
    <x v="0"/>
    <x v="4"/>
    <x v="5"/>
    <x v="245"/>
  </r>
  <r>
    <n v="246"/>
    <x v="246"/>
    <x v="245"/>
    <x v="10"/>
    <x v="185"/>
    <x v="0"/>
    <x v="0"/>
    <s v="USD"/>
    <x v="246"/>
    <x v="246"/>
    <b v="1"/>
    <x v="94"/>
    <x v="0"/>
    <x v="4"/>
    <x v="7"/>
    <x v="246"/>
  </r>
  <r>
    <n v="247"/>
    <x v="247"/>
    <x v="246"/>
    <x v="10"/>
    <x v="186"/>
    <x v="0"/>
    <x v="0"/>
    <s v="USD"/>
    <x v="247"/>
    <x v="247"/>
    <b v="1"/>
    <x v="95"/>
    <x v="0"/>
    <x v="4"/>
    <x v="7"/>
    <x v="247"/>
  </r>
  <r>
    <n v="248"/>
    <x v="248"/>
    <x v="247"/>
    <x v="94"/>
    <x v="187"/>
    <x v="0"/>
    <x v="0"/>
    <s v="USD"/>
    <x v="248"/>
    <x v="248"/>
    <b v="1"/>
    <x v="96"/>
    <x v="0"/>
    <x v="4"/>
    <x v="6"/>
    <x v="248"/>
  </r>
  <r>
    <n v="249"/>
    <x v="249"/>
    <x v="248"/>
    <x v="3"/>
    <x v="188"/>
    <x v="0"/>
    <x v="0"/>
    <s v="USD"/>
    <x v="249"/>
    <x v="249"/>
    <b v="1"/>
    <x v="97"/>
    <x v="0"/>
    <x v="4"/>
    <x v="7"/>
    <x v="249"/>
  </r>
  <r>
    <n v="250"/>
    <x v="250"/>
    <x v="249"/>
    <x v="11"/>
    <x v="189"/>
    <x v="0"/>
    <x v="0"/>
    <s v="USD"/>
    <x v="250"/>
    <x v="250"/>
    <b v="1"/>
    <x v="98"/>
    <x v="0"/>
    <x v="4"/>
    <x v="4"/>
    <x v="250"/>
  </r>
  <r>
    <n v="251"/>
    <x v="251"/>
    <x v="250"/>
    <x v="8"/>
    <x v="190"/>
    <x v="0"/>
    <x v="0"/>
    <s v="USD"/>
    <x v="251"/>
    <x v="251"/>
    <b v="1"/>
    <x v="99"/>
    <x v="0"/>
    <x v="4"/>
    <x v="5"/>
    <x v="251"/>
  </r>
  <r>
    <n v="252"/>
    <x v="252"/>
    <x v="251"/>
    <x v="10"/>
    <x v="191"/>
    <x v="0"/>
    <x v="0"/>
    <s v="USD"/>
    <x v="252"/>
    <x v="252"/>
    <b v="1"/>
    <x v="52"/>
    <x v="0"/>
    <x v="4"/>
    <x v="7"/>
    <x v="252"/>
  </r>
  <r>
    <n v="253"/>
    <x v="253"/>
    <x v="252"/>
    <x v="15"/>
    <x v="192"/>
    <x v="0"/>
    <x v="0"/>
    <s v="USD"/>
    <x v="253"/>
    <x v="253"/>
    <b v="1"/>
    <x v="63"/>
    <x v="0"/>
    <x v="4"/>
    <x v="5"/>
    <x v="253"/>
  </r>
  <r>
    <n v="254"/>
    <x v="254"/>
    <x v="253"/>
    <x v="95"/>
    <x v="193"/>
    <x v="0"/>
    <x v="0"/>
    <s v="USD"/>
    <x v="254"/>
    <x v="254"/>
    <b v="1"/>
    <x v="100"/>
    <x v="0"/>
    <x v="4"/>
    <x v="0"/>
    <x v="254"/>
  </r>
  <r>
    <n v="255"/>
    <x v="255"/>
    <x v="254"/>
    <x v="6"/>
    <x v="194"/>
    <x v="0"/>
    <x v="0"/>
    <s v="USD"/>
    <x v="255"/>
    <x v="255"/>
    <b v="1"/>
    <x v="101"/>
    <x v="0"/>
    <x v="4"/>
    <x v="6"/>
    <x v="255"/>
  </r>
  <r>
    <n v="256"/>
    <x v="256"/>
    <x v="255"/>
    <x v="93"/>
    <x v="195"/>
    <x v="0"/>
    <x v="0"/>
    <s v="USD"/>
    <x v="256"/>
    <x v="256"/>
    <b v="1"/>
    <x v="102"/>
    <x v="0"/>
    <x v="4"/>
    <x v="4"/>
    <x v="256"/>
  </r>
  <r>
    <n v="257"/>
    <x v="257"/>
    <x v="256"/>
    <x v="19"/>
    <x v="196"/>
    <x v="0"/>
    <x v="0"/>
    <s v="USD"/>
    <x v="257"/>
    <x v="257"/>
    <b v="1"/>
    <x v="103"/>
    <x v="0"/>
    <x v="4"/>
    <x v="2"/>
    <x v="257"/>
  </r>
  <r>
    <n v="258"/>
    <x v="258"/>
    <x v="257"/>
    <x v="11"/>
    <x v="197"/>
    <x v="0"/>
    <x v="0"/>
    <s v="USD"/>
    <x v="258"/>
    <x v="258"/>
    <b v="1"/>
    <x v="104"/>
    <x v="0"/>
    <x v="4"/>
    <x v="6"/>
    <x v="258"/>
  </r>
  <r>
    <n v="259"/>
    <x v="259"/>
    <x v="258"/>
    <x v="96"/>
    <x v="198"/>
    <x v="0"/>
    <x v="0"/>
    <s v="USD"/>
    <x v="259"/>
    <x v="259"/>
    <b v="1"/>
    <x v="105"/>
    <x v="0"/>
    <x v="4"/>
    <x v="0"/>
    <x v="259"/>
  </r>
  <r>
    <n v="260"/>
    <x v="260"/>
    <x v="259"/>
    <x v="3"/>
    <x v="199"/>
    <x v="0"/>
    <x v="0"/>
    <s v="USD"/>
    <x v="260"/>
    <x v="260"/>
    <b v="1"/>
    <x v="106"/>
    <x v="0"/>
    <x v="4"/>
    <x v="7"/>
    <x v="260"/>
  </r>
  <r>
    <n v="261"/>
    <x v="261"/>
    <x v="260"/>
    <x v="22"/>
    <x v="200"/>
    <x v="0"/>
    <x v="0"/>
    <s v="USD"/>
    <x v="261"/>
    <x v="261"/>
    <b v="1"/>
    <x v="107"/>
    <x v="0"/>
    <x v="4"/>
    <x v="5"/>
    <x v="261"/>
  </r>
  <r>
    <n v="262"/>
    <x v="262"/>
    <x v="261"/>
    <x v="30"/>
    <x v="44"/>
    <x v="0"/>
    <x v="0"/>
    <s v="USD"/>
    <x v="262"/>
    <x v="262"/>
    <b v="1"/>
    <x v="108"/>
    <x v="0"/>
    <x v="4"/>
    <x v="6"/>
    <x v="262"/>
  </r>
  <r>
    <n v="263"/>
    <x v="263"/>
    <x v="262"/>
    <x v="31"/>
    <x v="201"/>
    <x v="0"/>
    <x v="0"/>
    <s v="USD"/>
    <x v="263"/>
    <x v="263"/>
    <b v="1"/>
    <x v="109"/>
    <x v="0"/>
    <x v="4"/>
    <x v="5"/>
    <x v="263"/>
  </r>
  <r>
    <n v="264"/>
    <x v="264"/>
    <x v="263"/>
    <x v="10"/>
    <x v="202"/>
    <x v="0"/>
    <x v="0"/>
    <s v="USD"/>
    <x v="264"/>
    <x v="264"/>
    <b v="1"/>
    <x v="110"/>
    <x v="0"/>
    <x v="4"/>
    <x v="5"/>
    <x v="264"/>
  </r>
  <r>
    <n v="265"/>
    <x v="265"/>
    <x v="264"/>
    <x v="10"/>
    <x v="203"/>
    <x v="0"/>
    <x v="0"/>
    <s v="USD"/>
    <x v="265"/>
    <x v="265"/>
    <b v="1"/>
    <x v="6"/>
    <x v="0"/>
    <x v="4"/>
    <x v="7"/>
    <x v="265"/>
  </r>
  <r>
    <n v="266"/>
    <x v="266"/>
    <x v="265"/>
    <x v="28"/>
    <x v="204"/>
    <x v="0"/>
    <x v="0"/>
    <s v="USD"/>
    <x v="266"/>
    <x v="266"/>
    <b v="1"/>
    <x v="17"/>
    <x v="0"/>
    <x v="4"/>
    <x v="7"/>
    <x v="266"/>
  </r>
  <r>
    <n v="267"/>
    <x v="267"/>
    <x v="266"/>
    <x v="97"/>
    <x v="205"/>
    <x v="0"/>
    <x v="1"/>
    <s v="GBP"/>
    <x v="267"/>
    <x v="267"/>
    <b v="1"/>
    <x v="111"/>
    <x v="0"/>
    <x v="4"/>
    <x v="3"/>
    <x v="267"/>
  </r>
  <r>
    <n v="268"/>
    <x v="268"/>
    <x v="267"/>
    <x v="10"/>
    <x v="206"/>
    <x v="0"/>
    <x v="0"/>
    <s v="USD"/>
    <x v="268"/>
    <x v="268"/>
    <b v="1"/>
    <x v="112"/>
    <x v="0"/>
    <x v="4"/>
    <x v="6"/>
    <x v="268"/>
  </r>
  <r>
    <n v="269"/>
    <x v="269"/>
    <x v="268"/>
    <x v="57"/>
    <x v="207"/>
    <x v="0"/>
    <x v="2"/>
    <s v="AUD"/>
    <x v="269"/>
    <x v="269"/>
    <b v="1"/>
    <x v="113"/>
    <x v="0"/>
    <x v="4"/>
    <x v="1"/>
    <x v="269"/>
  </r>
  <r>
    <n v="270"/>
    <x v="270"/>
    <x v="269"/>
    <x v="98"/>
    <x v="208"/>
    <x v="0"/>
    <x v="0"/>
    <s v="USD"/>
    <x v="270"/>
    <x v="270"/>
    <b v="1"/>
    <x v="42"/>
    <x v="0"/>
    <x v="4"/>
    <x v="6"/>
    <x v="270"/>
  </r>
  <r>
    <n v="271"/>
    <x v="271"/>
    <x v="270"/>
    <x v="11"/>
    <x v="209"/>
    <x v="0"/>
    <x v="0"/>
    <s v="USD"/>
    <x v="271"/>
    <x v="271"/>
    <b v="1"/>
    <x v="114"/>
    <x v="0"/>
    <x v="4"/>
    <x v="4"/>
    <x v="271"/>
  </r>
  <r>
    <n v="272"/>
    <x v="272"/>
    <x v="271"/>
    <x v="9"/>
    <x v="210"/>
    <x v="0"/>
    <x v="0"/>
    <s v="USD"/>
    <x v="272"/>
    <x v="272"/>
    <b v="1"/>
    <x v="71"/>
    <x v="0"/>
    <x v="4"/>
    <x v="7"/>
    <x v="272"/>
  </r>
  <r>
    <n v="273"/>
    <x v="273"/>
    <x v="272"/>
    <x v="10"/>
    <x v="211"/>
    <x v="0"/>
    <x v="0"/>
    <s v="USD"/>
    <x v="273"/>
    <x v="273"/>
    <b v="1"/>
    <x v="115"/>
    <x v="0"/>
    <x v="4"/>
    <x v="6"/>
    <x v="273"/>
  </r>
  <r>
    <n v="274"/>
    <x v="274"/>
    <x v="273"/>
    <x v="23"/>
    <x v="212"/>
    <x v="0"/>
    <x v="0"/>
    <s v="USD"/>
    <x v="274"/>
    <x v="274"/>
    <b v="1"/>
    <x v="116"/>
    <x v="0"/>
    <x v="4"/>
    <x v="5"/>
    <x v="274"/>
  </r>
  <r>
    <n v="275"/>
    <x v="275"/>
    <x v="274"/>
    <x v="22"/>
    <x v="213"/>
    <x v="0"/>
    <x v="0"/>
    <s v="USD"/>
    <x v="275"/>
    <x v="275"/>
    <b v="1"/>
    <x v="117"/>
    <x v="0"/>
    <x v="4"/>
    <x v="5"/>
    <x v="275"/>
  </r>
  <r>
    <n v="276"/>
    <x v="276"/>
    <x v="275"/>
    <x v="23"/>
    <x v="214"/>
    <x v="0"/>
    <x v="0"/>
    <s v="USD"/>
    <x v="276"/>
    <x v="276"/>
    <b v="1"/>
    <x v="95"/>
    <x v="0"/>
    <x v="4"/>
    <x v="5"/>
    <x v="276"/>
  </r>
  <r>
    <n v="277"/>
    <x v="277"/>
    <x v="276"/>
    <x v="99"/>
    <x v="215"/>
    <x v="0"/>
    <x v="0"/>
    <s v="USD"/>
    <x v="277"/>
    <x v="277"/>
    <b v="1"/>
    <x v="118"/>
    <x v="0"/>
    <x v="4"/>
    <x v="0"/>
    <x v="277"/>
  </r>
  <r>
    <n v="278"/>
    <x v="278"/>
    <x v="277"/>
    <x v="100"/>
    <x v="216"/>
    <x v="0"/>
    <x v="0"/>
    <s v="USD"/>
    <x v="278"/>
    <x v="278"/>
    <b v="1"/>
    <x v="119"/>
    <x v="0"/>
    <x v="4"/>
    <x v="5"/>
    <x v="278"/>
  </r>
  <r>
    <n v="279"/>
    <x v="279"/>
    <x v="278"/>
    <x v="73"/>
    <x v="217"/>
    <x v="0"/>
    <x v="0"/>
    <s v="USD"/>
    <x v="279"/>
    <x v="279"/>
    <b v="1"/>
    <x v="120"/>
    <x v="0"/>
    <x v="4"/>
    <x v="1"/>
    <x v="279"/>
  </r>
  <r>
    <n v="280"/>
    <x v="280"/>
    <x v="279"/>
    <x v="96"/>
    <x v="218"/>
    <x v="0"/>
    <x v="0"/>
    <s v="USD"/>
    <x v="280"/>
    <x v="280"/>
    <b v="1"/>
    <x v="121"/>
    <x v="0"/>
    <x v="4"/>
    <x v="3"/>
    <x v="280"/>
  </r>
  <r>
    <n v="281"/>
    <x v="281"/>
    <x v="280"/>
    <x v="62"/>
    <x v="219"/>
    <x v="0"/>
    <x v="0"/>
    <s v="USD"/>
    <x v="281"/>
    <x v="281"/>
    <b v="1"/>
    <x v="1"/>
    <x v="0"/>
    <x v="4"/>
    <x v="8"/>
    <x v="281"/>
  </r>
  <r>
    <n v="282"/>
    <x v="282"/>
    <x v="281"/>
    <x v="101"/>
    <x v="220"/>
    <x v="0"/>
    <x v="0"/>
    <s v="USD"/>
    <x v="282"/>
    <x v="282"/>
    <b v="1"/>
    <x v="122"/>
    <x v="0"/>
    <x v="4"/>
    <x v="7"/>
    <x v="282"/>
  </r>
  <r>
    <n v="283"/>
    <x v="283"/>
    <x v="282"/>
    <x v="102"/>
    <x v="221"/>
    <x v="0"/>
    <x v="0"/>
    <s v="USD"/>
    <x v="283"/>
    <x v="283"/>
    <b v="1"/>
    <x v="91"/>
    <x v="0"/>
    <x v="4"/>
    <x v="6"/>
    <x v="283"/>
  </r>
  <r>
    <n v="284"/>
    <x v="284"/>
    <x v="283"/>
    <x v="79"/>
    <x v="222"/>
    <x v="0"/>
    <x v="0"/>
    <s v="USD"/>
    <x v="284"/>
    <x v="284"/>
    <b v="1"/>
    <x v="123"/>
    <x v="0"/>
    <x v="4"/>
    <x v="6"/>
    <x v="284"/>
  </r>
  <r>
    <n v="285"/>
    <x v="285"/>
    <x v="284"/>
    <x v="32"/>
    <x v="223"/>
    <x v="0"/>
    <x v="0"/>
    <s v="USD"/>
    <x v="285"/>
    <x v="285"/>
    <b v="1"/>
    <x v="124"/>
    <x v="0"/>
    <x v="4"/>
    <x v="4"/>
    <x v="285"/>
  </r>
  <r>
    <n v="286"/>
    <x v="286"/>
    <x v="285"/>
    <x v="36"/>
    <x v="224"/>
    <x v="0"/>
    <x v="0"/>
    <s v="USD"/>
    <x v="286"/>
    <x v="286"/>
    <b v="1"/>
    <x v="125"/>
    <x v="0"/>
    <x v="4"/>
    <x v="4"/>
    <x v="286"/>
  </r>
  <r>
    <n v="287"/>
    <x v="287"/>
    <x v="286"/>
    <x v="36"/>
    <x v="225"/>
    <x v="0"/>
    <x v="0"/>
    <s v="USD"/>
    <x v="287"/>
    <x v="287"/>
    <b v="1"/>
    <x v="126"/>
    <x v="0"/>
    <x v="4"/>
    <x v="5"/>
    <x v="287"/>
  </r>
  <r>
    <n v="288"/>
    <x v="288"/>
    <x v="287"/>
    <x v="63"/>
    <x v="226"/>
    <x v="0"/>
    <x v="0"/>
    <s v="USD"/>
    <x v="288"/>
    <x v="288"/>
    <b v="1"/>
    <x v="127"/>
    <x v="0"/>
    <x v="4"/>
    <x v="5"/>
    <x v="288"/>
  </r>
  <r>
    <n v="289"/>
    <x v="289"/>
    <x v="288"/>
    <x v="36"/>
    <x v="227"/>
    <x v="0"/>
    <x v="1"/>
    <s v="GBP"/>
    <x v="289"/>
    <x v="289"/>
    <b v="1"/>
    <x v="128"/>
    <x v="0"/>
    <x v="4"/>
    <x v="4"/>
    <x v="289"/>
  </r>
  <r>
    <n v="290"/>
    <x v="290"/>
    <x v="289"/>
    <x v="37"/>
    <x v="228"/>
    <x v="0"/>
    <x v="0"/>
    <s v="USD"/>
    <x v="290"/>
    <x v="290"/>
    <b v="1"/>
    <x v="129"/>
    <x v="0"/>
    <x v="4"/>
    <x v="7"/>
    <x v="290"/>
  </r>
  <r>
    <n v="291"/>
    <x v="291"/>
    <x v="290"/>
    <x v="10"/>
    <x v="229"/>
    <x v="0"/>
    <x v="0"/>
    <s v="USD"/>
    <x v="291"/>
    <x v="291"/>
    <b v="1"/>
    <x v="130"/>
    <x v="0"/>
    <x v="4"/>
    <x v="4"/>
    <x v="291"/>
  </r>
  <r>
    <n v="292"/>
    <x v="292"/>
    <x v="291"/>
    <x v="96"/>
    <x v="230"/>
    <x v="0"/>
    <x v="0"/>
    <s v="USD"/>
    <x v="292"/>
    <x v="292"/>
    <b v="1"/>
    <x v="131"/>
    <x v="0"/>
    <x v="4"/>
    <x v="6"/>
    <x v="292"/>
  </r>
  <r>
    <n v="293"/>
    <x v="293"/>
    <x v="292"/>
    <x v="91"/>
    <x v="231"/>
    <x v="0"/>
    <x v="0"/>
    <s v="USD"/>
    <x v="293"/>
    <x v="293"/>
    <b v="1"/>
    <x v="132"/>
    <x v="0"/>
    <x v="4"/>
    <x v="3"/>
    <x v="293"/>
  </r>
  <r>
    <n v="294"/>
    <x v="294"/>
    <x v="293"/>
    <x v="10"/>
    <x v="97"/>
    <x v="0"/>
    <x v="0"/>
    <s v="USD"/>
    <x v="294"/>
    <x v="294"/>
    <b v="1"/>
    <x v="133"/>
    <x v="0"/>
    <x v="4"/>
    <x v="7"/>
    <x v="294"/>
  </r>
  <r>
    <n v="295"/>
    <x v="295"/>
    <x v="294"/>
    <x v="63"/>
    <x v="232"/>
    <x v="0"/>
    <x v="0"/>
    <s v="USD"/>
    <x v="295"/>
    <x v="295"/>
    <b v="1"/>
    <x v="134"/>
    <x v="0"/>
    <x v="4"/>
    <x v="4"/>
    <x v="295"/>
  </r>
  <r>
    <n v="296"/>
    <x v="296"/>
    <x v="295"/>
    <x v="31"/>
    <x v="233"/>
    <x v="0"/>
    <x v="0"/>
    <s v="USD"/>
    <x v="296"/>
    <x v="296"/>
    <b v="1"/>
    <x v="135"/>
    <x v="0"/>
    <x v="4"/>
    <x v="5"/>
    <x v="296"/>
  </r>
  <r>
    <n v="297"/>
    <x v="297"/>
    <x v="296"/>
    <x v="22"/>
    <x v="234"/>
    <x v="0"/>
    <x v="0"/>
    <s v="USD"/>
    <x v="297"/>
    <x v="297"/>
    <b v="1"/>
    <x v="136"/>
    <x v="0"/>
    <x v="4"/>
    <x v="0"/>
    <x v="297"/>
  </r>
  <r>
    <n v="298"/>
    <x v="298"/>
    <x v="297"/>
    <x v="103"/>
    <x v="235"/>
    <x v="0"/>
    <x v="0"/>
    <s v="USD"/>
    <x v="298"/>
    <x v="298"/>
    <b v="1"/>
    <x v="137"/>
    <x v="0"/>
    <x v="4"/>
    <x v="3"/>
    <x v="298"/>
  </r>
  <r>
    <n v="299"/>
    <x v="299"/>
    <x v="298"/>
    <x v="3"/>
    <x v="236"/>
    <x v="0"/>
    <x v="0"/>
    <s v="USD"/>
    <x v="299"/>
    <x v="299"/>
    <b v="1"/>
    <x v="138"/>
    <x v="0"/>
    <x v="4"/>
    <x v="7"/>
    <x v="299"/>
  </r>
  <r>
    <n v="300"/>
    <x v="300"/>
    <x v="299"/>
    <x v="31"/>
    <x v="237"/>
    <x v="0"/>
    <x v="0"/>
    <s v="USD"/>
    <x v="300"/>
    <x v="300"/>
    <b v="1"/>
    <x v="139"/>
    <x v="0"/>
    <x v="4"/>
    <x v="6"/>
    <x v="300"/>
  </r>
  <r>
    <n v="301"/>
    <x v="301"/>
    <x v="300"/>
    <x v="93"/>
    <x v="238"/>
    <x v="0"/>
    <x v="0"/>
    <s v="USD"/>
    <x v="301"/>
    <x v="301"/>
    <b v="1"/>
    <x v="140"/>
    <x v="0"/>
    <x v="4"/>
    <x v="4"/>
    <x v="301"/>
  </r>
  <r>
    <n v="302"/>
    <x v="302"/>
    <x v="301"/>
    <x v="3"/>
    <x v="239"/>
    <x v="0"/>
    <x v="0"/>
    <s v="USD"/>
    <x v="302"/>
    <x v="302"/>
    <b v="1"/>
    <x v="52"/>
    <x v="0"/>
    <x v="4"/>
    <x v="5"/>
    <x v="302"/>
  </r>
  <r>
    <n v="303"/>
    <x v="303"/>
    <x v="302"/>
    <x v="9"/>
    <x v="240"/>
    <x v="0"/>
    <x v="0"/>
    <s v="USD"/>
    <x v="303"/>
    <x v="303"/>
    <b v="1"/>
    <x v="141"/>
    <x v="0"/>
    <x v="4"/>
    <x v="5"/>
    <x v="303"/>
  </r>
  <r>
    <n v="304"/>
    <x v="304"/>
    <x v="303"/>
    <x v="104"/>
    <x v="241"/>
    <x v="0"/>
    <x v="0"/>
    <s v="USD"/>
    <x v="304"/>
    <x v="304"/>
    <b v="1"/>
    <x v="142"/>
    <x v="0"/>
    <x v="4"/>
    <x v="5"/>
    <x v="304"/>
  </r>
  <r>
    <n v="305"/>
    <x v="305"/>
    <x v="304"/>
    <x v="51"/>
    <x v="242"/>
    <x v="0"/>
    <x v="0"/>
    <s v="USD"/>
    <x v="305"/>
    <x v="305"/>
    <b v="1"/>
    <x v="143"/>
    <x v="0"/>
    <x v="4"/>
    <x v="5"/>
    <x v="305"/>
  </r>
  <r>
    <n v="306"/>
    <x v="306"/>
    <x v="305"/>
    <x v="28"/>
    <x v="243"/>
    <x v="0"/>
    <x v="0"/>
    <s v="USD"/>
    <x v="306"/>
    <x v="306"/>
    <b v="1"/>
    <x v="144"/>
    <x v="0"/>
    <x v="4"/>
    <x v="4"/>
    <x v="306"/>
  </r>
  <r>
    <n v="307"/>
    <x v="307"/>
    <x v="306"/>
    <x v="29"/>
    <x v="244"/>
    <x v="0"/>
    <x v="0"/>
    <s v="USD"/>
    <x v="307"/>
    <x v="307"/>
    <b v="1"/>
    <x v="145"/>
    <x v="0"/>
    <x v="4"/>
    <x v="4"/>
    <x v="307"/>
  </r>
  <r>
    <n v="308"/>
    <x v="308"/>
    <x v="307"/>
    <x v="14"/>
    <x v="245"/>
    <x v="0"/>
    <x v="0"/>
    <s v="USD"/>
    <x v="308"/>
    <x v="308"/>
    <b v="1"/>
    <x v="91"/>
    <x v="0"/>
    <x v="4"/>
    <x v="6"/>
    <x v="308"/>
  </r>
  <r>
    <n v="309"/>
    <x v="309"/>
    <x v="308"/>
    <x v="102"/>
    <x v="246"/>
    <x v="0"/>
    <x v="0"/>
    <s v="USD"/>
    <x v="309"/>
    <x v="309"/>
    <b v="1"/>
    <x v="146"/>
    <x v="0"/>
    <x v="4"/>
    <x v="5"/>
    <x v="309"/>
  </r>
  <r>
    <n v="310"/>
    <x v="310"/>
    <x v="309"/>
    <x v="28"/>
    <x v="247"/>
    <x v="0"/>
    <x v="0"/>
    <s v="USD"/>
    <x v="310"/>
    <x v="310"/>
    <b v="1"/>
    <x v="17"/>
    <x v="0"/>
    <x v="4"/>
    <x v="6"/>
    <x v="310"/>
  </r>
  <r>
    <n v="311"/>
    <x v="311"/>
    <x v="310"/>
    <x v="22"/>
    <x v="248"/>
    <x v="0"/>
    <x v="0"/>
    <s v="USD"/>
    <x v="311"/>
    <x v="311"/>
    <b v="1"/>
    <x v="3"/>
    <x v="0"/>
    <x v="4"/>
    <x v="6"/>
    <x v="311"/>
  </r>
  <r>
    <n v="312"/>
    <x v="312"/>
    <x v="311"/>
    <x v="6"/>
    <x v="249"/>
    <x v="0"/>
    <x v="0"/>
    <s v="USD"/>
    <x v="312"/>
    <x v="312"/>
    <b v="1"/>
    <x v="96"/>
    <x v="0"/>
    <x v="4"/>
    <x v="4"/>
    <x v="312"/>
  </r>
  <r>
    <n v="313"/>
    <x v="313"/>
    <x v="312"/>
    <x v="73"/>
    <x v="250"/>
    <x v="0"/>
    <x v="0"/>
    <s v="USD"/>
    <x v="313"/>
    <x v="313"/>
    <b v="1"/>
    <x v="147"/>
    <x v="0"/>
    <x v="4"/>
    <x v="7"/>
    <x v="313"/>
  </r>
  <r>
    <n v="314"/>
    <x v="314"/>
    <x v="313"/>
    <x v="28"/>
    <x v="251"/>
    <x v="0"/>
    <x v="0"/>
    <s v="USD"/>
    <x v="314"/>
    <x v="314"/>
    <b v="1"/>
    <x v="148"/>
    <x v="0"/>
    <x v="4"/>
    <x v="4"/>
    <x v="314"/>
  </r>
  <r>
    <n v="315"/>
    <x v="315"/>
    <x v="314"/>
    <x v="31"/>
    <x v="252"/>
    <x v="0"/>
    <x v="0"/>
    <s v="USD"/>
    <x v="315"/>
    <x v="315"/>
    <b v="1"/>
    <x v="149"/>
    <x v="0"/>
    <x v="4"/>
    <x v="5"/>
    <x v="315"/>
  </r>
  <r>
    <n v="316"/>
    <x v="316"/>
    <x v="315"/>
    <x v="36"/>
    <x v="253"/>
    <x v="0"/>
    <x v="5"/>
    <s v="CAD"/>
    <x v="316"/>
    <x v="316"/>
    <b v="1"/>
    <x v="150"/>
    <x v="0"/>
    <x v="4"/>
    <x v="3"/>
    <x v="316"/>
  </r>
  <r>
    <n v="317"/>
    <x v="317"/>
    <x v="316"/>
    <x v="11"/>
    <x v="254"/>
    <x v="0"/>
    <x v="0"/>
    <s v="USD"/>
    <x v="317"/>
    <x v="317"/>
    <b v="1"/>
    <x v="151"/>
    <x v="0"/>
    <x v="4"/>
    <x v="4"/>
    <x v="317"/>
  </r>
  <r>
    <n v="318"/>
    <x v="318"/>
    <x v="317"/>
    <x v="10"/>
    <x v="255"/>
    <x v="0"/>
    <x v="0"/>
    <s v="USD"/>
    <x v="318"/>
    <x v="318"/>
    <b v="1"/>
    <x v="4"/>
    <x v="0"/>
    <x v="4"/>
    <x v="4"/>
    <x v="318"/>
  </r>
  <r>
    <n v="319"/>
    <x v="319"/>
    <x v="318"/>
    <x v="10"/>
    <x v="256"/>
    <x v="0"/>
    <x v="0"/>
    <s v="USD"/>
    <x v="319"/>
    <x v="319"/>
    <b v="1"/>
    <x v="13"/>
    <x v="0"/>
    <x v="4"/>
    <x v="8"/>
    <x v="319"/>
  </r>
  <r>
    <n v="320"/>
    <x v="320"/>
    <x v="319"/>
    <x v="22"/>
    <x v="257"/>
    <x v="0"/>
    <x v="1"/>
    <s v="GBP"/>
    <x v="320"/>
    <x v="320"/>
    <b v="1"/>
    <x v="150"/>
    <x v="0"/>
    <x v="4"/>
    <x v="0"/>
    <x v="320"/>
  </r>
  <r>
    <n v="321"/>
    <x v="321"/>
    <x v="320"/>
    <x v="19"/>
    <x v="258"/>
    <x v="0"/>
    <x v="12"/>
    <s v="EUR"/>
    <x v="321"/>
    <x v="321"/>
    <b v="1"/>
    <x v="152"/>
    <x v="0"/>
    <x v="4"/>
    <x v="2"/>
    <x v="321"/>
  </r>
  <r>
    <n v="322"/>
    <x v="322"/>
    <x v="321"/>
    <x v="31"/>
    <x v="259"/>
    <x v="0"/>
    <x v="0"/>
    <s v="USD"/>
    <x v="322"/>
    <x v="322"/>
    <b v="1"/>
    <x v="153"/>
    <x v="0"/>
    <x v="4"/>
    <x v="2"/>
    <x v="322"/>
  </r>
  <r>
    <n v="323"/>
    <x v="323"/>
    <x v="322"/>
    <x v="105"/>
    <x v="260"/>
    <x v="0"/>
    <x v="0"/>
    <s v="USD"/>
    <x v="323"/>
    <x v="323"/>
    <b v="1"/>
    <x v="6"/>
    <x v="0"/>
    <x v="4"/>
    <x v="2"/>
    <x v="323"/>
  </r>
  <r>
    <n v="324"/>
    <x v="324"/>
    <x v="323"/>
    <x v="0"/>
    <x v="261"/>
    <x v="0"/>
    <x v="0"/>
    <s v="USD"/>
    <x v="324"/>
    <x v="324"/>
    <b v="1"/>
    <x v="141"/>
    <x v="0"/>
    <x v="4"/>
    <x v="0"/>
    <x v="324"/>
  </r>
  <r>
    <n v="325"/>
    <x v="325"/>
    <x v="324"/>
    <x v="63"/>
    <x v="262"/>
    <x v="0"/>
    <x v="0"/>
    <s v="USD"/>
    <x v="325"/>
    <x v="325"/>
    <b v="1"/>
    <x v="154"/>
    <x v="0"/>
    <x v="4"/>
    <x v="2"/>
    <x v="325"/>
  </r>
  <r>
    <n v="326"/>
    <x v="326"/>
    <x v="325"/>
    <x v="60"/>
    <x v="263"/>
    <x v="0"/>
    <x v="0"/>
    <s v="USD"/>
    <x v="326"/>
    <x v="326"/>
    <b v="1"/>
    <x v="155"/>
    <x v="0"/>
    <x v="4"/>
    <x v="1"/>
    <x v="326"/>
  </r>
  <r>
    <n v="327"/>
    <x v="327"/>
    <x v="326"/>
    <x v="23"/>
    <x v="264"/>
    <x v="0"/>
    <x v="0"/>
    <s v="USD"/>
    <x v="327"/>
    <x v="327"/>
    <b v="1"/>
    <x v="69"/>
    <x v="0"/>
    <x v="4"/>
    <x v="0"/>
    <x v="327"/>
  </r>
  <r>
    <n v="328"/>
    <x v="328"/>
    <x v="327"/>
    <x v="96"/>
    <x v="265"/>
    <x v="0"/>
    <x v="0"/>
    <s v="USD"/>
    <x v="328"/>
    <x v="328"/>
    <b v="1"/>
    <x v="156"/>
    <x v="0"/>
    <x v="4"/>
    <x v="0"/>
    <x v="328"/>
  </r>
  <r>
    <n v="329"/>
    <x v="329"/>
    <x v="328"/>
    <x v="3"/>
    <x v="266"/>
    <x v="0"/>
    <x v="0"/>
    <s v="USD"/>
    <x v="329"/>
    <x v="329"/>
    <b v="1"/>
    <x v="157"/>
    <x v="0"/>
    <x v="4"/>
    <x v="0"/>
    <x v="329"/>
  </r>
  <r>
    <n v="330"/>
    <x v="330"/>
    <x v="329"/>
    <x v="19"/>
    <x v="267"/>
    <x v="0"/>
    <x v="0"/>
    <s v="USD"/>
    <x v="330"/>
    <x v="330"/>
    <b v="1"/>
    <x v="158"/>
    <x v="0"/>
    <x v="4"/>
    <x v="4"/>
    <x v="330"/>
  </r>
  <r>
    <n v="331"/>
    <x v="331"/>
    <x v="330"/>
    <x v="79"/>
    <x v="268"/>
    <x v="0"/>
    <x v="0"/>
    <s v="USD"/>
    <x v="331"/>
    <x v="331"/>
    <b v="1"/>
    <x v="159"/>
    <x v="0"/>
    <x v="4"/>
    <x v="2"/>
    <x v="331"/>
  </r>
  <r>
    <n v="332"/>
    <x v="332"/>
    <x v="331"/>
    <x v="57"/>
    <x v="269"/>
    <x v="0"/>
    <x v="0"/>
    <s v="USD"/>
    <x v="332"/>
    <x v="332"/>
    <b v="1"/>
    <x v="160"/>
    <x v="0"/>
    <x v="4"/>
    <x v="0"/>
    <x v="332"/>
  </r>
  <r>
    <n v="333"/>
    <x v="333"/>
    <x v="332"/>
    <x v="79"/>
    <x v="270"/>
    <x v="0"/>
    <x v="0"/>
    <s v="USD"/>
    <x v="333"/>
    <x v="333"/>
    <b v="1"/>
    <x v="161"/>
    <x v="0"/>
    <x v="4"/>
    <x v="2"/>
    <x v="333"/>
  </r>
  <r>
    <n v="334"/>
    <x v="334"/>
    <x v="333"/>
    <x v="3"/>
    <x v="271"/>
    <x v="0"/>
    <x v="0"/>
    <s v="USD"/>
    <x v="334"/>
    <x v="334"/>
    <b v="1"/>
    <x v="50"/>
    <x v="0"/>
    <x v="4"/>
    <x v="0"/>
    <x v="334"/>
  </r>
  <r>
    <n v="335"/>
    <x v="335"/>
    <x v="334"/>
    <x v="0"/>
    <x v="272"/>
    <x v="0"/>
    <x v="0"/>
    <s v="USD"/>
    <x v="335"/>
    <x v="335"/>
    <b v="1"/>
    <x v="144"/>
    <x v="0"/>
    <x v="4"/>
    <x v="0"/>
    <x v="335"/>
  </r>
  <r>
    <n v="336"/>
    <x v="336"/>
    <x v="335"/>
    <x v="31"/>
    <x v="273"/>
    <x v="0"/>
    <x v="0"/>
    <s v="USD"/>
    <x v="336"/>
    <x v="336"/>
    <b v="1"/>
    <x v="131"/>
    <x v="0"/>
    <x v="4"/>
    <x v="0"/>
    <x v="336"/>
  </r>
  <r>
    <n v="337"/>
    <x v="337"/>
    <x v="336"/>
    <x v="9"/>
    <x v="274"/>
    <x v="0"/>
    <x v="0"/>
    <s v="USD"/>
    <x v="337"/>
    <x v="337"/>
    <b v="1"/>
    <x v="162"/>
    <x v="0"/>
    <x v="4"/>
    <x v="0"/>
    <x v="337"/>
  </r>
  <r>
    <n v="338"/>
    <x v="338"/>
    <x v="337"/>
    <x v="36"/>
    <x v="275"/>
    <x v="0"/>
    <x v="0"/>
    <s v="USD"/>
    <x v="338"/>
    <x v="338"/>
    <b v="1"/>
    <x v="163"/>
    <x v="0"/>
    <x v="4"/>
    <x v="2"/>
    <x v="338"/>
  </r>
  <r>
    <n v="339"/>
    <x v="339"/>
    <x v="338"/>
    <x v="12"/>
    <x v="276"/>
    <x v="0"/>
    <x v="0"/>
    <s v="USD"/>
    <x v="339"/>
    <x v="339"/>
    <b v="1"/>
    <x v="30"/>
    <x v="0"/>
    <x v="4"/>
    <x v="0"/>
    <x v="339"/>
  </r>
  <r>
    <n v="340"/>
    <x v="340"/>
    <x v="339"/>
    <x v="19"/>
    <x v="277"/>
    <x v="0"/>
    <x v="0"/>
    <s v="USD"/>
    <x v="340"/>
    <x v="340"/>
    <b v="1"/>
    <x v="164"/>
    <x v="0"/>
    <x v="4"/>
    <x v="1"/>
    <x v="340"/>
  </r>
  <r>
    <n v="341"/>
    <x v="341"/>
    <x v="340"/>
    <x v="8"/>
    <x v="278"/>
    <x v="0"/>
    <x v="0"/>
    <s v="USD"/>
    <x v="341"/>
    <x v="341"/>
    <b v="1"/>
    <x v="165"/>
    <x v="0"/>
    <x v="4"/>
    <x v="3"/>
    <x v="341"/>
  </r>
  <r>
    <n v="342"/>
    <x v="342"/>
    <x v="341"/>
    <x v="56"/>
    <x v="279"/>
    <x v="0"/>
    <x v="0"/>
    <s v="USD"/>
    <x v="342"/>
    <x v="342"/>
    <b v="1"/>
    <x v="166"/>
    <x v="0"/>
    <x v="4"/>
    <x v="2"/>
    <x v="342"/>
  </r>
  <r>
    <n v="343"/>
    <x v="343"/>
    <x v="342"/>
    <x v="11"/>
    <x v="280"/>
    <x v="0"/>
    <x v="0"/>
    <s v="USD"/>
    <x v="343"/>
    <x v="343"/>
    <b v="1"/>
    <x v="167"/>
    <x v="0"/>
    <x v="4"/>
    <x v="3"/>
    <x v="343"/>
  </r>
  <r>
    <n v="344"/>
    <x v="344"/>
    <x v="343"/>
    <x v="106"/>
    <x v="281"/>
    <x v="0"/>
    <x v="0"/>
    <s v="USD"/>
    <x v="344"/>
    <x v="344"/>
    <b v="1"/>
    <x v="168"/>
    <x v="0"/>
    <x v="4"/>
    <x v="0"/>
    <x v="344"/>
  </r>
  <r>
    <n v="345"/>
    <x v="345"/>
    <x v="344"/>
    <x v="107"/>
    <x v="282"/>
    <x v="0"/>
    <x v="0"/>
    <s v="USD"/>
    <x v="345"/>
    <x v="345"/>
    <b v="1"/>
    <x v="122"/>
    <x v="0"/>
    <x v="4"/>
    <x v="0"/>
    <x v="345"/>
  </r>
  <r>
    <n v="346"/>
    <x v="346"/>
    <x v="345"/>
    <x v="3"/>
    <x v="283"/>
    <x v="0"/>
    <x v="0"/>
    <s v="USD"/>
    <x v="346"/>
    <x v="346"/>
    <b v="1"/>
    <x v="101"/>
    <x v="0"/>
    <x v="4"/>
    <x v="0"/>
    <x v="346"/>
  </r>
  <r>
    <n v="347"/>
    <x v="347"/>
    <x v="346"/>
    <x v="79"/>
    <x v="284"/>
    <x v="0"/>
    <x v="0"/>
    <s v="USD"/>
    <x v="347"/>
    <x v="347"/>
    <b v="1"/>
    <x v="169"/>
    <x v="0"/>
    <x v="4"/>
    <x v="0"/>
    <x v="347"/>
  </r>
  <r>
    <n v="348"/>
    <x v="348"/>
    <x v="347"/>
    <x v="3"/>
    <x v="285"/>
    <x v="0"/>
    <x v="0"/>
    <s v="USD"/>
    <x v="348"/>
    <x v="348"/>
    <b v="1"/>
    <x v="46"/>
    <x v="0"/>
    <x v="4"/>
    <x v="0"/>
    <x v="348"/>
  </r>
  <r>
    <n v="349"/>
    <x v="349"/>
    <x v="348"/>
    <x v="108"/>
    <x v="286"/>
    <x v="0"/>
    <x v="0"/>
    <s v="USD"/>
    <x v="349"/>
    <x v="349"/>
    <b v="1"/>
    <x v="157"/>
    <x v="0"/>
    <x v="4"/>
    <x v="1"/>
    <x v="349"/>
  </r>
  <r>
    <n v="350"/>
    <x v="350"/>
    <x v="349"/>
    <x v="31"/>
    <x v="287"/>
    <x v="0"/>
    <x v="0"/>
    <s v="USD"/>
    <x v="350"/>
    <x v="350"/>
    <b v="1"/>
    <x v="170"/>
    <x v="0"/>
    <x v="4"/>
    <x v="2"/>
    <x v="350"/>
  </r>
  <r>
    <n v="351"/>
    <x v="351"/>
    <x v="350"/>
    <x v="109"/>
    <x v="288"/>
    <x v="0"/>
    <x v="3"/>
    <s v="EUR"/>
    <x v="351"/>
    <x v="351"/>
    <b v="1"/>
    <x v="171"/>
    <x v="0"/>
    <x v="4"/>
    <x v="2"/>
    <x v="351"/>
  </r>
  <r>
    <n v="352"/>
    <x v="352"/>
    <x v="351"/>
    <x v="3"/>
    <x v="289"/>
    <x v="0"/>
    <x v="0"/>
    <s v="USD"/>
    <x v="352"/>
    <x v="352"/>
    <b v="1"/>
    <x v="172"/>
    <x v="0"/>
    <x v="4"/>
    <x v="3"/>
    <x v="352"/>
  </r>
  <r>
    <n v="353"/>
    <x v="353"/>
    <x v="352"/>
    <x v="110"/>
    <x v="290"/>
    <x v="0"/>
    <x v="0"/>
    <s v="USD"/>
    <x v="353"/>
    <x v="353"/>
    <b v="1"/>
    <x v="173"/>
    <x v="0"/>
    <x v="4"/>
    <x v="0"/>
    <x v="353"/>
  </r>
  <r>
    <n v="354"/>
    <x v="354"/>
    <x v="353"/>
    <x v="8"/>
    <x v="291"/>
    <x v="0"/>
    <x v="0"/>
    <s v="USD"/>
    <x v="354"/>
    <x v="354"/>
    <b v="1"/>
    <x v="60"/>
    <x v="0"/>
    <x v="4"/>
    <x v="2"/>
    <x v="354"/>
  </r>
  <r>
    <n v="355"/>
    <x v="355"/>
    <x v="354"/>
    <x v="19"/>
    <x v="292"/>
    <x v="0"/>
    <x v="0"/>
    <s v="USD"/>
    <x v="355"/>
    <x v="355"/>
    <b v="1"/>
    <x v="111"/>
    <x v="0"/>
    <x v="4"/>
    <x v="3"/>
    <x v="355"/>
  </r>
  <r>
    <n v="356"/>
    <x v="356"/>
    <x v="355"/>
    <x v="51"/>
    <x v="293"/>
    <x v="0"/>
    <x v="0"/>
    <s v="USD"/>
    <x v="356"/>
    <x v="356"/>
    <b v="1"/>
    <x v="174"/>
    <x v="0"/>
    <x v="4"/>
    <x v="2"/>
    <x v="356"/>
  </r>
  <r>
    <n v="357"/>
    <x v="357"/>
    <x v="356"/>
    <x v="36"/>
    <x v="294"/>
    <x v="0"/>
    <x v="0"/>
    <s v="USD"/>
    <x v="357"/>
    <x v="357"/>
    <b v="1"/>
    <x v="175"/>
    <x v="0"/>
    <x v="4"/>
    <x v="0"/>
    <x v="357"/>
  </r>
  <r>
    <n v="358"/>
    <x v="358"/>
    <x v="357"/>
    <x v="63"/>
    <x v="295"/>
    <x v="0"/>
    <x v="0"/>
    <s v="USD"/>
    <x v="358"/>
    <x v="358"/>
    <b v="1"/>
    <x v="176"/>
    <x v="0"/>
    <x v="4"/>
    <x v="2"/>
    <x v="358"/>
  </r>
  <r>
    <n v="359"/>
    <x v="359"/>
    <x v="358"/>
    <x v="111"/>
    <x v="296"/>
    <x v="0"/>
    <x v="0"/>
    <s v="USD"/>
    <x v="359"/>
    <x v="359"/>
    <b v="1"/>
    <x v="177"/>
    <x v="0"/>
    <x v="4"/>
    <x v="3"/>
    <x v="359"/>
  </r>
  <r>
    <n v="360"/>
    <x v="360"/>
    <x v="359"/>
    <x v="14"/>
    <x v="297"/>
    <x v="0"/>
    <x v="0"/>
    <s v="USD"/>
    <x v="360"/>
    <x v="360"/>
    <b v="0"/>
    <x v="45"/>
    <x v="0"/>
    <x v="4"/>
    <x v="0"/>
    <x v="360"/>
  </r>
  <r>
    <n v="361"/>
    <x v="361"/>
    <x v="360"/>
    <x v="19"/>
    <x v="298"/>
    <x v="0"/>
    <x v="0"/>
    <s v="USD"/>
    <x v="361"/>
    <x v="361"/>
    <b v="0"/>
    <x v="178"/>
    <x v="0"/>
    <x v="4"/>
    <x v="3"/>
    <x v="361"/>
  </r>
  <r>
    <n v="362"/>
    <x v="362"/>
    <x v="361"/>
    <x v="112"/>
    <x v="48"/>
    <x v="0"/>
    <x v="0"/>
    <s v="USD"/>
    <x v="362"/>
    <x v="362"/>
    <b v="0"/>
    <x v="48"/>
    <x v="0"/>
    <x v="4"/>
    <x v="3"/>
    <x v="362"/>
  </r>
  <r>
    <n v="363"/>
    <x v="363"/>
    <x v="362"/>
    <x v="113"/>
    <x v="299"/>
    <x v="0"/>
    <x v="0"/>
    <s v="USD"/>
    <x v="363"/>
    <x v="363"/>
    <b v="0"/>
    <x v="55"/>
    <x v="0"/>
    <x v="4"/>
    <x v="7"/>
    <x v="363"/>
  </r>
  <r>
    <n v="364"/>
    <x v="364"/>
    <x v="363"/>
    <x v="39"/>
    <x v="300"/>
    <x v="0"/>
    <x v="0"/>
    <s v="USD"/>
    <x v="364"/>
    <x v="364"/>
    <b v="0"/>
    <x v="116"/>
    <x v="0"/>
    <x v="4"/>
    <x v="3"/>
    <x v="364"/>
  </r>
  <r>
    <n v="365"/>
    <x v="365"/>
    <x v="364"/>
    <x v="36"/>
    <x v="301"/>
    <x v="0"/>
    <x v="1"/>
    <s v="GBP"/>
    <x v="365"/>
    <x v="365"/>
    <b v="0"/>
    <x v="71"/>
    <x v="0"/>
    <x v="4"/>
    <x v="3"/>
    <x v="365"/>
  </r>
  <r>
    <n v="366"/>
    <x v="366"/>
    <x v="365"/>
    <x v="114"/>
    <x v="302"/>
    <x v="0"/>
    <x v="0"/>
    <s v="USD"/>
    <x v="366"/>
    <x v="366"/>
    <b v="0"/>
    <x v="179"/>
    <x v="0"/>
    <x v="4"/>
    <x v="5"/>
    <x v="366"/>
  </r>
  <r>
    <n v="367"/>
    <x v="367"/>
    <x v="366"/>
    <x v="3"/>
    <x v="303"/>
    <x v="0"/>
    <x v="0"/>
    <s v="USD"/>
    <x v="367"/>
    <x v="367"/>
    <b v="0"/>
    <x v="46"/>
    <x v="0"/>
    <x v="4"/>
    <x v="4"/>
    <x v="367"/>
  </r>
  <r>
    <n v="368"/>
    <x v="368"/>
    <x v="367"/>
    <x v="78"/>
    <x v="304"/>
    <x v="0"/>
    <x v="0"/>
    <s v="USD"/>
    <x v="368"/>
    <x v="368"/>
    <b v="0"/>
    <x v="180"/>
    <x v="0"/>
    <x v="4"/>
    <x v="0"/>
    <x v="368"/>
  </r>
  <r>
    <n v="369"/>
    <x v="369"/>
    <x v="368"/>
    <x v="115"/>
    <x v="305"/>
    <x v="0"/>
    <x v="0"/>
    <s v="USD"/>
    <x v="369"/>
    <x v="369"/>
    <b v="0"/>
    <x v="157"/>
    <x v="0"/>
    <x v="4"/>
    <x v="6"/>
    <x v="369"/>
  </r>
  <r>
    <n v="370"/>
    <x v="370"/>
    <x v="369"/>
    <x v="31"/>
    <x v="306"/>
    <x v="0"/>
    <x v="0"/>
    <s v="USD"/>
    <x v="370"/>
    <x v="370"/>
    <b v="0"/>
    <x v="68"/>
    <x v="0"/>
    <x v="4"/>
    <x v="2"/>
    <x v="370"/>
  </r>
  <r>
    <n v="371"/>
    <x v="371"/>
    <x v="370"/>
    <x v="60"/>
    <x v="307"/>
    <x v="0"/>
    <x v="0"/>
    <s v="USD"/>
    <x v="371"/>
    <x v="371"/>
    <b v="0"/>
    <x v="181"/>
    <x v="0"/>
    <x v="4"/>
    <x v="5"/>
    <x v="371"/>
  </r>
  <r>
    <n v="372"/>
    <x v="372"/>
    <x v="371"/>
    <x v="43"/>
    <x v="308"/>
    <x v="0"/>
    <x v="1"/>
    <s v="GBP"/>
    <x v="372"/>
    <x v="372"/>
    <b v="0"/>
    <x v="82"/>
    <x v="0"/>
    <x v="4"/>
    <x v="2"/>
    <x v="372"/>
  </r>
  <r>
    <n v="373"/>
    <x v="373"/>
    <x v="372"/>
    <x v="51"/>
    <x v="309"/>
    <x v="0"/>
    <x v="0"/>
    <s v="USD"/>
    <x v="373"/>
    <x v="373"/>
    <b v="0"/>
    <x v="30"/>
    <x v="0"/>
    <x v="4"/>
    <x v="5"/>
    <x v="373"/>
  </r>
  <r>
    <n v="374"/>
    <x v="374"/>
    <x v="373"/>
    <x v="12"/>
    <x v="310"/>
    <x v="0"/>
    <x v="0"/>
    <s v="USD"/>
    <x v="374"/>
    <x v="374"/>
    <b v="0"/>
    <x v="49"/>
    <x v="0"/>
    <x v="4"/>
    <x v="6"/>
    <x v="374"/>
  </r>
  <r>
    <n v="375"/>
    <x v="375"/>
    <x v="374"/>
    <x v="2"/>
    <x v="49"/>
    <x v="0"/>
    <x v="0"/>
    <s v="USD"/>
    <x v="375"/>
    <x v="375"/>
    <b v="0"/>
    <x v="25"/>
    <x v="0"/>
    <x v="4"/>
    <x v="3"/>
    <x v="375"/>
  </r>
  <r>
    <n v="376"/>
    <x v="376"/>
    <x v="375"/>
    <x v="116"/>
    <x v="311"/>
    <x v="0"/>
    <x v="1"/>
    <s v="GBP"/>
    <x v="376"/>
    <x v="376"/>
    <b v="0"/>
    <x v="53"/>
    <x v="0"/>
    <x v="4"/>
    <x v="2"/>
    <x v="376"/>
  </r>
  <r>
    <n v="377"/>
    <x v="377"/>
    <x v="376"/>
    <x v="14"/>
    <x v="312"/>
    <x v="0"/>
    <x v="0"/>
    <s v="USD"/>
    <x v="377"/>
    <x v="377"/>
    <b v="0"/>
    <x v="182"/>
    <x v="0"/>
    <x v="4"/>
    <x v="0"/>
    <x v="377"/>
  </r>
  <r>
    <n v="378"/>
    <x v="378"/>
    <x v="377"/>
    <x v="9"/>
    <x v="313"/>
    <x v="0"/>
    <x v="5"/>
    <s v="CAD"/>
    <x v="378"/>
    <x v="378"/>
    <b v="0"/>
    <x v="183"/>
    <x v="0"/>
    <x v="4"/>
    <x v="2"/>
    <x v="378"/>
  </r>
  <r>
    <n v="379"/>
    <x v="379"/>
    <x v="378"/>
    <x v="36"/>
    <x v="314"/>
    <x v="0"/>
    <x v="0"/>
    <s v="USD"/>
    <x v="379"/>
    <x v="379"/>
    <b v="0"/>
    <x v="184"/>
    <x v="0"/>
    <x v="4"/>
    <x v="5"/>
    <x v="379"/>
  </r>
  <r>
    <n v="380"/>
    <x v="380"/>
    <x v="379"/>
    <x v="23"/>
    <x v="315"/>
    <x v="0"/>
    <x v="0"/>
    <s v="USD"/>
    <x v="380"/>
    <x v="380"/>
    <b v="0"/>
    <x v="72"/>
    <x v="0"/>
    <x v="4"/>
    <x v="0"/>
    <x v="380"/>
  </r>
  <r>
    <n v="381"/>
    <x v="381"/>
    <x v="380"/>
    <x v="31"/>
    <x v="316"/>
    <x v="0"/>
    <x v="0"/>
    <s v="USD"/>
    <x v="381"/>
    <x v="381"/>
    <b v="0"/>
    <x v="140"/>
    <x v="0"/>
    <x v="4"/>
    <x v="5"/>
    <x v="381"/>
  </r>
  <r>
    <n v="382"/>
    <x v="382"/>
    <x v="381"/>
    <x v="20"/>
    <x v="317"/>
    <x v="0"/>
    <x v="0"/>
    <s v="USD"/>
    <x v="382"/>
    <x v="382"/>
    <b v="0"/>
    <x v="19"/>
    <x v="0"/>
    <x v="4"/>
    <x v="5"/>
    <x v="382"/>
  </r>
  <r>
    <n v="383"/>
    <x v="383"/>
    <x v="382"/>
    <x v="117"/>
    <x v="318"/>
    <x v="0"/>
    <x v="0"/>
    <s v="USD"/>
    <x v="383"/>
    <x v="383"/>
    <b v="0"/>
    <x v="53"/>
    <x v="0"/>
    <x v="4"/>
    <x v="3"/>
    <x v="383"/>
  </r>
  <r>
    <n v="384"/>
    <x v="384"/>
    <x v="383"/>
    <x v="22"/>
    <x v="319"/>
    <x v="0"/>
    <x v="0"/>
    <s v="USD"/>
    <x v="384"/>
    <x v="384"/>
    <b v="0"/>
    <x v="185"/>
    <x v="0"/>
    <x v="4"/>
    <x v="3"/>
    <x v="384"/>
  </r>
  <r>
    <n v="385"/>
    <x v="385"/>
    <x v="384"/>
    <x v="31"/>
    <x v="320"/>
    <x v="0"/>
    <x v="0"/>
    <s v="USD"/>
    <x v="385"/>
    <x v="385"/>
    <b v="0"/>
    <x v="186"/>
    <x v="0"/>
    <x v="4"/>
    <x v="3"/>
    <x v="385"/>
  </r>
  <r>
    <n v="386"/>
    <x v="386"/>
    <x v="385"/>
    <x v="20"/>
    <x v="321"/>
    <x v="0"/>
    <x v="0"/>
    <s v="USD"/>
    <x v="386"/>
    <x v="386"/>
    <b v="0"/>
    <x v="62"/>
    <x v="0"/>
    <x v="4"/>
    <x v="0"/>
    <x v="386"/>
  </r>
  <r>
    <n v="387"/>
    <x v="387"/>
    <x v="386"/>
    <x v="114"/>
    <x v="322"/>
    <x v="0"/>
    <x v="0"/>
    <s v="USD"/>
    <x v="387"/>
    <x v="387"/>
    <b v="0"/>
    <x v="187"/>
    <x v="0"/>
    <x v="4"/>
    <x v="0"/>
    <x v="387"/>
  </r>
  <r>
    <n v="388"/>
    <x v="388"/>
    <x v="387"/>
    <x v="10"/>
    <x v="323"/>
    <x v="0"/>
    <x v="0"/>
    <s v="USD"/>
    <x v="388"/>
    <x v="388"/>
    <b v="0"/>
    <x v="26"/>
    <x v="0"/>
    <x v="4"/>
    <x v="2"/>
    <x v="388"/>
  </r>
  <r>
    <n v="389"/>
    <x v="389"/>
    <x v="388"/>
    <x v="118"/>
    <x v="324"/>
    <x v="0"/>
    <x v="0"/>
    <s v="USD"/>
    <x v="389"/>
    <x v="389"/>
    <b v="0"/>
    <x v="188"/>
    <x v="0"/>
    <x v="4"/>
    <x v="3"/>
    <x v="389"/>
  </r>
  <r>
    <n v="390"/>
    <x v="390"/>
    <x v="389"/>
    <x v="28"/>
    <x v="325"/>
    <x v="0"/>
    <x v="0"/>
    <s v="USD"/>
    <x v="390"/>
    <x v="390"/>
    <b v="0"/>
    <x v="25"/>
    <x v="0"/>
    <x v="4"/>
    <x v="0"/>
    <x v="390"/>
  </r>
  <r>
    <n v="391"/>
    <x v="391"/>
    <x v="390"/>
    <x v="22"/>
    <x v="326"/>
    <x v="0"/>
    <x v="0"/>
    <s v="USD"/>
    <x v="391"/>
    <x v="391"/>
    <b v="0"/>
    <x v="189"/>
    <x v="0"/>
    <x v="4"/>
    <x v="6"/>
    <x v="391"/>
  </r>
  <r>
    <n v="392"/>
    <x v="392"/>
    <x v="391"/>
    <x v="17"/>
    <x v="327"/>
    <x v="0"/>
    <x v="0"/>
    <s v="USD"/>
    <x v="392"/>
    <x v="392"/>
    <b v="0"/>
    <x v="190"/>
    <x v="0"/>
    <x v="4"/>
    <x v="6"/>
    <x v="392"/>
  </r>
  <r>
    <n v="393"/>
    <x v="393"/>
    <x v="392"/>
    <x v="63"/>
    <x v="328"/>
    <x v="0"/>
    <x v="0"/>
    <s v="USD"/>
    <x v="393"/>
    <x v="393"/>
    <b v="0"/>
    <x v="191"/>
    <x v="0"/>
    <x v="4"/>
    <x v="4"/>
    <x v="393"/>
  </r>
  <r>
    <n v="394"/>
    <x v="394"/>
    <x v="393"/>
    <x v="119"/>
    <x v="329"/>
    <x v="0"/>
    <x v="3"/>
    <s v="EUR"/>
    <x v="394"/>
    <x v="394"/>
    <b v="0"/>
    <x v="133"/>
    <x v="0"/>
    <x v="4"/>
    <x v="2"/>
    <x v="394"/>
  </r>
  <r>
    <n v="395"/>
    <x v="395"/>
    <x v="394"/>
    <x v="3"/>
    <x v="330"/>
    <x v="0"/>
    <x v="0"/>
    <s v="USD"/>
    <x v="395"/>
    <x v="395"/>
    <b v="0"/>
    <x v="192"/>
    <x v="0"/>
    <x v="4"/>
    <x v="5"/>
    <x v="395"/>
  </r>
  <r>
    <n v="396"/>
    <x v="396"/>
    <x v="395"/>
    <x v="36"/>
    <x v="331"/>
    <x v="0"/>
    <x v="0"/>
    <s v="USD"/>
    <x v="396"/>
    <x v="396"/>
    <b v="0"/>
    <x v="193"/>
    <x v="0"/>
    <x v="4"/>
    <x v="5"/>
    <x v="396"/>
  </r>
  <r>
    <n v="397"/>
    <x v="397"/>
    <x v="396"/>
    <x v="120"/>
    <x v="332"/>
    <x v="0"/>
    <x v="0"/>
    <s v="USD"/>
    <x v="397"/>
    <x v="397"/>
    <b v="0"/>
    <x v="194"/>
    <x v="0"/>
    <x v="4"/>
    <x v="7"/>
    <x v="397"/>
  </r>
  <r>
    <n v="398"/>
    <x v="398"/>
    <x v="397"/>
    <x v="51"/>
    <x v="333"/>
    <x v="0"/>
    <x v="0"/>
    <s v="USD"/>
    <x v="398"/>
    <x v="398"/>
    <b v="0"/>
    <x v="85"/>
    <x v="0"/>
    <x v="4"/>
    <x v="0"/>
    <x v="398"/>
  </r>
  <r>
    <n v="399"/>
    <x v="399"/>
    <x v="398"/>
    <x v="22"/>
    <x v="334"/>
    <x v="0"/>
    <x v="1"/>
    <s v="GBP"/>
    <x v="399"/>
    <x v="399"/>
    <b v="0"/>
    <x v="195"/>
    <x v="0"/>
    <x v="4"/>
    <x v="2"/>
    <x v="399"/>
  </r>
  <r>
    <n v="400"/>
    <x v="400"/>
    <x v="399"/>
    <x v="3"/>
    <x v="335"/>
    <x v="0"/>
    <x v="0"/>
    <s v="USD"/>
    <x v="400"/>
    <x v="400"/>
    <b v="0"/>
    <x v="95"/>
    <x v="0"/>
    <x v="4"/>
    <x v="3"/>
    <x v="400"/>
  </r>
  <r>
    <n v="401"/>
    <x v="401"/>
    <x v="400"/>
    <x v="63"/>
    <x v="336"/>
    <x v="0"/>
    <x v="0"/>
    <s v="USD"/>
    <x v="401"/>
    <x v="401"/>
    <b v="0"/>
    <x v="196"/>
    <x v="0"/>
    <x v="4"/>
    <x v="6"/>
    <x v="401"/>
  </r>
  <r>
    <n v="402"/>
    <x v="402"/>
    <x v="401"/>
    <x v="13"/>
    <x v="337"/>
    <x v="0"/>
    <x v="0"/>
    <s v="USD"/>
    <x v="402"/>
    <x v="402"/>
    <b v="0"/>
    <x v="68"/>
    <x v="0"/>
    <x v="4"/>
    <x v="0"/>
    <x v="402"/>
  </r>
  <r>
    <n v="403"/>
    <x v="403"/>
    <x v="402"/>
    <x v="10"/>
    <x v="338"/>
    <x v="0"/>
    <x v="0"/>
    <s v="USD"/>
    <x v="403"/>
    <x v="403"/>
    <b v="0"/>
    <x v="16"/>
    <x v="0"/>
    <x v="4"/>
    <x v="6"/>
    <x v="403"/>
  </r>
  <r>
    <n v="404"/>
    <x v="404"/>
    <x v="403"/>
    <x v="19"/>
    <x v="339"/>
    <x v="0"/>
    <x v="0"/>
    <s v="USD"/>
    <x v="404"/>
    <x v="404"/>
    <b v="0"/>
    <x v="197"/>
    <x v="0"/>
    <x v="4"/>
    <x v="3"/>
    <x v="404"/>
  </r>
  <r>
    <n v="405"/>
    <x v="405"/>
    <x v="404"/>
    <x v="121"/>
    <x v="340"/>
    <x v="0"/>
    <x v="0"/>
    <s v="USD"/>
    <x v="405"/>
    <x v="405"/>
    <b v="0"/>
    <x v="165"/>
    <x v="0"/>
    <x v="4"/>
    <x v="3"/>
    <x v="405"/>
  </r>
  <r>
    <n v="406"/>
    <x v="406"/>
    <x v="405"/>
    <x v="70"/>
    <x v="341"/>
    <x v="0"/>
    <x v="0"/>
    <s v="USD"/>
    <x v="406"/>
    <x v="406"/>
    <b v="0"/>
    <x v="2"/>
    <x v="0"/>
    <x v="4"/>
    <x v="6"/>
    <x v="406"/>
  </r>
  <r>
    <n v="407"/>
    <x v="407"/>
    <x v="406"/>
    <x v="13"/>
    <x v="342"/>
    <x v="0"/>
    <x v="0"/>
    <s v="USD"/>
    <x v="407"/>
    <x v="407"/>
    <b v="0"/>
    <x v="19"/>
    <x v="0"/>
    <x v="4"/>
    <x v="6"/>
    <x v="407"/>
  </r>
  <r>
    <n v="408"/>
    <x v="408"/>
    <x v="407"/>
    <x v="12"/>
    <x v="343"/>
    <x v="0"/>
    <x v="0"/>
    <s v="USD"/>
    <x v="408"/>
    <x v="408"/>
    <b v="0"/>
    <x v="44"/>
    <x v="0"/>
    <x v="4"/>
    <x v="4"/>
    <x v="408"/>
  </r>
  <r>
    <n v="409"/>
    <x v="409"/>
    <x v="408"/>
    <x v="2"/>
    <x v="344"/>
    <x v="0"/>
    <x v="1"/>
    <s v="GBP"/>
    <x v="409"/>
    <x v="409"/>
    <b v="0"/>
    <x v="41"/>
    <x v="0"/>
    <x v="4"/>
    <x v="2"/>
    <x v="409"/>
  </r>
  <r>
    <n v="410"/>
    <x v="410"/>
    <x v="409"/>
    <x v="28"/>
    <x v="345"/>
    <x v="0"/>
    <x v="5"/>
    <s v="CAD"/>
    <x v="410"/>
    <x v="410"/>
    <b v="0"/>
    <x v="63"/>
    <x v="0"/>
    <x v="4"/>
    <x v="0"/>
    <x v="410"/>
  </r>
  <r>
    <n v="411"/>
    <x v="411"/>
    <x v="410"/>
    <x v="11"/>
    <x v="346"/>
    <x v="0"/>
    <x v="0"/>
    <s v="USD"/>
    <x v="411"/>
    <x v="411"/>
    <b v="0"/>
    <x v="198"/>
    <x v="0"/>
    <x v="4"/>
    <x v="4"/>
    <x v="411"/>
  </r>
  <r>
    <n v="412"/>
    <x v="412"/>
    <x v="411"/>
    <x v="30"/>
    <x v="347"/>
    <x v="0"/>
    <x v="0"/>
    <s v="USD"/>
    <x v="412"/>
    <x v="412"/>
    <b v="0"/>
    <x v="165"/>
    <x v="0"/>
    <x v="4"/>
    <x v="5"/>
    <x v="412"/>
  </r>
  <r>
    <n v="413"/>
    <x v="413"/>
    <x v="412"/>
    <x v="122"/>
    <x v="348"/>
    <x v="0"/>
    <x v="0"/>
    <s v="USD"/>
    <x v="413"/>
    <x v="413"/>
    <b v="0"/>
    <x v="199"/>
    <x v="0"/>
    <x v="4"/>
    <x v="5"/>
    <x v="413"/>
  </r>
  <r>
    <n v="414"/>
    <x v="414"/>
    <x v="413"/>
    <x v="17"/>
    <x v="349"/>
    <x v="0"/>
    <x v="0"/>
    <s v="USD"/>
    <x v="414"/>
    <x v="414"/>
    <b v="0"/>
    <x v="200"/>
    <x v="0"/>
    <x v="4"/>
    <x v="4"/>
    <x v="414"/>
  </r>
  <r>
    <n v="415"/>
    <x v="415"/>
    <x v="414"/>
    <x v="123"/>
    <x v="350"/>
    <x v="0"/>
    <x v="5"/>
    <s v="CAD"/>
    <x v="415"/>
    <x v="415"/>
    <b v="0"/>
    <x v="64"/>
    <x v="0"/>
    <x v="4"/>
    <x v="3"/>
    <x v="415"/>
  </r>
  <r>
    <n v="416"/>
    <x v="416"/>
    <x v="415"/>
    <x v="28"/>
    <x v="351"/>
    <x v="0"/>
    <x v="0"/>
    <s v="USD"/>
    <x v="416"/>
    <x v="416"/>
    <b v="0"/>
    <x v="20"/>
    <x v="0"/>
    <x v="4"/>
    <x v="3"/>
    <x v="416"/>
  </r>
  <r>
    <n v="417"/>
    <x v="417"/>
    <x v="416"/>
    <x v="124"/>
    <x v="352"/>
    <x v="0"/>
    <x v="0"/>
    <s v="USD"/>
    <x v="417"/>
    <x v="417"/>
    <b v="0"/>
    <x v="47"/>
    <x v="0"/>
    <x v="4"/>
    <x v="4"/>
    <x v="417"/>
  </r>
  <r>
    <n v="418"/>
    <x v="418"/>
    <x v="417"/>
    <x v="125"/>
    <x v="353"/>
    <x v="0"/>
    <x v="0"/>
    <s v="USD"/>
    <x v="418"/>
    <x v="418"/>
    <b v="0"/>
    <x v="201"/>
    <x v="0"/>
    <x v="4"/>
    <x v="0"/>
    <x v="418"/>
  </r>
  <r>
    <n v="419"/>
    <x v="419"/>
    <x v="418"/>
    <x v="6"/>
    <x v="354"/>
    <x v="0"/>
    <x v="0"/>
    <s v="USD"/>
    <x v="419"/>
    <x v="419"/>
    <b v="0"/>
    <x v="196"/>
    <x v="0"/>
    <x v="4"/>
    <x v="4"/>
    <x v="419"/>
  </r>
  <r>
    <n v="420"/>
    <x v="420"/>
    <x v="419"/>
    <x v="126"/>
    <x v="355"/>
    <x v="2"/>
    <x v="0"/>
    <s v="USD"/>
    <x v="420"/>
    <x v="420"/>
    <b v="0"/>
    <x v="83"/>
    <x v="1"/>
    <x v="5"/>
    <x v="3"/>
    <x v="420"/>
  </r>
  <r>
    <n v="421"/>
    <x v="421"/>
    <x v="420"/>
    <x v="36"/>
    <x v="356"/>
    <x v="2"/>
    <x v="0"/>
    <s v="USD"/>
    <x v="421"/>
    <x v="421"/>
    <b v="0"/>
    <x v="79"/>
    <x v="1"/>
    <x v="5"/>
    <x v="0"/>
    <x v="421"/>
  </r>
  <r>
    <n v="422"/>
    <x v="422"/>
    <x v="421"/>
    <x v="79"/>
    <x v="357"/>
    <x v="2"/>
    <x v="0"/>
    <s v="USD"/>
    <x v="422"/>
    <x v="422"/>
    <b v="0"/>
    <x v="8"/>
    <x v="1"/>
    <x v="5"/>
    <x v="3"/>
    <x v="422"/>
  </r>
  <r>
    <n v="423"/>
    <x v="423"/>
    <x v="422"/>
    <x v="22"/>
    <x v="358"/>
    <x v="2"/>
    <x v="0"/>
    <s v="USD"/>
    <x v="423"/>
    <x v="423"/>
    <b v="0"/>
    <x v="62"/>
    <x v="1"/>
    <x v="5"/>
    <x v="4"/>
    <x v="423"/>
  </r>
  <r>
    <n v="424"/>
    <x v="424"/>
    <x v="423"/>
    <x v="9"/>
    <x v="359"/>
    <x v="2"/>
    <x v="0"/>
    <s v="USD"/>
    <x v="424"/>
    <x v="424"/>
    <b v="0"/>
    <x v="81"/>
    <x v="1"/>
    <x v="5"/>
    <x v="5"/>
    <x v="424"/>
  </r>
  <r>
    <n v="425"/>
    <x v="425"/>
    <x v="424"/>
    <x v="63"/>
    <x v="360"/>
    <x v="2"/>
    <x v="0"/>
    <s v="USD"/>
    <x v="425"/>
    <x v="425"/>
    <b v="0"/>
    <x v="84"/>
    <x v="1"/>
    <x v="5"/>
    <x v="0"/>
    <x v="425"/>
  </r>
  <r>
    <n v="426"/>
    <x v="426"/>
    <x v="425"/>
    <x v="3"/>
    <x v="361"/>
    <x v="2"/>
    <x v="0"/>
    <s v="USD"/>
    <x v="426"/>
    <x v="426"/>
    <b v="0"/>
    <x v="22"/>
    <x v="1"/>
    <x v="5"/>
    <x v="2"/>
    <x v="426"/>
  </r>
  <r>
    <n v="427"/>
    <x v="427"/>
    <x v="426"/>
    <x v="115"/>
    <x v="117"/>
    <x v="2"/>
    <x v="0"/>
    <s v="USD"/>
    <x v="427"/>
    <x v="427"/>
    <b v="0"/>
    <x v="78"/>
    <x v="1"/>
    <x v="5"/>
    <x v="0"/>
    <x v="427"/>
  </r>
  <r>
    <n v="428"/>
    <x v="428"/>
    <x v="427"/>
    <x v="14"/>
    <x v="362"/>
    <x v="2"/>
    <x v="0"/>
    <s v="USD"/>
    <x v="428"/>
    <x v="428"/>
    <b v="0"/>
    <x v="62"/>
    <x v="1"/>
    <x v="5"/>
    <x v="3"/>
    <x v="428"/>
  </r>
  <r>
    <n v="429"/>
    <x v="429"/>
    <x v="428"/>
    <x v="10"/>
    <x v="117"/>
    <x v="2"/>
    <x v="0"/>
    <s v="USD"/>
    <x v="429"/>
    <x v="429"/>
    <b v="0"/>
    <x v="78"/>
    <x v="1"/>
    <x v="5"/>
    <x v="8"/>
    <x v="429"/>
  </r>
  <r>
    <n v="430"/>
    <x v="430"/>
    <x v="429"/>
    <x v="28"/>
    <x v="363"/>
    <x v="2"/>
    <x v="0"/>
    <s v="USD"/>
    <x v="430"/>
    <x v="430"/>
    <b v="0"/>
    <x v="81"/>
    <x v="1"/>
    <x v="5"/>
    <x v="4"/>
    <x v="430"/>
  </r>
  <r>
    <n v="431"/>
    <x v="431"/>
    <x v="430"/>
    <x v="9"/>
    <x v="364"/>
    <x v="2"/>
    <x v="1"/>
    <s v="GBP"/>
    <x v="431"/>
    <x v="431"/>
    <b v="0"/>
    <x v="22"/>
    <x v="1"/>
    <x v="5"/>
    <x v="2"/>
    <x v="431"/>
  </r>
  <r>
    <n v="432"/>
    <x v="432"/>
    <x v="431"/>
    <x v="12"/>
    <x v="365"/>
    <x v="2"/>
    <x v="0"/>
    <s v="USD"/>
    <x v="432"/>
    <x v="432"/>
    <b v="0"/>
    <x v="22"/>
    <x v="1"/>
    <x v="5"/>
    <x v="0"/>
    <x v="432"/>
  </r>
  <r>
    <n v="433"/>
    <x v="433"/>
    <x v="432"/>
    <x v="9"/>
    <x v="117"/>
    <x v="2"/>
    <x v="0"/>
    <s v="USD"/>
    <x v="433"/>
    <x v="433"/>
    <b v="0"/>
    <x v="78"/>
    <x v="1"/>
    <x v="5"/>
    <x v="0"/>
    <x v="433"/>
  </r>
  <r>
    <n v="434"/>
    <x v="434"/>
    <x v="433"/>
    <x v="30"/>
    <x v="366"/>
    <x v="2"/>
    <x v="0"/>
    <s v="USD"/>
    <x v="434"/>
    <x v="434"/>
    <b v="0"/>
    <x v="84"/>
    <x v="1"/>
    <x v="5"/>
    <x v="4"/>
    <x v="434"/>
  </r>
  <r>
    <n v="435"/>
    <x v="435"/>
    <x v="434"/>
    <x v="74"/>
    <x v="158"/>
    <x v="2"/>
    <x v="0"/>
    <s v="USD"/>
    <x v="435"/>
    <x v="435"/>
    <b v="0"/>
    <x v="83"/>
    <x v="1"/>
    <x v="5"/>
    <x v="4"/>
    <x v="435"/>
  </r>
  <r>
    <n v="436"/>
    <x v="436"/>
    <x v="435"/>
    <x v="28"/>
    <x v="117"/>
    <x v="2"/>
    <x v="0"/>
    <s v="USD"/>
    <x v="436"/>
    <x v="436"/>
    <b v="0"/>
    <x v="78"/>
    <x v="1"/>
    <x v="5"/>
    <x v="4"/>
    <x v="436"/>
  </r>
  <r>
    <n v="437"/>
    <x v="437"/>
    <x v="436"/>
    <x v="39"/>
    <x v="117"/>
    <x v="2"/>
    <x v="5"/>
    <s v="CAD"/>
    <x v="437"/>
    <x v="437"/>
    <b v="0"/>
    <x v="78"/>
    <x v="1"/>
    <x v="5"/>
    <x v="2"/>
    <x v="437"/>
  </r>
  <r>
    <n v="438"/>
    <x v="438"/>
    <x v="437"/>
    <x v="22"/>
    <x v="367"/>
    <x v="2"/>
    <x v="0"/>
    <s v="USD"/>
    <x v="438"/>
    <x v="438"/>
    <b v="0"/>
    <x v="202"/>
    <x v="1"/>
    <x v="5"/>
    <x v="0"/>
    <x v="438"/>
  </r>
  <r>
    <n v="439"/>
    <x v="439"/>
    <x v="438"/>
    <x v="52"/>
    <x v="117"/>
    <x v="2"/>
    <x v="0"/>
    <s v="USD"/>
    <x v="439"/>
    <x v="439"/>
    <b v="0"/>
    <x v="78"/>
    <x v="1"/>
    <x v="5"/>
    <x v="3"/>
    <x v="439"/>
  </r>
  <r>
    <n v="440"/>
    <x v="440"/>
    <x v="439"/>
    <x v="10"/>
    <x v="139"/>
    <x v="2"/>
    <x v="0"/>
    <s v="USD"/>
    <x v="440"/>
    <x v="440"/>
    <b v="0"/>
    <x v="29"/>
    <x v="1"/>
    <x v="5"/>
    <x v="2"/>
    <x v="440"/>
  </r>
  <r>
    <n v="441"/>
    <x v="441"/>
    <x v="440"/>
    <x v="44"/>
    <x v="117"/>
    <x v="2"/>
    <x v="1"/>
    <s v="GBP"/>
    <x v="441"/>
    <x v="441"/>
    <b v="0"/>
    <x v="78"/>
    <x v="1"/>
    <x v="5"/>
    <x v="4"/>
    <x v="441"/>
  </r>
  <r>
    <n v="442"/>
    <x v="442"/>
    <x v="441"/>
    <x v="73"/>
    <x v="368"/>
    <x v="2"/>
    <x v="0"/>
    <s v="USD"/>
    <x v="442"/>
    <x v="442"/>
    <b v="0"/>
    <x v="57"/>
    <x v="1"/>
    <x v="5"/>
    <x v="0"/>
    <x v="442"/>
  </r>
  <r>
    <n v="443"/>
    <x v="443"/>
    <x v="442"/>
    <x v="3"/>
    <x v="115"/>
    <x v="2"/>
    <x v="5"/>
    <s v="CAD"/>
    <x v="443"/>
    <x v="443"/>
    <b v="0"/>
    <x v="84"/>
    <x v="1"/>
    <x v="5"/>
    <x v="3"/>
    <x v="443"/>
  </r>
  <r>
    <n v="444"/>
    <x v="444"/>
    <x v="443"/>
    <x v="28"/>
    <x v="155"/>
    <x v="2"/>
    <x v="0"/>
    <s v="USD"/>
    <x v="444"/>
    <x v="444"/>
    <b v="0"/>
    <x v="29"/>
    <x v="1"/>
    <x v="5"/>
    <x v="6"/>
    <x v="444"/>
  </r>
  <r>
    <n v="445"/>
    <x v="445"/>
    <x v="444"/>
    <x v="127"/>
    <x v="369"/>
    <x v="2"/>
    <x v="0"/>
    <s v="USD"/>
    <x v="445"/>
    <x v="445"/>
    <b v="0"/>
    <x v="84"/>
    <x v="1"/>
    <x v="5"/>
    <x v="0"/>
    <x v="445"/>
  </r>
  <r>
    <n v="446"/>
    <x v="446"/>
    <x v="445"/>
    <x v="124"/>
    <x v="370"/>
    <x v="2"/>
    <x v="0"/>
    <s v="USD"/>
    <x v="446"/>
    <x v="446"/>
    <b v="0"/>
    <x v="38"/>
    <x v="1"/>
    <x v="5"/>
    <x v="0"/>
    <x v="446"/>
  </r>
  <r>
    <n v="447"/>
    <x v="447"/>
    <x v="446"/>
    <x v="11"/>
    <x v="139"/>
    <x v="2"/>
    <x v="1"/>
    <s v="GBP"/>
    <x v="447"/>
    <x v="447"/>
    <b v="0"/>
    <x v="29"/>
    <x v="1"/>
    <x v="5"/>
    <x v="4"/>
    <x v="447"/>
  </r>
  <r>
    <n v="448"/>
    <x v="448"/>
    <x v="447"/>
    <x v="30"/>
    <x v="371"/>
    <x v="2"/>
    <x v="0"/>
    <s v="USD"/>
    <x v="448"/>
    <x v="448"/>
    <b v="0"/>
    <x v="80"/>
    <x v="1"/>
    <x v="5"/>
    <x v="3"/>
    <x v="448"/>
  </r>
  <r>
    <n v="449"/>
    <x v="449"/>
    <x v="448"/>
    <x v="13"/>
    <x v="372"/>
    <x v="2"/>
    <x v="1"/>
    <s v="GBP"/>
    <x v="449"/>
    <x v="449"/>
    <b v="0"/>
    <x v="81"/>
    <x v="1"/>
    <x v="5"/>
    <x v="4"/>
    <x v="449"/>
  </r>
  <r>
    <n v="450"/>
    <x v="450"/>
    <x v="449"/>
    <x v="63"/>
    <x v="373"/>
    <x v="2"/>
    <x v="0"/>
    <s v="USD"/>
    <x v="450"/>
    <x v="450"/>
    <b v="0"/>
    <x v="63"/>
    <x v="1"/>
    <x v="5"/>
    <x v="3"/>
    <x v="450"/>
  </r>
  <r>
    <n v="451"/>
    <x v="451"/>
    <x v="450"/>
    <x v="22"/>
    <x v="117"/>
    <x v="2"/>
    <x v="0"/>
    <s v="USD"/>
    <x v="451"/>
    <x v="451"/>
    <b v="0"/>
    <x v="78"/>
    <x v="1"/>
    <x v="5"/>
    <x v="4"/>
    <x v="451"/>
  </r>
  <r>
    <n v="452"/>
    <x v="452"/>
    <x v="451"/>
    <x v="47"/>
    <x v="374"/>
    <x v="2"/>
    <x v="0"/>
    <s v="USD"/>
    <x v="452"/>
    <x v="452"/>
    <b v="0"/>
    <x v="8"/>
    <x v="1"/>
    <x v="5"/>
    <x v="0"/>
    <x v="452"/>
  </r>
  <r>
    <n v="453"/>
    <x v="453"/>
    <x v="452"/>
    <x v="128"/>
    <x v="375"/>
    <x v="2"/>
    <x v="0"/>
    <s v="USD"/>
    <x v="453"/>
    <x v="453"/>
    <b v="0"/>
    <x v="84"/>
    <x v="1"/>
    <x v="5"/>
    <x v="0"/>
    <x v="453"/>
  </r>
  <r>
    <n v="454"/>
    <x v="454"/>
    <x v="453"/>
    <x v="3"/>
    <x v="376"/>
    <x v="2"/>
    <x v="0"/>
    <s v="USD"/>
    <x v="454"/>
    <x v="454"/>
    <b v="0"/>
    <x v="81"/>
    <x v="1"/>
    <x v="5"/>
    <x v="3"/>
    <x v="454"/>
  </r>
  <r>
    <n v="455"/>
    <x v="455"/>
    <x v="454"/>
    <x v="99"/>
    <x v="372"/>
    <x v="2"/>
    <x v="0"/>
    <s v="USD"/>
    <x v="455"/>
    <x v="455"/>
    <b v="0"/>
    <x v="84"/>
    <x v="1"/>
    <x v="5"/>
    <x v="5"/>
    <x v="455"/>
  </r>
  <r>
    <n v="456"/>
    <x v="456"/>
    <x v="455"/>
    <x v="129"/>
    <x v="377"/>
    <x v="2"/>
    <x v="0"/>
    <s v="USD"/>
    <x v="456"/>
    <x v="456"/>
    <b v="0"/>
    <x v="83"/>
    <x v="1"/>
    <x v="5"/>
    <x v="4"/>
    <x v="456"/>
  </r>
  <r>
    <n v="457"/>
    <x v="457"/>
    <x v="456"/>
    <x v="22"/>
    <x v="117"/>
    <x v="2"/>
    <x v="5"/>
    <s v="CAD"/>
    <x v="457"/>
    <x v="457"/>
    <b v="0"/>
    <x v="78"/>
    <x v="1"/>
    <x v="5"/>
    <x v="3"/>
    <x v="457"/>
  </r>
  <r>
    <n v="458"/>
    <x v="458"/>
    <x v="457"/>
    <x v="3"/>
    <x v="378"/>
    <x v="2"/>
    <x v="1"/>
    <s v="GBP"/>
    <x v="458"/>
    <x v="458"/>
    <b v="0"/>
    <x v="72"/>
    <x v="1"/>
    <x v="5"/>
    <x v="4"/>
    <x v="458"/>
  </r>
  <r>
    <n v="459"/>
    <x v="459"/>
    <x v="458"/>
    <x v="130"/>
    <x v="379"/>
    <x v="2"/>
    <x v="0"/>
    <s v="USD"/>
    <x v="459"/>
    <x v="459"/>
    <b v="0"/>
    <x v="29"/>
    <x v="1"/>
    <x v="5"/>
    <x v="6"/>
    <x v="459"/>
  </r>
  <r>
    <n v="460"/>
    <x v="460"/>
    <x v="459"/>
    <x v="0"/>
    <x v="379"/>
    <x v="2"/>
    <x v="0"/>
    <s v="USD"/>
    <x v="460"/>
    <x v="460"/>
    <b v="0"/>
    <x v="84"/>
    <x v="1"/>
    <x v="5"/>
    <x v="3"/>
    <x v="460"/>
  </r>
  <r>
    <n v="461"/>
    <x v="461"/>
    <x v="460"/>
    <x v="131"/>
    <x v="117"/>
    <x v="2"/>
    <x v="1"/>
    <s v="GBP"/>
    <x v="461"/>
    <x v="461"/>
    <b v="0"/>
    <x v="78"/>
    <x v="1"/>
    <x v="5"/>
    <x v="4"/>
    <x v="461"/>
  </r>
  <r>
    <n v="462"/>
    <x v="462"/>
    <x v="461"/>
    <x v="57"/>
    <x v="117"/>
    <x v="2"/>
    <x v="0"/>
    <s v="USD"/>
    <x v="462"/>
    <x v="462"/>
    <b v="0"/>
    <x v="78"/>
    <x v="1"/>
    <x v="5"/>
    <x v="6"/>
    <x v="462"/>
  </r>
  <r>
    <n v="463"/>
    <x v="463"/>
    <x v="462"/>
    <x v="56"/>
    <x v="380"/>
    <x v="2"/>
    <x v="0"/>
    <s v="USD"/>
    <x v="463"/>
    <x v="463"/>
    <b v="0"/>
    <x v="202"/>
    <x v="1"/>
    <x v="5"/>
    <x v="6"/>
    <x v="463"/>
  </r>
  <r>
    <n v="464"/>
    <x v="464"/>
    <x v="463"/>
    <x v="132"/>
    <x v="116"/>
    <x v="2"/>
    <x v="12"/>
    <s v="EUR"/>
    <x v="464"/>
    <x v="464"/>
    <b v="0"/>
    <x v="29"/>
    <x v="1"/>
    <x v="5"/>
    <x v="2"/>
    <x v="464"/>
  </r>
  <r>
    <n v="465"/>
    <x v="465"/>
    <x v="464"/>
    <x v="133"/>
    <x v="381"/>
    <x v="2"/>
    <x v="0"/>
    <s v="USD"/>
    <x v="465"/>
    <x v="465"/>
    <b v="0"/>
    <x v="22"/>
    <x v="1"/>
    <x v="5"/>
    <x v="3"/>
    <x v="465"/>
  </r>
  <r>
    <n v="466"/>
    <x v="466"/>
    <x v="465"/>
    <x v="3"/>
    <x v="382"/>
    <x v="2"/>
    <x v="0"/>
    <s v="USD"/>
    <x v="466"/>
    <x v="466"/>
    <b v="0"/>
    <x v="81"/>
    <x v="1"/>
    <x v="5"/>
    <x v="5"/>
    <x v="466"/>
  </r>
  <r>
    <n v="467"/>
    <x v="467"/>
    <x v="466"/>
    <x v="22"/>
    <x v="383"/>
    <x v="2"/>
    <x v="0"/>
    <s v="USD"/>
    <x v="467"/>
    <x v="467"/>
    <b v="0"/>
    <x v="70"/>
    <x v="1"/>
    <x v="5"/>
    <x v="5"/>
    <x v="467"/>
  </r>
  <r>
    <n v="468"/>
    <x v="468"/>
    <x v="467"/>
    <x v="51"/>
    <x v="117"/>
    <x v="2"/>
    <x v="0"/>
    <s v="USD"/>
    <x v="468"/>
    <x v="468"/>
    <b v="0"/>
    <x v="78"/>
    <x v="1"/>
    <x v="5"/>
    <x v="5"/>
    <x v="468"/>
  </r>
  <r>
    <n v="469"/>
    <x v="469"/>
    <x v="468"/>
    <x v="12"/>
    <x v="117"/>
    <x v="2"/>
    <x v="1"/>
    <s v="GBP"/>
    <x v="469"/>
    <x v="469"/>
    <b v="0"/>
    <x v="78"/>
    <x v="1"/>
    <x v="5"/>
    <x v="3"/>
    <x v="469"/>
  </r>
  <r>
    <n v="470"/>
    <x v="470"/>
    <x v="469"/>
    <x v="10"/>
    <x v="152"/>
    <x v="2"/>
    <x v="0"/>
    <s v="USD"/>
    <x v="470"/>
    <x v="470"/>
    <b v="0"/>
    <x v="84"/>
    <x v="1"/>
    <x v="5"/>
    <x v="4"/>
    <x v="470"/>
  </r>
  <r>
    <n v="471"/>
    <x v="471"/>
    <x v="470"/>
    <x v="56"/>
    <x v="384"/>
    <x v="2"/>
    <x v="0"/>
    <s v="USD"/>
    <x v="471"/>
    <x v="471"/>
    <b v="0"/>
    <x v="203"/>
    <x v="1"/>
    <x v="5"/>
    <x v="3"/>
    <x v="471"/>
  </r>
  <r>
    <n v="472"/>
    <x v="472"/>
    <x v="471"/>
    <x v="134"/>
    <x v="385"/>
    <x v="2"/>
    <x v="0"/>
    <s v="USD"/>
    <x v="472"/>
    <x v="472"/>
    <b v="0"/>
    <x v="81"/>
    <x v="1"/>
    <x v="5"/>
    <x v="3"/>
    <x v="472"/>
  </r>
  <r>
    <n v="473"/>
    <x v="473"/>
    <x v="472"/>
    <x v="11"/>
    <x v="386"/>
    <x v="2"/>
    <x v="0"/>
    <s v="USD"/>
    <x v="473"/>
    <x v="473"/>
    <b v="0"/>
    <x v="25"/>
    <x v="1"/>
    <x v="5"/>
    <x v="3"/>
    <x v="473"/>
  </r>
  <r>
    <n v="474"/>
    <x v="474"/>
    <x v="473"/>
    <x v="126"/>
    <x v="116"/>
    <x v="2"/>
    <x v="0"/>
    <s v="USD"/>
    <x v="474"/>
    <x v="474"/>
    <b v="0"/>
    <x v="29"/>
    <x v="1"/>
    <x v="5"/>
    <x v="1"/>
    <x v="474"/>
  </r>
  <r>
    <n v="475"/>
    <x v="475"/>
    <x v="474"/>
    <x v="13"/>
    <x v="117"/>
    <x v="2"/>
    <x v="0"/>
    <s v="USD"/>
    <x v="475"/>
    <x v="475"/>
    <b v="0"/>
    <x v="78"/>
    <x v="1"/>
    <x v="5"/>
    <x v="0"/>
    <x v="475"/>
  </r>
  <r>
    <n v="476"/>
    <x v="476"/>
    <x v="475"/>
    <x v="135"/>
    <x v="387"/>
    <x v="2"/>
    <x v="0"/>
    <s v="USD"/>
    <x v="476"/>
    <x v="476"/>
    <b v="0"/>
    <x v="204"/>
    <x v="1"/>
    <x v="5"/>
    <x v="3"/>
    <x v="476"/>
  </r>
  <r>
    <n v="477"/>
    <x v="477"/>
    <x v="476"/>
    <x v="15"/>
    <x v="117"/>
    <x v="2"/>
    <x v="0"/>
    <s v="USD"/>
    <x v="477"/>
    <x v="477"/>
    <b v="0"/>
    <x v="78"/>
    <x v="1"/>
    <x v="5"/>
    <x v="5"/>
    <x v="477"/>
  </r>
  <r>
    <n v="478"/>
    <x v="478"/>
    <x v="477"/>
    <x v="3"/>
    <x v="117"/>
    <x v="2"/>
    <x v="0"/>
    <s v="USD"/>
    <x v="478"/>
    <x v="478"/>
    <b v="0"/>
    <x v="78"/>
    <x v="1"/>
    <x v="5"/>
    <x v="0"/>
    <x v="478"/>
  </r>
  <r>
    <n v="479"/>
    <x v="479"/>
    <x v="478"/>
    <x v="36"/>
    <x v="388"/>
    <x v="2"/>
    <x v="0"/>
    <s v="USD"/>
    <x v="479"/>
    <x v="479"/>
    <b v="0"/>
    <x v="165"/>
    <x v="1"/>
    <x v="5"/>
    <x v="3"/>
    <x v="479"/>
  </r>
  <r>
    <n v="480"/>
    <x v="480"/>
    <x v="479"/>
    <x v="79"/>
    <x v="389"/>
    <x v="2"/>
    <x v="0"/>
    <s v="USD"/>
    <x v="480"/>
    <x v="480"/>
    <b v="0"/>
    <x v="205"/>
    <x v="1"/>
    <x v="5"/>
    <x v="4"/>
    <x v="480"/>
  </r>
  <r>
    <n v="481"/>
    <x v="481"/>
    <x v="480"/>
    <x v="11"/>
    <x v="390"/>
    <x v="2"/>
    <x v="0"/>
    <s v="USD"/>
    <x v="481"/>
    <x v="481"/>
    <b v="0"/>
    <x v="64"/>
    <x v="1"/>
    <x v="5"/>
    <x v="5"/>
    <x v="481"/>
  </r>
  <r>
    <n v="482"/>
    <x v="482"/>
    <x v="481"/>
    <x v="3"/>
    <x v="115"/>
    <x v="2"/>
    <x v="0"/>
    <s v="USD"/>
    <x v="482"/>
    <x v="482"/>
    <b v="0"/>
    <x v="29"/>
    <x v="1"/>
    <x v="5"/>
    <x v="2"/>
    <x v="482"/>
  </r>
  <r>
    <n v="483"/>
    <x v="483"/>
    <x v="482"/>
    <x v="36"/>
    <x v="391"/>
    <x v="2"/>
    <x v="1"/>
    <s v="GBP"/>
    <x v="483"/>
    <x v="483"/>
    <b v="0"/>
    <x v="206"/>
    <x v="1"/>
    <x v="5"/>
    <x v="5"/>
    <x v="483"/>
  </r>
  <r>
    <n v="484"/>
    <x v="484"/>
    <x v="483"/>
    <x v="58"/>
    <x v="392"/>
    <x v="2"/>
    <x v="1"/>
    <s v="GBP"/>
    <x v="484"/>
    <x v="484"/>
    <b v="0"/>
    <x v="202"/>
    <x v="1"/>
    <x v="5"/>
    <x v="0"/>
    <x v="484"/>
  </r>
  <r>
    <n v="485"/>
    <x v="485"/>
    <x v="484"/>
    <x v="136"/>
    <x v="393"/>
    <x v="2"/>
    <x v="1"/>
    <s v="GBP"/>
    <x v="485"/>
    <x v="485"/>
    <b v="0"/>
    <x v="207"/>
    <x v="1"/>
    <x v="5"/>
    <x v="4"/>
    <x v="485"/>
  </r>
  <r>
    <n v="486"/>
    <x v="486"/>
    <x v="485"/>
    <x v="137"/>
    <x v="155"/>
    <x v="2"/>
    <x v="2"/>
    <s v="AUD"/>
    <x v="486"/>
    <x v="486"/>
    <b v="0"/>
    <x v="29"/>
    <x v="1"/>
    <x v="5"/>
    <x v="3"/>
    <x v="486"/>
  </r>
  <r>
    <n v="487"/>
    <x v="487"/>
    <x v="486"/>
    <x v="63"/>
    <x v="117"/>
    <x v="2"/>
    <x v="5"/>
    <s v="CAD"/>
    <x v="487"/>
    <x v="487"/>
    <b v="0"/>
    <x v="78"/>
    <x v="1"/>
    <x v="5"/>
    <x v="2"/>
    <x v="487"/>
  </r>
  <r>
    <n v="488"/>
    <x v="488"/>
    <x v="487"/>
    <x v="14"/>
    <x v="117"/>
    <x v="2"/>
    <x v="0"/>
    <s v="USD"/>
    <x v="488"/>
    <x v="488"/>
    <b v="0"/>
    <x v="78"/>
    <x v="1"/>
    <x v="5"/>
    <x v="2"/>
    <x v="488"/>
  </r>
  <r>
    <n v="489"/>
    <x v="489"/>
    <x v="488"/>
    <x v="138"/>
    <x v="394"/>
    <x v="2"/>
    <x v="0"/>
    <s v="USD"/>
    <x v="489"/>
    <x v="489"/>
    <b v="0"/>
    <x v="83"/>
    <x v="1"/>
    <x v="5"/>
    <x v="6"/>
    <x v="489"/>
  </r>
  <r>
    <n v="490"/>
    <x v="490"/>
    <x v="489"/>
    <x v="28"/>
    <x v="117"/>
    <x v="2"/>
    <x v="0"/>
    <s v="USD"/>
    <x v="490"/>
    <x v="490"/>
    <b v="0"/>
    <x v="78"/>
    <x v="1"/>
    <x v="5"/>
    <x v="5"/>
    <x v="490"/>
  </r>
  <r>
    <n v="491"/>
    <x v="491"/>
    <x v="490"/>
    <x v="3"/>
    <x v="117"/>
    <x v="2"/>
    <x v="0"/>
    <s v="USD"/>
    <x v="491"/>
    <x v="491"/>
    <b v="0"/>
    <x v="78"/>
    <x v="1"/>
    <x v="5"/>
    <x v="0"/>
    <x v="491"/>
  </r>
  <r>
    <n v="492"/>
    <x v="492"/>
    <x v="491"/>
    <x v="139"/>
    <x v="117"/>
    <x v="2"/>
    <x v="11"/>
    <s v="SEK"/>
    <x v="492"/>
    <x v="492"/>
    <b v="0"/>
    <x v="78"/>
    <x v="1"/>
    <x v="5"/>
    <x v="2"/>
    <x v="492"/>
  </r>
  <r>
    <n v="493"/>
    <x v="493"/>
    <x v="492"/>
    <x v="11"/>
    <x v="117"/>
    <x v="2"/>
    <x v="1"/>
    <s v="GBP"/>
    <x v="493"/>
    <x v="493"/>
    <b v="0"/>
    <x v="78"/>
    <x v="1"/>
    <x v="5"/>
    <x v="0"/>
    <x v="493"/>
  </r>
  <r>
    <n v="494"/>
    <x v="494"/>
    <x v="493"/>
    <x v="22"/>
    <x v="395"/>
    <x v="2"/>
    <x v="0"/>
    <s v="USD"/>
    <x v="494"/>
    <x v="494"/>
    <b v="0"/>
    <x v="83"/>
    <x v="1"/>
    <x v="5"/>
    <x v="3"/>
    <x v="494"/>
  </r>
  <r>
    <n v="495"/>
    <x v="495"/>
    <x v="494"/>
    <x v="39"/>
    <x v="117"/>
    <x v="2"/>
    <x v="0"/>
    <s v="USD"/>
    <x v="495"/>
    <x v="495"/>
    <b v="0"/>
    <x v="78"/>
    <x v="1"/>
    <x v="5"/>
    <x v="0"/>
    <x v="495"/>
  </r>
  <r>
    <n v="496"/>
    <x v="496"/>
    <x v="495"/>
    <x v="127"/>
    <x v="116"/>
    <x v="2"/>
    <x v="0"/>
    <s v="USD"/>
    <x v="496"/>
    <x v="496"/>
    <b v="0"/>
    <x v="29"/>
    <x v="1"/>
    <x v="5"/>
    <x v="4"/>
    <x v="496"/>
  </r>
  <r>
    <n v="497"/>
    <x v="497"/>
    <x v="496"/>
    <x v="140"/>
    <x v="134"/>
    <x v="2"/>
    <x v="0"/>
    <s v="USD"/>
    <x v="497"/>
    <x v="497"/>
    <b v="0"/>
    <x v="83"/>
    <x v="1"/>
    <x v="5"/>
    <x v="3"/>
    <x v="497"/>
  </r>
  <r>
    <n v="498"/>
    <x v="498"/>
    <x v="497"/>
    <x v="141"/>
    <x v="396"/>
    <x v="2"/>
    <x v="0"/>
    <s v="USD"/>
    <x v="498"/>
    <x v="498"/>
    <b v="0"/>
    <x v="19"/>
    <x v="1"/>
    <x v="5"/>
    <x v="6"/>
    <x v="498"/>
  </r>
  <r>
    <n v="499"/>
    <x v="499"/>
    <x v="498"/>
    <x v="22"/>
    <x v="397"/>
    <x v="2"/>
    <x v="0"/>
    <s v="USD"/>
    <x v="499"/>
    <x v="499"/>
    <b v="0"/>
    <x v="55"/>
    <x v="1"/>
    <x v="5"/>
    <x v="8"/>
    <x v="499"/>
  </r>
  <r>
    <n v="500"/>
    <x v="500"/>
    <x v="499"/>
    <x v="115"/>
    <x v="394"/>
    <x v="2"/>
    <x v="0"/>
    <s v="USD"/>
    <x v="500"/>
    <x v="500"/>
    <b v="0"/>
    <x v="80"/>
    <x v="1"/>
    <x v="5"/>
    <x v="7"/>
    <x v="500"/>
  </r>
  <r>
    <n v="501"/>
    <x v="501"/>
    <x v="500"/>
    <x v="3"/>
    <x v="117"/>
    <x v="2"/>
    <x v="0"/>
    <s v="USD"/>
    <x v="501"/>
    <x v="501"/>
    <b v="0"/>
    <x v="78"/>
    <x v="1"/>
    <x v="5"/>
    <x v="6"/>
    <x v="501"/>
  </r>
  <r>
    <n v="502"/>
    <x v="502"/>
    <x v="501"/>
    <x v="22"/>
    <x v="398"/>
    <x v="2"/>
    <x v="0"/>
    <s v="USD"/>
    <x v="502"/>
    <x v="502"/>
    <b v="0"/>
    <x v="80"/>
    <x v="1"/>
    <x v="5"/>
    <x v="5"/>
    <x v="502"/>
  </r>
  <r>
    <n v="503"/>
    <x v="503"/>
    <x v="502"/>
    <x v="115"/>
    <x v="399"/>
    <x v="2"/>
    <x v="1"/>
    <s v="GBP"/>
    <x v="503"/>
    <x v="503"/>
    <b v="0"/>
    <x v="82"/>
    <x v="1"/>
    <x v="5"/>
    <x v="3"/>
    <x v="503"/>
  </r>
  <r>
    <n v="504"/>
    <x v="504"/>
    <x v="503"/>
    <x v="142"/>
    <x v="400"/>
    <x v="2"/>
    <x v="0"/>
    <s v="USD"/>
    <x v="504"/>
    <x v="504"/>
    <b v="0"/>
    <x v="81"/>
    <x v="1"/>
    <x v="5"/>
    <x v="5"/>
    <x v="504"/>
  </r>
  <r>
    <n v="505"/>
    <x v="505"/>
    <x v="504"/>
    <x v="14"/>
    <x v="401"/>
    <x v="2"/>
    <x v="0"/>
    <s v="USD"/>
    <x v="505"/>
    <x v="505"/>
    <b v="0"/>
    <x v="25"/>
    <x v="1"/>
    <x v="5"/>
    <x v="0"/>
    <x v="505"/>
  </r>
  <r>
    <n v="506"/>
    <x v="506"/>
    <x v="505"/>
    <x v="61"/>
    <x v="156"/>
    <x v="2"/>
    <x v="0"/>
    <s v="USD"/>
    <x v="506"/>
    <x v="506"/>
    <b v="0"/>
    <x v="29"/>
    <x v="1"/>
    <x v="5"/>
    <x v="4"/>
    <x v="506"/>
  </r>
  <r>
    <n v="507"/>
    <x v="507"/>
    <x v="506"/>
    <x v="22"/>
    <x v="141"/>
    <x v="2"/>
    <x v="0"/>
    <s v="USD"/>
    <x v="507"/>
    <x v="507"/>
    <b v="0"/>
    <x v="73"/>
    <x v="1"/>
    <x v="5"/>
    <x v="5"/>
    <x v="507"/>
  </r>
  <r>
    <n v="508"/>
    <x v="508"/>
    <x v="507"/>
    <x v="63"/>
    <x v="402"/>
    <x v="2"/>
    <x v="0"/>
    <s v="USD"/>
    <x v="508"/>
    <x v="508"/>
    <b v="0"/>
    <x v="83"/>
    <x v="1"/>
    <x v="5"/>
    <x v="5"/>
    <x v="508"/>
  </r>
  <r>
    <n v="509"/>
    <x v="509"/>
    <x v="508"/>
    <x v="10"/>
    <x v="115"/>
    <x v="2"/>
    <x v="1"/>
    <s v="GBP"/>
    <x v="509"/>
    <x v="509"/>
    <b v="0"/>
    <x v="29"/>
    <x v="1"/>
    <x v="5"/>
    <x v="0"/>
    <x v="509"/>
  </r>
  <r>
    <n v="510"/>
    <x v="510"/>
    <x v="509"/>
    <x v="32"/>
    <x v="117"/>
    <x v="2"/>
    <x v="0"/>
    <s v="USD"/>
    <x v="510"/>
    <x v="510"/>
    <b v="0"/>
    <x v="78"/>
    <x v="1"/>
    <x v="5"/>
    <x v="2"/>
    <x v="510"/>
  </r>
  <r>
    <n v="511"/>
    <x v="511"/>
    <x v="510"/>
    <x v="10"/>
    <x v="403"/>
    <x v="2"/>
    <x v="0"/>
    <s v="USD"/>
    <x v="511"/>
    <x v="511"/>
    <b v="0"/>
    <x v="81"/>
    <x v="1"/>
    <x v="5"/>
    <x v="4"/>
    <x v="511"/>
  </r>
  <r>
    <n v="512"/>
    <x v="512"/>
    <x v="511"/>
    <x v="6"/>
    <x v="143"/>
    <x v="2"/>
    <x v="0"/>
    <s v="USD"/>
    <x v="512"/>
    <x v="512"/>
    <b v="0"/>
    <x v="84"/>
    <x v="1"/>
    <x v="5"/>
    <x v="2"/>
    <x v="512"/>
  </r>
  <r>
    <n v="513"/>
    <x v="513"/>
    <x v="512"/>
    <x v="63"/>
    <x v="404"/>
    <x v="2"/>
    <x v="0"/>
    <s v="USD"/>
    <x v="513"/>
    <x v="513"/>
    <b v="0"/>
    <x v="32"/>
    <x v="1"/>
    <x v="5"/>
    <x v="2"/>
    <x v="513"/>
  </r>
  <r>
    <n v="514"/>
    <x v="514"/>
    <x v="513"/>
    <x v="15"/>
    <x v="155"/>
    <x v="2"/>
    <x v="5"/>
    <s v="CAD"/>
    <x v="514"/>
    <x v="514"/>
    <b v="0"/>
    <x v="83"/>
    <x v="1"/>
    <x v="5"/>
    <x v="3"/>
    <x v="514"/>
  </r>
  <r>
    <n v="515"/>
    <x v="515"/>
    <x v="514"/>
    <x v="143"/>
    <x v="405"/>
    <x v="2"/>
    <x v="0"/>
    <s v="USD"/>
    <x v="515"/>
    <x v="515"/>
    <b v="0"/>
    <x v="69"/>
    <x v="1"/>
    <x v="5"/>
    <x v="0"/>
    <x v="515"/>
  </r>
  <r>
    <n v="516"/>
    <x v="516"/>
    <x v="515"/>
    <x v="10"/>
    <x v="117"/>
    <x v="2"/>
    <x v="1"/>
    <s v="GBP"/>
    <x v="516"/>
    <x v="516"/>
    <b v="0"/>
    <x v="78"/>
    <x v="1"/>
    <x v="5"/>
    <x v="0"/>
    <x v="516"/>
  </r>
  <r>
    <n v="517"/>
    <x v="517"/>
    <x v="516"/>
    <x v="36"/>
    <x v="82"/>
    <x v="2"/>
    <x v="0"/>
    <s v="USD"/>
    <x v="517"/>
    <x v="517"/>
    <b v="0"/>
    <x v="83"/>
    <x v="1"/>
    <x v="5"/>
    <x v="1"/>
    <x v="517"/>
  </r>
  <r>
    <n v="518"/>
    <x v="518"/>
    <x v="517"/>
    <x v="144"/>
    <x v="117"/>
    <x v="2"/>
    <x v="0"/>
    <s v="USD"/>
    <x v="518"/>
    <x v="518"/>
    <b v="0"/>
    <x v="78"/>
    <x v="1"/>
    <x v="5"/>
    <x v="0"/>
    <x v="518"/>
  </r>
  <r>
    <n v="519"/>
    <x v="519"/>
    <x v="518"/>
    <x v="145"/>
    <x v="406"/>
    <x v="2"/>
    <x v="0"/>
    <s v="USD"/>
    <x v="519"/>
    <x v="519"/>
    <b v="0"/>
    <x v="16"/>
    <x v="1"/>
    <x v="5"/>
    <x v="5"/>
    <x v="519"/>
  </r>
  <r>
    <n v="520"/>
    <x v="520"/>
    <x v="519"/>
    <x v="10"/>
    <x v="407"/>
    <x v="0"/>
    <x v="1"/>
    <s v="GBP"/>
    <x v="520"/>
    <x v="520"/>
    <b v="0"/>
    <x v="69"/>
    <x v="0"/>
    <x v="6"/>
    <x v="0"/>
    <x v="520"/>
  </r>
  <r>
    <n v="521"/>
    <x v="521"/>
    <x v="520"/>
    <x v="10"/>
    <x v="408"/>
    <x v="0"/>
    <x v="0"/>
    <s v="USD"/>
    <x v="521"/>
    <x v="521"/>
    <b v="0"/>
    <x v="66"/>
    <x v="0"/>
    <x v="6"/>
    <x v="2"/>
    <x v="521"/>
  </r>
  <r>
    <n v="522"/>
    <x v="522"/>
    <x v="521"/>
    <x v="9"/>
    <x v="409"/>
    <x v="0"/>
    <x v="0"/>
    <s v="USD"/>
    <x v="522"/>
    <x v="522"/>
    <b v="0"/>
    <x v="162"/>
    <x v="0"/>
    <x v="6"/>
    <x v="2"/>
    <x v="522"/>
  </r>
  <r>
    <n v="523"/>
    <x v="523"/>
    <x v="522"/>
    <x v="10"/>
    <x v="410"/>
    <x v="0"/>
    <x v="0"/>
    <s v="USD"/>
    <x v="523"/>
    <x v="523"/>
    <b v="0"/>
    <x v="87"/>
    <x v="0"/>
    <x v="6"/>
    <x v="0"/>
    <x v="523"/>
  </r>
  <r>
    <n v="524"/>
    <x v="524"/>
    <x v="523"/>
    <x v="8"/>
    <x v="411"/>
    <x v="0"/>
    <x v="1"/>
    <s v="GBP"/>
    <x v="524"/>
    <x v="524"/>
    <b v="0"/>
    <x v="208"/>
    <x v="0"/>
    <x v="6"/>
    <x v="2"/>
    <x v="524"/>
  </r>
  <r>
    <n v="525"/>
    <x v="525"/>
    <x v="524"/>
    <x v="14"/>
    <x v="48"/>
    <x v="0"/>
    <x v="0"/>
    <s v="USD"/>
    <x v="525"/>
    <x v="525"/>
    <b v="0"/>
    <x v="8"/>
    <x v="0"/>
    <x v="6"/>
    <x v="3"/>
    <x v="525"/>
  </r>
  <r>
    <n v="526"/>
    <x v="526"/>
    <x v="525"/>
    <x v="15"/>
    <x v="412"/>
    <x v="0"/>
    <x v="1"/>
    <s v="GBP"/>
    <x v="526"/>
    <x v="526"/>
    <b v="0"/>
    <x v="23"/>
    <x v="0"/>
    <x v="6"/>
    <x v="0"/>
    <x v="526"/>
  </r>
  <r>
    <n v="527"/>
    <x v="527"/>
    <x v="526"/>
    <x v="3"/>
    <x v="413"/>
    <x v="0"/>
    <x v="0"/>
    <s v="USD"/>
    <x v="527"/>
    <x v="527"/>
    <b v="0"/>
    <x v="150"/>
    <x v="0"/>
    <x v="6"/>
    <x v="1"/>
    <x v="527"/>
  </r>
  <r>
    <n v="528"/>
    <x v="528"/>
    <x v="527"/>
    <x v="146"/>
    <x v="414"/>
    <x v="0"/>
    <x v="0"/>
    <s v="USD"/>
    <x v="528"/>
    <x v="528"/>
    <b v="0"/>
    <x v="209"/>
    <x v="0"/>
    <x v="6"/>
    <x v="0"/>
    <x v="528"/>
  </r>
  <r>
    <n v="529"/>
    <x v="529"/>
    <x v="528"/>
    <x v="38"/>
    <x v="415"/>
    <x v="0"/>
    <x v="5"/>
    <s v="CAD"/>
    <x v="529"/>
    <x v="529"/>
    <b v="0"/>
    <x v="59"/>
    <x v="0"/>
    <x v="6"/>
    <x v="2"/>
    <x v="529"/>
  </r>
  <r>
    <n v="530"/>
    <x v="530"/>
    <x v="529"/>
    <x v="147"/>
    <x v="416"/>
    <x v="0"/>
    <x v="0"/>
    <s v="USD"/>
    <x v="530"/>
    <x v="530"/>
    <b v="0"/>
    <x v="60"/>
    <x v="0"/>
    <x v="6"/>
    <x v="0"/>
    <x v="530"/>
  </r>
  <r>
    <n v="531"/>
    <x v="531"/>
    <x v="530"/>
    <x v="23"/>
    <x v="417"/>
    <x v="0"/>
    <x v="0"/>
    <s v="USD"/>
    <x v="531"/>
    <x v="531"/>
    <b v="0"/>
    <x v="162"/>
    <x v="0"/>
    <x v="6"/>
    <x v="2"/>
    <x v="531"/>
  </r>
  <r>
    <n v="532"/>
    <x v="532"/>
    <x v="531"/>
    <x v="3"/>
    <x v="418"/>
    <x v="0"/>
    <x v="0"/>
    <s v="USD"/>
    <x v="532"/>
    <x v="532"/>
    <b v="0"/>
    <x v="210"/>
    <x v="0"/>
    <x v="6"/>
    <x v="2"/>
    <x v="532"/>
  </r>
  <r>
    <n v="533"/>
    <x v="533"/>
    <x v="532"/>
    <x v="13"/>
    <x v="20"/>
    <x v="0"/>
    <x v="1"/>
    <s v="GBP"/>
    <x v="533"/>
    <x v="533"/>
    <b v="0"/>
    <x v="57"/>
    <x v="0"/>
    <x v="6"/>
    <x v="2"/>
    <x v="533"/>
  </r>
  <r>
    <n v="534"/>
    <x v="534"/>
    <x v="533"/>
    <x v="36"/>
    <x v="419"/>
    <x v="0"/>
    <x v="10"/>
    <s v="NOK"/>
    <x v="534"/>
    <x v="534"/>
    <b v="0"/>
    <x v="53"/>
    <x v="0"/>
    <x v="6"/>
    <x v="0"/>
    <x v="534"/>
  </r>
  <r>
    <n v="535"/>
    <x v="535"/>
    <x v="534"/>
    <x v="13"/>
    <x v="420"/>
    <x v="0"/>
    <x v="1"/>
    <s v="GBP"/>
    <x v="535"/>
    <x v="535"/>
    <b v="0"/>
    <x v="211"/>
    <x v="0"/>
    <x v="6"/>
    <x v="2"/>
    <x v="535"/>
  </r>
  <r>
    <n v="536"/>
    <x v="536"/>
    <x v="535"/>
    <x v="126"/>
    <x v="421"/>
    <x v="0"/>
    <x v="1"/>
    <s v="GBP"/>
    <x v="536"/>
    <x v="536"/>
    <b v="0"/>
    <x v="70"/>
    <x v="0"/>
    <x v="6"/>
    <x v="0"/>
    <x v="536"/>
  </r>
  <r>
    <n v="537"/>
    <x v="537"/>
    <x v="536"/>
    <x v="13"/>
    <x v="422"/>
    <x v="0"/>
    <x v="0"/>
    <s v="USD"/>
    <x v="537"/>
    <x v="537"/>
    <b v="0"/>
    <x v="211"/>
    <x v="0"/>
    <x v="6"/>
    <x v="0"/>
    <x v="537"/>
  </r>
  <r>
    <n v="538"/>
    <x v="538"/>
    <x v="537"/>
    <x v="10"/>
    <x v="423"/>
    <x v="0"/>
    <x v="0"/>
    <s v="USD"/>
    <x v="538"/>
    <x v="538"/>
    <b v="0"/>
    <x v="65"/>
    <x v="0"/>
    <x v="6"/>
    <x v="2"/>
    <x v="538"/>
  </r>
  <r>
    <n v="539"/>
    <x v="539"/>
    <x v="538"/>
    <x v="2"/>
    <x v="424"/>
    <x v="0"/>
    <x v="1"/>
    <s v="GBP"/>
    <x v="539"/>
    <x v="539"/>
    <b v="0"/>
    <x v="9"/>
    <x v="0"/>
    <x v="6"/>
    <x v="2"/>
    <x v="539"/>
  </r>
  <r>
    <n v="540"/>
    <x v="540"/>
    <x v="539"/>
    <x v="36"/>
    <x v="116"/>
    <x v="2"/>
    <x v="0"/>
    <s v="USD"/>
    <x v="540"/>
    <x v="540"/>
    <b v="0"/>
    <x v="29"/>
    <x v="1"/>
    <x v="7"/>
    <x v="0"/>
    <x v="540"/>
  </r>
  <r>
    <n v="541"/>
    <x v="541"/>
    <x v="540"/>
    <x v="37"/>
    <x v="379"/>
    <x v="2"/>
    <x v="0"/>
    <s v="USD"/>
    <x v="541"/>
    <x v="541"/>
    <b v="0"/>
    <x v="29"/>
    <x v="1"/>
    <x v="7"/>
    <x v="0"/>
    <x v="541"/>
  </r>
  <r>
    <n v="542"/>
    <x v="542"/>
    <x v="541"/>
    <x v="65"/>
    <x v="116"/>
    <x v="2"/>
    <x v="0"/>
    <s v="USD"/>
    <x v="542"/>
    <x v="542"/>
    <b v="0"/>
    <x v="29"/>
    <x v="1"/>
    <x v="7"/>
    <x v="2"/>
    <x v="542"/>
  </r>
  <r>
    <n v="543"/>
    <x v="543"/>
    <x v="542"/>
    <x v="29"/>
    <x v="119"/>
    <x v="2"/>
    <x v="2"/>
    <s v="AUD"/>
    <x v="543"/>
    <x v="543"/>
    <b v="0"/>
    <x v="84"/>
    <x v="1"/>
    <x v="7"/>
    <x v="3"/>
    <x v="543"/>
  </r>
  <r>
    <n v="544"/>
    <x v="544"/>
    <x v="543"/>
    <x v="2"/>
    <x v="360"/>
    <x v="2"/>
    <x v="0"/>
    <s v="USD"/>
    <x v="544"/>
    <x v="544"/>
    <b v="0"/>
    <x v="84"/>
    <x v="1"/>
    <x v="7"/>
    <x v="2"/>
    <x v="544"/>
  </r>
  <r>
    <n v="545"/>
    <x v="545"/>
    <x v="544"/>
    <x v="63"/>
    <x v="425"/>
    <x v="2"/>
    <x v="6"/>
    <s v="EUR"/>
    <x v="545"/>
    <x v="545"/>
    <b v="0"/>
    <x v="69"/>
    <x v="1"/>
    <x v="7"/>
    <x v="0"/>
    <x v="545"/>
  </r>
  <r>
    <n v="546"/>
    <x v="546"/>
    <x v="545"/>
    <x v="127"/>
    <x v="401"/>
    <x v="2"/>
    <x v="0"/>
    <s v="USD"/>
    <x v="546"/>
    <x v="546"/>
    <b v="0"/>
    <x v="84"/>
    <x v="1"/>
    <x v="7"/>
    <x v="0"/>
    <x v="546"/>
  </r>
  <r>
    <n v="547"/>
    <x v="547"/>
    <x v="546"/>
    <x v="51"/>
    <x v="117"/>
    <x v="2"/>
    <x v="1"/>
    <s v="GBP"/>
    <x v="547"/>
    <x v="547"/>
    <b v="0"/>
    <x v="78"/>
    <x v="1"/>
    <x v="7"/>
    <x v="2"/>
    <x v="547"/>
  </r>
  <r>
    <n v="548"/>
    <x v="548"/>
    <x v="547"/>
    <x v="3"/>
    <x v="426"/>
    <x v="2"/>
    <x v="1"/>
    <s v="GBP"/>
    <x v="548"/>
    <x v="548"/>
    <b v="0"/>
    <x v="29"/>
    <x v="1"/>
    <x v="7"/>
    <x v="0"/>
    <x v="548"/>
  </r>
  <r>
    <n v="549"/>
    <x v="549"/>
    <x v="548"/>
    <x v="30"/>
    <x v="427"/>
    <x v="2"/>
    <x v="1"/>
    <s v="GBP"/>
    <x v="549"/>
    <x v="549"/>
    <b v="0"/>
    <x v="22"/>
    <x v="1"/>
    <x v="7"/>
    <x v="0"/>
    <x v="549"/>
  </r>
  <r>
    <n v="550"/>
    <x v="550"/>
    <x v="549"/>
    <x v="10"/>
    <x v="428"/>
    <x v="2"/>
    <x v="5"/>
    <s v="CAD"/>
    <x v="550"/>
    <x v="550"/>
    <b v="0"/>
    <x v="80"/>
    <x v="1"/>
    <x v="7"/>
    <x v="1"/>
    <x v="550"/>
  </r>
  <r>
    <n v="551"/>
    <x v="551"/>
    <x v="550"/>
    <x v="96"/>
    <x v="429"/>
    <x v="2"/>
    <x v="0"/>
    <s v="USD"/>
    <x v="551"/>
    <x v="551"/>
    <b v="0"/>
    <x v="33"/>
    <x v="1"/>
    <x v="7"/>
    <x v="0"/>
    <x v="551"/>
  </r>
  <r>
    <n v="552"/>
    <x v="552"/>
    <x v="551"/>
    <x v="101"/>
    <x v="117"/>
    <x v="2"/>
    <x v="5"/>
    <s v="CAD"/>
    <x v="552"/>
    <x v="552"/>
    <b v="0"/>
    <x v="78"/>
    <x v="1"/>
    <x v="7"/>
    <x v="0"/>
    <x v="552"/>
  </r>
  <r>
    <n v="553"/>
    <x v="553"/>
    <x v="552"/>
    <x v="31"/>
    <x v="430"/>
    <x v="2"/>
    <x v="0"/>
    <s v="USD"/>
    <x v="553"/>
    <x v="553"/>
    <b v="0"/>
    <x v="79"/>
    <x v="1"/>
    <x v="7"/>
    <x v="3"/>
    <x v="553"/>
  </r>
  <r>
    <n v="554"/>
    <x v="554"/>
    <x v="553"/>
    <x v="148"/>
    <x v="431"/>
    <x v="2"/>
    <x v="0"/>
    <s v="USD"/>
    <x v="554"/>
    <x v="554"/>
    <b v="0"/>
    <x v="19"/>
    <x v="1"/>
    <x v="7"/>
    <x v="3"/>
    <x v="554"/>
  </r>
  <r>
    <n v="555"/>
    <x v="555"/>
    <x v="554"/>
    <x v="51"/>
    <x v="117"/>
    <x v="2"/>
    <x v="1"/>
    <s v="GBP"/>
    <x v="555"/>
    <x v="555"/>
    <b v="0"/>
    <x v="78"/>
    <x v="1"/>
    <x v="7"/>
    <x v="2"/>
    <x v="555"/>
  </r>
  <r>
    <n v="556"/>
    <x v="556"/>
    <x v="555"/>
    <x v="6"/>
    <x v="148"/>
    <x v="2"/>
    <x v="0"/>
    <s v="USD"/>
    <x v="556"/>
    <x v="556"/>
    <b v="0"/>
    <x v="29"/>
    <x v="1"/>
    <x v="7"/>
    <x v="0"/>
    <x v="556"/>
  </r>
  <r>
    <n v="557"/>
    <x v="557"/>
    <x v="556"/>
    <x v="60"/>
    <x v="432"/>
    <x v="2"/>
    <x v="12"/>
    <s v="EUR"/>
    <x v="557"/>
    <x v="557"/>
    <b v="0"/>
    <x v="9"/>
    <x v="1"/>
    <x v="7"/>
    <x v="2"/>
    <x v="557"/>
  </r>
  <r>
    <n v="558"/>
    <x v="558"/>
    <x v="557"/>
    <x v="47"/>
    <x v="117"/>
    <x v="2"/>
    <x v="0"/>
    <s v="USD"/>
    <x v="558"/>
    <x v="558"/>
    <b v="0"/>
    <x v="78"/>
    <x v="1"/>
    <x v="7"/>
    <x v="0"/>
    <x v="558"/>
  </r>
  <r>
    <n v="559"/>
    <x v="559"/>
    <x v="558"/>
    <x v="149"/>
    <x v="155"/>
    <x v="2"/>
    <x v="0"/>
    <s v="USD"/>
    <x v="559"/>
    <x v="559"/>
    <b v="0"/>
    <x v="29"/>
    <x v="1"/>
    <x v="7"/>
    <x v="0"/>
    <x v="559"/>
  </r>
  <r>
    <n v="560"/>
    <x v="560"/>
    <x v="559"/>
    <x v="57"/>
    <x v="433"/>
    <x v="2"/>
    <x v="5"/>
    <s v="CAD"/>
    <x v="560"/>
    <x v="560"/>
    <b v="0"/>
    <x v="83"/>
    <x v="1"/>
    <x v="7"/>
    <x v="3"/>
    <x v="560"/>
  </r>
  <r>
    <n v="561"/>
    <x v="561"/>
    <x v="560"/>
    <x v="36"/>
    <x v="434"/>
    <x v="2"/>
    <x v="0"/>
    <s v="USD"/>
    <x v="561"/>
    <x v="561"/>
    <b v="0"/>
    <x v="84"/>
    <x v="1"/>
    <x v="7"/>
    <x v="0"/>
    <x v="561"/>
  </r>
  <r>
    <n v="562"/>
    <x v="562"/>
    <x v="561"/>
    <x v="63"/>
    <x v="117"/>
    <x v="2"/>
    <x v="9"/>
    <s v="EUR"/>
    <x v="562"/>
    <x v="562"/>
    <b v="0"/>
    <x v="78"/>
    <x v="1"/>
    <x v="7"/>
    <x v="2"/>
    <x v="562"/>
  </r>
  <r>
    <n v="563"/>
    <x v="563"/>
    <x v="562"/>
    <x v="96"/>
    <x v="427"/>
    <x v="2"/>
    <x v="2"/>
    <s v="AUD"/>
    <x v="563"/>
    <x v="563"/>
    <b v="0"/>
    <x v="84"/>
    <x v="1"/>
    <x v="7"/>
    <x v="0"/>
    <x v="563"/>
  </r>
  <r>
    <n v="564"/>
    <x v="564"/>
    <x v="563"/>
    <x v="102"/>
    <x v="116"/>
    <x v="2"/>
    <x v="6"/>
    <s v="EUR"/>
    <x v="564"/>
    <x v="564"/>
    <b v="0"/>
    <x v="29"/>
    <x v="1"/>
    <x v="7"/>
    <x v="2"/>
    <x v="564"/>
  </r>
  <r>
    <n v="565"/>
    <x v="565"/>
    <x v="564"/>
    <x v="31"/>
    <x v="117"/>
    <x v="2"/>
    <x v="1"/>
    <s v="GBP"/>
    <x v="565"/>
    <x v="565"/>
    <b v="0"/>
    <x v="78"/>
    <x v="1"/>
    <x v="7"/>
    <x v="0"/>
    <x v="565"/>
  </r>
  <r>
    <n v="566"/>
    <x v="566"/>
    <x v="565"/>
    <x v="10"/>
    <x v="116"/>
    <x v="2"/>
    <x v="0"/>
    <s v="USD"/>
    <x v="566"/>
    <x v="566"/>
    <b v="0"/>
    <x v="29"/>
    <x v="1"/>
    <x v="7"/>
    <x v="2"/>
    <x v="566"/>
  </r>
  <r>
    <n v="567"/>
    <x v="567"/>
    <x v="566"/>
    <x v="3"/>
    <x v="117"/>
    <x v="2"/>
    <x v="0"/>
    <s v="USD"/>
    <x v="567"/>
    <x v="567"/>
    <b v="0"/>
    <x v="78"/>
    <x v="1"/>
    <x v="7"/>
    <x v="3"/>
    <x v="567"/>
  </r>
  <r>
    <n v="568"/>
    <x v="568"/>
    <x v="567"/>
    <x v="142"/>
    <x v="435"/>
    <x v="2"/>
    <x v="4"/>
    <s v="NZD"/>
    <x v="568"/>
    <x v="568"/>
    <b v="0"/>
    <x v="81"/>
    <x v="1"/>
    <x v="7"/>
    <x v="0"/>
    <x v="568"/>
  </r>
  <r>
    <n v="569"/>
    <x v="569"/>
    <x v="568"/>
    <x v="30"/>
    <x v="170"/>
    <x v="2"/>
    <x v="5"/>
    <s v="CAD"/>
    <x v="569"/>
    <x v="569"/>
    <b v="0"/>
    <x v="29"/>
    <x v="1"/>
    <x v="7"/>
    <x v="0"/>
    <x v="569"/>
  </r>
  <r>
    <n v="570"/>
    <x v="570"/>
    <x v="569"/>
    <x v="94"/>
    <x v="436"/>
    <x v="2"/>
    <x v="0"/>
    <s v="USD"/>
    <x v="570"/>
    <x v="570"/>
    <b v="0"/>
    <x v="29"/>
    <x v="1"/>
    <x v="7"/>
    <x v="2"/>
    <x v="570"/>
  </r>
  <r>
    <n v="571"/>
    <x v="571"/>
    <x v="570"/>
    <x v="31"/>
    <x v="437"/>
    <x v="2"/>
    <x v="0"/>
    <s v="USD"/>
    <x v="571"/>
    <x v="571"/>
    <b v="0"/>
    <x v="84"/>
    <x v="1"/>
    <x v="7"/>
    <x v="0"/>
    <x v="571"/>
  </r>
  <r>
    <n v="572"/>
    <x v="572"/>
    <x v="571"/>
    <x v="30"/>
    <x v="117"/>
    <x v="2"/>
    <x v="0"/>
    <s v="USD"/>
    <x v="572"/>
    <x v="572"/>
    <b v="0"/>
    <x v="78"/>
    <x v="1"/>
    <x v="7"/>
    <x v="0"/>
    <x v="572"/>
  </r>
  <r>
    <n v="573"/>
    <x v="573"/>
    <x v="572"/>
    <x v="150"/>
    <x v="438"/>
    <x v="2"/>
    <x v="0"/>
    <s v="USD"/>
    <x v="573"/>
    <x v="573"/>
    <b v="0"/>
    <x v="82"/>
    <x v="1"/>
    <x v="7"/>
    <x v="3"/>
    <x v="573"/>
  </r>
  <r>
    <n v="574"/>
    <x v="574"/>
    <x v="573"/>
    <x v="151"/>
    <x v="439"/>
    <x v="2"/>
    <x v="1"/>
    <s v="GBP"/>
    <x v="574"/>
    <x v="574"/>
    <b v="0"/>
    <x v="80"/>
    <x v="1"/>
    <x v="7"/>
    <x v="2"/>
    <x v="574"/>
  </r>
  <r>
    <n v="575"/>
    <x v="575"/>
    <x v="574"/>
    <x v="127"/>
    <x v="440"/>
    <x v="2"/>
    <x v="12"/>
    <s v="EUR"/>
    <x v="575"/>
    <x v="575"/>
    <b v="0"/>
    <x v="80"/>
    <x v="1"/>
    <x v="7"/>
    <x v="0"/>
    <x v="575"/>
  </r>
  <r>
    <n v="576"/>
    <x v="576"/>
    <x v="575"/>
    <x v="58"/>
    <x v="116"/>
    <x v="2"/>
    <x v="0"/>
    <s v="USD"/>
    <x v="576"/>
    <x v="576"/>
    <b v="0"/>
    <x v="29"/>
    <x v="1"/>
    <x v="7"/>
    <x v="0"/>
    <x v="576"/>
  </r>
  <r>
    <n v="577"/>
    <x v="577"/>
    <x v="576"/>
    <x v="10"/>
    <x v="115"/>
    <x v="2"/>
    <x v="0"/>
    <s v="USD"/>
    <x v="577"/>
    <x v="577"/>
    <b v="0"/>
    <x v="29"/>
    <x v="1"/>
    <x v="7"/>
    <x v="2"/>
    <x v="577"/>
  </r>
  <r>
    <n v="578"/>
    <x v="578"/>
    <x v="577"/>
    <x v="152"/>
    <x v="441"/>
    <x v="2"/>
    <x v="1"/>
    <s v="GBP"/>
    <x v="578"/>
    <x v="578"/>
    <b v="0"/>
    <x v="63"/>
    <x v="1"/>
    <x v="7"/>
    <x v="0"/>
    <x v="578"/>
  </r>
  <r>
    <n v="579"/>
    <x v="579"/>
    <x v="578"/>
    <x v="14"/>
    <x v="442"/>
    <x v="2"/>
    <x v="0"/>
    <s v="USD"/>
    <x v="579"/>
    <x v="579"/>
    <b v="0"/>
    <x v="81"/>
    <x v="1"/>
    <x v="7"/>
    <x v="3"/>
    <x v="579"/>
  </r>
  <r>
    <n v="580"/>
    <x v="580"/>
    <x v="579"/>
    <x v="9"/>
    <x v="116"/>
    <x v="2"/>
    <x v="0"/>
    <s v="USD"/>
    <x v="580"/>
    <x v="580"/>
    <b v="0"/>
    <x v="29"/>
    <x v="1"/>
    <x v="7"/>
    <x v="2"/>
    <x v="580"/>
  </r>
  <r>
    <n v="581"/>
    <x v="581"/>
    <x v="580"/>
    <x v="44"/>
    <x v="117"/>
    <x v="2"/>
    <x v="0"/>
    <s v="USD"/>
    <x v="581"/>
    <x v="581"/>
    <b v="0"/>
    <x v="78"/>
    <x v="1"/>
    <x v="7"/>
    <x v="0"/>
    <x v="581"/>
  </r>
  <r>
    <n v="582"/>
    <x v="582"/>
    <x v="581"/>
    <x v="57"/>
    <x v="117"/>
    <x v="2"/>
    <x v="0"/>
    <s v="USD"/>
    <x v="582"/>
    <x v="582"/>
    <b v="0"/>
    <x v="78"/>
    <x v="1"/>
    <x v="7"/>
    <x v="0"/>
    <x v="582"/>
  </r>
  <r>
    <n v="583"/>
    <x v="583"/>
    <x v="582"/>
    <x v="7"/>
    <x v="116"/>
    <x v="2"/>
    <x v="0"/>
    <s v="USD"/>
    <x v="583"/>
    <x v="583"/>
    <b v="0"/>
    <x v="29"/>
    <x v="1"/>
    <x v="7"/>
    <x v="0"/>
    <x v="583"/>
  </r>
  <r>
    <n v="584"/>
    <x v="584"/>
    <x v="583"/>
    <x v="28"/>
    <x v="115"/>
    <x v="2"/>
    <x v="0"/>
    <s v="USD"/>
    <x v="584"/>
    <x v="584"/>
    <b v="0"/>
    <x v="84"/>
    <x v="1"/>
    <x v="7"/>
    <x v="0"/>
    <x v="584"/>
  </r>
  <r>
    <n v="585"/>
    <x v="585"/>
    <x v="584"/>
    <x v="7"/>
    <x v="117"/>
    <x v="2"/>
    <x v="1"/>
    <s v="GBP"/>
    <x v="585"/>
    <x v="585"/>
    <b v="0"/>
    <x v="78"/>
    <x v="1"/>
    <x v="7"/>
    <x v="0"/>
    <x v="585"/>
  </r>
  <r>
    <n v="586"/>
    <x v="586"/>
    <x v="585"/>
    <x v="3"/>
    <x v="443"/>
    <x v="2"/>
    <x v="0"/>
    <s v="USD"/>
    <x v="586"/>
    <x v="586"/>
    <b v="0"/>
    <x v="80"/>
    <x v="1"/>
    <x v="7"/>
    <x v="0"/>
    <x v="586"/>
  </r>
  <r>
    <n v="587"/>
    <x v="587"/>
    <x v="586"/>
    <x v="11"/>
    <x v="444"/>
    <x v="2"/>
    <x v="5"/>
    <s v="CAD"/>
    <x v="587"/>
    <x v="587"/>
    <b v="0"/>
    <x v="63"/>
    <x v="1"/>
    <x v="7"/>
    <x v="0"/>
    <x v="587"/>
  </r>
  <r>
    <n v="588"/>
    <x v="588"/>
    <x v="587"/>
    <x v="7"/>
    <x v="356"/>
    <x v="2"/>
    <x v="13"/>
    <s v="EUR"/>
    <x v="588"/>
    <x v="588"/>
    <b v="0"/>
    <x v="84"/>
    <x v="1"/>
    <x v="7"/>
    <x v="2"/>
    <x v="588"/>
  </r>
  <r>
    <n v="589"/>
    <x v="589"/>
    <x v="588"/>
    <x v="51"/>
    <x v="116"/>
    <x v="2"/>
    <x v="0"/>
    <s v="USD"/>
    <x v="589"/>
    <x v="589"/>
    <b v="0"/>
    <x v="29"/>
    <x v="1"/>
    <x v="7"/>
    <x v="0"/>
    <x v="589"/>
  </r>
  <r>
    <n v="590"/>
    <x v="590"/>
    <x v="589"/>
    <x v="10"/>
    <x v="445"/>
    <x v="2"/>
    <x v="1"/>
    <s v="GBP"/>
    <x v="590"/>
    <x v="590"/>
    <b v="0"/>
    <x v="82"/>
    <x v="1"/>
    <x v="7"/>
    <x v="2"/>
    <x v="590"/>
  </r>
  <r>
    <n v="591"/>
    <x v="591"/>
    <x v="590"/>
    <x v="57"/>
    <x v="377"/>
    <x v="2"/>
    <x v="0"/>
    <s v="USD"/>
    <x v="591"/>
    <x v="591"/>
    <b v="0"/>
    <x v="84"/>
    <x v="1"/>
    <x v="7"/>
    <x v="0"/>
    <x v="591"/>
  </r>
  <r>
    <n v="592"/>
    <x v="592"/>
    <x v="591"/>
    <x v="51"/>
    <x v="156"/>
    <x v="2"/>
    <x v="0"/>
    <s v="USD"/>
    <x v="592"/>
    <x v="592"/>
    <b v="0"/>
    <x v="29"/>
    <x v="1"/>
    <x v="7"/>
    <x v="3"/>
    <x v="592"/>
  </r>
  <r>
    <n v="593"/>
    <x v="593"/>
    <x v="592"/>
    <x v="2"/>
    <x v="129"/>
    <x v="2"/>
    <x v="1"/>
    <s v="GBP"/>
    <x v="593"/>
    <x v="593"/>
    <b v="0"/>
    <x v="63"/>
    <x v="1"/>
    <x v="7"/>
    <x v="0"/>
    <x v="593"/>
  </r>
  <r>
    <n v="594"/>
    <x v="594"/>
    <x v="593"/>
    <x v="31"/>
    <x v="375"/>
    <x v="2"/>
    <x v="0"/>
    <s v="USD"/>
    <x v="594"/>
    <x v="594"/>
    <b v="0"/>
    <x v="84"/>
    <x v="1"/>
    <x v="7"/>
    <x v="2"/>
    <x v="594"/>
  </r>
  <r>
    <n v="595"/>
    <x v="595"/>
    <x v="594"/>
    <x v="57"/>
    <x v="446"/>
    <x v="2"/>
    <x v="0"/>
    <s v="USD"/>
    <x v="595"/>
    <x v="595"/>
    <b v="0"/>
    <x v="22"/>
    <x v="1"/>
    <x v="7"/>
    <x v="0"/>
    <x v="595"/>
  </r>
  <r>
    <n v="596"/>
    <x v="596"/>
    <x v="595"/>
    <x v="22"/>
    <x v="360"/>
    <x v="2"/>
    <x v="0"/>
    <s v="USD"/>
    <x v="596"/>
    <x v="596"/>
    <b v="0"/>
    <x v="84"/>
    <x v="1"/>
    <x v="7"/>
    <x v="2"/>
    <x v="596"/>
  </r>
  <r>
    <n v="597"/>
    <x v="597"/>
    <x v="596"/>
    <x v="51"/>
    <x v="170"/>
    <x v="2"/>
    <x v="0"/>
    <s v="USD"/>
    <x v="597"/>
    <x v="597"/>
    <b v="0"/>
    <x v="84"/>
    <x v="1"/>
    <x v="7"/>
    <x v="2"/>
    <x v="597"/>
  </r>
  <r>
    <n v="598"/>
    <x v="598"/>
    <x v="597"/>
    <x v="30"/>
    <x v="447"/>
    <x v="2"/>
    <x v="0"/>
    <s v="USD"/>
    <x v="598"/>
    <x v="598"/>
    <b v="0"/>
    <x v="63"/>
    <x v="1"/>
    <x v="7"/>
    <x v="3"/>
    <x v="598"/>
  </r>
  <r>
    <n v="599"/>
    <x v="599"/>
    <x v="598"/>
    <x v="63"/>
    <x v="395"/>
    <x v="2"/>
    <x v="0"/>
    <s v="USD"/>
    <x v="599"/>
    <x v="599"/>
    <b v="0"/>
    <x v="84"/>
    <x v="1"/>
    <x v="7"/>
    <x v="0"/>
    <x v="599"/>
  </r>
  <r>
    <n v="600"/>
    <x v="600"/>
    <x v="599"/>
    <x v="10"/>
    <x v="173"/>
    <x v="1"/>
    <x v="0"/>
    <s v="USD"/>
    <x v="600"/>
    <x v="600"/>
    <b v="0"/>
    <x v="29"/>
    <x v="1"/>
    <x v="7"/>
    <x v="0"/>
    <x v="600"/>
  </r>
  <r>
    <n v="601"/>
    <x v="601"/>
    <x v="600"/>
    <x v="3"/>
    <x v="133"/>
    <x v="1"/>
    <x v="5"/>
    <s v="CAD"/>
    <x v="601"/>
    <x v="601"/>
    <b v="0"/>
    <x v="79"/>
    <x v="1"/>
    <x v="7"/>
    <x v="3"/>
    <x v="601"/>
  </r>
  <r>
    <n v="602"/>
    <x v="602"/>
    <x v="601"/>
    <x v="54"/>
    <x v="117"/>
    <x v="1"/>
    <x v="0"/>
    <s v="USD"/>
    <x v="602"/>
    <x v="602"/>
    <b v="0"/>
    <x v="78"/>
    <x v="1"/>
    <x v="7"/>
    <x v="0"/>
    <x v="602"/>
  </r>
  <r>
    <n v="603"/>
    <x v="603"/>
    <x v="602"/>
    <x v="36"/>
    <x v="448"/>
    <x v="1"/>
    <x v="0"/>
    <s v="USD"/>
    <x v="603"/>
    <x v="603"/>
    <b v="0"/>
    <x v="62"/>
    <x v="1"/>
    <x v="7"/>
    <x v="3"/>
    <x v="603"/>
  </r>
  <r>
    <n v="604"/>
    <x v="604"/>
    <x v="603"/>
    <x v="15"/>
    <x v="117"/>
    <x v="1"/>
    <x v="0"/>
    <s v="USD"/>
    <x v="604"/>
    <x v="604"/>
    <b v="0"/>
    <x v="78"/>
    <x v="1"/>
    <x v="7"/>
    <x v="3"/>
    <x v="604"/>
  </r>
  <r>
    <n v="605"/>
    <x v="605"/>
    <x v="604"/>
    <x v="10"/>
    <x v="449"/>
    <x v="1"/>
    <x v="0"/>
    <s v="USD"/>
    <x v="605"/>
    <x v="605"/>
    <b v="0"/>
    <x v="22"/>
    <x v="1"/>
    <x v="7"/>
    <x v="0"/>
    <x v="605"/>
  </r>
  <r>
    <n v="606"/>
    <x v="606"/>
    <x v="605"/>
    <x v="10"/>
    <x v="115"/>
    <x v="1"/>
    <x v="9"/>
    <s v="EUR"/>
    <x v="606"/>
    <x v="606"/>
    <b v="0"/>
    <x v="29"/>
    <x v="1"/>
    <x v="7"/>
    <x v="0"/>
    <x v="606"/>
  </r>
  <r>
    <n v="607"/>
    <x v="607"/>
    <x v="606"/>
    <x v="49"/>
    <x v="117"/>
    <x v="1"/>
    <x v="0"/>
    <s v="USD"/>
    <x v="607"/>
    <x v="607"/>
    <b v="0"/>
    <x v="78"/>
    <x v="1"/>
    <x v="7"/>
    <x v="0"/>
    <x v="607"/>
  </r>
  <r>
    <n v="608"/>
    <x v="608"/>
    <x v="607"/>
    <x v="60"/>
    <x v="450"/>
    <x v="1"/>
    <x v="0"/>
    <s v="USD"/>
    <x v="608"/>
    <x v="608"/>
    <b v="0"/>
    <x v="81"/>
    <x v="1"/>
    <x v="7"/>
    <x v="0"/>
    <x v="608"/>
  </r>
  <r>
    <n v="609"/>
    <x v="609"/>
    <x v="608"/>
    <x v="153"/>
    <x v="139"/>
    <x v="1"/>
    <x v="1"/>
    <s v="GBP"/>
    <x v="609"/>
    <x v="609"/>
    <b v="0"/>
    <x v="29"/>
    <x v="1"/>
    <x v="7"/>
    <x v="0"/>
    <x v="609"/>
  </r>
  <r>
    <n v="610"/>
    <x v="610"/>
    <x v="609"/>
    <x v="154"/>
    <x v="117"/>
    <x v="1"/>
    <x v="0"/>
    <s v="USD"/>
    <x v="610"/>
    <x v="610"/>
    <b v="0"/>
    <x v="78"/>
    <x v="1"/>
    <x v="7"/>
    <x v="0"/>
    <x v="610"/>
  </r>
  <r>
    <n v="611"/>
    <x v="611"/>
    <x v="610"/>
    <x v="58"/>
    <x v="117"/>
    <x v="1"/>
    <x v="6"/>
    <s v="EUR"/>
    <x v="611"/>
    <x v="611"/>
    <b v="0"/>
    <x v="78"/>
    <x v="1"/>
    <x v="7"/>
    <x v="0"/>
    <x v="611"/>
  </r>
  <r>
    <n v="612"/>
    <x v="612"/>
    <x v="611"/>
    <x v="3"/>
    <x v="117"/>
    <x v="1"/>
    <x v="13"/>
    <s v="EUR"/>
    <x v="612"/>
    <x v="612"/>
    <b v="0"/>
    <x v="78"/>
    <x v="1"/>
    <x v="7"/>
    <x v="2"/>
    <x v="612"/>
  </r>
  <r>
    <n v="613"/>
    <x v="613"/>
    <x v="612"/>
    <x v="127"/>
    <x v="451"/>
    <x v="1"/>
    <x v="0"/>
    <s v="USD"/>
    <x v="613"/>
    <x v="613"/>
    <b v="0"/>
    <x v="212"/>
    <x v="1"/>
    <x v="7"/>
    <x v="0"/>
    <x v="613"/>
  </r>
  <r>
    <n v="614"/>
    <x v="614"/>
    <x v="613"/>
    <x v="3"/>
    <x v="117"/>
    <x v="1"/>
    <x v="0"/>
    <s v="USD"/>
    <x v="614"/>
    <x v="614"/>
    <b v="0"/>
    <x v="78"/>
    <x v="1"/>
    <x v="7"/>
    <x v="2"/>
    <x v="614"/>
  </r>
  <r>
    <n v="615"/>
    <x v="615"/>
    <x v="614"/>
    <x v="155"/>
    <x v="117"/>
    <x v="1"/>
    <x v="4"/>
    <s v="NZD"/>
    <x v="615"/>
    <x v="615"/>
    <b v="0"/>
    <x v="78"/>
    <x v="1"/>
    <x v="7"/>
    <x v="0"/>
    <x v="615"/>
  </r>
  <r>
    <n v="616"/>
    <x v="616"/>
    <x v="615"/>
    <x v="10"/>
    <x v="117"/>
    <x v="1"/>
    <x v="6"/>
    <s v="EUR"/>
    <x v="616"/>
    <x v="616"/>
    <b v="0"/>
    <x v="78"/>
    <x v="1"/>
    <x v="7"/>
    <x v="1"/>
    <x v="616"/>
  </r>
  <r>
    <n v="617"/>
    <x v="617"/>
    <x v="616"/>
    <x v="13"/>
    <x v="177"/>
    <x v="1"/>
    <x v="1"/>
    <s v="GBP"/>
    <x v="617"/>
    <x v="617"/>
    <b v="0"/>
    <x v="83"/>
    <x v="1"/>
    <x v="7"/>
    <x v="0"/>
    <x v="617"/>
  </r>
  <r>
    <n v="618"/>
    <x v="618"/>
    <x v="617"/>
    <x v="44"/>
    <x v="117"/>
    <x v="1"/>
    <x v="0"/>
    <s v="USD"/>
    <x v="618"/>
    <x v="618"/>
    <b v="0"/>
    <x v="78"/>
    <x v="1"/>
    <x v="7"/>
    <x v="0"/>
    <x v="618"/>
  </r>
  <r>
    <n v="619"/>
    <x v="619"/>
    <x v="618"/>
    <x v="156"/>
    <x v="116"/>
    <x v="1"/>
    <x v="0"/>
    <s v="USD"/>
    <x v="619"/>
    <x v="619"/>
    <b v="0"/>
    <x v="29"/>
    <x v="1"/>
    <x v="7"/>
    <x v="3"/>
    <x v="619"/>
  </r>
  <r>
    <n v="620"/>
    <x v="620"/>
    <x v="619"/>
    <x v="11"/>
    <x v="452"/>
    <x v="1"/>
    <x v="5"/>
    <s v="CAD"/>
    <x v="620"/>
    <x v="620"/>
    <b v="0"/>
    <x v="29"/>
    <x v="1"/>
    <x v="7"/>
    <x v="3"/>
    <x v="620"/>
  </r>
  <r>
    <n v="621"/>
    <x v="621"/>
    <x v="620"/>
    <x v="31"/>
    <x v="453"/>
    <x v="1"/>
    <x v="0"/>
    <s v="USD"/>
    <x v="621"/>
    <x v="621"/>
    <b v="0"/>
    <x v="83"/>
    <x v="1"/>
    <x v="7"/>
    <x v="2"/>
    <x v="621"/>
  </r>
  <r>
    <n v="622"/>
    <x v="622"/>
    <x v="621"/>
    <x v="12"/>
    <x v="454"/>
    <x v="1"/>
    <x v="0"/>
    <s v="USD"/>
    <x v="622"/>
    <x v="622"/>
    <b v="0"/>
    <x v="82"/>
    <x v="1"/>
    <x v="7"/>
    <x v="2"/>
    <x v="622"/>
  </r>
  <r>
    <n v="623"/>
    <x v="623"/>
    <x v="622"/>
    <x v="96"/>
    <x v="117"/>
    <x v="1"/>
    <x v="2"/>
    <s v="AUD"/>
    <x v="623"/>
    <x v="623"/>
    <b v="0"/>
    <x v="78"/>
    <x v="1"/>
    <x v="7"/>
    <x v="0"/>
    <x v="623"/>
  </r>
  <r>
    <n v="624"/>
    <x v="624"/>
    <x v="623"/>
    <x v="10"/>
    <x v="117"/>
    <x v="1"/>
    <x v="0"/>
    <s v="USD"/>
    <x v="624"/>
    <x v="624"/>
    <b v="0"/>
    <x v="78"/>
    <x v="1"/>
    <x v="7"/>
    <x v="0"/>
    <x v="624"/>
  </r>
  <r>
    <n v="625"/>
    <x v="625"/>
    <x v="624"/>
    <x v="31"/>
    <x v="117"/>
    <x v="1"/>
    <x v="5"/>
    <s v="CAD"/>
    <x v="625"/>
    <x v="625"/>
    <b v="0"/>
    <x v="78"/>
    <x v="1"/>
    <x v="7"/>
    <x v="1"/>
    <x v="625"/>
  </r>
  <r>
    <n v="626"/>
    <x v="626"/>
    <x v="625"/>
    <x v="31"/>
    <x v="455"/>
    <x v="1"/>
    <x v="0"/>
    <s v="USD"/>
    <x v="626"/>
    <x v="626"/>
    <b v="0"/>
    <x v="70"/>
    <x v="1"/>
    <x v="7"/>
    <x v="0"/>
    <x v="626"/>
  </r>
  <r>
    <n v="627"/>
    <x v="627"/>
    <x v="626"/>
    <x v="157"/>
    <x v="456"/>
    <x v="1"/>
    <x v="11"/>
    <s v="SEK"/>
    <x v="627"/>
    <x v="627"/>
    <b v="0"/>
    <x v="29"/>
    <x v="1"/>
    <x v="7"/>
    <x v="2"/>
    <x v="627"/>
  </r>
  <r>
    <n v="628"/>
    <x v="628"/>
    <x v="627"/>
    <x v="10"/>
    <x v="117"/>
    <x v="1"/>
    <x v="0"/>
    <s v="USD"/>
    <x v="628"/>
    <x v="628"/>
    <b v="0"/>
    <x v="78"/>
    <x v="1"/>
    <x v="7"/>
    <x v="3"/>
    <x v="628"/>
  </r>
  <r>
    <n v="629"/>
    <x v="629"/>
    <x v="628"/>
    <x v="61"/>
    <x v="457"/>
    <x v="1"/>
    <x v="2"/>
    <s v="AUD"/>
    <x v="629"/>
    <x v="629"/>
    <b v="0"/>
    <x v="83"/>
    <x v="1"/>
    <x v="7"/>
    <x v="2"/>
    <x v="629"/>
  </r>
  <r>
    <n v="630"/>
    <x v="630"/>
    <x v="629"/>
    <x v="158"/>
    <x v="115"/>
    <x v="1"/>
    <x v="0"/>
    <s v="USD"/>
    <x v="630"/>
    <x v="630"/>
    <b v="0"/>
    <x v="29"/>
    <x v="1"/>
    <x v="7"/>
    <x v="0"/>
    <x v="630"/>
  </r>
  <r>
    <n v="631"/>
    <x v="631"/>
    <x v="630"/>
    <x v="63"/>
    <x v="458"/>
    <x v="1"/>
    <x v="5"/>
    <s v="CAD"/>
    <x v="631"/>
    <x v="631"/>
    <b v="0"/>
    <x v="82"/>
    <x v="1"/>
    <x v="7"/>
    <x v="2"/>
    <x v="631"/>
  </r>
  <r>
    <n v="632"/>
    <x v="632"/>
    <x v="631"/>
    <x v="22"/>
    <x v="117"/>
    <x v="1"/>
    <x v="9"/>
    <s v="EUR"/>
    <x v="632"/>
    <x v="632"/>
    <b v="0"/>
    <x v="78"/>
    <x v="1"/>
    <x v="7"/>
    <x v="0"/>
    <x v="632"/>
  </r>
  <r>
    <n v="633"/>
    <x v="633"/>
    <x v="632"/>
    <x v="3"/>
    <x v="459"/>
    <x v="1"/>
    <x v="0"/>
    <s v="USD"/>
    <x v="633"/>
    <x v="633"/>
    <b v="0"/>
    <x v="20"/>
    <x v="1"/>
    <x v="7"/>
    <x v="2"/>
    <x v="633"/>
  </r>
  <r>
    <n v="634"/>
    <x v="634"/>
    <x v="633"/>
    <x v="10"/>
    <x v="116"/>
    <x v="1"/>
    <x v="0"/>
    <s v="USD"/>
    <x v="634"/>
    <x v="634"/>
    <b v="0"/>
    <x v="29"/>
    <x v="1"/>
    <x v="7"/>
    <x v="0"/>
    <x v="634"/>
  </r>
  <r>
    <n v="635"/>
    <x v="635"/>
    <x v="634"/>
    <x v="31"/>
    <x v="369"/>
    <x v="1"/>
    <x v="0"/>
    <s v="USD"/>
    <x v="635"/>
    <x v="635"/>
    <b v="0"/>
    <x v="29"/>
    <x v="1"/>
    <x v="7"/>
    <x v="0"/>
    <x v="635"/>
  </r>
  <r>
    <n v="636"/>
    <x v="636"/>
    <x v="635"/>
    <x v="13"/>
    <x v="460"/>
    <x v="1"/>
    <x v="1"/>
    <s v="GBP"/>
    <x v="636"/>
    <x v="636"/>
    <b v="0"/>
    <x v="29"/>
    <x v="1"/>
    <x v="7"/>
    <x v="0"/>
    <x v="636"/>
  </r>
  <r>
    <n v="637"/>
    <x v="637"/>
    <x v="636"/>
    <x v="57"/>
    <x v="117"/>
    <x v="1"/>
    <x v="1"/>
    <s v="GBP"/>
    <x v="637"/>
    <x v="637"/>
    <b v="0"/>
    <x v="78"/>
    <x v="1"/>
    <x v="7"/>
    <x v="1"/>
    <x v="637"/>
  </r>
  <r>
    <n v="638"/>
    <x v="638"/>
    <x v="637"/>
    <x v="61"/>
    <x v="461"/>
    <x v="1"/>
    <x v="12"/>
    <s v="EUR"/>
    <x v="638"/>
    <x v="638"/>
    <b v="0"/>
    <x v="79"/>
    <x v="1"/>
    <x v="7"/>
    <x v="1"/>
    <x v="638"/>
  </r>
  <r>
    <n v="639"/>
    <x v="639"/>
    <x v="638"/>
    <x v="80"/>
    <x v="116"/>
    <x v="1"/>
    <x v="0"/>
    <s v="USD"/>
    <x v="639"/>
    <x v="639"/>
    <b v="0"/>
    <x v="29"/>
    <x v="1"/>
    <x v="7"/>
    <x v="3"/>
    <x v="639"/>
  </r>
  <r>
    <n v="640"/>
    <x v="640"/>
    <x v="639"/>
    <x v="159"/>
    <x v="462"/>
    <x v="0"/>
    <x v="6"/>
    <s v="EUR"/>
    <x v="640"/>
    <x v="640"/>
    <b v="0"/>
    <x v="84"/>
    <x v="0"/>
    <x v="8"/>
    <x v="2"/>
    <x v="640"/>
  </r>
  <r>
    <n v="641"/>
    <x v="641"/>
    <x v="640"/>
    <x v="79"/>
    <x v="463"/>
    <x v="0"/>
    <x v="0"/>
    <s v="USD"/>
    <x v="641"/>
    <x v="641"/>
    <b v="0"/>
    <x v="213"/>
    <x v="0"/>
    <x v="8"/>
    <x v="0"/>
    <x v="641"/>
  </r>
  <r>
    <n v="642"/>
    <x v="642"/>
    <x v="641"/>
    <x v="22"/>
    <x v="464"/>
    <x v="0"/>
    <x v="12"/>
    <s v="EUR"/>
    <x v="642"/>
    <x v="642"/>
    <b v="0"/>
    <x v="214"/>
    <x v="0"/>
    <x v="8"/>
    <x v="0"/>
    <x v="642"/>
  </r>
  <r>
    <n v="643"/>
    <x v="643"/>
    <x v="642"/>
    <x v="31"/>
    <x v="465"/>
    <x v="0"/>
    <x v="0"/>
    <s v="USD"/>
    <x v="643"/>
    <x v="643"/>
    <b v="0"/>
    <x v="215"/>
    <x v="0"/>
    <x v="8"/>
    <x v="0"/>
    <x v="643"/>
  </r>
  <r>
    <n v="644"/>
    <x v="644"/>
    <x v="643"/>
    <x v="31"/>
    <x v="466"/>
    <x v="0"/>
    <x v="0"/>
    <s v="USD"/>
    <x v="644"/>
    <x v="644"/>
    <b v="0"/>
    <x v="216"/>
    <x v="0"/>
    <x v="8"/>
    <x v="3"/>
    <x v="644"/>
  </r>
  <r>
    <n v="645"/>
    <x v="645"/>
    <x v="644"/>
    <x v="13"/>
    <x v="467"/>
    <x v="0"/>
    <x v="0"/>
    <s v="USD"/>
    <x v="645"/>
    <x v="645"/>
    <b v="0"/>
    <x v="186"/>
    <x v="0"/>
    <x v="8"/>
    <x v="2"/>
    <x v="645"/>
  </r>
  <r>
    <n v="646"/>
    <x v="646"/>
    <x v="645"/>
    <x v="134"/>
    <x v="468"/>
    <x v="0"/>
    <x v="0"/>
    <s v="USD"/>
    <x v="646"/>
    <x v="646"/>
    <b v="0"/>
    <x v="74"/>
    <x v="0"/>
    <x v="8"/>
    <x v="3"/>
    <x v="646"/>
  </r>
  <r>
    <n v="647"/>
    <x v="647"/>
    <x v="646"/>
    <x v="13"/>
    <x v="469"/>
    <x v="0"/>
    <x v="5"/>
    <s v="CAD"/>
    <x v="647"/>
    <x v="647"/>
    <b v="0"/>
    <x v="57"/>
    <x v="0"/>
    <x v="8"/>
    <x v="2"/>
    <x v="647"/>
  </r>
  <r>
    <n v="648"/>
    <x v="648"/>
    <x v="647"/>
    <x v="19"/>
    <x v="470"/>
    <x v="0"/>
    <x v="0"/>
    <s v="USD"/>
    <x v="648"/>
    <x v="648"/>
    <b v="0"/>
    <x v="74"/>
    <x v="0"/>
    <x v="8"/>
    <x v="3"/>
    <x v="648"/>
  </r>
  <r>
    <n v="649"/>
    <x v="649"/>
    <x v="648"/>
    <x v="30"/>
    <x v="471"/>
    <x v="0"/>
    <x v="0"/>
    <s v="USD"/>
    <x v="649"/>
    <x v="649"/>
    <b v="0"/>
    <x v="141"/>
    <x v="0"/>
    <x v="8"/>
    <x v="3"/>
    <x v="649"/>
  </r>
  <r>
    <n v="650"/>
    <x v="650"/>
    <x v="649"/>
    <x v="15"/>
    <x v="472"/>
    <x v="0"/>
    <x v="0"/>
    <s v="USD"/>
    <x v="650"/>
    <x v="650"/>
    <b v="0"/>
    <x v="53"/>
    <x v="0"/>
    <x v="8"/>
    <x v="3"/>
    <x v="650"/>
  </r>
  <r>
    <n v="651"/>
    <x v="651"/>
    <x v="650"/>
    <x v="31"/>
    <x v="473"/>
    <x v="0"/>
    <x v="0"/>
    <s v="USD"/>
    <x v="651"/>
    <x v="651"/>
    <b v="0"/>
    <x v="217"/>
    <x v="0"/>
    <x v="8"/>
    <x v="3"/>
    <x v="651"/>
  </r>
  <r>
    <n v="652"/>
    <x v="652"/>
    <x v="651"/>
    <x v="9"/>
    <x v="474"/>
    <x v="0"/>
    <x v="0"/>
    <s v="USD"/>
    <x v="652"/>
    <x v="652"/>
    <b v="0"/>
    <x v="33"/>
    <x v="0"/>
    <x v="8"/>
    <x v="2"/>
    <x v="652"/>
  </r>
  <r>
    <n v="653"/>
    <x v="653"/>
    <x v="652"/>
    <x v="96"/>
    <x v="475"/>
    <x v="0"/>
    <x v="0"/>
    <s v="USD"/>
    <x v="653"/>
    <x v="653"/>
    <b v="0"/>
    <x v="218"/>
    <x v="0"/>
    <x v="8"/>
    <x v="0"/>
    <x v="653"/>
  </r>
  <r>
    <n v="654"/>
    <x v="654"/>
    <x v="653"/>
    <x v="14"/>
    <x v="476"/>
    <x v="0"/>
    <x v="0"/>
    <s v="USD"/>
    <x v="654"/>
    <x v="654"/>
    <b v="0"/>
    <x v="219"/>
    <x v="0"/>
    <x v="8"/>
    <x v="0"/>
    <x v="654"/>
  </r>
  <r>
    <n v="655"/>
    <x v="655"/>
    <x v="654"/>
    <x v="6"/>
    <x v="477"/>
    <x v="0"/>
    <x v="0"/>
    <s v="USD"/>
    <x v="655"/>
    <x v="655"/>
    <b v="0"/>
    <x v="220"/>
    <x v="0"/>
    <x v="8"/>
    <x v="0"/>
    <x v="655"/>
  </r>
  <r>
    <n v="656"/>
    <x v="656"/>
    <x v="655"/>
    <x v="10"/>
    <x v="478"/>
    <x v="0"/>
    <x v="0"/>
    <s v="USD"/>
    <x v="656"/>
    <x v="656"/>
    <b v="0"/>
    <x v="45"/>
    <x v="0"/>
    <x v="8"/>
    <x v="2"/>
    <x v="656"/>
  </r>
  <r>
    <n v="657"/>
    <x v="657"/>
    <x v="656"/>
    <x v="36"/>
    <x v="479"/>
    <x v="0"/>
    <x v="0"/>
    <s v="USD"/>
    <x v="657"/>
    <x v="657"/>
    <b v="0"/>
    <x v="221"/>
    <x v="0"/>
    <x v="8"/>
    <x v="0"/>
    <x v="657"/>
  </r>
  <r>
    <n v="658"/>
    <x v="658"/>
    <x v="657"/>
    <x v="160"/>
    <x v="480"/>
    <x v="0"/>
    <x v="0"/>
    <s v="USD"/>
    <x v="658"/>
    <x v="658"/>
    <b v="0"/>
    <x v="222"/>
    <x v="0"/>
    <x v="8"/>
    <x v="0"/>
    <x v="658"/>
  </r>
  <r>
    <n v="659"/>
    <x v="659"/>
    <x v="658"/>
    <x v="9"/>
    <x v="481"/>
    <x v="0"/>
    <x v="0"/>
    <s v="USD"/>
    <x v="659"/>
    <x v="659"/>
    <b v="0"/>
    <x v="64"/>
    <x v="0"/>
    <x v="8"/>
    <x v="0"/>
    <x v="659"/>
  </r>
  <r>
    <n v="660"/>
    <x v="660"/>
    <x v="659"/>
    <x v="63"/>
    <x v="482"/>
    <x v="2"/>
    <x v="0"/>
    <s v="USD"/>
    <x v="660"/>
    <x v="660"/>
    <b v="0"/>
    <x v="59"/>
    <x v="1"/>
    <x v="8"/>
    <x v="3"/>
    <x v="660"/>
  </r>
  <r>
    <n v="661"/>
    <x v="661"/>
    <x v="660"/>
    <x v="3"/>
    <x v="483"/>
    <x v="2"/>
    <x v="0"/>
    <s v="USD"/>
    <x v="661"/>
    <x v="661"/>
    <b v="0"/>
    <x v="82"/>
    <x v="1"/>
    <x v="8"/>
    <x v="2"/>
    <x v="661"/>
  </r>
  <r>
    <n v="662"/>
    <x v="662"/>
    <x v="661"/>
    <x v="130"/>
    <x v="484"/>
    <x v="2"/>
    <x v="0"/>
    <s v="USD"/>
    <x v="662"/>
    <x v="662"/>
    <b v="0"/>
    <x v="80"/>
    <x v="1"/>
    <x v="8"/>
    <x v="3"/>
    <x v="662"/>
  </r>
  <r>
    <n v="663"/>
    <x v="663"/>
    <x v="662"/>
    <x v="61"/>
    <x v="485"/>
    <x v="2"/>
    <x v="8"/>
    <s v="DKK"/>
    <x v="663"/>
    <x v="663"/>
    <b v="0"/>
    <x v="63"/>
    <x v="1"/>
    <x v="8"/>
    <x v="0"/>
    <x v="663"/>
  </r>
  <r>
    <n v="664"/>
    <x v="664"/>
    <x v="663"/>
    <x v="14"/>
    <x v="486"/>
    <x v="2"/>
    <x v="0"/>
    <s v="USD"/>
    <x v="664"/>
    <x v="664"/>
    <b v="0"/>
    <x v="60"/>
    <x v="1"/>
    <x v="8"/>
    <x v="0"/>
    <x v="664"/>
  </r>
  <r>
    <n v="665"/>
    <x v="665"/>
    <x v="664"/>
    <x v="3"/>
    <x v="487"/>
    <x v="2"/>
    <x v="0"/>
    <s v="USD"/>
    <x v="665"/>
    <x v="665"/>
    <b v="0"/>
    <x v="8"/>
    <x v="1"/>
    <x v="8"/>
    <x v="2"/>
    <x v="665"/>
  </r>
  <r>
    <n v="666"/>
    <x v="666"/>
    <x v="665"/>
    <x v="61"/>
    <x v="138"/>
    <x v="2"/>
    <x v="0"/>
    <s v="USD"/>
    <x v="666"/>
    <x v="666"/>
    <b v="0"/>
    <x v="80"/>
    <x v="1"/>
    <x v="8"/>
    <x v="3"/>
    <x v="666"/>
  </r>
  <r>
    <n v="667"/>
    <x v="667"/>
    <x v="666"/>
    <x v="63"/>
    <x v="488"/>
    <x v="2"/>
    <x v="13"/>
    <s v="EUR"/>
    <x v="667"/>
    <x v="667"/>
    <b v="0"/>
    <x v="33"/>
    <x v="1"/>
    <x v="8"/>
    <x v="2"/>
    <x v="667"/>
  </r>
  <r>
    <n v="668"/>
    <x v="668"/>
    <x v="667"/>
    <x v="36"/>
    <x v="344"/>
    <x v="2"/>
    <x v="0"/>
    <s v="USD"/>
    <x v="668"/>
    <x v="668"/>
    <b v="0"/>
    <x v="20"/>
    <x v="1"/>
    <x v="8"/>
    <x v="0"/>
    <x v="668"/>
  </r>
  <r>
    <n v="669"/>
    <x v="669"/>
    <x v="668"/>
    <x v="61"/>
    <x v="489"/>
    <x v="2"/>
    <x v="11"/>
    <s v="SEK"/>
    <x v="669"/>
    <x v="669"/>
    <b v="0"/>
    <x v="33"/>
    <x v="1"/>
    <x v="8"/>
    <x v="2"/>
    <x v="669"/>
  </r>
  <r>
    <n v="670"/>
    <x v="670"/>
    <x v="669"/>
    <x v="161"/>
    <x v="490"/>
    <x v="2"/>
    <x v="13"/>
    <s v="EUR"/>
    <x v="670"/>
    <x v="670"/>
    <b v="0"/>
    <x v="223"/>
    <x v="1"/>
    <x v="8"/>
    <x v="2"/>
    <x v="670"/>
  </r>
  <r>
    <n v="671"/>
    <x v="671"/>
    <x v="670"/>
    <x v="11"/>
    <x v="491"/>
    <x v="2"/>
    <x v="0"/>
    <s v="USD"/>
    <x v="671"/>
    <x v="671"/>
    <b v="0"/>
    <x v="41"/>
    <x v="1"/>
    <x v="8"/>
    <x v="3"/>
    <x v="671"/>
  </r>
  <r>
    <n v="672"/>
    <x v="672"/>
    <x v="671"/>
    <x v="63"/>
    <x v="492"/>
    <x v="2"/>
    <x v="0"/>
    <s v="USD"/>
    <x v="672"/>
    <x v="672"/>
    <b v="0"/>
    <x v="224"/>
    <x v="1"/>
    <x v="8"/>
    <x v="3"/>
    <x v="672"/>
  </r>
  <r>
    <n v="673"/>
    <x v="673"/>
    <x v="672"/>
    <x v="57"/>
    <x v="82"/>
    <x v="2"/>
    <x v="0"/>
    <s v="USD"/>
    <x v="673"/>
    <x v="673"/>
    <b v="0"/>
    <x v="83"/>
    <x v="1"/>
    <x v="8"/>
    <x v="3"/>
    <x v="673"/>
  </r>
  <r>
    <n v="674"/>
    <x v="674"/>
    <x v="673"/>
    <x v="63"/>
    <x v="493"/>
    <x v="2"/>
    <x v="0"/>
    <s v="USD"/>
    <x v="674"/>
    <x v="674"/>
    <b v="0"/>
    <x v="84"/>
    <x v="1"/>
    <x v="8"/>
    <x v="3"/>
    <x v="674"/>
  </r>
  <r>
    <n v="675"/>
    <x v="675"/>
    <x v="674"/>
    <x v="12"/>
    <x v="494"/>
    <x v="2"/>
    <x v="0"/>
    <s v="USD"/>
    <x v="675"/>
    <x v="675"/>
    <b v="0"/>
    <x v="55"/>
    <x v="1"/>
    <x v="8"/>
    <x v="3"/>
    <x v="675"/>
  </r>
  <r>
    <n v="676"/>
    <x v="676"/>
    <x v="675"/>
    <x v="57"/>
    <x v="495"/>
    <x v="2"/>
    <x v="5"/>
    <s v="CAD"/>
    <x v="676"/>
    <x v="676"/>
    <b v="0"/>
    <x v="54"/>
    <x v="1"/>
    <x v="8"/>
    <x v="0"/>
    <x v="676"/>
  </r>
  <r>
    <n v="677"/>
    <x v="677"/>
    <x v="676"/>
    <x v="63"/>
    <x v="496"/>
    <x v="2"/>
    <x v="13"/>
    <s v="EUR"/>
    <x v="677"/>
    <x v="677"/>
    <b v="0"/>
    <x v="93"/>
    <x v="1"/>
    <x v="8"/>
    <x v="2"/>
    <x v="677"/>
  </r>
  <r>
    <n v="678"/>
    <x v="678"/>
    <x v="677"/>
    <x v="88"/>
    <x v="497"/>
    <x v="2"/>
    <x v="0"/>
    <s v="USD"/>
    <x v="678"/>
    <x v="678"/>
    <b v="0"/>
    <x v="57"/>
    <x v="1"/>
    <x v="8"/>
    <x v="2"/>
    <x v="678"/>
  </r>
  <r>
    <n v="679"/>
    <x v="679"/>
    <x v="678"/>
    <x v="162"/>
    <x v="498"/>
    <x v="2"/>
    <x v="0"/>
    <s v="USD"/>
    <x v="679"/>
    <x v="679"/>
    <b v="0"/>
    <x v="225"/>
    <x v="1"/>
    <x v="8"/>
    <x v="2"/>
    <x v="679"/>
  </r>
  <r>
    <n v="680"/>
    <x v="680"/>
    <x v="679"/>
    <x v="96"/>
    <x v="499"/>
    <x v="2"/>
    <x v="0"/>
    <s v="USD"/>
    <x v="680"/>
    <x v="680"/>
    <b v="0"/>
    <x v="135"/>
    <x v="1"/>
    <x v="8"/>
    <x v="3"/>
    <x v="680"/>
  </r>
  <r>
    <n v="681"/>
    <x v="681"/>
    <x v="680"/>
    <x v="30"/>
    <x v="116"/>
    <x v="2"/>
    <x v="0"/>
    <s v="USD"/>
    <x v="681"/>
    <x v="681"/>
    <b v="0"/>
    <x v="29"/>
    <x v="1"/>
    <x v="8"/>
    <x v="2"/>
    <x v="681"/>
  </r>
  <r>
    <n v="682"/>
    <x v="682"/>
    <x v="681"/>
    <x v="63"/>
    <x v="500"/>
    <x v="2"/>
    <x v="0"/>
    <s v="USD"/>
    <x v="682"/>
    <x v="682"/>
    <b v="0"/>
    <x v="80"/>
    <x v="1"/>
    <x v="8"/>
    <x v="1"/>
    <x v="682"/>
  </r>
  <r>
    <n v="683"/>
    <x v="683"/>
    <x v="682"/>
    <x v="19"/>
    <x v="501"/>
    <x v="2"/>
    <x v="0"/>
    <s v="USD"/>
    <x v="683"/>
    <x v="683"/>
    <b v="0"/>
    <x v="83"/>
    <x v="1"/>
    <x v="8"/>
    <x v="2"/>
    <x v="683"/>
  </r>
  <r>
    <n v="684"/>
    <x v="684"/>
    <x v="683"/>
    <x v="163"/>
    <x v="502"/>
    <x v="2"/>
    <x v="0"/>
    <s v="USD"/>
    <x v="684"/>
    <x v="684"/>
    <b v="0"/>
    <x v="125"/>
    <x v="1"/>
    <x v="8"/>
    <x v="3"/>
    <x v="684"/>
  </r>
  <r>
    <n v="685"/>
    <x v="685"/>
    <x v="684"/>
    <x v="13"/>
    <x v="503"/>
    <x v="2"/>
    <x v="0"/>
    <s v="USD"/>
    <x v="685"/>
    <x v="685"/>
    <b v="0"/>
    <x v="73"/>
    <x v="1"/>
    <x v="8"/>
    <x v="3"/>
    <x v="685"/>
  </r>
  <r>
    <n v="686"/>
    <x v="686"/>
    <x v="685"/>
    <x v="69"/>
    <x v="117"/>
    <x v="2"/>
    <x v="13"/>
    <s v="EUR"/>
    <x v="686"/>
    <x v="686"/>
    <b v="0"/>
    <x v="78"/>
    <x v="1"/>
    <x v="8"/>
    <x v="0"/>
    <x v="686"/>
  </r>
  <r>
    <n v="687"/>
    <x v="687"/>
    <x v="686"/>
    <x v="57"/>
    <x v="504"/>
    <x v="2"/>
    <x v="14"/>
    <s v="MXN"/>
    <x v="687"/>
    <x v="687"/>
    <b v="0"/>
    <x v="79"/>
    <x v="1"/>
    <x v="8"/>
    <x v="2"/>
    <x v="687"/>
  </r>
  <r>
    <n v="688"/>
    <x v="688"/>
    <x v="687"/>
    <x v="22"/>
    <x v="505"/>
    <x v="2"/>
    <x v="0"/>
    <s v="USD"/>
    <x v="688"/>
    <x v="688"/>
    <b v="0"/>
    <x v="17"/>
    <x v="1"/>
    <x v="8"/>
    <x v="0"/>
    <x v="688"/>
  </r>
  <r>
    <n v="689"/>
    <x v="689"/>
    <x v="688"/>
    <x v="61"/>
    <x v="506"/>
    <x v="2"/>
    <x v="0"/>
    <s v="USD"/>
    <x v="689"/>
    <x v="689"/>
    <b v="0"/>
    <x v="226"/>
    <x v="1"/>
    <x v="8"/>
    <x v="2"/>
    <x v="689"/>
  </r>
  <r>
    <n v="690"/>
    <x v="690"/>
    <x v="689"/>
    <x v="22"/>
    <x v="507"/>
    <x v="2"/>
    <x v="0"/>
    <s v="USD"/>
    <x v="690"/>
    <x v="690"/>
    <b v="0"/>
    <x v="69"/>
    <x v="1"/>
    <x v="8"/>
    <x v="2"/>
    <x v="690"/>
  </r>
  <r>
    <n v="691"/>
    <x v="691"/>
    <x v="690"/>
    <x v="63"/>
    <x v="92"/>
    <x v="2"/>
    <x v="0"/>
    <s v="USD"/>
    <x v="691"/>
    <x v="691"/>
    <b v="0"/>
    <x v="73"/>
    <x v="1"/>
    <x v="8"/>
    <x v="0"/>
    <x v="691"/>
  </r>
  <r>
    <n v="692"/>
    <x v="692"/>
    <x v="691"/>
    <x v="22"/>
    <x v="508"/>
    <x v="2"/>
    <x v="1"/>
    <s v="GBP"/>
    <x v="692"/>
    <x v="692"/>
    <b v="0"/>
    <x v="227"/>
    <x v="1"/>
    <x v="8"/>
    <x v="2"/>
    <x v="692"/>
  </r>
  <r>
    <n v="693"/>
    <x v="693"/>
    <x v="692"/>
    <x v="57"/>
    <x v="509"/>
    <x v="2"/>
    <x v="0"/>
    <s v="USD"/>
    <x v="693"/>
    <x v="693"/>
    <b v="0"/>
    <x v="228"/>
    <x v="1"/>
    <x v="8"/>
    <x v="0"/>
    <x v="693"/>
  </r>
  <r>
    <n v="694"/>
    <x v="694"/>
    <x v="693"/>
    <x v="60"/>
    <x v="510"/>
    <x v="2"/>
    <x v="0"/>
    <s v="USD"/>
    <x v="694"/>
    <x v="694"/>
    <b v="0"/>
    <x v="63"/>
    <x v="1"/>
    <x v="8"/>
    <x v="1"/>
    <x v="694"/>
  </r>
  <r>
    <n v="695"/>
    <x v="695"/>
    <x v="694"/>
    <x v="127"/>
    <x v="69"/>
    <x v="2"/>
    <x v="0"/>
    <s v="USD"/>
    <x v="695"/>
    <x v="695"/>
    <b v="0"/>
    <x v="63"/>
    <x v="1"/>
    <x v="8"/>
    <x v="3"/>
    <x v="695"/>
  </r>
  <r>
    <n v="696"/>
    <x v="696"/>
    <x v="695"/>
    <x v="164"/>
    <x v="116"/>
    <x v="2"/>
    <x v="9"/>
    <s v="EUR"/>
    <x v="696"/>
    <x v="696"/>
    <b v="0"/>
    <x v="29"/>
    <x v="1"/>
    <x v="8"/>
    <x v="3"/>
    <x v="696"/>
  </r>
  <r>
    <n v="697"/>
    <x v="697"/>
    <x v="696"/>
    <x v="10"/>
    <x v="511"/>
    <x v="2"/>
    <x v="12"/>
    <s v="EUR"/>
    <x v="697"/>
    <x v="697"/>
    <b v="0"/>
    <x v="229"/>
    <x v="1"/>
    <x v="8"/>
    <x v="2"/>
    <x v="697"/>
  </r>
  <r>
    <n v="698"/>
    <x v="698"/>
    <x v="697"/>
    <x v="57"/>
    <x v="512"/>
    <x v="2"/>
    <x v="0"/>
    <s v="USD"/>
    <x v="698"/>
    <x v="698"/>
    <b v="0"/>
    <x v="60"/>
    <x v="1"/>
    <x v="8"/>
    <x v="3"/>
    <x v="698"/>
  </r>
  <r>
    <n v="699"/>
    <x v="699"/>
    <x v="698"/>
    <x v="64"/>
    <x v="513"/>
    <x v="2"/>
    <x v="0"/>
    <s v="USD"/>
    <x v="699"/>
    <x v="699"/>
    <b v="0"/>
    <x v="230"/>
    <x v="1"/>
    <x v="8"/>
    <x v="4"/>
    <x v="699"/>
  </r>
  <r>
    <n v="700"/>
    <x v="700"/>
    <x v="699"/>
    <x v="36"/>
    <x v="124"/>
    <x v="2"/>
    <x v="3"/>
    <s v="EUR"/>
    <x v="700"/>
    <x v="700"/>
    <b v="0"/>
    <x v="162"/>
    <x v="1"/>
    <x v="8"/>
    <x v="2"/>
    <x v="700"/>
  </r>
  <r>
    <n v="701"/>
    <x v="701"/>
    <x v="700"/>
    <x v="165"/>
    <x v="514"/>
    <x v="2"/>
    <x v="1"/>
    <s v="GBP"/>
    <x v="701"/>
    <x v="701"/>
    <b v="0"/>
    <x v="64"/>
    <x v="1"/>
    <x v="8"/>
    <x v="3"/>
    <x v="701"/>
  </r>
  <r>
    <n v="702"/>
    <x v="702"/>
    <x v="701"/>
    <x v="36"/>
    <x v="515"/>
    <x v="2"/>
    <x v="0"/>
    <s v="USD"/>
    <x v="702"/>
    <x v="702"/>
    <b v="0"/>
    <x v="77"/>
    <x v="1"/>
    <x v="8"/>
    <x v="2"/>
    <x v="702"/>
  </r>
  <r>
    <n v="703"/>
    <x v="703"/>
    <x v="702"/>
    <x v="36"/>
    <x v="516"/>
    <x v="2"/>
    <x v="0"/>
    <s v="USD"/>
    <x v="703"/>
    <x v="703"/>
    <b v="0"/>
    <x v="63"/>
    <x v="1"/>
    <x v="8"/>
    <x v="2"/>
    <x v="703"/>
  </r>
  <r>
    <n v="704"/>
    <x v="704"/>
    <x v="703"/>
    <x v="56"/>
    <x v="517"/>
    <x v="2"/>
    <x v="5"/>
    <s v="CAD"/>
    <x v="704"/>
    <x v="704"/>
    <b v="0"/>
    <x v="80"/>
    <x v="1"/>
    <x v="8"/>
    <x v="2"/>
    <x v="704"/>
  </r>
  <r>
    <n v="705"/>
    <x v="705"/>
    <x v="704"/>
    <x v="57"/>
    <x v="518"/>
    <x v="2"/>
    <x v="9"/>
    <s v="EUR"/>
    <x v="705"/>
    <x v="705"/>
    <b v="0"/>
    <x v="81"/>
    <x v="1"/>
    <x v="8"/>
    <x v="2"/>
    <x v="705"/>
  </r>
  <r>
    <n v="706"/>
    <x v="706"/>
    <x v="705"/>
    <x v="57"/>
    <x v="117"/>
    <x v="2"/>
    <x v="3"/>
    <s v="EUR"/>
    <x v="706"/>
    <x v="706"/>
    <b v="0"/>
    <x v="78"/>
    <x v="1"/>
    <x v="8"/>
    <x v="2"/>
    <x v="706"/>
  </r>
  <r>
    <n v="707"/>
    <x v="707"/>
    <x v="706"/>
    <x v="118"/>
    <x v="519"/>
    <x v="2"/>
    <x v="1"/>
    <s v="GBP"/>
    <x v="707"/>
    <x v="707"/>
    <b v="0"/>
    <x v="231"/>
    <x v="1"/>
    <x v="8"/>
    <x v="2"/>
    <x v="707"/>
  </r>
  <r>
    <n v="708"/>
    <x v="708"/>
    <x v="707"/>
    <x v="79"/>
    <x v="520"/>
    <x v="2"/>
    <x v="1"/>
    <s v="GBP"/>
    <x v="708"/>
    <x v="708"/>
    <b v="0"/>
    <x v="232"/>
    <x v="1"/>
    <x v="8"/>
    <x v="3"/>
    <x v="708"/>
  </r>
  <r>
    <n v="709"/>
    <x v="709"/>
    <x v="708"/>
    <x v="36"/>
    <x v="377"/>
    <x v="2"/>
    <x v="0"/>
    <s v="USD"/>
    <x v="709"/>
    <x v="709"/>
    <b v="0"/>
    <x v="84"/>
    <x v="1"/>
    <x v="8"/>
    <x v="3"/>
    <x v="709"/>
  </r>
  <r>
    <n v="710"/>
    <x v="710"/>
    <x v="709"/>
    <x v="38"/>
    <x v="117"/>
    <x v="2"/>
    <x v="5"/>
    <s v="CAD"/>
    <x v="710"/>
    <x v="710"/>
    <b v="0"/>
    <x v="78"/>
    <x v="1"/>
    <x v="8"/>
    <x v="3"/>
    <x v="710"/>
  </r>
  <r>
    <n v="711"/>
    <x v="711"/>
    <x v="710"/>
    <x v="57"/>
    <x v="521"/>
    <x v="2"/>
    <x v="9"/>
    <s v="EUR"/>
    <x v="711"/>
    <x v="711"/>
    <b v="0"/>
    <x v="233"/>
    <x v="1"/>
    <x v="8"/>
    <x v="2"/>
    <x v="711"/>
  </r>
  <r>
    <n v="712"/>
    <x v="712"/>
    <x v="711"/>
    <x v="166"/>
    <x v="522"/>
    <x v="2"/>
    <x v="0"/>
    <s v="USD"/>
    <x v="712"/>
    <x v="712"/>
    <b v="0"/>
    <x v="80"/>
    <x v="1"/>
    <x v="8"/>
    <x v="2"/>
    <x v="712"/>
  </r>
  <r>
    <n v="713"/>
    <x v="713"/>
    <x v="712"/>
    <x v="31"/>
    <x v="523"/>
    <x v="2"/>
    <x v="13"/>
    <s v="EUR"/>
    <x v="713"/>
    <x v="713"/>
    <b v="0"/>
    <x v="29"/>
    <x v="1"/>
    <x v="8"/>
    <x v="2"/>
    <x v="713"/>
  </r>
  <r>
    <n v="714"/>
    <x v="714"/>
    <x v="713"/>
    <x v="36"/>
    <x v="524"/>
    <x v="2"/>
    <x v="0"/>
    <s v="USD"/>
    <x v="714"/>
    <x v="714"/>
    <b v="0"/>
    <x v="33"/>
    <x v="1"/>
    <x v="8"/>
    <x v="2"/>
    <x v="714"/>
  </r>
  <r>
    <n v="715"/>
    <x v="715"/>
    <x v="714"/>
    <x v="167"/>
    <x v="525"/>
    <x v="2"/>
    <x v="0"/>
    <s v="USD"/>
    <x v="715"/>
    <x v="715"/>
    <b v="0"/>
    <x v="8"/>
    <x v="1"/>
    <x v="8"/>
    <x v="0"/>
    <x v="715"/>
  </r>
  <r>
    <n v="716"/>
    <x v="716"/>
    <x v="715"/>
    <x v="39"/>
    <x v="526"/>
    <x v="2"/>
    <x v="0"/>
    <s v="USD"/>
    <x v="716"/>
    <x v="716"/>
    <b v="0"/>
    <x v="38"/>
    <x v="1"/>
    <x v="8"/>
    <x v="3"/>
    <x v="716"/>
  </r>
  <r>
    <n v="717"/>
    <x v="717"/>
    <x v="716"/>
    <x v="57"/>
    <x v="527"/>
    <x v="2"/>
    <x v="0"/>
    <s v="USD"/>
    <x v="717"/>
    <x v="717"/>
    <b v="0"/>
    <x v="80"/>
    <x v="1"/>
    <x v="8"/>
    <x v="3"/>
    <x v="717"/>
  </r>
  <r>
    <n v="718"/>
    <x v="718"/>
    <x v="717"/>
    <x v="14"/>
    <x v="456"/>
    <x v="2"/>
    <x v="0"/>
    <s v="USD"/>
    <x v="718"/>
    <x v="718"/>
    <b v="0"/>
    <x v="80"/>
    <x v="1"/>
    <x v="8"/>
    <x v="1"/>
    <x v="718"/>
  </r>
  <r>
    <n v="719"/>
    <x v="719"/>
    <x v="718"/>
    <x v="36"/>
    <x v="528"/>
    <x v="2"/>
    <x v="0"/>
    <s v="USD"/>
    <x v="719"/>
    <x v="719"/>
    <b v="0"/>
    <x v="73"/>
    <x v="1"/>
    <x v="8"/>
    <x v="2"/>
    <x v="719"/>
  </r>
  <r>
    <n v="720"/>
    <x v="720"/>
    <x v="719"/>
    <x v="168"/>
    <x v="529"/>
    <x v="0"/>
    <x v="0"/>
    <s v="USD"/>
    <x v="720"/>
    <x v="720"/>
    <b v="0"/>
    <x v="14"/>
    <x v="0"/>
    <x v="9"/>
    <x v="5"/>
    <x v="720"/>
  </r>
  <r>
    <n v="721"/>
    <x v="721"/>
    <x v="720"/>
    <x v="169"/>
    <x v="530"/>
    <x v="0"/>
    <x v="0"/>
    <s v="USD"/>
    <x v="721"/>
    <x v="721"/>
    <b v="0"/>
    <x v="46"/>
    <x v="0"/>
    <x v="9"/>
    <x v="3"/>
    <x v="721"/>
  </r>
  <r>
    <n v="722"/>
    <x v="722"/>
    <x v="721"/>
    <x v="31"/>
    <x v="531"/>
    <x v="0"/>
    <x v="0"/>
    <s v="USD"/>
    <x v="722"/>
    <x v="722"/>
    <b v="0"/>
    <x v="234"/>
    <x v="0"/>
    <x v="9"/>
    <x v="5"/>
    <x v="722"/>
  </r>
  <r>
    <n v="723"/>
    <x v="723"/>
    <x v="722"/>
    <x v="10"/>
    <x v="532"/>
    <x v="0"/>
    <x v="0"/>
    <s v="USD"/>
    <x v="723"/>
    <x v="723"/>
    <b v="0"/>
    <x v="61"/>
    <x v="0"/>
    <x v="9"/>
    <x v="0"/>
    <x v="723"/>
  </r>
  <r>
    <n v="724"/>
    <x v="724"/>
    <x v="723"/>
    <x v="39"/>
    <x v="533"/>
    <x v="0"/>
    <x v="0"/>
    <s v="USD"/>
    <x v="724"/>
    <x v="724"/>
    <b v="0"/>
    <x v="235"/>
    <x v="0"/>
    <x v="9"/>
    <x v="6"/>
    <x v="724"/>
  </r>
  <r>
    <n v="725"/>
    <x v="725"/>
    <x v="724"/>
    <x v="22"/>
    <x v="534"/>
    <x v="0"/>
    <x v="0"/>
    <s v="USD"/>
    <x v="725"/>
    <x v="725"/>
    <b v="0"/>
    <x v="205"/>
    <x v="0"/>
    <x v="9"/>
    <x v="0"/>
    <x v="725"/>
  </r>
  <r>
    <n v="726"/>
    <x v="726"/>
    <x v="725"/>
    <x v="30"/>
    <x v="535"/>
    <x v="0"/>
    <x v="0"/>
    <s v="USD"/>
    <x v="726"/>
    <x v="726"/>
    <b v="0"/>
    <x v="2"/>
    <x v="0"/>
    <x v="9"/>
    <x v="4"/>
    <x v="726"/>
  </r>
  <r>
    <n v="727"/>
    <x v="727"/>
    <x v="726"/>
    <x v="8"/>
    <x v="536"/>
    <x v="0"/>
    <x v="0"/>
    <s v="USD"/>
    <x v="727"/>
    <x v="727"/>
    <b v="0"/>
    <x v="184"/>
    <x v="0"/>
    <x v="9"/>
    <x v="5"/>
    <x v="727"/>
  </r>
  <r>
    <n v="728"/>
    <x v="728"/>
    <x v="727"/>
    <x v="51"/>
    <x v="537"/>
    <x v="0"/>
    <x v="0"/>
    <s v="USD"/>
    <x v="728"/>
    <x v="728"/>
    <b v="0"/>
    <x v="208"/>
    <x v="0"/>
    <x v="9"/>
    <x v="6"/>
    <x v="728"/>
  </r>
  <r>
    <n v="729"/>
    <x v="729"/>
    <x v="728"/>
    <x v="23"/>
    <x v="538"/>
    <x v="0"/>
    <x v="0"/>
    <s v="USD"/>
    <x v="729"/>
    <x v="729"/>
    <b v="0"/>
    <x v="148"/>
    <x v="0"/>
    <x v="9"/>
    <x v="5"/>
    <x v="729"/>
  </r>
  <r>
    <n v="730"/>
    <x v="730"/>
    <x v="729"/>
    <x v="22"/>
    <x v="539"/>
    <x v="0"/>
    <x v="0"/>
    <s v="USD"/>
    <x v="730"/>
    <x v="730"/>
    <b v="0"/>
    <x v="236"/>
    <x v="0"/>
    <x v="9"/>
    <x v="6"/>
    <x v="730"/>
  </r>
  <r>
    <n v="731"/>
    <x v="731"/>
    <x v="730"/>
    <x v="10"/>
    <x v="540"/>
    <x v="0"/>
    <x v="0"/>
    <s v="USD"/>
    <x v="731"/>
    <x v="731"/>
    <b v="0"/>
    <x v="26"/>
    <x v="0"/>
    <x v="9"/>
    <x v="6"/>
    <x v="731"/>
  </r>
  <r>
    <n v="732"/>
    <x v="732"/>
    <x v="731"/>
    <x v="170"/>
    <x v="541"/>
    <x v="0"/>
    <x v="1"/>
    <s v="GBP"/>
    <x v="732"/>
    <x v="732"/>
    <b v="0"/>
    <x v="62"/>
    <x v="0"/>
    <x v="9"/>
    <x v="4"/>
    <x v="732"/>
  </r>
  <r>
    <n v="733"/>
    <x v="733"/>
    <x v="732"/>
    <x v="30"/>
    <x v="542"/>
    <x v="0"/>
    <x v="1"/>
    <s v="GBP"/>
    <x v="733"/>
    <x v="733"/>
    <b v="0"/>
    <x v="39"/>
    <x v="0"/>
    <x v="9"/>
    <x v="4"/>
    <x v="733"/>
  </r>
  <r>
    <n v="734"/>
    <x v="734"/>
    <x v="733"/>
    <x v="0"/>
    <x v="543"/>
    <x v="0"/>
    <x v="5"/>
    <s v="CAD"/>
    <x v="734"/>
    <x v="734"/>
    <b v="0"/>
    <x v="7"/>
    <x v="0"/>
    <x v="9"/>
    <x v="0"/>
    <x v="734"/>
  </r>
  <r>
    <n v="735"/>
    <x v="735"/>
    <x v="734"/>
    <x v="171"/>
    <x v="544"/>
    <x v="0"/>
    <x v="0"/>
    <s v="USD"/>
    <x v="735"/>
    <x v="735"/>
    <b v="0"/>
    <x v="194"/>
    <x v="0"/>
    <x v="9"/>
    <x v="3"/>
    <x v="735"/>
  </r>
  <r>
    <n v="736"/>
    <x v="736"/>
    <x v="735"/>
    <x v="172"/>
    <x v="545"/>
    <x v="0"/>
    <x v="0"/>
    <s v="USD"/>
    <x v="736"/>
    <x v="736"/>
    <b v="0"/>
    <x v="52"/>
    <x v="0"/>
    <x v="9"/>
    <x v="4"/>
    <x v="736"/>
  </r>
  <r>
    <n v="737"/>
    <x v="737"/>
    <x v="736"/>
    <x v="10"/>
    <x v="546"/>
    <x v="0"/>
    <x v="0"/>
    <s v="USD"/>
    <x v="737"/>
    <x v="737"/>
    <b v="0"/>
    <x v="52"/>
    <x v="0"/>
    <x v="9"/>
    <x v="3"/>
    <x v="737"/>
  </r>
  <r>
    <n v="738"/>
    <x v="738"/>
    <x v="737"/>
    <x v="15"/>
    <x v="547"/>
    <x v="0"/>
    <x v="0"/>
    <s v="USD"/>
    <x v="738"/>
    <x v="738"/>
    <b v="0"/>
    <x v="14"/>
    <x v="0"/>
    <x v="9"/>
    <x v="3"/>
    <x v="738"/>
  </r>
  <r>
    <n v="739"/>
    <x v="739"/>
    <x v="738"/>
    <x v="12"/>
    <x v="548"/>
    <x v="0"/>
    <x v="0"/>
    <s v="USD"/>
    <x v="739"/>
    <x v="739"/>
    <b v="0"/>
    <x v="237"/>
    <x v="0"/>
    <x v="9"/>
    <x v="3"/>
    <x v="739"/>
  </r>
  <r>
    <n v="740"/>
    <x v="740"/>
    <x v="739"/>
    <x v="9"/>
    <x v="549"/>
    <x v="0"/>
    <x v="0"/>
    <s v="USD"/>
    <x v="740"/>
    <x v="740"/>
    <b v="0"/>
    <x v="10"/>
    <x v="0"/>
    <x v="9"/>
    <x v="0"/>
    <x v="740"/>
  </r>
  <r>
    <n v="741"/>
    <x v="741"/>
    <x v="740"/>
    <x v="93"/>
    <x v="550"/>
    <x v="0"/>
    <x v="0"/>
    <s v="USD"/>
    <x v="741"/>
    <x v="741"/>
    <b v="0"/>
    <x v="225"/>
    <x v="0"/>
    <x v="9"/>
    <x v="4"/>
    <x v="741"/>
  </r>
  <r>
    <n v="742"/>
    <x v="742"/>
    <x v="741"/>
    <x v="123"/>
    <x v="551"/>
    <x v="0"/>
    <x v="0"/>
    <s v="USD"/>
    <x v="742"/>
    <x v="742"/>
    <b v="0"/>
    <x v="23"/>
    <x v="0"/>
    <x v="9"/>
    <x v="3"/>
    <x v="742"/>
  </r>
  <r>
    <n v="743"/>
    <x v="743"/>
    <x v="742"/>
    <x v="131"/>
    <x v="552"/>
    <x v="0"/>
    <x v="0"/>
    <s v="USD"/>
    <x v="743"/>
    <x v="743"/>
    <b v="0"/>
    <x v="41"/>
    <x v="0"/>
    <x v="9"/>
    <x v="5"/>
    <x v="743"/>
  </r>
  <r>
    <n v="744"/>
    <x v="744"/>
    <x v="743"/>
    <x v="10"/>
    <x v="553"/>
    <x v="0"/>
    <x v="0"/>
    <s v="USD"/>
    <x v="744"/>
    <x v="744"/>
    <b v="0"/>
    <x v="95"/>
    <x v="0"/>
    <x v="9"/>
    <x v="5"/>
    <x v="744"/>
  </r>
  <r>
    <n v="745"/>
    <x v="745"/>
    <x v="744"/>
    <x v="173"/>
    <x v="554"/>
    <x v="0"/>
    <x v="0"/>
    <s v="USD"/>
    <x v="745"/>
    <x v="745"/>
    <b v="0"/>
    <x v="142"/>
    <x v="0"/>
    <x v="9"/>
    <x v="4"/>
    <x v="745"/>
  </r>
  <r>
    <n v="746"/>
    <x v="746"/>
    <x v="745"/>
    <x v="174"/>
    <x v="555"/>
    <x v="0"/>
    <x v="0"/>
    <s v="USD"/>
    <x v="746"/>
    <x v="746"/>
    <b v="0"/>
    <x v="174"/>
    <x v="0"/>
    <x v="9"/>
    <x v="5"/>
    <x v="746"/>
  </r>
  <r>
    <n v="747"/>
    <x v="747"/>
    <x v="746"/>
    <x v="39"/>
    <x v="556"/>
    <x v="0"/>
    <x v="9"/>
    <s v="EUR"/>
    <x v="747"/>
    <x v="747"/>
    <b v="0"/>
    <x v="165"/>
    <x v="0"/>
    <x v="9"/>
    <x v="3"/>
    <x v="747"/>
  </r>
  <r>
    <n v="748"/>
    <x v="748"/>
    <x v="747"/>
    <x v="13"/>
    <x v="557"/>
    <x v="0"/>
    <x v="0"/>
    <s v="USD"/>
    <x v="748"/>
    <x v="748"/>
    <b v="0"/>
    <x v="34"/>
    <x v="0"/>
    <x v="9"/>
    <x v="3"/>
    <x v="748"/>
  </r>
  <r>
    <n v="749"/>
    <x v="749"/>
    <x v="748"/>
    <x v="3"/>
    <x v="558"/>
    <x v="0"/>
    <x v="0"/>
    <s v="USD"/>
    <x v="749"/>
    <x v="749"/>
    <b v="0"/>
    <x v="238"/>
    <x v="0"/>
    <x v="9"/>
    <x v="2"/>
    <x v="749"/>
  </r>
  <r>
    <n v="750"/>
    <x v="750"/>
    <x v="749"/>
    <x v="175"/>
    <x v="559"/>
    <x v="0"/>
    <x v="0"/>
    <s v="USD"/>
    <x v="750"/>
    <x v="750"/>
    <b v="0"/>
    <x v="211"/>
    <x v="0"/>
    <x v="9"/>
    <x v="4"/>
    <x v="750"/>
  </r>
  <r>
    <n v="751"/>
    <x v="751"/>
    <x v="750"/>
    <x v="9"/>
    <x v="560"/>
    <x v="0"/>
    <x v="0"/>
    <s v="USD"/>
    <x v="751"/>
    <x v="751"/>
    <b v="0"/>
    <x v="95"/>
    <x v="0"/>
    <x v="9"/>
    <x v="6"/>
    <x v="751"/>
  </r>
  <r>
    <n v="752"/>
    <x v="752"/>
    <x v="751"/>
    <x v="10"/>
    <x v="561"/>
    <x v="0"/>
    <x v="2"/>
    <s v="AUD"/>
    <x v="752"/>
    <x v="752"/>
    <b v="0"/>
    <x v="217"/>
    <x v="0"/>
    <x v="9"/>
    <x v="2"/>
    <x v="752"/>
  </r>
  <r>
    <n v="753"/>
    <x v="753"/>
    <x v="752"/>
    <x v="3"/>
    <x v="562"/>
    <x v="0"/>
    <x v="0"/>
    <s v="USD"/>
    <x v="753"/>
    <x v="753"/>
    <b v="0"/>
    <x v="55"/>
    <x v="0"/>
    <x v="9"/>
    <x v="0"/>
    <x v="753"/>
  </r>
  <r>
    <n v="754"/>
    <x v="754"/>
    <x v="753"/>
    <x v="13"/>
    <x v="563"/>
    <x v="0"/>
    <x v="0"/>
    <s v="USD"/>
    <x v="754"/>
    <x v="754"/>
    <b v="0"/>
    <x v="72"/>
    <x v="0"/>
    <x v="9"/>
    <x v="5"/>
    <x v="754"/>
  </r>
  <r>
    <n v="755"/>
    <x v="755"/>
    <x v="754"/>
    <x v="30"/>
    <x v="564"/>
    <x v="0"/>
    <x v="0"/>
    <s v="USD"/>
    <x v="755"/>
    <x v="755"/>
    <b v="0"/>
    <x v="32"/>
    <x v="0"/>
    <x v="9"/>
    <x v="4"/>
    <x v="755"/>
  </r>
  <r>
    <n v="756"/>
    <x v="756"/>
    <x v="755"/>
    <x v="176"/>
    <x v="565"/>
    <x v="0"/>
    <x v="0"/>
    <s v="USD"/>
    <x v="756"/>
    <x v="756"/>
    <b v="0"/>
    <x v="19"/>
    <x v="0"/>
    <x v="9"/>
    <x v="6"/>
    <x v="756"/>
  </r>
  <r>
    <n v="757"/>
    <x v="757"/>
    <x v="756"/>
    <x v="49"/>
    <x v="566"/>
    <x v="0"/>
    <x v="0"/>
    <s v="USD"/>
    <x v="757"/>
    <x v="757"/>
    <b v="0"/>
    <x v="59"/>
    <x v="0"/>
    <x v="9"/>
    <x v="5"/>
    <x v="757"/>
  </r>
  <r>
    <n v="758"/>
    <x v="758"/>
    <x v="757"/>
    <x v="30"/>
    <x v="567"/>
    <x v="0"/>
    <x v="0"/>
    <s v="USD"/>
    <x v="758"/>
    <x v="758"/>
    <b v="0"/>
    <x v="10"/>
    <x v="0"/>
    <x v="9"/>
    <x v="7"/>
    <x v="758"/>
  </r>
  <r>
    <n v="759"/>
    <x v="759"/>
    <x v="758"/>
    <x v="10"/>
    <x v="568"/>
    <x v="0"/>
    <x v="1"/>
    <s v="GBP"/>
    <x v="759"/>
    <x v="759"/>
    <b v="0"/>
    <x v="221"/>
    <x v="0"/>
    <x v="9"/>
    <x v="3"/>
    <x v="759"/>
  </r>
  <r>
    <n v="760"/>
    <x v="760"/>
    <x v="759"/>
    <x v="41"/>
    <x v="117"/>
    <x v="2"/>
    <x v="0"/>
    <s v="USD"/>
    <x v="760"/>
    <x v="760"/>
    <b v="0"/>
    <x v="78"/>
    <x v="1"/>
    <x v="10"/>
    <x v="2"/>
    <x v="760"/>
  </r>
  <r>
    <n v="761"/>
    <x v="761"/>
    <x v="760"/>
    <x v="10"/>
    <x v="569"/>
    <x v="2"/>
    <x v="0"/>
    <s v="USD"/>
    <x v="761"/>
    <x v="761"/>
    <b v="0"/>
    <x v="79"/>
    <x v="1"/>
    <x v="10"/>
    <x v="3"/>
    <x v="761"/>
  </r>
  <r>
    <n v="762"/>
    <x v="762"/>
    <x v="761"/>
    <x v="8"/>
    <x v="117"/>
    <x v="2"/>
    <x v="14"/>
    <s v="MXN"/>
    <x v="762"/>
    <x v="762"/>
    <b v="0"/>
    <x v="78"/>
    <x v="1"/>
    <x v="10"/>
    <x v="2"/>
    <x v="762"/>
  </r>
  <r>
    <n v="763"/>
    <x v="763"/>
    <x v="762"/>
    <x v="177"/>
    <x v="139"/>
    <x v="2"/>
    <x v="1"/>
    <s v="GBP"/>
    <x v="763"/>
    <x v="763"/>
    <b v="0"/>
    <x v="29"/>
    <x v="1"/>
    <x v="10"/>
    <x v="4"/>
    <x v="763"/>
  </r>
  <r>
    <n v="764"/>
    <x v="764"/>
    <x v="763"/>
    <x v="10"/>
    <x v="117"/>
    <x v="2"/>
    <x v="0"/>
    <s v="USD"/>
    <x v="764"/>
    <x v="764"/>
    <b v="0"/>
    <x v="78"/>
    <x v="1"/>
    <x v="10"/>
    <x v="0"/>
    <x v="764"/>
  </r>
  <r>
    <n v="765"/>
    <x v="765"/>
    <x v="764"/>
    <x v="39"/>
    <x v="570"/>
    <x v="2"/>
    <x v="0"/>
    <s v="USD"/>
    <x v="765"/>
    <x v="765"/>
    <b v="0"/>
    <x v="34"/>
    <x v="1"/>
    <x v="10"/>
    <x v="3"/>
    <x v="765"/>
  </r>
  <r>
    <n v="766"/>
    <x v="766"/>
    <x v="765"/>
    <x v="23"/>
    <x v="117"/>
    <x v="2"/>
    <x v="5"/>
    <s v="CAD"/>
    <x v="766"/>
    <x v="766"/>
    <b v="0"/>
    <x v="78"/>
    <x v="1"/>
    <x v="10"/>
    <x v="0"/>
    <x v="766"/>
  </r>
  <r>
    <n v="767"/>
    <x v="767"/>
    <x v="766"/>
    <x v="10"/>
    <x v="571"/>
    <x v="2"/>
    <x v="0"/>
    <s v="USD"/>
    <x v="767"/>
    <x v="767"/>
    <b v="0"/>
    <x v="83"/>
    <x v="1"/>
    <x v="10"/>
    <x v="0"/>
    <x v="767"/>
  </r>
  <r>
    <n v="768"/>
    <x v="768"/>
    <x v="767"/>
    <x v="30"/>
    <x v="117"/>
    <x v="2"/>
    <x v="0"/>
    <s v="USD"/>
    <x v="768"/>
    <x v="768"/>
    <b v="0"/>
    <x v="78"/>
    <x v="1"/>
    <x v="10"/>
    <x v="4"/>
    <x v="768"/>
  </r>
  <r>
    <n v="769"/>
    <x v="769"/>
    <x v="768"/>
    <x v="23"/>
    <x v="572"/>
    <x v="2"/>
    <x v="0"/>
    <s v="USD"/>
    <x v="769"/>
    <x v="769"/>
    <b v="0"/>
    <x v="47"/>
    <x v="1"/>
    <x v="10"/>
    <x v="4"/>
    <x v="769"/>
  </r>
  <r>
    <n v="770"/>
    <x v="770"/>
    <x v="769"/>
    <x v="178"/>
    <x v="117"/>
    <x v="2"/>
    <x v="0"/>
    <s v="USD"/>
    <x v="770"/>
    <x v="770"/>
    <b v="0"/>
    <x v="78"/>
    <x v="1"/>
    <x v="10"/>
    <x v="4"/>
    <x v="770"/>
  </r>
  <r>
    <n v="771"/>
    <x v="771"/>
    <x v="770"/>
    <x v="114"/>
    <x v="115"/>
    <x v="2"/>
    <x v="0"/>
    <s v="USD"/>
    <x v="771"/>
    <x v="771"/>
    <b v="0"/>
    <x v="29"/>
    <x v="1"/>
    <x v="10"/>
    <x v="0"/>
    <x v="771"/>
  </r>
  <r>
    <n v="772"/>
    <x v="772"/>
    <x v="771"/>
    <x v="15"/>
    <x v="155"/>
    <x v="2"/>
    <x v="0"/>
    <s v="USD"/>
    <x v="772"/>
    <x v="772"/>
    <b v="0"/>
    <x v="29"/>
    <x v="1"/>
    <x v="10"/>
    <x v="8"/>
    <x v="772"/>
  </r>
  <r>
    <n v="773"/>
    <x v="773"/>
    <x v="772"/>
    <x v="179"/>
    <x v="573"/>
    <x v="2"/>
    <x v="1"/>
    <s v="GBP"/>
    <x v="773"/>
    <x v="773"/>
    <b v="0"/>
    <x v="84"/>
    <x v="1"/>
    <x v="10"/>
    <x v="0"/>
    <x v="773"/>
  </r>
  <r>
    <n v="774"/>
    <x v="774"/>
    <x v="773"/>
    <x v="2"/>
    <x v="574"/>
    <x v="2"/>
    <x v="0"/>
    <s v="USD"/>
    <x v="774"/>
    <x v="774"/>
    <b v="0"/>
    <x v="82"/>
    <x v="1"/>
    <x v="10"/>
    <x v="3"/>
    <x v="774"/>
  </r>
  <r>
    <n v="775"/>
    <x v="775"/>
    <x v="774"/>
    <x v="3"/>
    <x v="575"/>
    <x v="2"/>
    <x v="0"/>
    <s v="USD"/>
    <x v="775"/>
    <x v="775"/>
    <b v="0"/>
    <x v="81"/>
    <x v="1"/>
    <x v="10"/>
    <x v="6"/>
    <x v="775"/>
  </r>
  <r>
    <n v="776"/>
    <x v="776"/>
    <x v="775"/>
    <x v="39"/>
    <x v="576"/>
    <x v="2"/>
    <x v="0"/>
    <s v="USD"/>
    <x v="776"/>
    <x v="776"/>
    <b v="0"/>
    <x v="7"/>
    <x v="1"/>
    <x v="10"/>
    <x v="0"/>
    <x v="776"/>
  </r>
  <r>
    <n v="777"/>
    <x v="777"/>
    <x v="776"/>
    <x v="9"/>
    <x v="577"/>
    <x v="2"/>
    <x v="0"/>
    <s v="USD"/>
    <x v="777"/>
    <x v="777"/>
    <b v="0"/>
    <x v="83"/>
    <x v="1"/>
    <x v="10"/>
    <x v="4"/>
    <x v="777"/>
  </r>
  <r>
    <n v="778"/>
    <x v="778"/>
    <x v="777"/>
    <x v="2"/>
    <x v="369"/>
    <x v="2"/>
    <x v="0"/>
    <s v="USD"/>
    <x v="778"/>
    <x v="778"/>
    <b v="0"/>
    <x v="29"/>
    <x v="1"/>
    <x v="10"/>
    <x v="3"/>
    <x v="778"/>
  </r>
  <r>
    <n v="779"/>
    <x v="779"/>
    <x v="778"/>
    <x v="36"/>
    <x v="402"/>
    <x v="2"/>
    <x v="0"/>
    <s v="USD"/>
    <x v="779"/>
    <x v="779"/>
    <b v="0"/>
    <x v="79"/>
    <x v="1"/>
    <x v="10"/>
    <x v="7"/>
    <x v="779"/>
  </r>
  <r>
    <n v="780"/>
    <x v="780"/>
    <x v="779"/>
    <x v="28"/>
    <x v="578"/>
    <x v="0"/>
    <x v="0"/>
    <s v="USD"/>
    <x v="780"/>
    <x v="780"/>
    <b v="0"/>
    <x v="74"/>
    <x v="0"/>
    <x v="11"/>
    <x v="6"/>
    <x v="780"/>
  </r>
  <r>
    <n v="781"/>
    <x v="781"/>
    <x v="780"/>
    <x v="134"/>
    <x v="579"/>
    <x v="0"/>
    <x v="0"/>
    <s v="USD"/>
    <x v="781"/>
    <x v="781"/>
    <b v="0"/>
    <x v="20"/>
    <x v="0"/>
    <x v="11"/>
    <x v="4"/>
    <x v="781"/>
  </r>
  <r>
    <n v="782"/>
    <x v="782"/>
    <x v="781"/>
    <x v="176"/>
    <x v="485"/>
    <x v="0"/>
    <x v="0"/>
    <s v="USD"/>
    <x v="782"/>
    <x v="782"/>
    <b v="0"/>
    <x v="25"/>
    <x v="0"/>
    <x v="11"/>
    <x v="5"/>
    <x v="782"/>
  </r>
  <r>
    <n v="783"/>
    <x v="783"/>
    <x v="782"/>
    <x v="15"/>
    <x v="580"/>
    <x v="0"/>
    <x v="0"/>
    <s v="USD"/>
    <x v="783"/>
    <x v="783"/>
    <b v="0"/>
    <x v="2"/>
    <x v="0"/>
    <x v="11"/>
    <x v="5"/>
    <x v="783"/>
  </r>
  <r>
    <n v="784"/>
    <x v="784"/>
    <x v="783"/>
    <x v="28"/>
    <x v="581"/>
    <x v="0"/>
    <x v="0"/>
    <s v="USD"/>
    <x v="784"/>
    <x v="784"/>
    <b v="0"/>
    <x v="73"/>
    <x v="0"/>
    <x v="11"/>
    <x v="3"/>
    <x v="784"/>
  </r>
  <r>
    <n v="785"/>
    <x v="785"/>
    <x v="784"/>
    <x v="2"/>
    <x v="582"/>
    <x v="0"/>
    <x v="0"/>
    <s v="USD"/>
    <x v="785"/>
    <x v="785"/>
    <b v="0"/>
    <x v="60"/>
    <x v="0"/>
    <x v="11"/>
    <x v="4"/>
    <x v="785"/>
  </r>
  <r>
    <n v="786"/>
    <x v="786"/>
    <x v="785"/>
    <x v="10"/>
    <x v="583"/>
    <x v="0"/>
    <x v="0"/>
    <s v="USD"/>
    <x v="786"/>
    <x v="786"/>
    <b v="0"/>
    <x v="34"/>
    <x v="0"/>
    <x v="11"/>
    <x v="5"/>
    <x v="786"/>
  </r>
  <r>
    <n v="787"/>
    <x v="787"/>
    <x v="786"/>
    <x v="38"/>
    <x v="584"/>
    <x v="0"/>
    <x v="0"/>
    <s v="USD"/>
    <x v="787"/>
    <x v="787"/>
    <b v="0"/>
    <x v="57"/>
    <x v="0"/>
    <x v="11"/>
    <x v="4"/>
    <x v="787"/>
  </r>
  <r>
    <n v="788"/>
    <x v="788"/>
    <x v="787"/>
    <x v="28"/>
    <x v="585"/>
    <x v="0"/>
    <x v="0"/>
    <s v="USD"/>
    <x v="788"/>
    <x v="788"/>
    <b v="0"/>
    <x v="69"/>
    <x v="0"/>
    <x v="11"/>
    <x v="5"/>
    <x v="788"/>
  </r>
  <r>
    <n v="789"/>
    <x v="789"/>
    <x v="788"/>
    <x v="180"/>
    <x v="586"/>
    <x v="0"/>
    <x v="0"/>
    <s v="USD"/>
    <x v="789"/>
    <x v="789"/>
    <b v="0"/>
    <x v="25"/>
    <x v="0"/>
    <x v="11"/>
    <x v="4"/>
    <x v="789"/>
  </r>
  <r>
    <n v="790"/>
    <x v="790"/>
    <x v="789"/>
    <x v="3"/>
    <x v="587"/>
    <x v="0"/>
    <x v="0"/>
    <s v="USD"/>
    <x v="790"/>
    <x v="790"/>
    <b v="0"/>
    <x v="239"/>
    <x v="0"/>
    <x v="11"/>
    <x v="4"/>
    <x v="790"/>
  </r>
  <r>
    <n v="791"/>
    <x v="791"/>
    <x v="790"/>
    <x v="51"/>
    <x v="588"/>
    <x v="0"/>
    <x v="0"/>
    <s v="USD"/>
    <x v="791"/>
    <x v="791"/>
    <b v="0"/>
    <x v="130"/>
    <x v="0"/>
    <x v="11"/>
    <x v="4"/>
    <x v="791"/>
  </r>
  <r>
    <n v="792"/>
    <x v="792"/>
    <x v="791"/>
    <x v="30"/>
    <x v="589"/>
    <x v="0"/>
    <x v="0"/>
    <s v="USD"/>
    <x v="792"/>
    <x v="792"/>
    <b v="0"/>
    <x v="65"/>
    <x v="0"/>
    <x v="11"/>
    <x v="4"/>
    <x v="792"/>
  </r>
  <r>
    <n v="793"/>
    <x v="793"/>
    <x v="792"/>
    <x v="181"/>
    <x v="590"/>
    <x v="0"/>
    <x v="0"/>
    <s v="USD"/>
    <x v="793"/>
    <x v="793"/>
    <b v="0"/>
    <x v="58"/>
    <x v="0"/>
    <x v="11"/>
    <x v="4"/>
    <x v="793"/>
  </r>
  <r>
    <n v="794"/>
    <x v="794"/>
    <x v="793"/>
    <x v="6"/>
    <x v="591"/>
    <x v="0"/>
    <x v="0"/>
    <s v="USD"/>
    <x v="794"/>
    <x v="794"/>
    <b v="0"/>
    <x v="28"/>
    <x v="0"/>
    <x v="11"/>
    <x v="6"/>
    <x v="794"/>
  </r>
  <r>
    <n v="795"/>
    <x v="795"/>
    <x v="794"/>
    <x v="32"/>
    <x v="592"/>
    <x v="0"/>
    <x v="0"/>
    <s v="USD"/>
    <x v="795"/>
    <x v="795"/>
    <b v="0"/>
    <x v="192"/>
    <x v="0"/>
    <x v="11"/>
    <x v="5"/>
    <x v="795"/>
  </r>
  <r>
    <n v="796"/>
    <x v="796"/>
    <x v="795"/>
    <x v="3"/>
    <x v="593"/>
    <x v="0"/>
    <x v="0"/>
    <s v="USD"/>
    <x v="796"/>
    <x v="796"/>
    <b v="0"/>
    <x v="240"/>
    <x v="0"/>
    <x v="11"/>
    <x v="4"/>
    <x v="796"/>
  </r>
  <r>
    <n v="797"/>
    <x v="797"/>
    <x v="796"/>
    <x v="9"/>
    <x v="594"/>
    <x v="0"/>
    <x v="0"/>
    <s v="USD"/>
    <x v="797"/>
    <x v="797"/>
    <b v="0"/>
    <x v="26"/>
    <x v="0"/>
    <x v="11"/>
    <x v="5"/>
    <x v="797"/>
  </r>
  <r>
    <n v="798"/>
    <x v="798"/>
    <x v="797"/>
    <x v="8"/>
    <x v="595"/>
    <x v="0"/>
    <x v="0"/>
    <s v="USD"/>
    <x v="798"/>
    <x v="798"/>
    <b v="0"/>
    <x v="45"/>
    <x v="0"/>
    <x v="11"/>
    <x v="3"/>
    <x v="798"/>
  </r>
  <r>
    <n v="799"/>
    <x v="799"/>
    <x v="798"/>
    <x v="10"/>
    <x v="596"/>
    <x v="0"/>
    <x v="0"/>
    <s v="USD"/>
    <x v="799"/>
    <x v="799"/>
    <b v="0"/>
    <x v="33"/>
    <x v="0"/>
    <x v="11"/>
    <x v="5"/>
    <x v="799"/>
  </r>
  <r>
    <n v="800"/>
    <x v="800"/>
    <x v="799"/>
    <x v="15"/>
    <x v="597"/>
    <x v="0"/>
    <x v="1"/>
    <s v="GBP"/>
    <x v="800"/>
    <x v="800"/>
    <b v="0"/>
    <x v="66"/>
    <x v="0"/>
    <x v="11"/>
    <x v="3"/>
    <x v="800"/>
  </r>
  <r>
    <n v="801"/>
    <x v="801"/>
    <x v="800"/>
    <x v="13"/>
    <x v="598"/>
    <x v="0"/>
    <x v="0"/>
    <s v="USD"/>
    <x v="801"/>
    <x v="801"/>
    <b v="0"/>
    <x v="13"/>
    <x v="0"/>
    <x v="11"/>
    <x v="6"/>
    <x v="801"/>
  </r>
  <r>
    <n v="802"/>
    <x v="802"/>
    <x v="801"/>
    <x v="12"/>
    <x v="599"/>
    <x v="0"/>
    <x v="0"/>
    <s v="USD"/>
    <x v="802"/>
    <x v="802"/>
    <b v="0"/>
    <x v="11"/>
    <x v="0"/>
    <x v="11"/>
    <x v="5"/>
    <x v="802"/>
  </r>
  <r>
    <n v="803"/>
    <x v="803"/>
    <x v="802"/>
    <x v="98"/>
    <x v="600"/>
    <x v="0"/>
    <x v="0"/>
    <s v="USD"/>
    <x v="803"/>
    <x v="803"/>
    <b v="0"/>
    <x v="44"/>
    <x v="0"/>
    <x v="11"/>
    <x v="6"/>
    <x v="803"/>
  </r>
  <r>
    <n v="804"/>
    <x v="804"/>
    <x v="803"/>
    <x v="62"/>
    <x v="601"/>
    <x v="0"/>
    <x v="0"/>
    <s v="USD"/>
    <x v="804"/>
    <x v="804"/>
    <b v="0"/>
    <x v="59"/>
    <x v="0"/>
    <x v="11"/>
    <x v="6"/>
    <x v="804"/>
  </r>
  <r>
    <n v="805"/>
    <x v="805"/>
    <x v="804"/>
    <x v="9"/>
    <x v="602"/>
    <x v="0"/>
    <x v="0"/>
    <s v="USD"/>
    <x v="805"/>
    <x v="805"/>
    <b v="0"/>
    <x v="241"/>
    <x v="0"/>
    <x v="11"/>
    <x v="6"/>
    <x v="805"/>
  </r>
  <r>
    <n v="806"/>
    <x v="806"/>
    <x v="805"/>
    <x v="6"/>
    <x v="603"/>
    <x v="0"/>
    <x v="0"/>
    <s v="USD"/>
    <x v="806"/>
    <x v="806"/>
    <b v="0"/>
    <x v="26"/>
    <x v="0"/>
    <x v="11"/>
    <x v="6"/>
    <x v="806"/>
  </r>
  <r>
    <n v="807"/>
    <x v="807"/>
    <x v="806"/>
    <x v="23"/>
    <x v="604"/>
    <x v="0"/>
    <x v="0"/>
    <s v="USD"/>
    <x v="807"/>
    <x v="807"/>
    <b v="0"/>
    <x v="7"/>
    <x v="0"/>
    <x v="11"/>
    <x v="1"/>
    <x v="807"/>
  </r>
  <r>
    <n v="808"/>
    <x v="808"/>
    <x v="807"/>
    <x v="37"/>
    <x v="605"/>
    <x v="0"/>
    <x v="5"/>
    <s v="CAD"/>
    <x v="808"/>
    <x v="808"/>
    <b v="0"/>
    <x v="68"/>
    <x v="0"/>
    <x v="11"/>
    <x v="3"/>
    <x v="808"/>
  </r>
  <r>
    <n v="809"/>
    <x v="809"/>
    <x v="808"/>
    <x v="23"/>
    <x v="606"/>
    <x v="0"/>
    <x v="0"/>
    <s v="USD"/>
    <x v="809"/>
    <x v="809"/>
    <b v="0"/>
    <x v="47"/>
    <x v="0"/>
    <x v="11"/>
    <x v="4"/>
    <x v="809"/>
  </r>
  <r>
    <n v="810"/>
    <x v="810"/>
    <x v="809"/>
    <x v="15"/>
    <x v="607"/>
    <x v="0"/>
    <x v="0"/>
    <s v="USD"/>
    <x v="810"/>
    <x v="810"/>
    <b v="0"/>
    <x v="74"/>
    <x v="0"/>
    <x v="11"/>
    <x v="5"/>
    <x v="810"/>
  </r>
  <r>
    <n v="811"/>
    <x v="811"/>
    <x v="810"/>
    <x v="28"/>
    <x v="578"/>
    <x v="0"/>
    <x v="0"/>
    <s v="USD"/>
    <x v="811"/>
    <x v="811"/>
    <b v="0"/>
    <x v="8"/>
    <x v="0"/>
    <x v="11"/>
    <x v="4"/>
    <x v="811"/>
  </r>
  <r>
    <n v="812"/>
    <x v="812"/>
    <x v="811"/>
    <x v="20"/>
    <x v="608"/>
    <x v="0"/>
    <x v="0"/>
    <s v="USD"/>
    <x v="812"/>
    <x v="812"/>
    <b v="0"/>
    <x v="51"/>
    <x v="0"/>
    <x v="11"/>
    <x v="4"/>
    <x v="812"/>
  </r>
  <r>
    <n v="813"/>
    <x v="813"/>
    <x v="812"/>
    <x v="15"/>
    <x v="609"/>
    <x v="0"/>
    <x v="0"/>
    <s v="USD"/>
    <x v="813"/>
    <x v="813"/>
    <b v="0"/>
    <x v="93"/>
    <x v="0"/>
    <x v="11"/>
    <x v="5"/>
    <x v="813"/>
  </r>
  <r>
    <n v="814"/>
    <x v="814"/>
    <x v="813"/>
    <x v="28"/>
    <x v="610"/>
    <x v="0"/>
    <x v="0"/>
    <s v="USD"/>
    <x v="814"/>
    <x v="814"/>
    <b v="0"/>
    <x v="33"/>
    <x v="0"/>
    <x v="11"/>
    <x v="6"/>
    <x v="814"/>
  </r>
  <r>
    <n v="815"/>
    <x v="815"/>
    <x v="814"/>
    <x v="23"/>
    <x v="611"/>
    <x v="0"/>
    <x v="0"/>
    <s v="USD"/>
    <x v="815"/>
    <x v="815"/>
    <b v="0"/>
    <x v="68"/>
    <x v="0"/>
    <x v="11"/>
    <x v="3"/>
    <x v="815"/>
  </r>
  <r>
    <n v="816"/>
    <x v="816"/>
    <x v="815"/>
    <x v="39"/>
    <x v="612"/>
    <x v="0"/>
    <x v="0"/>
    <s v="USD"/>
    <x v="816"/>
    <x v="816"/>
    <b v="0"/>
    <x v="242"/>
    <x v="0"/>
    <x v="11"/>
    <x v="4"/>
    <x v="816"/>
  </r>
  <r>
    <n v="817"/>
    <x v="817"/>
    <x v="816"/>
    <x v="15"/>
    <x v="613"/>
    <x v="0"/>
    <x v="0"/>
    <s v="USD"/>
    <x v="817"/>
    <x v="817"/>
    <b v="0"/>
    <x v="23"/>
    <x v="0"/>
    <x v="11"/>
    <x v="5"/>
    <x v="817"/>
  </r>
  <r>
    <n v="818"/>
    <x v="818"/>
    <x v="817"/>
    <x v="18"/>
    <x v="614"/>
    <x v="0"/>
    <x v="0"/>
    <s v="USD"/>
    <x v="818"/>
    <x v="818"/>
    <b v="0"/>
    <x v="10"/>
    <x v="0"/>
    <x v="11"/>
    <x v="5"/>
    <x v="818"/>
  </r>
  <r>
    <n v="819"/>
    <x v="819"/>
    <x v="818"/>
    <x v="44"/>
    <x v="140"/>
    <x v="0"/>
    <x v="0"/>
    <s v="USD"/>
    <x v="819"/>
    <x v="819"/>
    <b v="0"/>
    <x v="25"/>
    <x v="0"/>
    <x v="11"/>
    <x v="4"/>
    <x v="819"/>
  </r>
  <r>
    <n v="820"/>
    <x v="820"/>
    <x v="819"/>
    <x v="13"/>
    <x v="615"/>
    <x v="0"/>
    <x v="0"/>
    <s v="USD"/>
    <x v="820"/>
    <x v="820"/>
    <b v="0"/>
    <x v="44"/>
    <x v="0"/>
    <x v="11"/>
    <x v="3"/>
    <x v="820"/>
  </r>
  <r>
    <n v="821"/>
    <x v="821"/>
    <x v="820"/>
    <x v="182"/>
    <x v="616"/>
    <x v="0"/>
    <x v="0"/>
    <s v="USD"/>
    <x v="821"/>
    <x v="821"/>
    <b v="0"/>
    <x v="76"/>
    <x v="0"/>
    <x v="11"/>
    <x v="0"/>
    <x v="821"/>
  </r>
  <r>
    <n v="822"/>
    <x v="822"/>
    <x v="821"/>
    <x v="9"/>
    <x v="617"/>
    <x v="0"/>
    <x v="0"/>
    <s v="USD"/>
    <x v="822"/>
    <x v="822"/>
    <b v="0"/>
    <x v="50"/>
    <x v="0"/>
    <x v="11"/>
    <x v="5"/>
    <x v="822"/>
  </r>
  <r>
    <n v="823"/>
    <x v="823"/>
    <x v="822"/>
    <x v="134"/>
    <x v="618"/>
    <x v="0"/>
    <x v="0"/>
    <s v="USD"/>
    <x v="823"/>
    <x v="823"/>
    <b v="0"/>
    <x v="51"/>
    <x v="0"/>
    <x v="11"/>
    <x v="0"/>
    <x v="823"/>
  </r>
  <r>
    <n v="824"/>
    <x v="824"/>
    <x v="823"/>
    <x v="183"/>
    <x v="619"/>
    <x v="0"/>
    <x v="0"/>
    <s v="USD"/>
    <x v="824"/>
    <x v="824"/>
    <b v="0"/>
    <x v="241"/>
    <x v="0"/>
    <x v="11"/>
    <x v="7"/>
    <x v="824"/>
  </r>
  <r>
    <n v="825"/>
    <x v="825"/>
    <x v="824"/>
    <x v="78"/>
    <x v="620"/>
    <x v="0"/>
    <x v="0"/>
    <s v="USD"/>
    <x v="825"/>
    <x v="825"/>
    <b v="0"/>
    <x v="221"/>
    <x v="0"/>
    <x v="11"/>
    <x v="5"/>
    <x v="825"/>
  </r>
  <r>
    <n v="826"/>
    <x v="826"/>
    <x v="825"/>
    <x v="62"/>
    <x v="621"/>
    <x v="0"/>
    <x v="0"/>
    <s v="USD"/>
    <x v="826"/>
    <x v="826"/>
    <b v="0"/>
    <x v="72"/>
    <x v="0"/>
    <x v="11"/>
    <x v="5"/>
    <x v="826"/>
  </r>
  <r>
    <n v="827"/>
    <x v="827"/>
    <x v="826"/>
    <x v="43"/>
    <x v="622"/>
    <x v="0"/>
    <x v="0"/>
    <s v="USD"/>
    <x v="827"/>
    <x v="827"/>
    <b v="0"/>
    <x v="202"/>
    <x v="0"/>
    <x v="11"/>
    <x v="5"/>
    <x v="827"/>
  </r>
  <r>
    <n v="828"/>
    <x v="828"/>
    <x v="827"/>
    <x v="46"/>
    <x v="623"/>
    <x v="0"/>
    <x v="0"/>
    <s v="USD"/>
    <x v="828"/>
    <x v="828"/>
    <b v="0"/>
    <x v="44"/>
    <x v="0"/>
    <x v="11"/>
    <x v="5"/>
    <x v="828"/>
  </r>
  <r>
    <n v="829"/>
    <x v="829"/>
    <x v="828"/>
    <x v="2"/>
    <x v="624"/>
    <x v="0"/>
    <x v="1"/>
    <s v="GBP"/>
    <x v="829"/>
    <x v="829"/>
    <b v="0"/>
    <x v="38"/>
    <x v="0"/>
    <x v="11"/>
    <x v="2"/>
    <x v="829"/>
  </r>
  <r>
    <n v="830"/>
    <x v="830"/>
    <x v="829"/>
    <x v="40"/>
    <x v="625"/>
    <x v="0"/>
    <x v="0"/>
    <s v="USD"/>
    <x v="830"/>
    <x v="830"/>
    <b v="0"/>
    <x v="58"/>
    <x v="0"/>
    <x v="11"/>
    <x v="4"/>
    <x v="830"/>
  </r>
  <r>
    <n v="831"/>
    <x v="831"/>
    <x v="830"/>
    <x v="15"/>
    <x v="98"/>
    <x v="0"/>
    <x v="0"/>
    <s v="USD"/>
    <x v="831"/>
    <x v="831"/>
    <b v="0"/>
    <x v="9"/>
    <x v="0"/>
    <x v="11"/>
    <x v="5"/>
    <x v="831"/>
  </r>
  <r>
    <n v="832"/>
    <x v="832"/>
    <x v="831"/>
    <x v="36"/>
    <x v="626"/>
    <x v="0"/>
    <x v="0"/>
    <s v="USD"/>
    <x v="832"/>
    <x v="832"/>
    <b v="0"/>
    <x v="243"/>
    <x v="0"/>
    <x v="11"/>
    <x v="6"/>
    <x v="832"/>
  </r>
  <r>
    <n v="833"/>
    <x v="833"/>
    <x v="832"/>
    <x v="12"/>
    <x v="627"/>
    <x v="0"/>
    <x v="0"/>
    <s v="USD"/>
    <x v="833"/>
    <x v="833"/>
    <b v="0"/>
    <x v="14"/>
    <x v="0"/>
    <x v="11"/>
    <x v="3"/>
    <x v="833"/>
  </r>
  <r>
    <n v="834"/>
    <x v="834"/>
    <x v="833"/>
    <x v="62"/>
    <x v="628"/>
    <x v="0"/>
    <x v="0"/>
    <s v="USD"/>
    <x v="834"/>
    <x v="834"/>
    <b v="0"/>
    <x v="11"/>
    <x v="0"/>
    <x v="11"/>
    <x v="4"/>
    <x v="834"/>
  </r>
  <r>
    <n v="835"/>
    <x v="835"/>
    <x v="834"/>
    <x v="13"/>
    <x v="629"/>
    <x v="0"/>
    <x v="0"/>
    <s v="USD"/>
    <x v="835"/>
    <x v="835"/>
    <b v="0"/>
    <x v="244"/>
    <x v="0"/>
    <x v="11"/>
    <x v="5"/>
    <x v="835"/>
  </r>
  <r>
    <n v="836"/>
    <x v="836"/>
    <x v="835"/>
    <x v="10"/>
    <x v="630"/>
    <x v="0"/>
    <x v="0"/>
    <s v="USD"/>
    <x v="836"/>
    <x v="836"/>
    <b v="0"/>
    <x v="67"/>
    <x v="0"/>
    <x v="11"/>
    <x v="4"/>
    <x v="836"/>
  </r>
  <r>
    <n v="837"/>
    <x v="837"/>
    <x v="836"/>
    <x v="30"/>
    <x v="631"/>
    <x v="0"/>
    <x v="0"/>
    <s v="USD"/>
    <x v="837"/>
    <x v="837"/>
    <b v="0"/>
    <x v="95"/>
    <x v="0"/>
    <x v="11"/>
    <x v="3"/>
    <x v="837"/>
  </r>
  <r>
    <n v="838"/>
    <x v="838"/>
    <x v="837"/>
    <x v="13"/>
    <x v="632"/>
    <x v="0"/>
    <x v="0"/>
    <s v="USD"/>
    <x v="838"/>
    <x v="838"/>
    <b v="0"/>
    <x v="42"/>
    <x v="0"/>
    <x v="11"/>
    <x v="6"/>
    <x v="838"/>
  </r>
  <r>
    <n v="839"/>
    <x v="839"/>
    <x v="838"/>
    <x v="10"/>
    <x v="633"/>
    <x v="0"/>
    <x v="0"/>
    <s v="USD"/>
    <x v="839"/>
    <x v="839"/>
    <b v="0"/>
    <x v="93"/>
    <x v="0"/>
    <x v="11"/>
    <x v="5"/>
    <x v="839"/>
  </r>
  <r>
    <n v="840"/>
    <x v="840"/>
    <x v="839"/>
    <x v="3"/>
    <x v="634"/>
    <x v="0"/>
    <x v="0"/>
    <s v="USD"/>
    <x v="840"/>
    <x v="840"/>
    <b v="0"/>
    <x v="245"/>
    <x v="0"/>
    <x v="12"/>
    <x v="2"/>
    <x v="840"/>
  </r>
  <r>
    <n v="841"/>
    <x v="841"/>
    <x v="840"/>
    <x v="10"/>
    <x v="635"/>
    <x v="0"/>
    <x v="0"/>
    <s v="USD"/>
    <x v="841"/>
    <x v="841"/>
    <b v="1"/>
    <x v="225"/>
    <x v="0"/>
    <x v="12"/>
    <x v="3"/>
    <x v="841"/>
  </r>
  <r>
    <n v="842"/>
    <x v="842"/>
    <x v="841"/>
    <x v="30"/>
    <x v="636"/>
    <x v="0"/>
    <x v="5"/>
    <s v="CAD"/>
    <x v="842"/>
    <x v="842"/>
    <b v="1"/>
    <x v="70"/>
    <x v="0"/>
    <x v="12"/>
    <x v="4"/>
    <x v="842"/>
  </r>
  <r>
    <n v="843"/>
    <x v="843"/>
    <x v="842"/>
    <x v="9"/>
    <x v="637"/>
    <x v="0"/>
    <x v="0"/>
    <s v="USD"/>
    <x v="843"/>
    <x v="843"/>
    <b v="0"/>
    <x v="246"/>
    <x v="0"/>
    <x v="12"/>
    <x v="2"/>
    <x v="843"/>
  </r>
  <r>
    <n v="844"/>
    <x v="844"/>
    <x v="843"/>
    <x v="9"/>
    <x v="638"/>
    <x v="0"/>
    <x v="0"/>
    <s v="USD"/>
    <x v="844"/>
    <x v="844"/>
    <b v="1"/>
    <x v="180"/>
    <x v="0"/>
    <x v="12"/>
    <x v="3"/>
    <x v="844"/>
  </r>
  <r>
    <n v="845"/>
    <x v="845"/>
    <x v="844"/>
    <x v="10"/>
    <x v="639"/>
    <x v="0"/>
    <x v="0"/>
    <s v="USD"/>
    <x v="845"/>
    <x v="845"/>
    <b v="0"/>
    <x v="247"/>
    <x v="0"/>
    <x v="12"/>
    <x v="2"/>
    <x v="845"/>
  </r>
  <r>
    <n v="846"/>
    <x v="846"/>
    <x v="845"/>
    <x v="184"/>
    <x v="640"/>
    <x v="0"/>
    <x v="1"/>
    <s v="GBP"/>
    <x v="846"/>
    <x v="846"/>
    <b v="0"/>
    <x v="5"/>
    <x v="0"/>
    <x v="12"/>
    <x v="3"/>
    <x v="846"/>
  </r>
  <r>
    <n v="847"/>
    <x v="847"/>
    <x v="846"/>
    <x v="185"/>
    <x v="115"/>
    <x v="0"/>
    <x v="0"/>
    <s v="USD"/>
    <x v="847"/>
    <x v="847"/>
    <b v="0"/>
    <x v="29"/>
    <x v="0"/>
    <x v="12"/>
    <x v="0"/>
    <x v="847"/>
  </r>
  <r>
    <n v="848"/>
    <x v="848"/>
    <x v="847"/>
    <x v="43"/>
    <x v="452"/>
    <x v="0"/>
    <x v="0"/>
    <s v="USD"/>
    <x v="848"/>
    <x v="848"/>
    <b v="0"/>
    <x v="38"/>
    <x v="0"/>
    <x v="12"/>
    <x v="0"/>
    <x v="848"/>
  </r>
  <r>
    <n v="849"/>
    <x v="849"/>
    <x v="848"/>
    <x v="23"/>
    <x v="641"/>
    <x v="0"/>
    <x v="0"/>
    <s v="USD"/>
    <x v="849"/>
    <x v="849"/>
    <b v="0"/>
    <x v="248"/>
    <x v="0"/>
    <x v="12"/>
    <x v="0"/>
    <x v="849"/>
  </r>
  <r>
    <n v="850"/>
    <x v="850"/>
    <x v="849"/>
    <x v="23"/>
    <x v="642"/>
    <x v="0"/>
    <x v="0"/>
    <s v="USD"/>
    <x v="850"/>
    <x v="850"/>
    <b v="0"/>
    <x v="182"/>
    <x v="0"/>
    <x v="12"/>
    <x v="2"/>
    <x v="850"/>
  </r>
  <r>
    <n v="851"/>
    <x v="851"/>
    <x v="850"/>
    <x v="13"/>
    <x v="643"/>
    <x v="0"/>
    <x v="6"/>
    <s v="EUR"/>
    <x v="851"/>
    <x v="851"/>
    <b v="0"/>
    <x v="16"/>
    <x v="0"/>
    <x v="12"/>
    <x v="2"/>
    <x v="851"/>
  </r>
  <r>
    <n v="852"/>
    <x v="852"/>
    <x v="851"/>
    <x v="8"/>
    <x v="644"/>
    <x v="0"/>
    <x v="0"/>
    <s v="USD"/>
    <x v="852"/>
    <x v="852"/>
    <b v="0"/>
    <x v="95"/>
    <x v="0"/>
    <x v="12"/>
    <x v="2"/>
    <x v="852"/>
  </r>
  <r>
    <n v="853"/>
    <x v="853"/>
    <x v="852"/>
    <x v="43"/>
    <x v="452"/>
    <x v="0"/>
    <x v="0"/>
    <s v="USD"/>
    <x v="853"/>
    <x v="853"/>
    <b v="0"/>
    <x v="73"/>
    <x v="0"/>
    <x v="12"/>
    <x v="0"/>
    <x v="853"/>
  </r>
  <r>
    <n v="854"/>
    <x v="854"/>
    <x v="853"/>
    <x v="186"/>
    <x v="645"/>
    <x v="0"/>
    <x v="0"/>
    <s v="USD"/>
    <x v="854"/>
    <x v="854"/>
    <b v="0"/>
    <x v="249"/>
    <x v="0"/>
    <x v="12"/>
    <x v="2"/>
    <x v="854"/>
  </r>
  <r>
    <n v="855"/>
    <x v="855"/>
    <x v="854"/>
    <x v="187"/>
    <x v="646"/>
    <x v="0"/>
    <x v="0"/>
    <s v="USD"/>
    <x v="855"/>
    <x v="855"/>
    <b v="0"/>
    <x v="5"/>
    <x v="0"/>
    <x v="12"/>
    <x v="2"/>
    <x v="855"/>
  </r>
  <r>
    <n v="856"/>
    <x v="856"/>
    <x v="855"/>
    <x v="49"/>
    <x v="614"/>
    <x v="0"/>
    <x v="12"/>
    <s v="EUR"/>
    <x v="856"/>
    <x v="856"/>
    <b v="0"/>
    <x v="33"/>
    <x v="0"/>
    <x v="12"/>
    <x v="2"/>
    <x v="856"/>
  </r>
  <r>
    <n v="857"/>
    <x v="857"/>
    <x v="856"/>
    <x v="38"/>
    <x v="647"/>
    <x v="0"/>
    <x v="3"/>
    <s v="EUR"/>
    <x v="857"/>
    <x v="857"/>
    <b v="0"/>
    <x v="54"/>
    <x v="0"/>
    <x v="12"/>
    <x v="0"/>
    <x v="857"/>
  </r>
  <r>
    <n v="858"/>
    <x v="858"/>
    <x v="857"/>
    <x v="38"/>
    <x v="648"/>
    <x v="0"/>
    <x v="1"/>
    <s v="GBP"/>
    <x v="858"/>
    <x v="858"/>
    <b v="0"/>
    <x v="88"/>
    <x v="0"/>
    <x v="12"/>
    <x v="0"/>
    <x v="858"/>
  </r>
  <r>
    <n v="859"/>
    <x v="859"/>
    <x v="858"/>
    <x v="23"/>
    <x v="649"/>
    <x v="0"/>
    <x v="0"/>
    <s v="USD"/>
    <x v="859"/>
    <x v="859"/>
    <b v="0"/>
    <x v="15"/>
    <x v="0"/>
    <x v="12"/>
    <x v="0"/>
    <x v="859"/>
  </r>
  <r>
    <n v="860"/>
    <x v="860"/>
    <x v="859"/>
    <x v="32"/>
    <x v="650"/>
    <x v="2"/>
    <x v="0"/>
    <s v="USD"/>
    <x v="860"/>
    <x v="860"/>
    <b v="0"/>
    <x v="53"/>
    <x v="1"/>
    <x v="13"/>
    <x v="4"/>
    <x v="860"/>
  </r>
  <r>
    <n v="861"/>
    <x v="861"/>
    <x v="860"/>
    <x v="37"/>
    <x v="462"/>
    <x v="2"/>
    <x v="0"/>
    <s v="USD"/>
    <x v="861"/>
    <x v="861"/>
    <b v="0"/>
    <x v="84"/>
    <x v="1"/>
    <x v="13"/>
    <x v="2"/>
    <x v="861"/>
  </r>
  <r>
    <n v="862"/>
    <x v="862"/>
    <x v="861"/>
    <x v="63"/>
    <x v="575"/>
    <x v="2"/>
    <x v="1"/>
    <s v="GBP"/>
    <x v="862"/>
    <x v="862"/>
    <b v="0"/>
    <x v="80"/>
    <x v="1"/>
    <x v="13"/>
    <x v="4"/>
    <x v="862"/>
  </r>
  <r>
    <n v="863"/>
    <x v="863"/>
    <x v="862"/>
    <x v="13"/>
    <x v="456"/>
    <x v="2"/>
    <x v="0"/>
    <s v="USD"/>
    <x v="863"/>
    <x v="863"/>
    <b v="0"/>
    <x v="81"/>
    <x v="1"/>
    <x v="13"/>
    <x v="5"/>
    <x v="863"/>
  </r>
  <r>
    <n v="864"/>
    <x v="864"/>
    <x v="863"/>
    <x v="115"/>
    <x v="651"/>
    <x v="2"/>
    <x v="0"/>
    <s v="USD"/>
    <x v="864"/>
    <x v="864"/>
    <b v="0"/>
    <x v="1"/>
    <x v="1"/>
    <x v="13"/>
    <x v="4"/>
    <x v="864"/>
  </r>
  <r>
    <n v="865"/>
    <x v="865"/>
    <x v="864"/>
    <x v="41"/>
    <x v="372"/>
    <x v="2"/>
    <x v="0"/>
    <s v="USD"/>
    <x v="865"/>
    <x v="865"/>
    <b v="0"/>
    <x v="84"/>
    <x v="1"/>
    <x v="13"/>
    <x v="5"/>
    <x v="865"/>
  </r>
  <r>
    <n v="866"/>
    <x v="866"/>
    <x v="865"/>
    <x v="8"/>
    <x v="141"/>
    <x v="2"/>
    <x v="0"/>
    <s v="USD"/>
    <x v="866"/>
    <x v="866"/>
    <b v="0"/>
    <x v="202"/>
    <x v="1"/>
    <x v="13"/>
    <x v="0"/>
    <x v="866"/>
  </r>
  <r>
    <n v="867"/>
    <x v="867"/>
    <x v="866"/>
    <x v="10"/>
    <x v="652"/>
    <x v="2"/>
    <x v="0"/>
    <s v="USD"/>
    <x v="867"/>
    <x v="867"/>
    <b v="0"/>
    <x v="202"/>
    <x v="1"/>
    <x v="13"/>
    <x v="8"/>
    <x v="867"/>
  </r>
  <r>
    <n v="868"/>
    <x v="868"/>
    <x v="867"/>
    <x v="101"/>
    <x v="155"/>
    <x v="2"/>
    <x v="0"/>
    <s v="USD"/>
    <x v="868"/>
    <x v="868"/>
    <b v="0"/>
    <x v="29"/>
    <x v="1"/>
    <x v="13"/>
    <x v="4"/>
    <x v="868"/>
  </r>
  <r>
    <n v="869"/>
    <x v="869"/>
    <x v="868"/>
    <x v="188"/>
    <x v="578"/>
    <x v="2"/>
    <x v="0"/>
    <s v="USD"/>
    <x v="869"/>
    <x v="869"/>
    <b v="0"/>
    <x v="83"/>
    <x v="1"/>
    <x v="13"/>
    <x v="4"/>
    <x v="869"/>
  </r>
  <r>
    <n v="870"/>
    <x v="870"/>
    <x v="869"/>
    <x v="22"/>
    <x v="653"/>
    <x v="2"/>
    <x v="1"/>
    <s v="GBP"/>
    <x v="870"/>
    <x v="870"/>
    <b v="0"/>
    <x v="81"/>
    <x v="1"/>
    <x v="13"/>
    <x v="4"/>
    <x v="870"/>
  </r>
  <r>
    <n v="871"/>
    <x v="871"/>
    <x v="870"/>
    <x v="12"/>
    <x v="144"/>
    <x v="2"/>
    <x v="0"/>
    <s v="USD"/>
    <x v="871"/>
    <x v="871"/>
    <b v="0"/>
    <x v="8"/>
    <x v="1"/>
    <x v="13"/>
    <x v="4"/>
    <x v="871"/>
  </r>
  <r>
    <n v="872"/>
    <x v="872"/>
    <x v="871"/>
    <x v="6"/>
    <x v="654"/>
    <x v="2"/>
    <x v="0"/>
    <s v="USD"/>
    <x v="872"/>
    <x v="872"/>
    <b v="0"/>
    <x v="84"/>
    <x v="1"/>
    <x v="13"/>
    <x v="6"/>
    <x v="872"/>
  </r>
  <r>
    <n v="873"/>
    <x v="873"/>
    <x v="872"/>
    <x v="8"/>
    <x v="372"/>
    <x v="2"/>
    <x v="0"/>
    <s v="USD"/>
    <x v="873"/>
    <x v="873"/>
    <b v="0"/>
    <x v="81"/>
    <x v="1"/>
    <x v="13"/>
    <x v="5"/>
    <x v="873"/>
  </r>
  <r>
    <n v="874"/>
    <x v="874"/>
    <x v="873"/>
    <x v="9"/>
    <x v="655"/>
    <x v="2"/>
    <x v="0"/>
    <s v="USD"/>
    <x v="874"/>
    <x v="874"/>
    <b v="0"/>
    <x v="64"/>
    <x v="1"/>
    <x v="13"/>
    <x v="4"/>
    <x v="874"/>
  </r>
  <r>
    <n v="875"/>
    <x v="875"/>
    <x v="874"/>
    <x v="10"/>
    <x v="117"/>
    <x v="2"/>
    <x v="0"/>
    <s v="USD"/>
    <x v="875"/>
    <x v="875"/>
    <b v="0"/>
    <x v="78"/>
    <x v="1"/>
    <x v="13"/>
    <x v="0"/>
    <x v="875"/>
  </r>
  <r>
    <n v="876"/>
    <x v="876"/>
    <x v="875"/>
    <x v="189"/>
    <x v="656"/>
    <x v="2"/>
    <x v="1"/>
    <s v="GBP"/>
    <x v="876"/>
    <x v="876"/>
    <b v="0"/>
    <x v="43"/>
    <x v="1"/>
    <x v="13"/>
    <x v="4"/>
    <x v="876"/>
  </r>
  <r>
    <n v="877"/>
    <x v="877"/>
    <x v="876"/>
    <x v="13"/>
    <x v="77"/>
    <x v="2"/>
    <x v="0"/>
    <s v="USD"/>
    <x v="877"/>
    <x v="877"/>
    <b v="0"/>
    <x v="60"/>
    <x v="1"/>
    <x v="13"/>
    <x v="4"/>
    <x v="877"/>
  </r>
  <r>
    <n v="878"/>
    <x v="878"/>
    <x v="877"/>
    <x v="10"/>
    <x v="654"/>
    <x v="2"/>
    <x v="0"/>
    <s v="USD"/>
    <x v="878"/>
    <x v="878"/>
    <b v="0"/>
    <x v="84"/>
    <x v="1"/>
    <x v="13"/>
    <x v="7"/>
    <x v="878"/>
  </r>
  <r>
    <n v="879"/>
    <x v="879"/>
    <x v="878"/>
    <x v="190"/>
    <x v="657"/>
    <x v="2"/>
    <x v="0"/>
    <s v="USD"/>
    <x v="879"/>
    <x v="879"/>
    <b v="0"/>
    <x v="209"/>
    <x v="1"/>
    <x v="13"/>
    <x v="5"/>
    <x v="879"/>
  </r>
  <r>
    <n v="880"/>
    <x v="880"/>
    <x v="879"/>
    <x v="191"/>
    <x v="658"/>
    <x v="2"/>
    <x v="0"/>
    <s v="USD"/>
    <x v="880"/>
    <x v="880"/>
    <b v="0"/>
    <x v="22"/>
    <x v="1"/>
    <x v="14"/>
    <x v="5"/>
    <x v="880"/>
  </r>
  <r>
    <n v="881"/>
    <x v="881"/>
    <x v="880"/>
    <x v="192"/>
    <x v="134"/>
    <x v="2"/>
    <x v="0"/>
    <s v="USD"/>
    <x v="881"/>
    <x v="881"/>
    <b v="0"/>
    <x v="29"/>
    <x v="1"/>
    <x v="14"/>
    <x v="6"/>
    <x v="881"/>
  </r>
  <r>
    <n v="882"/>
    <x v="882"/>
    <x v="881"/>
    <x v="15"/>
    <x v="659"/>
    <x v="2"/>
    <x v="0"/>
    <s v="USD"/>
    <x v="882"/>
    <x v="882"/>
    <b v="0"/>
    <x v="25"/>
    <x v="1"/>
    <x v="14"/>
    <x v="6"/>
    <x v="882"/>
  </r>
  <r>
    <n v="883"/>
    <x v="883"/>
    <x v="882"/>
    <x v="10"/>
    <x v="660"/>
    <x v="2"/>
    <x v="0"/>
    <s v="USD"/>
    <x v="883"/>
    <x v="883"/>
    <b v="0"/>
    <x v="54"/>
    <x v="1"/>
    <x v="14"/>
    <x v="2"/>
    <x v="883"/>
  </r>
  <r>
    <n v="884"/>
    <x v="884"/>
    <x v="883"/>
    <x v="13"/>
    <x v="170"/>
    <x v="2"/>
    <x v="0"/>
    <s v="USD"/>
    <x v="884"/>
    <x v="884"/>
    <b v="0"/>
    <x v="84"/>
    <x v="1"/>
    <x v="14"/>
    <x v="5"/>
    <x v="884"/>
  </r>
  <r>
    <n v="885"/>
    <x v="885"/>
    <x v="884"/>
    <x v="28"/>
    <x v="661"/>
    <x v="2"/>
    <x v="0"/>
    <s v="USD"/>
    <x v="885"/>
    <x v="885"/>
    <b v="0"/>
    <x v="64"/>
    <x v="1"/>
    <x v="14"/>
    <x v="2"/>
    <x v="885"/>
  </r>
  <r>
    <n v="886"/>
    <x v="886"/>
    <x v="885"/>
    <x v="2"/>
    <x v="82"/>
    <x v="2"/>
    <x v="0"/>
    <s v="USD"/>
    <x v="886"/>
    <x v="886"/>
    <b v="0"/>
    <x v="63"/>
    <x v="1"/>
    <x v="14"/>
    <x v="2"/>
    <x v="886"/>
  </r>
  <r>
    <n v="887"/>
    <x v="887"/>
    <x v="886"/>
    <x v="28"/>
    <x v="117"/>
    <x v="2"/>
    <x v="0"/>
    <s v="USD"/>
    <x v="887"/>
    <x v="887"/>
    <b v="0"/>
    <x v="78"/>
    <x v="1"/>
    <x v="14"/>
    <x v="5"/>
    <x v="887"/>
  </r>
  <r>
    <n v="888"/>
    <x v="888"/>
    <x v="887"/>
    <x v="28"/>
    <x v="662"/>
    <x v="2"/>
    <x v="0"/>
    <s v="USD"/>
    <x v="888"/>
    <x v="888"/>
    <b v="0"/>
    <x v="80"/>
    <x v="1"/>
    <x v="14"/>
    <x v="6"/>
    <x v="888"/>
  </r>
  <r>
    <n v="889"/>
    <x v="889"/>
    <x v="888"/>
    <x v="31"/>
    <x v="663"/>
    <x v="2"/>
    <x v="0"/>
    <s v="USD"/>
    <x v="889"/>
    <x v="889"/>
    <b v="0"/>
    <x v="58"/>
    <x v="1"/>
    <x v="14"/>
    <x v="3"/>
    <x v="889"/>
  </r>
  <r>
    <n v="890"/>
    <x v="890"/>
    <x v="889"/>
    <x v="9"/>
    <x v="366"/>
    <x v="2"/>
    <x v="0"/>
    <s v="USD"/>
    <x v="890"/>
    <x v="890"/>
    <b v="0"/>
    <x v="80"/>
    <x v="1"/>
    <x v="14"/>
    <x v="4"/>
    <x v="890"/>
  </r>
  <r>
    <n v="891"/>
    <x v="891"/>
    <x v="890"/>
    <x v="6"/>
    <x v="92"/>
    <x v="2"/>
    <x v="0"/>
    <s v="USD"/>
    <x v="891"/>
    <x v="891"/>
    <b v="0"/>
    <x v="82"/>
    <x v="1"/>
    <x v="14"/>
    <x v="3"/>
    <x v="891"/>
  </r>
  <r>
    <n v="892"/>
    <x v="892"/>
    <x v="891"/>
    <x v="12"/>
    <x v="664"/>
    <x v="2"/>
    <x v="0"/>
    <s v="USD"/>
    <x v="892"/>
    <x v="892"/>
    <b v="0"/>
    <x v="57"/>
    <x v="1"/>
    <x v="14"/>
    <x v="7"/>
    <x v="892"/>
  </r>
  <r>
    <n v="893"/>
    <x v="893"/>
    <x v="892"/>
    <x v="13"/>
    <x v="148"/>
    <x v="2"/>
    <x v="0"/>
    <s v="USD"/>
    <x v="893"/>
    <x v="893"/>
    <b v="0"/>
    <x v="81"/>
    <x v="1"/>
    <x v="14"/>
    <x v="0"/>
    <x v="893"/>
  </r>
  <r>
    <n v="894"/>
    <x v="894"/>
    <x v="893"/>
    <x v="22"/>
    <x v="665"/>
    <x v="2"/>
    <x v="0"/>
    <s v="USD"/>
    <x v="894"/>
    <x v="894"/>
    <b v="0"/>
    <x v="28"/>
    <x v="1"/>
    <x v="14"/>
    <x v="2"/>
    <x v="894"/>
  </r>
  <r>
    <n v="895"/>
    <x v="895"/>
    <x v="894"/>
    <x v="6"/>
    <x v="666"/>
    <x v="2"/>
    <x v="0"/>
    <s v="USD"/>
    <x v="895"/>
    <x v="895"/>
    <b v="0"/>
    <x v="63"/>
    <x v="1"/>
    <x v="14"/>
    <x v="7"/>
    <x v="895"/>
  </r>
  <r>
    <n v="896"/>
    <x v="896"/>
    <x v="895"/>
    <x v="6"/>
    <x v="667"/>
    <x v="2"/>
    <x v="0"/>
    <s v="USD"/>
    <x v="896"/>
    <x v="896"/>
    <b v="0"/>
    <x v="250"/>
    <x v="1"/>
    <x v="14"/>
    <x v="0"/>
    <x v="896"/>
  </r>
  <r>
    <n v="897"/>
    <x v="897"/>
    <x v="896"/>
    <x v="9"/>
    <x v="117"/>
    <x v="2"/>
    <x v="0"/>
    <s v="USD"/>
    <x v="897"/>
    <x v="897"/>
    <b v="0"/>
    <x v="78"/>
    <x v="1"/>
    <x v="14"/>
    <x v="5"/>
    <x v="897"/>
  </r>
  <r>
    <n v="898"/>
    <x v="898"/>
    <x v="897"/>
    <x v="30"/>
    <x v="119"/>
    <x v="2"/>
    <x v="0"/>
    <s v="USD"/>
    <x v="898"/>
    <x v="898"/>
    <b v="0"/>
    <x v="84"/>
    <x v="1"/>
    <x v="14"/>
    <x v="6"/>
    <x v="898"/>
  </r>
  <r>
    <n v="899"/>
    <x v="899"/>
    <x v="898"/>
    <x v="47"/>
    <x v="668"/>
    <x v="2"/>
    <x v="0"/>
    <s v="USD"/>
    <x v="899"/>
    <x v="899"/>
    <b v="0"/>
    <x v="22"/>
    <x v="1"/>
    <x v="14"/>
    <x v="6"/>
    <x v="899"/>
  </r>
  <r>
    <n v="900"/>
    <x v="900"/>
    <x v="899"/>
    <x v="10"/>
    <x v="577"/>
    <x v="2"/>
    <x v="0"/>
    <s v="USD"/>
    <x v="900"/>
    <x v="900"/>
    <b v="0"/>
    <x v="84"/>
    <x v="1"/>
    <x v="13"/>
    <x v="2"/>
    <x v="900"/>
  </r>
  <r>
    <n v="901"/>
    <x v="901"/>
    <x v="900"/>
    <x v="115"/>
    <x v="117"/>
    <x v="2"/>
    <x v="0"/>
    <s v="USD"/>
    <x v="901"/>
    <x v="901"/>
    <b v="0"/>
    <x v="78"/>
    <x v="1"/>
    <x v="13"/>
    <x v="7"/>
    <x v="901"/>
  </r>
  <r>
    <n v="902"/>
    <x v="902"/>
    <x v="901"/>
    <x v="11"/>
    <x v="456"/>
    <x v="2"/>
    <x v="0"/>
    <s v="USD"/>
    <x v="902"/>
    <x v="902"/>
    <b v="0"/>
    <x v="83"/>
    <x v="1"/>
    <x v="13"/>
    <x v="3"/>
    <x v="902"/>
  </r>
  <r>
    <n v="903"/>
    <x v="903"/>
    <x v="902"/>
    <x v="10"/>
    <x v="669"/>
    <x v="2"/>
    <x v="0"/>
    <s v="USD"/>
    <x v="903"/>
    <x v="903"/>
    <b v="0"/>
    <x v="80"/>
    <x v="1"/>
    <x v="13"/>
    <x v="5"/>
    <x v="903"/>
  </r>
  <r>
    <n v="904"/>
    <x v="904"/>
    <x v="903"/>
    <x v="63"/>
    <x v="118"/>
    <x v="2"/>
    <x v="0"/>
    <s v="USD"/>
    <x v="904"/>
    <x v="904"/>
    <b v="0"/>
    <x v="83"/>
    <x v="1"/>
    <x v="13"/>
    <x v="0"/>
    <x v="904"/>
  </r>
  <r>
    <n v="905"/>
    <x v="905"/>
    <x v="904"/>
    <x v="115"/>
    <x v="670"/>
    <x v="2"/>
    <x v="0"/>
    <s v="USD"/>
    <x v="905"/>
    <x v="905"/>
    <b v="0"/>
    <x v="79"/>
    <x v="1"/>
    <x v="13"/>
    <x v="7"/>
    <x v="905"/>
  </r>
  <r>
    <n v="906"/>
    <x v="906"/>
    <x v="905"/>
    <x v="36"/>
    <x v="117"/>
    <x v="2"/>
    <x v="0"/>
    <s v="USD"/>
    <x v="906"/>
    <x v="906"/>
    <b v="0"/>
    <x v="78"/>
    <x v="1"/>
    <x v="13"/>
    <x v="3"/>
    <x v="906"/>
  </r>
  <r>
    <n v="907"/>
    <x v="907"/>
    <x v="906"/>
    <x v="193"/>
    <x v="117"/>
    <x v="2"/>
    <x v="0"/>
    <s v="USD"/>
    <x v="907"/>
    <x v="907"/>
    <b v="0"/>
    <x v="78"/>
    <x v="1"/>
    <x v="13"/>
    <x v="6"/>
    <x v="907"/>
  </r>
  <r>
    <n v="908"/>
    <x v="908"/>
    <x v="907"/>
    <x v="30"/>
    <x v="117"/>
    <x v="2"/>
    <x v="0"/>
    <s v="USD"/>
    <x v="908"/>
    <x v="908"/>
    <b v="0"/>
    <x v="78"/>
    <x v="1"/>
    <x v="13"/>
    <x v="7"/>
    <x v="908"/>
  </r>
  <r>
    <n v="909"/>
    <x v="909"/>
    <x v="908"/>
    <x v="194"/>
    <x v="624"/>
    <x v="2"/>
    <x v="0"/>
    <s v="USD"/>
    <x v="909"/>
    <x v="909"/>
    <b v="0"/>
    <x v="22"/>
    <x v="1"/>
    <x v="13"/>
    <x v="5"/>
    <x v="909"/>
  </r>
  <r>
    <n v="910"/>
    <x v="910"/>
    <x v="909"/>
    <x v="131"/>
    <x v="430"/>
    <x v="2"/>
    <x v="1"/>
    <s v="GBP"/>
    <x v="910"/>
    <x v="910"/>
    <b v="0"/>
    <x v="81"/>
    <x v="1"/>
    <x v="13"/>
    <x v="1"/>
    <x v="910"/>
  </r>
  <r>
    <n v="911"/>
    <x v="911"/>
    <x v="910"/>
    <x v="57"/>
    <x v="117"/>
    <x v="2"/>
    <x v="0"/>
    <s v="USD"/>
    <x v="911"/>
    <x v="911"/>
    <b v="0"/>
    <x v="78"/>
    <x v="1"/>
    <x v="13"/>
    <x v="3"/>
    <x v="911"/>
  </r>
  <r>
    <n v="912"/>
    <x v="912"/>
    <x v="911"/>
    <x v="8"/>
    <x v="134"/>
    <x v="2"/>
    <x v="0"/>
    <s v="USD"/>
    <x v="912"/>
    <x v="912"/>
    <b v="0"/>
    <x v="84"/>
    <x v="1"/>
    <x v="13"/>
    <x v="5"/>
    <x v="912"/>
  </r>
  <r>
    <n v="913"/>
    <x v="913"/>
    <x v="912"/>
    <x v="11"/>
    <x v="671"/>
    <x v="2"/>
    <x v="0"/>
    <s v="USD"/>
    <x v="913"/>
    <x v="913"/>
    <b v="0"/>
    <x v="54"/>
    <x v="1"/>
    <x v="13"/>
    <x v="5"/>
    <x v="913"/>
  </r>
  <r>
    <n v="914"/>
    <x v="914"/>
    <x v="913"/>
    <x v="15"/>
    <x v="117"/>
    <x v="2"/>
    <x v="0"/>
    <s v="USD"/>
    <x v="914"/>
    <x v="914"/>
    <b v="0"/>
    <x v="78"/>
    <x v="1"/>
    <x v="13"/>
    <x v="5"/>
    <x v="914"/>
  </r>
  <r>
    <n v="915"/>
    <x v="915"/>
    <x v="914"/>
    <x v="115"/>
    <x v="672"/>
    <x v="2"/>
    <x v="0"/>
    <s v="USD"/>
    <x v="915"/>
    <x v="915"/>
    <b v="0"/>
    <x v="82"/>
    <x v="1"/>
    <x v="13"/>
    <x v="5"/>
    <x v="915"/>
  </r>
  <r>
    <n v="916"/>
    <x v="916"/>
    <x v="915"/>
    <x v="126"/>
    <x v="117"/>
    <x v="2"/>
    <x v="0"/>
    <s v="USD"/>
    <x v="916"/>
    <x v="916"/>
    <b v="0"/>
    <x v="78"/>
    <x v="1"/>
    <x v="13"/>
    <x v="7"/>
    <x v="916"/>
  </r>
  <r>
    <n v="917"/>
    <x v="917"/>
    <x v="916"/>
    <x v="10"/>
    <x v="134"/>
    <x v="2"/>
    <x v="0"/>
    <s v="USD"/>
    <x v="917"/>
    <x v="917"/>
    <b v="0"/>
    <x v="29"/>
    <x v="1"/>
    <x v="13"/>
    <x v="3"/>
    <x v="917"/>
  </r>
  <r>
    <n v="918"/>
    <x v="918"/>
    <x v="917"/>
    <x v="195"/>
    <x v="670"/>
    <x v="2"/>
    <x v="1"/>
    <s v="GBP"/>
    <x v="918"/>
    <x v="918"/>
    <b v="0"/>
    <x v="73"/>
    <x v="1"/>
    <x v="13"/>
    <x v="3"/>
    <x v="918"/>
  </r>
  <r>
    <n v="919"/>
    <x v="919"/>
    <x v="918"/>
    <x v="22"/>
    <x v="173"/>
    <x v="2"/>
    <x v="0"/>
    <s v="USD"/>
    <x v="919"/>
    <x v="919"/>
    <b v="0"/>
    <x v="29"/>
    <x v="1"/>
    <x v="13"/>
    <x v="5"/>
    <x v="919"/>
  </r>
  <r>
    <n v="920"/>
    <x v="920"/>
    <x v="919"/>
    <x v="62"/>
    <x v="117"/>
    <x v="2"/>
    <x v="0"/>
    <s v="USD"/>
    <x v="920"/>
    <x v="920"/>
    <b v="0"/>
    <x v="78"/>
    <x v="1"/>
    <x v="13"/>
    <x v="4"/>
    <x v="920"/>
  </r>
  <r>
    <n v="921"/>
    <x v="921"/>
    <x v="920"/>
    <x v="36"/>
    <x v="673"/>
    <x v="2"/>
    <x v="0"/>
    <s v="USD"/>
    <x v="921"/>
    <x v="921"/>
    <b v="0"/>
    <x v="9"/>
    <x v="1"/>
    <x v="13"/>
    <x v="6"/>
    <x v="921"/>
  </r>
  <r>
    <n v="922"/>
    <x v="922"/>
    <x v="921"/>
    <x v="100"/>
    <x v="674"/>
    <x v="2"/>
    <x v="0"/>
    <s v="USD"/>
    <x v="922"/>
    <x v="922"/>
    <b v="0"/>
    <x v="209"/>
    <x v="1"/>
    <x v="13"/>
    <x v="3"/>
    <x v="922"/>
  </r>
  <r>
    <n v="923"/>
    <x v="923"/>
    <x v="922"/>
    <x v="36"/>
    <x v="675"/>
    <x v="2"/>
    <x v="0"/>
    <s v="USD"/>
    <x v="923"/>
    <x v="923"/>
    <b v="0"/>
    <x v="79"/>
    <x v="1"/>
    <x v="13"/>
    <x v="3"/>
    <x v="923"/>
  </r>
  <r>
    <n v="924"/>
    <x v="924"/>
    <x v="923"/>
    <x v="9"/>
    <x v="676"/>
    <x v="2"/>
    <x v="0"/>
    <s v="USD"/>
    <x v="924"/>
    <x v="924"/>
    <b v="0"/>
    <x v="41"/>
    <x v="1"/>
    <x v="13"/>
    <x v="4"/>
    <x v="924"/>
  </r>
  <r>
    <n v="925"/>
    <x v="925"/>
    <x v="924"/>
    <x v="12"/>
    <x v="669"/>
    <x v="2"/>
    <x v="0"/>
    <s v="USD"/>
    <x v="925"/>
    <x v="925"/>
    <b v="0"/>
    <x v="81"/>
    <x v="1"/>
    <x v="13"/>
    <x v="4"/>
    <x v="925"/>
  </r>
  <r>
    <n v="926"/>
    <x v="926"/>
    <x v="925"/>
    <x v="39"/>
    <x v="117"/>
    <x v="2"/>
    <x v="0"/>
    <s v="USD"/>
    <x v="926"/>
    <x v="926"/>
    <b v="0"/>
    <x v="78"/>
    <x v="1"/>
    <x v="13"/>
    <x v="7"/>
    <x v="926"/>
  </r>
  <r>
    <n v="927"/>
    <x v="927"/>
    <x v="926"/>
    <x v="22"/>
    <x v="117"/>
    <x v="2"/>
    <x v="0"/>
    <s v="USD"/>
    <x v="927"/>
    <x v="927"/>
    <b v="0"/>
    <x v="78"/>
    <x v="1"/>
    <x v="13"/>
    <x v="5"/>
    <x v="927"/>
  </r>
  <r>
    <n v="928"/>
    <x v="928"/>
    <x v="927"/>
    <x v="107"/>
    <x v="607"/>
    <x v="2"/>
    <x v="0"/>
    <s v="USD"/>
    <x v="928"/>
    <x v="928"/>
    <b v="0"/>
    <x v="33"/>
    <x v="1"/>
    <x v="13"/>
    <x v="5"/>
    <x v="928"/>
  </r>
  <r>
    <n v="929"/>
    <x v="929"/>
    <x v="928"/>
    <x v="2"/>
    <x v="117"/>
    <x v="2"/>
    <x v="0"/>
    <s v="USD"/>
    <x v="929"/>
    <x v="929"/>
    <b v="0"/>
    <x v="78"/>
    <x v="1"/>
    <x v="13"/>
    <x v="5"/>
    <x v="929"/>
  </r>
  <r>
    <n v="930"/>
    <x v="930"/>
    <x v="929"/>
    <x v="42"/>
    <x v="154"/>
    <x v="2"/>
    <x v="0"/>
    <s v="USD"/>
    <x v="930"/>
    <x v="930"/>
    <b v="0"/>
    <x v="81"/>
    <x v="1"/>
    <x v="13"/>
    <x v="7"/>
    <x v="930"/>
  </r>
  <r>
    <n v="931"/>
    <x v="931"/>
    <x v="930"/>
    <x v="13"/>
    <x v="449"/>
    <x v="2"/>
    <x v="1"/>
    <s v="GBP"/>
    <x v="931"/>
    <x v="931"/>
    <b v="0"/>
    <x v="63"/>
    <x v="1"/>
    <x v="13"/>
    <x v="3"/>
    <x v="931"/>
  </r>
  <r>
    <n v="932"/>
    <x v="932"/>
    <x v="931"/>
    <x v="196"/>
    <x v="677"/>
    <x v="2"/>
    <x v="0"/>
    <s v="USD"/>
    <x v="932"/>
    <x v="932"/>
    <b v="0"/>
    <x v="209"/>
    <x v="1"/>
    <x v="13"/>
    <x v="4"/>
    <x v="932"/>
  </r>
  <r>
    <n v="933"/>
    <x v="933"/>
    <x v="932"/>
    <x v="13"/>
    <x v="678"/>
    <x v="2"/>
    <x v="0"/>
    <s v="USD"/>
    <x v="933"/>
    <x v="933"/>
    <b v="0"/>
    <x v="84"/>
    <x v="1"/>
    <x v="13"/>
    <x v="3"/>
    <x v="933"/>
  </r>
  <r>
    <n v="934"/>
    <x v="934"/>
    <x v="933"/>
    <x v="10"/>
    <x v="679"/>
    <x v="2"/>
    <x v="5"/>
    <s v="CAD"/>
    <x v="934"/>
    <x v="934"/>
    <b v="0"/>
    <x v="209"/>
    <x v="1"/>
    <x v="13"/>
    <x v="3"/>
    <x v="934"/>
  </r>
  <r>
    <n v="935"/>
    <x v="935"/>
    <x v="934"/>
    <x v="8"/>
    <x v="155"/>
    <x v="2"/>
    <x v="0"/>
    <s v="USD"/>
    <x v="935"/>
    <x v="935"/>
    <b v="0"/>
    <x v="84"/>
    <x v="1"/>
    <x v="13"/>
    <x v="0"/>
    <x v="935"/>
  </r>
  <r>
    <n v="936"/>
    <x v="936"/>
    <x v="935"/>
    <x v="123"/>
    <x v="117"/>
    <x v="2"/>
    <x v="0"/>
    <s v="USD"/>
    <x v="936"/>
    <x v="936"/>
    <b v="0"/>
    <x v="78"/>
    <x v="1"/>
    <x v="13"/>
    <x v="6"/>
    <x v="936"/>
  </r>
  <r>
    <n v="937"/>
    <x v="937"/>
    <x v="936"/>
    <x v="8"/>
    <x v="130"/>
    <x v="2"/>
    <x v="0"/>
    <s v="USD"/>
    <x v="937"/>
    <x v="937"/>
    <b v="0"/>
    <x v="84"/>
    <x v="1"/>
    <x v="13"/>
    <x v="4"/>
    <x v="937"/>
  </r>
  <r>
    <n v="938"/>
    <x v="938"/>
    <x v="937"/>
    <x v="39"/>
    <x v="379"/>
    <x v="2"/>
    <x v="0"/>
    <s v="USD"/>
    <x v="938"/>
    <x v="938"/>
    <b v="0"/>
    <x v="29"/>
    <x v="1"/>
    <x v="13"/>
    <x v="5"/>
    <x v="938"/>
  </r>
  <r>
    <n v="939"/>
    <x v="939"/>
    <x v="938"/>
    <x v="181"/>
    <x v="130"/>
    <x v="2"/>
    <x v="0"/>
    <s v="USD"/>
    <x v="939"/>
    <x v="939"/>
    <b v="0"/>
    <x v="84"/>
    <x v="1"/>
    <x v="13"/>
    <x v="4"/>
    <x v="939"/>
  </r>
  <r>
    <n v="940"/>
    <x v="940"/>
    <x v="939"/>
    <x v="7"/>
    <x v="680"/>
    <x v="2"/>
    <x v="0"/>
    <s v="USD"/>
    <x v="940"/>
    <x v="940"/>
    <b v="0"/>
    <x v="25"/>
    <x v="1"/>
    <x v="8"/>
    <x v="0"/>
    <x v="940"/>
  </r>
  <r>
    <n v="941"/>
    <x v="941"/>
    <x v="940"/>
    <x v="63"/>
    <x v="681"/>
    <x v="2"/>
    <x v="0"/>
    <s v="USD"/>
    <x v="941"/>
    <x v="941"/>
    <b v="0"/>
    <x v="162"/>
    <x v="1"/>
    <x v="8"/>
    <x v="1"/>
    <x v="941"/>
  </r>
  <r>
    <n v="942"/>
    <x v="942"/>
    <x v="941"/>
    <x v="51"/>
    <x v="682"/>
    <x v="2"/>
    <x v="0"/>
    <s v="USD"/>
    <x v="942"/>
    <x v="942"/>
    <b v="0"/>
    <x v="38"/>
    <x v="1"/>
    <x v="8"/>
    <x v="2"/>
    <x v="942"/>
  </r>
  <r>
    <n v="943"/>
    <x v="943"/>
    <x v="942"/>
    <x v="9"/>
    <x v="683"/>
    <x v="2"/>
    <x v="0"/>
    <s v="USD"/>
    <x v="943"/>
    <x v="943"/>
    <b v="0"/>
    <x v="8"/>
    <x v="1"/>
    <x v="8"/>
    <x v="2"/>
    <x v="943"/>
  </r>
  <r>
    <n v="944"/>
    <x v="944"/>
    <x v="943"/>
    <x v="63"/>
    <x v="684"/>
    <x v="2"/>
    <x v="0"/>
    <s v="USD"/>
    <x v="944"/>
    <x v="944"/>
    <b v="0"/>
    <x v="93"/>
    <x v="1"/>
    <x v="8"/>
    <x v="2"/>
    <x v="944"/>
  </r>
  <r>
    <n v="945"/>
    <x v="945"/>
    <x v="944"/>
    <x v="57"/>
    <x v="685"/>
    <x v="2"/>
    <x v="6"/>
    <s v="EUR"/>
    <x v="945"/>
    <x v="945"/>
    <b v="0"/>
    <x v="38"/>
    <x v="1"/>
    <x v="8"/>
    <x v="2"/>
    <x v="945"/>
  </r>
  <r>
    <n v="946"/>
    <x v="946"/>
    <x v="945"/>
    <x v="36"/>
    <x v="686"/>
    <x v="2"/>
    <x v="0"/>
    <s v="USD"/>
    <x v="946"/>
    <x v="946"/>
    <b v="0"/>
    <x v="81"/>
    <x v="1"/>
    <x v="8"/>
    <x v="2"/>
    <x v="946"/>
  </r>
  <r>
    <n v="947"/>
    <x v="947"/>
    <x v="946"/>
    <x v="16"/>
    <x v="117"/>
    <x v="2"/>
    <x v="0"/>
    <s v="USD"/>
    <x v="947"/>
    <x v="947"/>
    <b v="0"/>
    <x v="78"/>
    <x v="1"/>
    <x v="8"/>
    <x v="2"/>
    <x v="947"/>
  </r>
  <r>
    <n v="948"/>
    <x v="948"/>
    <x v="947"/>
    <x v="23"/>
    <x v="374"/>
    <x v="2"/>
    <x v="9"/>
    <s v="EUR"/>
    <x v="948"/>
    <x v="948"/>
    <b v="0"/>
    <x v="22"/>
    <x v="1"/>
    <x v="8"/>
    <x v="2"/>
    <x v="948"/>
  </r>
  <r>
    <n v="949"/>
    <x v="949"/>
    <x v="948"/>
    <x v="22"/>
    <x v="687"/>
    <x v="2"/>
    <x v="12"/>
    <s v="EUR"/>
    <x v="949"/>
    <x v="949"/>
    <b v="0"/>
    <x v="63"/>
    <x v="1"/>
    <x v="8"/>
    <x v="0"/>
    <x v="949"/>
  </r>
  <r>
    <n v="950"/>
    <x v="950"/>
    <x v="949"/>
    <x v="10"/>
    <x v="688"/>
    <x v="2"/>
    <x v="5"/>
    <s v="CAD"/>
    <x v="950"/>
    <x v="950"/>
    <b v="0"/>
    <x v="54"/>
    <x v="1"/>
    <x v="8"/>
    <x v="0"/>
    <x v="950"/>
  </r>
  <r>
    <n v="951"/>
    <x v="951"/>
    <x v="950"/>
    <x v="63"/>
    <x v="689"/>
    <x v="2"/>
    <x v="0"/>
    <s v="USD"/>
    <x v="951"/>
    <x v="951"/>
    <b v="0"/>
    <x v="212"/>
    <x v="1"/>
    <x v="8"/>
    <x v="2"/>
    <x v="951"/>
  </r>
  <r>
    <n v="952"/>
    <x v="952"/>
    <x v="951"/>
    <x v="197"/>
    <x v="690"/>
    <x v="2"/>
    <x v="0"/>
    <s v="USD"/>
    <x v="952"/>
    <x v="952"/>
    <b v="0"/>
    <x v="193"/>
    <x v="1"/>
    <x v="8"/>
    <x v="2"/>
    <x v="952"/>
  </r>
  <r>
    <n v="953"/>
    <x v="953"/>
    <x v="952"/>
    <x v="36"/>
    <x v="691"/>
    <x v="2"/>
    <x v="0"/>
    <s v="USD"/>
    <x v="953"/>
    <x v="953"/>
    <b v="0"/>
    <x v="81"/>
    <x v="1"/>
    <x v="8"/>
    <x v="3"/>
    <x v="953"/>
  </r>
  <r>
    <n v="954"/>
    <x v="954"/>
    <x v="953"/>
    <x v="36"/>
    <x v="692"/>
    <x v="2"/>
    <x v="0"/>
    <s v="USD"/>
    <x v="954"/>
    <x v="954"/>
    <b v="0"/>
    <x v="196"/>
    <x v="1"/>
    <x v="8"/>
    <x v="0"/>
    <x v="954"/>
  </r>
  <r>
    <n v="955"/>
    <x v="955"/>
    <x v="954"/>
    <x v="82"/>
    <x v="693"/>
    <x v="2"/>
    <x v="0"/>
    <s v="USD"/>
    <x v="955"/>
    <x v="955"/>
    <b v="0"/>
    <x v="251"/>
    <x v="1"/>
    <x v="8"/>
    <x v="2"/>
    <x v="955"/>
  </r>
  <r>
    <n v="956"/>
    <x v="956"/>
    <x v="955"/>
    <x v="63"/>
    <x v="386"/>
    <x v="2"/>
    <x v="0"/>
    <s v="USD"/>
    <x v="956"/>
    <x v="956"/>
    <b v="0"/>
    <x v="57"/>
    <x v="1"/>
    <x v="8"/>
    <x v="0"/>
    <x v="956"/>
  </r>
  <r>
    <n v="957"/>
    <x v="957"/>
    <x v="956"/>
    <x v="14"/>
    <x v="694"/>
    <x v="2"/>
    <x v="0"/>
    <s v="USD"/>
    <x v="957"/>
    <x v="957"/>
    <b v="0"/>
    <x v="63"/>
    <x v="1"/>
    <x v="8"/>
    <x v="2"/>
    <x v="957"/>
  </r>
  <r>
    <n v="958"/>
    <x v="958"/>
    <x v="957"/>
    <x v="198"/>
    <x v="695"/>
    <x v="2"/>
    <x v="0"/>
    <s v="USD"/>
    <x v="958"/>
    <x v="958"/>
    <b v="0"/>
    <x v="57"/>
    <x v="1"/>
    <x v="8"/>
    <x v="0"/>
    <x v="958"/>
  </r>
  <r>
    <n v="959"/>
    <x v="959"/>
    <x v="958"/>
    <x v="63"/>
    <x v="696"/>
    <x v="2"/>
    <x v="0"/>
    <s v="USD"/>
    <x v="959"/>
    <x v="959"/>
    <b v="0"/>
    <x v="199"/>
    <x v="1"/>
    <x v="8"/>
    <x v="3"/>
    <x v="959"/>
  </r>
  <r>
    <n v="960"/>
    <x v="960"/>
    <x v="959"/>
    <x v="199"/>
    <x v="697"/>
    <x v="2"/>
    <x v="0"/>
    <s v="USD"/>
    <x v="960"/>
    <x v="960"/>
    <b v="0"/>
    <x v="101"/>
    <x v="1"/>
    <x v="8"/>
    <x v="1"/>
    <x v="960"/>
  </r>
  <r>
    <n v="961"/>
    <x v="961"/>
    <x v="960"/>
    <x v="75"/>
    <x v="698"/>
    <x v="2"/>
    <x v="0"/>
    <s v="USD"/>
    <x v="961"/>
    <x v="961"/>
    <b v="0"/>
    <x v="238"/>
    <x v="1"/>
    <x v="8"/>
    <x v="1"/>
    <x v="961"/>
  </r>
  <r>
    <n v="962"/>
    <x v="962"/>
    <x v="961"/>
    <x v="30"/>
    <x v="699"/>
    <x v="2"/>
    <x v="0"/>
    <s v="USD"/>
    <x v="962"/>
    <x v="962"/>
    <b v="0"/>
    <x v="77"/>
    <x v="1"/>
    <x v="8"/>
    <x v="2"/>
    <x v="962"/>
  </r>
  <r>
    <n v="963"/>
    <x v="963"/>
    <x v="962"/>
    <x v="19"/>
    <x v="700"/>
    <x v="2"/>
    <x v="0"/>
    <s v="USD"/>
    <x v="963"/>
    <x v="963"/>
    <b v="0"/>
    <x v="82"/>
    <x v="1"/>
    <x v="8"/>
    <x v="2"/>
    <x v="963"/>
  </r>
  <r>
    <n v="964"/>
    <x v="964"/>
    <x v="963"/>
    <x v="74"/>
    <x v="701"/>
    <x v="2"/>
    <x v="5"/>
    <s v="CAD"/>
    <x v="964"/>
    <x v="964"/>
    <b v="0"/>
    <x v="60"/>
    <x v="1"/>
    <x v="8"/>
    <x v="0"/>
    <x v="964"/>
  </r>
  <r>
    <n v="965"/>
    <x v="965"/>
    <x v="964"/>
    <x v="31"/>
    <x v="501"/>
    <x v="2"/>
    <x v="0"/>
    <s v="USD"/>
    <x v="965"/>
    <x v="965"/>
    <b v="0"/>
    <x v="79"/>
    <x v="1"/>
    <x v="8"/>
    <x v="2"/>
    <x v="965"/>
  </r>
  <r>
    <n v="966"/>
    <x v="966"/>
    <x v="965"/>
    <x v="14"/>
    <x v="702"/>
    <x v="2"/>
    <x v="0"/>
    <s v="USD"/>
    <x v="966"/>
    <x v="966"/>
    <b v="0"/>
    <x v="209"/>
    <x v="1"/>
    <x v="8"/>
    <x v="2"/>
    <x v="966"/>
  </r>
  <r>
    <n v="967"/>
    <x v="967"/>
    <x v="966"/>
    <x v="22"/>
    <x v="703"/>
    <x v="2"/>
    <x v="0"/>
    <s v="USD"/>
    <x v="967"/>
    <x v="967"/>
    <b v="0"/>
    <x v="75"/>
    <x v="1"/>
    <x v="8"/>
    <x v="2"/>
    <x v="967"/>
  </r>
  <r>
    <n v="968"/>
    <x v="968"/>
    <x v="967"/>
    <x v="6"/>
    <x v="437"/>
    <x v="2"/>
    <x v="0"/>
    <s v="USD"/>
    <x v="968"/>
    <x v="968"/>
    <b v="0"/>
    <x v="80"/>
    <x v="1"/>
    <x v="8"/>
    <x v="3"/>
    <x v="968"/>
  </r>
  <r>
    <n v="969"/>
    <x v="969"/>
    <x v="968"/>
    <x v="11"/>
    <x v="704"/>
    <x v="2"/>
    <x v="14"/>
    <s v="MXN"/>
    <x v="969"/>
    <x v="969"/>
    <b v="0"/>
    <x v="202"/>
    <x v="1"/>
    <x v="8"/>
    <x v="1"/>
    <x v="969"/>
  </r>
  <r>
    <n v="970"/>
    <x v="970"/>
    <x v="969"/>
    <x v="10"/>
    <x v="705"/>
    <x v="2"/>
    <x v="5"/>
    <s v="CAD"/>
    <x v="970"/>
    <x v="970"/>
    <b v="0"/>
    <x v="25"/>
    <x v="1"/>
    <x v="8"/>
    <x v="2"/>
    <x v="970"/>
  </r>
  <r>
    <n v="971"/>
    <x v="971"/>
    <x v="970"/>
    <x v="57"/>
    <x v="706"/>
    <x v="2"/>
    <x v="0"/>
    <s v="USD"/>
    <x v="971"/>
    <x v="971"/>
    <b v="0"/>
    <x v="81"/>
    <x v="1"/>
    <x v="8"/>
    <x v="0"/>
    <x v="971"/>
  </r>
  <r>
    <n v="972"/>
    <x v="972"/>
    <x v="971"/>
    <x v="22"/>
    <x v="707"/>
    <x v="2"/>
    <x v="0"/>
    <s v="USD"/>
    <x v="972"/>
    <x v="972"/>
    <b v="0"/>
    <x v="43"/>
    <x v="1"/>
    <x v="8"/>
    <x v="3"/>
    <x v="972"/>
  </r>
  <r>
    <n v="973"/>
    <x v="973"/>
    <x v="972"/>
    <x v="22"/>
    <x v="708"/>
    <x v="2"/>
    <x v="0"/>
    <s v="USD"/>
    <x v="973"/>
    <x v="973"/>
    <b v="0"/>
    <x v="22"/>
    <x v="1"/>
    <x v="8"/>
    <x v="0"/>
    <x v="973"/>
  </r>
  <r>
    <n v="974"/>
    <x v="974"/>
    <x v="973"/>
    <x v="63"/>
    <x v="668"/>
    <x v="2"/>
    <x v="0"/>
    <s v="USD"/>
    <x v="974"/>
    <x v="974"/>
    <b v="0"/>
    <x v="83"/>
    <x v="1"/>
    <x v="8"/>
    <x v="2"/>
    <x v="974"/>
  </r>
  <r>
    <n v="975"/>
    <x v="975"/>
    <x v="974"/>
    <x v="57"/>
    <x v="709"/>
    <x v="2"/>
    <x v="0"/>
    <s v="USD"/>
    <x v="975"/>
    <x v="975"/>
    <b v="0"/>
    <x v="54"/>
    <x v="1"/>
    <x v="8"/>
    <x v="2"/>
    <x v="975"/>
  </r>
  <r>
    <n v="976"/>
    <x v="976"/>
    <x v="975"/>
    <x v="60"/>
    <x v="710"/>
    <x v="2"/>
    <x v="2"/>
    <s v="AUD"/>
    <x v="976"/>
    <x v="976"/>
    <b v="0"/>
    <x v="59"/>
    <x v="1"/>
    <x v="8"/>
    <x v="0"/>
    <x v="976"/>
  </r>
  <r>
    <n v="977"/>
    <x v="977"/>
    <x v="976"/>
    <x v="200"/>
    <x v="711"/>
    <x v="2"/>
    <x v="15"/>
    <s v="EUR"/>
    <x v="977"/>
    <x v="977"/>
    <b v="0"/>
    <x v="8"/>
    <x v="1"/>
    <x v="8"/>
    <x v="2"/>
    <x v="977"/>
  </r>
  <r>
    <n v="978"/>
    <x v="978"/>
    <x v="977"/>
    <x v="201"/>
    <x v="712"/>
    <x v="2"/>
    <x v="11"/>
    <s v="SEK"/>
    <x v="978"/>
    <x v="978"/>
    <b v="0"/>
    <x v="252"/>
    <x v="1"/>
    <x v="8"/>
    <x v="2"/>
    <x v="978"/>
  </r>
  <r>
    <n v="979"/>
    <x v="979"/>
    <x v="978"/>
    <x v="19"/>
    <x v="713"/>
    <x v="2"/>
    <x v="0"/>
    <s v="USD"/>
    <x v="979"/>
    <x v="979"/>
    <b v="0"/>
    <x v="93"/>
    <x v="1"/>
    <x v="8"/>
    <x v="2"/>
    <x v="979"/>
  </r>
  <r>
    <n v="980"/>
    <x v="980"/>
    <x v="979"/>
    <x v="3"/>
    <x v="714"/>
    <x v="2"/>
    <x v="0"/>
    <s v="USD"/>
    <x v="980"/>
    <x v="980"/>
    <b v="0"/>
    <x v="162"/>
    <x v="1"/>
    <x v="8"/>
    <x v="3"/>
    <x v="980"/>
  </r>
  <r>
    <n v="981"/>
    <x v="981"/>
    <x v="980"/>
    <x v="150"/>
    <x v="143"/>
    <x v="2"/>
    <x v="0"/>
    <s v="USD"/>
    <x v="981"/>
    <x v="981"/>
    <b v="0"/>
    <x v="80"/>
    <x v="1"/>
    <x v="8"/>
    <x v="3"/>
    <x v="981"/>
  </r>
  <r>
    <n v="982"/>
    <x v="982"/>
    <x v="981"/>
    <x v="178"/>
    <x v="158"/>
    <x v="2"/>
    <x v="0"/>
    <s v="USD"/>
    <x v="982"/>
    <x v="982"/>
    <b v="0"/>
    <x v="83"/>
    <x v="1"/>
    <x v="8"/>
    <x v="2"/>
    <x v="982"/>
  </r>
  <r>
    <n v="983"/>
    <x v="983"/>
    <x v="982"/>
    <x v="202"/>
    <x v="715"/>
    <x v="2"/>
    <x v="3"/>
    <s v="EUR"/>
    <x v="983"/>
    <x v="983"/>
    <b v="0"/>
    <x v="122"/>
    <x v="1"/>
    <x v="8"/>
    <x v="2"/>
    <x v="983"/>
  </r>
  <r>
    <n v="984"/>
    <x v="984"/>
    <x v="983"/>
    <x v="3"/>
    <x v="437"/>
    <x v="2"/>
    <x v="0"/>
    <s v="USD"/>
    <x v="984"/>
    <x v="984"/>
    <b v="0"/>
    <x v="83"/>
    <x v="1"/>
    <x v="8"/>
    <x v="0"/>
    <x v="984"/>
  </r>
  <r>
    <n v="985"/>
    <x v="985"/>
    <x v="984"/>
    <x v="11"/>
    <x v="716"/>
    <x v="2"/>
    <x v="12"/>
    <s v="EUR"/>
    <x v="985"/>
    <x v="985"/>
    <b v="0"/>
    <x v="23"/>
    <x v="1"/>
    <x v="8"/>
    <x v="0"/>
    <x v="985"/>
  </r>
  <r>
    <n v="986"/>
    <x v="986"/>
    <x v="985"/>
    <x v="22"/>
    <x v="567"/>
    <x v="2"/>
    <x v="1"/>
    <s v="GBP"/>
    <x v="986"/>
    <x v="986"/>
    <b v="0"/>
    <x v="23"/>
    <x v="1"/>
    <x v="8"/>
    <x v="0"/>
    <x v="986"/>
  </r>
  <r>
    <n v="987"/>
    <x v="987"/>
    <x v="986"/>
    <x v="63"/>
    <x v="717"/>
    <x v="2"/>
    <x v="9"/>
    <s v="EUR"/>
    <x v="987"/>
    <x v="987"/>
    <b v="0"/>
    <x v="14"/>
    <x v="1"/>
    <x v="8"/>
    <x v="3"/>
    <x v="987"/>
  </r>
  <r>
    <n v="988"/>
    <x v="988"/>
    <x v="987"/>
    <x v="10"/>
    <x v="117"/>
    <x v="2"/>
    <x v="13"/>
    <s v="EUR"/>
    <x v="988"/>
    <x v="988"/>
    <b v="0"/>
    <x v="78"/>
    <x v="1"/>
    <x v="8"/>
    <x v="2"/>
    <x v="988"/>
  </r>
  <r>
    <n v="989"/>
    <x v="989"/>
    <x v="988"/>
    <x v="3"/>
    <x v="718"/>
    <x v="2"/>
    <x v="0"/>
    <s v="USD"/>
    <x v="989"/>
    <x v="989"/>
    <b v="0"/>
    <x v="58"/>
    <x v="1"/>
    <x v="8"/>
    <x v="2"/>
    <x v="989"/>
  </r>
  <r>
    <n v="990"/>
    <x v="990"/>
    <x v="989"/>
    <x v="31"/>
    <x v="375"/>
    <x v="2"/>
    <x v="0"/>
    <s v="USD"/>
    <x v="990"/>
    <x v="990"/>
    <b v="0"/>
    <x v="84"/>
    <x v="1"/>
    <x v="8"/>
    <x v="3"/>
    <x v="990"/>
  </r>
  <r>
    <n v="991"/>
    <x v="991"/>
    <x v="990"/>
    <x v="10"/>
    <x v="719"/>
    <x v="2"/>
    <x v="1"/>
    <s v="GBP"/>
    <x v="991"/>
    <x v="991"/>
    <b v="0"/>
    <x v="63"/>
    <x v="1"/>
    <x v="8"/>
    <x v="2"/>
    <x v="991"/>
  </r>
  <r>
    <n v="992"/>
    <x v="992"/>
    <x v="991"/>
    <x v="57"/>
    <x v="720"/>
    <x v="2"/>
    <x v="0"/>
    <s v="USD"/>
    <x v="992"/>
    <x v="992"/>
    <b v="0"/>
    <x v="80"/>
    <x v="1"/>
    <x v="8"/>
    <x v="2"/>
    <x v="992"/>
  </r>
  <r>
    <n v="993"/>
    <x v="993"/>
    <x v="992"/>
    <x v="54"/>
    <x v="721"/>
    <x v="2"/>
    <x v="0"/>
    <s v="USD"/>
    <x v="993"/>
    <x v="993"/>
    <b v="0"/>
    <x v="193"/>
    <x v="1"/>
    <x v="8"/>
    <x v="2"/>
    <x v="993"/>
  </r>
  <r>
    <n v="994"/>
    <x v="994"/>
    <x v="993"/>
    <x v="61"/>
    <x v="722"/>
    <x v="2"/>
    <x v="0"/>
    <s v="USD"/>
    <x v="994"/>
    <x v="994"/>
    <b v="0"/>
    <x v="202"/>
    <x v="1"/>
    <x v="8"/>
    <x v="3"/>
    <x v="994"/>
  </r>
  <r>
    <n v="995"/>
    <x v="995"/>
    <x v="994"/>
    <x v="3"/>
    <x v="723"/>
    <x v="2"/>
    <x v="0"/>
    <s v="USD"/>
    <x v="995"/>
    <x v="995"/>
    <b v="0"/>
    <x v="82"/>
    <x v="1"/>
    <x v="8"/>
    <x v="3"/>
    <x v="995"/>
  </r>
  <r>
    <n v="996"/>
    <x v="996"/>
    <x v="995"/>
    <x v="23"/>
    <x v="654"/>
    <x v="2"/>
    <x v="0"/>
    <s v="USD"/>
    <x v="996"/>
    <x v="996"/>
    <b v="0"/>
    <x v="81"/>
    <x v="1"/>
    <x v="8"/>
    <x v="3"/>
    <x v="996"/>
  </r>
  <r>
    <n v="997"/>
    <x v="997"/>
    <x v="996"/>
    <x v="10"/>
    <x v="654"/>
    <x v="2"/>
    <x v="0"/>
    <s v="USD"/>
    <x v="997"/>
    <x v="997"/>
    <b v="0"/>
    <x v="22"/>
    <x v="1"/>
    <x v="8"/>
    <x v="3"/>
    <x v="997"/>
  </r>
  <r>
    <n v="998"/>
    <x v="998"/>
    <x v="997"/>
    <x v="127"/>
    <x v="724"/>
    <x v="2"/>
    <x v="5"/>
    <s v="CAD"/>
    <x v="998"/>
    <x v="998"/>
    <b v="0"/>
    <x v="194"/>
    <x v="1"/>
    <x v="8"/>
    <x v="0"/>
    <x v="998"/>
  </r>
  <r>
    <n v="999"/>
    <x v="999"/>
    <x v="998"/>
    <x v="60"/>
    <x v="725"/>
    <x v="2"/>
    <x v="5"/>
    <s v="CAD"/>
    <x v="999"/>
    <x v="999"/>
    <b v="0"/>
    <x v="244"/>
    <x v="1"/>
    <x v="8"/>
    <x v="3"/>
    <x v="999"/>
  </r>
  <r>
    <n v="1000"/>
    <x v="1000"/>
    <x v="999"/>
    <x v="203"/>
    <x v="726"/>
    <x v="1"/>
    <x v="0"/>
    <s v="USD"/>
    <x v="1000"/>
    <x v="1000"/>
    <b v="0"/>
    <x v="79"/>
    <x v="1"/>
    <x v="8"/>
    <x v="1"/>
    <x v="1000"/>
  </r>
  <r>
    <n v="1001"/>
    <x v="1001"/>
    <x v="1000"/>
    <x v="10"/>
    <x v="107"/>
    <x v="1"/>
    <x v="1"/>
    <s v="GBP"/>
    <x v="1001"/>
    <x v="1001"/>
    <b v="0"/>
    <x v="80"/>
    <x v="1"/>
    <x v="8"/>
    <x v="2"/>
    <x v="1001"/>
  </r>
  <r>
    <n v="1002"/>
    <x v="1002"/>
    <x v="1001"/>
    <x v="204"/>
    <x v="727"/>
    <x v="1"/>
    <x v="0"/>
    <s v="USD"/>
    <x v="1002"/>
    <x v="1002"/>
    <b v="0"/>
    <x v="19"/>
    <x v="1"/>
    <x v="8"/>
    <x v="0"/>
    <x v="1002"/>
  </r>
  <r>
    <n v="1003"/>
    <x v="1003"/>
    <x v="1002"/>
    <x v="22"/>
    <x v="728"/>
    <x v="1"/>
    <x v="6"/>
    <s v="EUR"/>
    <x v="1003"/>
    <x v="1003"/>
    <b v="0"/>
    <x v="41"/>
    <x v="1"/>
    <x v="8"/>
    <x v="1"/>
    <x v="1003"/>
  </r>
  <r>
    <n v="1004"/>
    <x v="1004"/>
    <x v="1003"/>
    <x v="31"/>
    <x v="729"/>
    <x v="1"/>
    <x v="0"/>
    <s v="USD"/>
    <x v="1004"/>
    <x v="1004"/>
    <b v="0"/>
    <x v="195"/>
    <x v="1"/>
    <x v="8"/>
    <x v="2"/>
    <x v="1004"/>
  </r>
  <r>
    <n v="1005"/>
    <x v="1005"/>
    <x v="1004"/>
    <x v="61"/>
    <x v="730"/>
    <x v="1"/>
    <x v="0"/>
    <s v="USD"/>
    <x v="1005"/>
    <x v="1005"/>
    <b v="0"/>
    <x v="253"/>
    <x v="1"/>
    <x v="8"/>
    <x v="0"/>
    <x v="1005"/>
  </r>
  <r>
    <n v="1006"/>
    <x v="1006"/>
    <x v="1005"/>
    <x v="23"/>
    <x v="731"/>
    <x v="1"/>
    <x v="0"/>
    <s v="USD"/>
    <x v="1006"/>
    <x v="1006"/>
    <b v="0"/>
    <x v="22"/>
    <x v="1"/>
    <x v="8"/>
    <x v="3"/>
    <x v="1006"/>
  </r>
  <r>
    <n v="1007"/>
    <x v="1007"/>
    <x v="1006"/>
    <x v="11"/>
    <x v="732"/>
    <x v="1"/>
    <x v="0"/>
    <s v="USD"/>
    <x v="1007"/>
    <x v="1007"/>
    <b v="0"/>
    <x v="88"/>
    <x v="1"/>
    <x v="8"/>
    <x v="2"/>
    <x v="1007"/>
  </r>
  <r>
    <n v="1008"/>
    <x v="1008"/>
    <x v="1007"/>
    <x v="205"/>
    <x v="156"/>
    <x v="1"/>
    <x v="14"/>
    <s v="MXN"/>
    <x v="1008"/>
    <x v="1008"/>
    <b v="0"/>
    <x v="29"/>
    <x v="1"/>
    <x v="8"/>
    <x v="2"/>
    <x v="1008"/>
  </r>
  <r>
    <n v="1009"/>
    <x v="1009"/>
    <x v="1008"/>
    <x v="63"/>
    <x v="733"/>
    <x v="1"/>
    <x v="0"/>
    <s v="USD"/>
    <x v="1009"/>
    <x v="1009"/>
    <b v="0"/>
    <x v="21"/>
    <x v="1"/>
    <x v="8"/>
    <x v="2"/>
    <x v="1009"/>
  </r>
  <r>
    <n v="1010"/>
    <x v="1010"/>
    <x v="1009"/>
    <x v="206"/>
    <x v="734"/>
    <x v="1"/>
    <x v="0"/>
    <s v="USD"/>
    <x v="1010"/>
    <x v="1010"/>
    <b v="0"/>
    <x v="80"/>
    <x v="1"/>
    <x v="8"/>
    <x v="2"/>
    <x v="1010"/>
  </r>
  <r>
    <n v="1011"/>
    <x v="1011"/>
    <x v="1010"/>
    <x v="22"/>
    <x v="735"/>
    <x v="1"/>
    <x v="0"/>
    <s v="USD"/>
    <x v="1011"/>
    <x v="1011"/>
    <b v="0"/>
    <x v="29"/>
    <x v="1"/>
    <x v="8"/>
    <x v="3"/>
    <x v="1011"/>
  </r>
  <r>
    <n v="1012"/>
    <x v="1012"/>
    <x v="1011"/>
    <x v="10"/>
    <x v="736"/>
    <x v="1"/>
    <x v="0"/>
    <s v="USD"/>
    <x v="1012"/>
    <x v="1012"/>
    <b v="0"/>
    <x v="254"/>
    <x v="1"/>
    <x v="8"/>
    <x v="2"/>
    <x v="1012"/>
  </r>
  <r>
    <n v="1013"/>
    <x v="1013"/>
    <x v="1012"/>
    <x v="31"/>
    <x v="737"/>
    <x v="1"/>
    <x v="0"/>
    <s v="USD"/>
    <x v="1013"/>
    <x v="1013"/>
    <b v="0"/>
    <x v="240"/>
    <x v="1"/>
    <x v="8"/>
    <x v="0"/>
    <x v="1013"/>
  </r>
  <r>
    <n v="1014"/>
    <x v="1014"/>
    <x v="1013"/>
    <x v="3"/>
    <x v="738"/>
    <x v="1"/>
    <x v="0"/>
    <s v="USD"/>
    <x v="1014"/>
    <x v="1014"/>
    <b v="0"/>
    <x v="38"/>
    <x v="1"/>
    <x v="8"/>
    <x v="3"/>
    <x v="1014"/>
  </r>
  <r>
    <n v="1015"/>
    <x v="1015"/>
    <x v="1014"/>
    <x v="7"/>
    <x v="739"/>
    <x v="1"/>
    <x v="16"/>
    <s v="CHF"/>
    <x v="1015"/>
    <x v="1015"/>
    <b v="0"/>
    <x v="79"/>
    <x v="1"/>
    <x v="8"/>
    <x v="0"/>
    <x v="1015"/>
  </r>
  <r>
    <n v="1016"/>
    <x v="1016"/>
    <x v="1015"/>
    <x v="57"/>
    <x v="740"/>
    <x v="1"/>
    <x v="0"/>
    <s v="USD"/>
    <x v="1016"/>
    <x v="1016"/>
    <b v="0"/>
    <x v="44"/>
    <x v="1"/>
    <x v="8"/>
    <x v="2"/>
    <x v="1016"/>
  </r>
  <r>
    <n v="1017"/>
    <x v="1017"/>
    <x v="1016"/>
    <x v="65"/>
    <x v="741"/>
    <x v="1"/>
    <x v="0"/>
    <s v="USD"/>
    <x v="1017"/>
    <x v="1017"/>
    <b v="0"/>
    <x v="255"/>
    <x v="1"/>
    <x v="8"/>
    <x v="0"/>
    <x v="1017"/>
  </r>
  <r>
    <n v="1018"/>
    <x v="1018"/>
    <x v="1017"/>
    <x v="22"/>
    <x v="742"/>
    <x v="1"/>
    <x v="0"/>
    <s v="USD"/>
    <x v="1018"/>
    <x v="1018"/>
    <b v="0"/>
    <x v="63"/>
    <x v="1"/>
    <x v="8"/>
    <x v="2"/>
    <x v="1018"/>
  </r>
  <r>
    <n v="1019"/>
    <x v="1019"/>
    <x v="1018"/>
    <x v="101"/>
    <x v="743"/>
    <x v="1"/>
    <x v="0"/>
    <s v="USD"/>
    <x v="1019"/>
    <x v="1019"/>
    <b v="0"/>
    <x v="256"/>
    <x v="1"/>
    <x v="8"/>
    <x v="0"/>
    <x v="1019"/>
  </r>
  <r>
    <n v="1020"/>
    <x v="1020"/>
    <x v="1019"/>
    <x v="207"/>
    <x v="744"/>
    <x v="0"/>
    <x v="5"/>
    <s v="CAD"/>
    <x v="1020"/>
    <x v="1020"/>
    <b v="0"/>
    <x v="209"/>
    <x v="0"/>
    <x v="15"/>
    <x v="0"/>
    <x v="1020"/>
  </r>
  <r>
    <n v="1021"/>
    <x v="1021"/>
    <x v="1020"/>
    <x v="9"/>
    <x v="745"/>
    <x v="0"/>
    <x v="0"/>
    <s v="USD"/>
    <x v="1021"/>
    <x v="1021"/>
    <b v="1"/>
    <x v="257"/>
    <x v="0"/>
    <x v="15"/>
    <x v="0"/>
    <x v="1021"/>
  </r>
  <r>
    <n v="1022"/>
    <x v="1022"/>
    <x v="1021"/>
    <x v="13"/>
    <x v="746"/>
    <x v="0"/>
    <x v="0"/>
    <s v="USD"/>
    <x v="1022"/>
    <x v="1022"/>
    <b v="1"/>
    <x v="142"/>
    <x v="0"/>
    <x v="15"/>
    <x v="0"/>
    <x v="1022"/>
  </r>
  <r>
    <n v="1023"/>
    <x v="1023"/>
    <x v="1022"/>
    <x v="13"/>
    <x v="747"/>
    <x v="0"/>
    <x v="1"/>
    <s v="GBP"/>
    <x v="1023"/>
    <x v="1023"/>
    <b v="0"/>
    <x v="132"/>
    <x v="0"/>
    <x v="15"/>
    <x v="0"/>
    <x v="1023"/>
  </r>
  <r>
    <n v="1024"/>
    <x v="1024"/>
    <x v="1023"/>
    <x v="22"/>
    <x v="748"/>
    <x v="0"/>
    <x v="11"/>
    <s v="SEK"/>
    <x v="1024"/>
    <x v="1024"/>
    <b v="1"/>
    <x v="42"/>
    <x v="0"/>
    <x v="15"/>
    <x v="2"/>
    <x v="1024"/>
  </r>
  <r>
    <n v="1025"/>
    <x v="1025"/>
    <x v="1024"/>
    <x v="54"/>
    <x v="749"/>
    <x v="0"/>
    <x v="0"/>
    <s v="USD"/>
    <x v="1025"/>
    <x v="1025"/>
    <b v="1"/>
    <x v="258"/>
    <x v="0"/>
    <x v="15"/>
    <x v="0"/>
    <x v="1025"/>
  </r>
  <r>
    <n v="1026"/>
    <x v="1026"/>
    <x v="1025"/>
    <x v="39"/>
    <x v="750"/>
    <x v="0"/>
    <x v="1"/>
    <s v="GBP"/>
    <x v="1026"/>
    <x v="1026"/>
    <b v="1"/>
    <x v="259"/>
    <x v="0"/>
    <x v="15"/>
    <x v="2"/>
    <x v="1026"/>
  </r>
  <r>
    <n v="1027"/>
    <x v="1027"/>
    <x v="1026"/>
    <x v="208"/>
    <x v="751"/>
    <x v="0"/>
    <x v="0"/>
    <s v="USD"/>
    <x v="1027"/>
    <x v="1027"/>
    <b v="1"/>
    <x v="112"/>
    <x v="0"/>
    <x v="15"/>
    <x v="3"/>
    <x v="1027"/>
  </r>
  <r>
    <n v="1028"/>
    <x v="1028"/>
    <x v="1027"/>
    <x v="3"/>
    <x v="752"/>
    <x v="0"/>
    <x v="1"/>
    <s v="GBP"/>
    <x v="1028"/>
    <x v="1028"/>
    <b v="1"/>
    <x v="260"/>
    <x v="0"/>
    <x v="15"/>
    <x v="1"/>
    <x v="1028"/>
  </r>
  <r>
    <n v="1029"/>
    <x v="1029"/>
    <x v="1028"/>
    <x v="3"/>
    <x v="753"/>
    <x v="0"/>
    <x v="11"/>
    <s v="SEK"/>
    <x v="1029"/>
    <x v="1029"/>
    <b v="0"/>
    <x v="261"/>
    <x v="0"/>
    <x v="15"/>
    <x v="0"/>
    <x v="1029"/>
  </r>
  <r>
    <n v="1030"/>
    <x v="1030"/>
    <x v="1029"/>
    <x v="13"/>
    <x v="754"/>
    <x v="0"/>
    <x v="0"/>
    <s v="USD"/>
    <x v="1030"/>
    <x v="1030"/>
    <b v="0"/>
    <x v="180"/>
    <x v="0"/>
    <x v="15"/>
    <x v="2"/>
    <x v="1030"/>
  </r>
  <r>
    <n v="1031"/>
    <x v="1031"/>
    <x v="1030"/>
    <x v="3"/>
    <x v="755"/>
    <x v="0"/>
    <x v="0"/>
    <s v="USD"/>
    <x v="1031"/>
    <x v="1031"/>
    <b v="0"/>
    <x v="221"/>
    <x v="0"/>
    <x v="15"/>
    <x v="0"/>
    <x v="1031"/>
  </r>
  <r>
    <n v="1032"/>
    <x v="1032"/>
    <x v="1031"/>
    <x v="105"/>
    <x v="756"/>
    <x v="0"/>
    <x v="0"/>
    <s v="USD"/>
    <x v="1032"/>
    <x v="1032"/>
    <b v="0"/>
    <x v="93"/>
    <x v="0"/>
    <x v="15"/>
    <x v="2"/>
    <x v="1032"/>
  </r>
  <r>
    <n v="1033"/>
    <x v="1033"/>
    <x v="1032"/>
    <x v="209"/>
    <x v="432"/>
    <x v="0"/>
    <x v="1"/>
    <s v="GBP"/>
    <x v="1033"/>
    <x v="1033"/>
    <b v="0"/>
    <x v="74"/>
    <x v="0"/>
    <x v="15"/>
    <x v="2"/>
    <x v="1033"/>
  </r>
  <r>
    <n v="1034"/>
    <x v="1034"/>
    <x v="1033"/>
    <x v="10"/>
    <x v="757"/>
    <x v="0"/>
    <x v="0"/>
    <s v="USD"/>
    <x v="1034"/>
    <x v="1034"/>
    <b v="0"/>
    <x v="262"/>
    <x v="0"/>
    <x v="15"/>
    <x v="2"/>
    <x v="1034"/>
  </r>
  <r>
    <n v="1035"/>
    <x v="1035"/>
    <x v="1034"/>
    <x v="210"/>
    <x v="758"/>
    <x v="0"/>
    <x v="0"/>
    <s v="USD"/>
    <x v="1035"/>
    <x v="1035"/>
    <b v="0"/>
    <x v="88"/>
    <x v="0"/>
    <x v="15"/>
    <x v="0"/>
    <x v="1035"/>
  </r>
  <r>
    <n v="1036"/>
    <x v="1036"/>
    <x v="1035"/>
    <x v="37"/>
    <x v="759"/>
    <x v="0"/>
    <x v="0"/>
    <s v="USD"/>
    <x v="1036"/>
    <x v="1036"/>
    <b v="0"/>
    <x v="263"/>
    <x v="0"/>
    <x v="15"/>
    <x v="5"/>
    <x v="1036"/>
  </r>
  <r>
    <n v="1037"/>
    <x v="1037"/>
    <x v="1036"/>
    <x v="28"/>
    <x v="760"/>
    <x v="0"/>
    <x v="0"/>
    <s v="USD"/>
    <x v="1037"/>
    <x v="1037"/>
    <b v="0"/>
    <x v="64"/>
    <x v="0"/>
    <x v="15"/>
    <x v="0"/>
    <x v="1037"/>
  </r>
  <r>
    <n v="1038"/>
    <x v="1038"/>
    <x v="1037"/>
    <x v="15"/>
    <x v="761"/>
    <x v="0"/>
    <x v="0"/>
    <s v="USD"/>
    <x v="1038"/>
    <x v="1038"/>
    <b v="0"/>
    <x v="42"/>
    <x v="0"/>
    <x v="15"/>
    <x v="2"/>
    <x v="1038"/>
  </r>
  <r>
    <n v="1039"/>
    <x v="1039"/>
    <x v="1038"/>
    <x v="2"/>
    <x v="762"/>
    <x v="0"/>
    <x v="0"/>
    <s v="USD"/>
    <x v="1039"/>
    <x v="1039"/>
    <b v="0"/>
    <x v="209"/>
    <x v="0"/>
    <x v="15"/>
    <x v="2"/>
    <x v="1039"/>
  </r>
  <r>
    <n v="1040"/>
    <x v="1040"/>
    <x v="1039"/>
    <x v="94"/>
    <x v="156"/>
    <x v="1"/>
    <x v="0"/>
    <s v="USD"/>
    <x v="1040"/>
    <x v="1040"/>
    <b v="0"/>
    <x v="29"/>
    <x v="1"/>
    <x v="16"/>
    <x v="2"/>
    <x v="1040"/>
  </r>
  <r>
    <n v="1041"/>
    <x v="1041"/>
    <x v="1040"/>
    <x v="45"/>
    <x v="117"/>
    <x v="1"/>
    <x v="0"/>
    <s v="USD"/>
    <x v="1041"/>
    <x v="1041"/>
    <b v="0"/>
    <x v="78"/>
    <x v="1"/>
    <x v="16"/>
    <x v="3"/>
    <x v="1041"/>
  </r>
  <r>
    <n v="1042"/>
    <x v="1042"/>
    <x v="1041"/>
    <x v="81"/>
    <x v="115"/>
    <x v="1"/>
    <x v="0"/>
    <s v="USD"/>
    <x v="1042"/>
    <x v="1042"/>
    <b v="0"/>
    <x v="29"/>
    <x v="1"/>
    <x v="16"/>
    <x v="3"/>
    <x v="1042"/>
  </r>
  <r>
    <n v="1043"/>
    <x v="1043"/>
    <x v="1042"/>
    <x v="57"/>
    <x v="763"/>
    <x v="1"/>
    <x v="0"/>
    <s v="USD"/>
    <x v="1043"/>
    <x v="1043"/>
    <b v="0"/>
    <x v="264"/>
    <x v="1"/>
    <x v="16"/>
    <x v="0"/>
    <x v="1043"/>
  </r>
  <r>
    <n v="1044"/>
    <x v="1044"/>
    <x v="1043"/>
    <x v="39"/>
    <x v="360"/>
    <x v="1"/>
    <x v="0"/>
    <s v="USD"/>
    <x v="1044"/>
    <x v="1044"/>
    <b v="0"/>
    <x v="84"/>
    <x v="1"/>
    <x v="16"/>
    <x v="0"/>
    <x v="1044"/>
  </r>
  <r>
    <n v="1045"/>
    <x v="1045"/>
    <x v="1044"/>
    <x v="3"/>
    <x v="764"/>
    <x v="1"/>
    <x v="0"/>
    <s v="USD"/>
    <x v="1045"/>
    <x v="1045"/>
    <b v="0"/>
    <x v="22"/>
    <x v="1"/>
    <x v="16"/>
    <x v="3"/>
    <x v="1045"/>
  </r>
  <r>
    <n v="1046"/>
    <x v="1046"/>
    <x v="1045"/>
    <x v="9"/>
    <x v="117"/>
    <x v="1"/>
    <x v="12"/>
    <s v="EUR"/>
    <x v="1046"/>
    <x v="1046"/>
    <b v="0"/>
    <x v="78"/>
    <x v="1"/>
    <x v="16"/>
    <x v="0"/>
    <x v="1046"/>
  </r>
  <r>
    <n v="1047"/>
    <x v="1047"/>
    <x v="1046"/>
    <x v="13"/>
    <x v="116"/>
    <x v="1"/>
    <x v="0"/>
    <s v="USD"/>
    <x v="1047"/>
    <x v="1047"/>
    <b v="0"/>
    <x v="29"/>
    <x v="1"/>
    <x v="16"/>
    <x v="3"/>
    <x v="1047"/>
  </r>
  <r>
    <n v="1048"/>
    <x v="1048"/>
    <x v="1047"/>
    <x v="36"/>
    <x v="719"/>
    <x v="1"/>
    <x v="0"/>
    <s v="USD"/>
    <x v="1048"/>
    <x v="1048"/>
    <b v="0"/>
    <x v="80"/>
    <x v="1"/>
    <x v="16"/>
    <x v="2"/>
    <x v="1048"/>
  </r>
  <r>
    <n v="1049"/>
    <x v="1049"/>
    <x v="1048"/>
    <x v="14"/>
    <x v="117"/>
    <x v="1"/>
    <x v="0"/>
    <s v="USD"/>
    <x v="1049"/>
    <x v="1049"/>
    <b v="0"/>
    <x v="78"/>
    <x v="1"/>
    <x v="16"/>
    <x v="2"/>
    <x v="1049"/>
  </r>
  <r>
    <n v="1050"/>
    <x v="1050"/>
    <x v="1049"/>
    <x v="30"/>
    <x v="117"/>
    <x v="1"/>
    <x v="0"/>
    <s v="USD"/>
    <x v="1050"/>
    <x v="1050"/>
    <b v="0"/>
    <x v="78"/>
    <x v="1"/>
    <x v="16"/>
    <x v="0"/>
    <x v="1050"/>
  </r>
  <r>
    <n v="1051"/>
    <x v="1051"/>
    <x v="1050"/>
    <x v="2"/>
    <x v="117"/>
    <x v="1"/>
    <x v="0"/>
    <s v="USD"/>
    <x v="1051"/>
    <x v="1051"/>
    <b v="0"/>
    <x v="78"/>
    <x v="1"/>
    <x v="16"/>
    <x v="3"/>
    <x v="1051"/>
  </r>
  <r>
    <n v="1052"/>
    <x v="1052"/>
    <x v="1051"/>
    <x v="211"/>
    <x v="117"/>
    <x v="1"/>
    <x v="0"/>
    <s v="USD"/>
    <x v="1052"/>
    <x v="1052"/>
    <b v="0"/>
    <x v="78"/>
    <x v="1"/>
    <x v="16"/>
    <x v="2"/>
    <x v="1052"/>
  </r>
  <r>
    <n v="1053"/>
    <x v="1053"/>
    <x v="1052"/>
    <x v="15"/>
    <x v="493"/>
    <x v="1"/>
    <x v="0"/>
    <s v="USD"/>
    <x v="1053"/>
    <x v="1053"/>
    <b v="0"/>
    <x v="29"/>
    <x v="1"/>
    <x v="16"/>
    <x v="1"/>
    <x v="1053"/>
  </r>
  <r>
    <n v="1054"/>
    <x v="1054"/>
    <x v="1053"/>
    <x v="30"/>
    <x v="117"/>
    <x v="1"/>
    <x v="0"/>
    <s v="USD"/>
    <x v="1054"/>
    <x v="1054"/>
    <b v="0"/>
    <x v="78"/>
    <x v="1"/>
    <x v="16"/>
    <x v="3"/>
    <x v="1054"/>
  </r>
  <r>
    <n v="1055"/>
    <x v="1055"/>
    <x v="1054"/>
    <x v="8"/>
    <x v="117"/>
    <x v="1"/>
    <x v="0"/>
    <s v="USD"/>
    <x v="1055"/>
    <x v="1055"/>
    <b v="0"/>
    <x v="78"/>
    <x v="1"/>
    <x v="16"/>
    <x v="2"/>
    <x v="1055"/>
  </r>
  <r>
    <n v="1056"/>
    <x v="1056"/>
    <x v="1055"/>
    <x v="3"/>
    <x v="117"/>
    <x v="1"/>
    <x v="0"/>
    <s v="USD"/>
    <x v="1056"/>
    <x v="1056"/>
    <b v="0"/>
    <x v="78"/>
    <x v="1"/>
    <x v="16"/>
    <x v="0"/>
    <x v="1056"/>
  </r>
  <r>
    <n v="1057"/>
    <x v="1057"/>
    <x v="1056"/>
    <x v="3"/>
    <x v="117"/>
    <x v="1"/>
    <x v="0"/>
    <s v="USD"/>
    <x v="1057"/>
    <x v="1057"/>
    <b v="0"/>
    <x v="78"/>
    <x v="1"/>
    <x v="16"/>
    <x v="2"/>
    <x v="1057"/>
  </r>
  <r>
    <n v="1058"/>
    <x v="1058"/>
    <x v="1057"/>
    <x v="79"/>
    <x v="117"/>
    <x v="1"/>
    <x v="0"/>
    <s v="USD"/>
    <x v="1058"/>
    <x v="1058"/>
    <b v="0"/>
    <x v="78"/>
    <x v="1"/>
    <x v="16"/>
    <x v="0"/>
    <x v="1058"/>
  </r>
  <r>
    <n v="1059"/>
    <x v="1059"/>
    <x v="1058"/>
    <x v="184"/>
    <x v="117"/>
    <x v="1"/>
    <x v="0"/>
    <s v="USD"/>
    <x v="1059"/>
    <x v="1059"/>
    <b v="0"/>
    <x v="78"/>
    <x v="1"/>
    <x v="16"/>
    <x v="0"/>
    <x v="1059"/>
  </r>
  <r>
    <n v="1060"/>
    <x v="1060"/>
    <x v="1059"/>
    <x v="10"/>
    <x v="155"/>
    <x v="1"/>
    <x v="0"/>
    <s v="USD"/>
    <x v="1060"/>
    <x v="1060"/>
    <b v="0"/>
    <x v="29"/>
    <x v="1"/>
    <x v="16"/>
    <x v="0"/>
    <x v="1060"/>
  </r>
  <r>
    <n v="1061"/>
    <x v="1061"/>
    <x v="1060"/>
    <x v="23"/>
    <x v="117"/>
    <x v="1"/>
    <x v="0"/>
    <s v="USD"/>
    <x v="1061"/>
    <x v="1061"/>
    <b v="0"/>
    <x v="78"/>
    <x v="1"/>
    <x v="16"/>
    <x v="2"/>
    <x v="1061"/>
  </r>
  <r>
    <n v="1062"/>
    <x v="1062"/>
    <x v="1061"/>
    <x v="212"/>
    <x v="121"/>
    <x v="1"/>
    <x v="0"/>
    <s v="USD"/>
    <x v="1062"/>
    <x v="1062"/>
    <b v="0"/>
    <x v="80"/>
    <x v="1"/>
    <x v="16"/>
    <x v="2"/>
    <x v="1062"/>
  </r>
  <r>
    <n v="1063"/>
    <x v="1063"/>
    <x v="1062"/>
    <x v="28"/>
    <x v="117"/>
    <x v="1"/>
    <x v="0"/>
    <s v="USD"/>
    <x v="1063"/>
    <x v="1063"/>
    <b v="0"/>
    <x v="78"/>
    <x v="1"/>
    <x v="16"/>
    <x v="2"/>
    <x v="1063"/>
  </r>
  <r>
    <n v="1064"/>
    <x v="1064"/>
    <x v="1063"/>
    <x v="161"/>
    <x v="765"/>
    <x v="2"/>
    <x v="0"/>
    <s v="USD"/>
    <x v="1064"/>
    <x v="1064"/>
    <b v="0"/>
    <x v="252"/>
    <x v="1"/>
    <x v="17"/>
    <x v="4"/>
    <x v="1064"/>
  </r>
  <r>
    <n v="1065"/>
    <x v="1065"/>
    <x v="1064"/>
    <x v="9"/>
    <x v="136"/>
    <x v="2"/>
    <x v="2"/>
    <s v="AUD"/>
    <x v="1065"/>
    <x v="1065"/>
    <b v="0"/>
    <x v="81"/>
    <x v="1"/>
    <x v="17"/>
    <x v="3"/>
    <x v="1065"/>
  </r>
  <r>
    <n v="1066"/>
    <x v="1066"/>
    <x v="1065"/>
    <x v="60"/>
    <x v="766"/>
    <x v="2"/>
    <x v="0"/>
    <s v="USD"/>
    <x v="1066"/>
    <x v="1066"/>
    <b v="0"/>
    <x v="265"/>
    <x v="1"/>
    <x v="17"/>
    <x v="4"/>
    <x v="1066"/>
  </r>
  <r>
    <n v="1067"/>
    <x v="1067"/>
    <x v="1066"/>
    <x v="2"/>
    <x v="176"/>
    <x v="2"/>
    <x v="0"/>
    <s v="USD"/>
    <x v="1067"/>
    <x v="1067"/>
    <b v="0"/>
    <x v="73"/>
    <x v="1"/>
    <x v="17"/>
    <x v="4"/>
    <x v="1067"/>
  </r>
  <r>
    <n v="1068"/>
    <x v="1068"/>
    <x v="1067"/>
    <x v="11"/>
    <x v="372"/>
    <x v="2"/>
    <x v="0"/>
    <s v="USD"/>
    <x v="1068"/>
    <x v="1068"/>
    <b v="0"/>
    <x v="80"/>
    <x v="1"/>
    <x v="17"/>
    <x v="2"/>
    <x v="1068"/>
  </r>
  <r>
    <n v="1069"/>
    <x v="1069"/>
    <x v="1068"/>
    <x v="41"/>
    <x v="447"/>
    <x v="2"/>
    <x v="0"/>
    <s v="USD"/>
    <x v="1069"/>
    <x v="1069"/>
    <b v="0"/>
    <x v="64"/>
    <x v="1"/>
    <x v="17"/>
    <x v="4"/>
    <x v="1069"/>
  </r>
  <r>
    <n v="1070"/>
    <x v="1070"/>
    <x v="1069"/>
    <x v="3"/>
    <x v="119"/>
    <x v="2"/>
    <x v="0"/>
    <s v="USD"/>
    <x v="1070"/>
    <x v="1070"/>
    <b v="0"/>
    <x v="84"/>
    <x v="1"/>
    <x v="17"/>
    <x v="5"/>
    <x v="1070"/>
  </r>
  <r>
    <n v="1071"/>
    <x v="1071"/>
    <x v="1070"/>
    <x v="213"/>
    <x v="117"/>
    <x v="2"/>
    <x v="10"/>
    <s v="NOK"/>
    <x v="1071"/>
    <x v="1071"/>
    <b v="0"/>
    <x v="78"/>
    <x v="1"/>
    <x v="17"/>
    <x v="0"/>
    <x v="1071"/>
  </r>
  <r>
    <n v="1072"/>
    <x v="1072"/>
    <x v="1071"/>
    <x v="96"/>
    <x v="152"/>
    <x v="2"/>
    <x v="0"/>
    <s v="USD"/>
    <x v="1072"/>
    <x v="1072"/>
    <b v="0"/>
    <x v="80"/>
    <x v="1"/>
    <x v="17"/>
    <x v="3"/>
    <x v="1072"/>
  </r>
  <r>
    <n v="1073"/>
    <x v="1073"/>
    <x v="1072"/>
    <x v="47"/>
    <x v="115"/>
    <x v="2"/>
    <x v="0"/>
    <s v="USD"/>
    <x v="1073"/>
    <x v="1073"/>
    <b v="0"/>
    <x v="29"/>
    <x v="1"/>
    <x v="17"/>
    <x v="6"/>
    <x v="1073"/>
  </r>
  <r>
    <n v="1074"/>
    <x v="1074"/>
    <x v="1073"/>
    <x v="214"/>
    <x v="767"/>
    <x v="2"/>
    <x v="0"/>
    <s v="USD"/>
    <x v="1074"/>
    <x v="1074"/>
    <b v="0"/>
    <x v="209"/>
    <x v="1"/>
    <x v="17"/>
    <x v="4"/>
    <x v="1074"/>
  </r>
  <r>
    <n v="1075"/>
    <x v="1075"/>
    <x v="1074"/>
    <x v="28"/>
    <x v="372"/>
    <x v="2"/>
    <x v="0"/>
    <s v="USD"/>
    <x v="1075"/>
    <x v="1075"/>
    <b v="0"/>
    <x v="83"/>
    <x v="1"/>
    <x v="17"/>
    <x v="5"/>
    <x v="1075"/>
  </r>
  <r>
    <n v="1076"/>
    <x v="1076"/>
    <x v="1075"/>
    <x v="96"/>
    <x v="768"/>
    <x v="2"/>
    <x v="0"/>
    <s v="USD"/>
    <x v="1076"/>
    <x v="1076"/>
    <b v="0"/>
    <x v="266"/>
    <x v="1"/>
    <x v="17"/>
    <x v="3"/>
    <x v="1076"/>
  </r>
  <r>
    <n v="1077"/>
    <x v="1077"/>
    <x v="1076"/>
    <x v="31"/>
    <x v="769"/>
    <x v="2"/>
    <x v="0"/>
    <s v="USD"/>
    <x v="1077"/>
    <x v="1077"/>
    <b v="0"/>
    <x v="157"/>
    <x v="1"/>
    <x v="17"/>
    <x v="0"/>
    <x v="1077"/>
  </r>
  <r>
    <n v="1078"/>
    <x v="1078"/>
    <x v="1077"/>
    <x v="20"/>
    <x v="372"/>
    <x v="2"/>
    <x v="0"/>
    <s v="USD"/>
    <x v="1078"/>
    <x v="1078"/>
    <b v="0"/>
    <x v="81"/>
    <x v="1"/>
    <x v="17"/>
    <x v="6"/>
    <x v="1078"/>
  </r>
  <r>
    <n v="1079"/>
    <x v="1079"/>
    <x v="1078"/>
    <x v="91"/>
    <x v="770"/>
    <x v="2"/>
    <x v="12"/>
    <s v="EUR"/>
    <x v="1079"/>
    <x v="1079"/>
    <b v="0"/>
    <x v="59"/>
    <x v="1"/>
    <x v="17"/>
    <x v="2"/>
    <x v="1079"/>
  </r>
  <r>
    <n v="1080"/>
    <x v="1080"/>
    <x v="1079"/>
    <x v="22"/>
    <x v="771"/>
    <x v="2"/>
    <x v="0"/>
    <s v="USD"/>
    <x v="1080"/>
    <x v="1080"/>
    <b v="0"/>
    <x v="15"/>
    <x v="1"/>
    <x v="17"/>
    <x v="3"/>
    <x v="1080"/>
  </r>
  <r>
    <n v="1081"/>
    <x v="1081"/>
    <x v="1080"/>
    <x v="118"/>
    <x v="433"/>
    <x v="2"/>
    <x v="0"/>
    <s v="USD"/>
    <x v="1081"/>
    <x v="1081"/>
    <b v="0"/>
    <x v="80"/>
    <x v="1"/>
    <x v="17"/>
    <x v="3"/>
    <x v="1081"/>
  </r>
  <r>
    <n v="1082"/>
    <x v="1082"/>
    <x v="1081"/>
    <x v="3"/>
    <x v="443"/>
    <x v="2"/>
    <x v="0"/>
    <s v="USD"/>
    <x v="1082"/>
    <x v="1082"/>
    <b v="0"/>
    <x v="83"/>
    <x v="1"/>
    <x v="17"/>
    <x v="5"/>
    <x v="1082"/>
  </r>
  <r>
    <n v="1083"/>
    <x v="1083"/>
    <x v="1082"/>
    <x v="63"/>
    <x v="22"/>
    <x v="2"/>
    <x v="5"/>
    <s v="CAD"/>
    <x v="1083"/>
    <x v="1083"/>
    <b v="0"/>
    <x v="29"/>
    <x v="1"/>
    <x v="17"/>
    <x v="3"/>
    <x v="1083"/>
  </r>
  <r>
    <n v="1084"/>
    <x v="1084"/>
    <x v="1083"/>
    <x v="131"/>
    <x v="117"/>
    <x v="2"/>
    <x v="0"/>
    <s v="USD"/>
    <x v="1084"/>
    <x v="1084"/>
    <b v="0"/>
    <x v="78"/>
    <x v="1"/>
    <x v="17"/>
    <x v="3"/>
    <x v="1084"/>
  </r>
  <r>
    <n v="1085"/>
    <x v="1085"/>
    <x v="1084"/>
    <x v="11"/>
    <x v="772"/>
    <x v="2"/>
    <x v="5"/>
    <s v="CAD"/>
    <x v="1085"/>
    <x v="1085"/>
    <b v="0"/>
    <x v="82"/>
    <x v="1"/>
    <x v="17"/>
    <x v="2"/>
    <x v="1085"/>
  </r>
  <r>
    <n v="1086"/>
    <x v="1086"/>
    <x v="1085"/>
    <x v="102"/>
    <x v="493"/>
    <x v="2"/>
    <x v="0"/>
    <s v="USD"/>
    <x v="1086"/>
    <x v="1086"/>
    <b v="0"/>
    <x v="84"/>
    <x v="1"/>
    <x v="17"/>
    <x v="3"/>
    <x v="1086"/>
  </r>
  <r>
    <n v="1087"/>
    <x v="1087"/>
    <x v="1086"/>
    <x v="184"/>
    <x v="117"/>
    <x v="2"/>
    <x v="0"/>
    <s v="USD"/>
    <x v="1087"/>
    <x v="1087"/>
    <b v="0"/>
    <x v="78"/>
    <x v="1"/>
    <x v="17"/>
    <x v="3"/>
    <x v="1087"/>
  </r>
  <r>
    <n v="1088"/>
    <x v="1088"/>
    <x v="1087"/>
    <x v="101"/>
    <x v="773"/>
    <x v="2"/>
    <x v="0"/>
    <s v="USD"/>
    <x v="1088"/>
    <x v="1088"/>
    <b v="0"/>
    <x v="206"/>
    <x v="1"/>
    <x v="17"/>
    <x v="3"/>
    <x v="1088"/>
  </r>
  <r>
    <n v="1089"/>
    <x v="1089"/>
    <x v="1088"/>
    <x v="36"/>
    <x v="774"/>
    <x v="2"/>
    <x v="6"/>
    <s v="EUR"/>
    <x v="1089"/>
    <x v="1089"/>
    <b v="0"/>
    <x v="72"/>
    <x v="1"/>
    <x v="17"/>
    <x v="0"/>
    <x v="1089"/>
  </r>
  <r>
    <n v="1090"/>
    <x v="1090"/>
    <x v="1089"/>
    <x v="215"/>
    <x v="139"/>
    <x v="2"/>
    <x v="2"/>
    <s v="AUD"/>
    <x v="1090"/>
    <x v="1090"/>
    <b v="0"/>
    <x v="29"/>
    <x v="1"/>
    <x v="17"/>
    <x v="0"/>
    <x v="1090"/>
  </r>
  <r>
    <n v="1091"/>
    <x v="1091"/>
    <x v="1090"/>
    <x v="48"/>
    <x v="379"/>
    <x v="2"/>
    <x v="1"/>
    <s v="GBP"/>
    <x v="1091"/>
    <x v="1091"/>
    <b v="0"/>
    <x v="84"/>
    <x v="1"/>
    <x v="17"/>
    <x v="2"/>
    <x v="1091"/>
  </r>
  <r>
    <n v="1092"/>
    <x v="1092"/>
    <x v="1091"/>
    <x v="13"/>
    <x v="577"/>
    <x v="2"/>
    <x v="0"/>
    <s v="USD"/>
    <x v="1092"/>
    <x v="1092"/>
    <b v="0"/>
    <x v="63"/>
    <x v="1"/>
    <x v="17"/>
    <x v="5"/>
    <x v="1092"/>
  </r>
  <r>
    <n v="1093"/>
    <x v="1093"/>
    <x v="1092"/>
    <x v="43"/>
    <x v="775"/>
    <x v="2"/>
    <x v="5"/>
    <s v="CAD"/>
    <x v="1093"/>
    <x v="1093"/>
    <b v="0"/>
    <x v="80"/>
    <x v="1"/>
    <x v="17"/>
    <x v="2"/>
    <x v="1093"/>
  </r>
  <r>
    <n v="1094"/>
    <x v="1094"/>
    <x v="1093"/>
    <x v="102"/>
    <x v="776"/>
    <x v="2"/>
    <x v="0"/>
    <s v="USD"/>
    <x v="1094"/>
    <x v="1094"/>
    <b v="0"/>
    <x v="74"/>
    <x v="1"/>
    <x v="17"/>
    <x v="6"/>
    <x v="1094"/>
  </r>
  <r>
    <n v="1095"/>
    <x v="1095"/>
    <x v="1094"/>
    <x v="69"/>
    <x v="777"/>
    <x v="2"/>
    <x v="0"/>
    <s v="USD"/>
    <x v="1095"/>
    <x v="1095"/>
    <b v="0"/>
    <x v="225"/>
    <x v="1"/>
    <x v="17"/>
    <x v="4"/>
    <x v="1095"/>
  </r>
  <r>
    <n v="1096"/>
    <x v="1096"/>
    <x v="1095"/>
    <x v="14"/>
    <x v="778"/>
    <x v="2"/>
    <x v="0"/>
    <s v="USD"/>
    <x v="1096"/>
    <x v="1096"/>
    <b v="0"/>
    <x v="60"/>
    <x v="1"/>
    <x v="17"/>
    <x v="3"/>
    <x v="1096"/>
  </r>
  <r>
    <n v="1097"/>
    <x v="1097"/>
    <x v="1096"/>
    <x v="57"/>
    <x v="779"/>
    <x v="2"/>
    <x v="0"/>
    <s v="USD"/>
    <x v="1097"/>
    <x v="1097"/>
    <b v="0"/>
    <x v="63"/>
    <x v="1"/>
    <x v="17"/>
    <x v="3"/>
    <x v="1097"/>
  </r>
  <r>
    <n v="1098"/>
    <x v="1098"/>
    <x v="1097"/>
    <x v="31"/>
    <x v="780"/>
    <x v="2"/>
    <x v="0"/>
    <s v="USD"/>
    <x v="1098"/>
    <x v="1098"/>
    <b v="0"/>
    <x v="19"/>
    <x v="1"/>
    <x v="17"/>
    <x v="3"/>
    <x v="1098"/>
  </r>
  <r>
    <n v="1099"/>
    <x v="1099"/>
    <x v="1098"/>
    <x v="10"/>
    <x v="379"/>
    <x v="2"/>
    <x v="1"/>
    <s v="GBP"/>
    <x v="1099"/>
    <x v="1099"/>
    <b v="0"/>
    <x v="29"/>
    <x v="1"/>
    <x v="17"/>
    <x v="0"/>
    <x v="1099"/>
  </r>
  <r>
    <n v="1100"/>
    <x v="1100"/>
    <x v="1099"/>
    <x v="23"/>
    <x v="173"/>
    <x v="2"/>
    <x v="12"/>
    <s v="EUR"/>
    <x v="1100"/>
    <x v="1100"/>
    <b v="0"/>
    <x v="73"/>
    <x v="1"/>
    <x v="17"/>
    <x v="2"/>
    <x v="1100"/>
  </r>
  <r>
    <n v="1101"/>
    <x v="1101"/>
    <x v="1100"/>
    <x v="57"/>
    <x v="781"/>
    <x v="2"/>
    <x v="0"/>
    <s v="USD"/>
    <x v="1101"/>
    <x v="1101"/>
    <b v="0"/>
    <x v="79"/>
    <x v="1"/>
    <x v="17"/>
    <x v="2"/>
    <x v="1101"/>
  </r>
  <r>
    <n v="1102"/>
    <x v="1102"/>
    <x v="1101"/>
    <x v="6"/>
    <x v="94"/>
    <x v="2"/>
    <x v="0"/>
    <s v="USD"/>
    <x v="1102"/>
    <x v="1102"/>
    <b v="0"/>
    <x v="54"/>
    <x v="1"/>
    <x v="17"/>
    <x v="4"/>
    <x v="1102"/>
  </r>
  <r>
    <n v="1103"/>
    <x v="1103"/>
    <x v="1102"/>
    <x v="36"/>
    <x v="782"/>
    <x v="2"/>
    <x v="0"/>
    <s v="USD"/>
    <x v="1103"/>
    <x v="1103"/>
    <b v="0"/>
    <x v="41"/>
    <x v="1"/>
    <x v="17"/>
    <x v="2"/>
    <x v="1103"/>
  </r>
  <r>
    <n v="1104"/>
    <x v="1104"/>
    <x v="1103"/>
    <x v="127"/>
    <x v="783"/>
    <x v="2"/>
    <x v="1"/>
    <s v="GBP"/>
    <x v="1104"/>
    <x v="1104"/>
    <b v="0"/>
    <x v="77"/>
    <x v="1"/>
    <x v="17"/>
    <x v="3"/>
    <x v="1104"/>
  </r>
  <r>
    <n v="1105"/>
    <x v="1105"/>
    <x v="1104"/>
    <x v="216"/>
    <x v="784"/>
    <x v="2"/>
    <x v="0"/>
    <s v="USD"/>
    <x v="1105"/>
    <x v="1105"/>
    <b v="0"/>
    <x v="9"/>
    <x v="1"/>
    <x v="17"/>
    <x v="3"/>
    <x v="1105"/>
  </r>
  <r>
    <n v="1106"/>
    <x v="1106"/>
    <x v="1105"/>
    <x v="44"/>
    <x v="785"/>
    <x v="2"/>
    <x v="0"/>
    <s v="USD"/>
    <x v="1106"/>
    <x v="1106"/>
    <b v="0"/>
    <x v="63"/>
    <x v="1"/>
    <x v="17"/>
    <x v="5"/>
    <x v="1106"/>
  </r>
  <r>
    <n v="1107"/>
    <x v="1107"/>
    <x v="1106"/>
    <x v="3"/>
    <x v="117"/>
    <x v="2"/>
    <x v="0"/>
    <s v="USD"/>
    <x v="1107"/>
    <x v="1107"/>
    <b v="0"/>
    <x v="78"/>
    <x v="1"/>
    <x v="17"/>
    <x v="3"/>
    <x v="1107"/>
  </r>
  <r>
    <n v="1108"/>
    <x v="1108"/>
    <x v="1107"/>
    <x v="31"/>
    <x v="786"/>
    <x v="2"/>
    <x v="0"/>
    <s v="USD"/>
    <x v="1108"/>
    <x v="1108"/>
    <b v="0"/>
    <x v="64"/>
    <x v="1"/>
    <x v="17"/>
    <x v="5"/>
    <x v="1108"/>
  </r>
  <r>
    <n v="1109"/>
    <x v="1109"/>
    <x v="1108"/>
    <x v="3"/>
    <x v="372"/>
    <x v="2"/>
    <x v="0"/>
    <s v="USD"/>
    <x v="1109"/>
    <x v="1109"/>
    <b v="0"/>
    <x v="83"/>
    <x v="1"/>
    <x v="17"/>
    <x v="2"/>
    <x v="1109"/>
  </r>
  <r>
    <n v="1110"/>
    <x v="1110"/>
    <x v="1109"/>
    <x v="63"/>
    <x v="787"/>
    <x v="2"/>
    <x v="0"/>
    <s v="USD"/>
    <x v="1110"/>
    <x v="1110"/>
    <b v="0"/>
    <x v="202"/>
    <x v="1"/>
    <x v="17"/>
    <x v="5"/>
    <x v="1110"/>
  </r>
  <r>
    <n v="1111"/>
    <x v="1111"/>
    <x v="1110"/>
    <x v="30"/>
    <x v="116"/>
    <x v="2"/>
    <x v="0"/>
    <s v="USD"/>
    <x v="1111"/>
    <x v="1111"/>
    <b v="0"/>
    <x v="29"/>
    <x v="1"/>
    <x v="17"/>
    <x v="0"/>
    <x v="1111"/>
  </r>
  <r>
    <n v="1112"/>
    <x v="1112"/>
    <x v="1111"/>
    <x v="217"/>
    <x v="788"/>
    <x v="2"/>
    <x v="0"/>
    <s v="USD"/>
    <x v="1112"/>
    <x v="1112"/>
    <b v="0"/>
    <x v="267"/>
    <x v="1"/>
    <x v="17"/>
    <x v="3"/>
    <x v="1112"/>
  </r>
  <r>
    <n v="1113"/>
    <x v="1113"/>
    <x v="1112"/>
    <x v="28"/>
    <x v="139"/>
    <x v="2"/>
    <x v="1"/>
    <s v="GBP"/>
    <x v="1113"/>
    <x v="1113"/>
    <b v="0"/>
    <x v="29"/>
    <x v="1"/>
    <x v="17"/>
    <x v="3"/>
    <x v="1113"/>
  </r>
  <r>
    <n v="1114"/>
    <x v="1114"/>
    <x v="1113"/>
    <x v="12"/>
    <x v="115"/>
    <x v="2"/>
    <x v="1"/>
    <s v="GBP"/>
    <x v="1114"/>
    <x v="1114"/>
    <b v="0"/>
    <x v="83"/>
    <x v="1"/>
    <x v="17"/>
    <x v="4"/>
    <x v="1114"/>
  </r>
  <r>
    <n v="1115"/>
    <x v="1115"/>
    <x v="1114"/>
    <x v="79"/>
    <x v="500"/>
    <x v="2"/>
    <x v="0"/>
    <s v="USD"/>
    <x v="1115"/>
    <x v="1115"/>
    <b v="0"/>
    <x v="80"/>
    <x v="1"/>
    <x v="17"/>
    <x v="2"/>
    <x v="1115"/>
  </r>
  <r>
    <n v="1116"/>
    <x v="1116"/>
    <x v="1115"/>
    <x v="69"/>
    <x v="789"/>
    <x v="2"/>
    <x v="0"/>
    <s v="USD"/>
    <x v="1116"/>
    <x v="1116"/>
    <b v="0"/>
    <x v="73"/>
    <x v="1"/>
    <x v="17"/>
    <x v="5"/>
    <x v="1116"/>
  </r>
  <r>
    <n v="1117"/>
    <x v="1117"/>
    <x v="1116"/>
    <x v="28"/>
    <x v="790"/>
    <x v="2"/>
    <x v="12"/>
    <s v="EUR"/>
    <x v="1117"/>
    <x v="1117"/>
    <b v="0"/>
    <x v="22"/>
    <x v="1"/>
    <x v="17"/>
    <x v="0"/>
    <x v="1117"/>
  </r>
  <r>
    <n v="1118"/>
    <x v="1118"/>
    <x v="1117"/>
    <x v="37"/>
    <x v="791"/>
    <x v="2"/>
    <x v="2"/>
    <s v="AUD"/>
    <x v="1118"/>
    <x v="1118"/>
    <b v="0"/>
    <x v="83"/>
    <x v="1"/>
    <x v="17"/>
    <x v="3"/>
    <x v="1118"/>
  </r>
  <r>
    <n v="1119"/>
    <x v="1119"/>
    <x v="1118"/>
    <x v="190"/>
    <x v="139"/>
    <x v="2"/>
    <x v="0"/>
    <s v="USD"/>
    <x v="1119"/>
    <x v="1119"/>
    <b v="0"/>
    <x v="29"/>
    <x v="1"/>
    <x v="17"/>
    <x v="3"/>
    <x v="1119"/>
  </r>
  <r>
    <n v="1120"/>
    <x v="1120"/>
    <x v="1119"/>
    <x v="31"/>
    <x v="117"/>
    <x v="2"/>
    <x v="0"/>
    <s v="USD"/>
    <x v="1120"/>
    <x v="1120"/>
    <b v="0"/>
    <x v="78"/>
    <x v="1"/>
    <x v="17"/>
    <x v="6"/>
    <x v="1120"/>
  </r>
  <r>
    <n v="1121"/>
    <x v="1121"/>
    <x v="1120"/>
    <x v="65"/>
    <x v="792"/>
    <x v="2"/>
    <x v="0"/>
    <s v="USD"/>
    <x v="1121"/>
    <x v="1121"/>
    <b v="0"/>
    <x v="81"/>
    <x v="1"/>
    <x v="17"/>
    <x v="2"/>
    <x v="1121"/>
  </r>
  <r>
    <n v="1122"/>
    <x v="1122"/>
    <x v="1121"/>
    <x v="50"/>
    <x v="117"/>
    <x v="2"/>
    <x v="1"/>
    <s v="GBP"/>
    <x v="1122"/>
    <x v="1122"/>
    <b v="0"/>
    <x v="78"/>
    <x v="1"/>
    <x v="17"/>
    <x v="4"/>
    <x v="1122"/>
  </r>
  <r>
    <n v="1123"/>
    <x v="1123"/>
    <x v="1122"/>
    <x v="10"/>
    <x v="143"/>
    <x v="2"/>
    <x v="0"/>
    <s v="USD"/>
    <x v="1123"/>
    <x v="1123"/>
    <b v="0"/>
    <x v="83"/>
    <x v="1"/>
    <x v="17"/>
    <x v="3"/>
    <x v="1123"/>
  </r>
  <r>
    <n v="1124"/>
    <x v="1124"/>
    <x v="1123"/>
    <x v="161"/>
    <x v="94"/>
    <x v="2"/>
    <x v="0"/>
    <s v="USD"/>
    <x v="1124"/>
    <x v="1124"/>
    <b v="0"/>
    <x v="63"/>
    <x v="1"/>
    <x v="18"/>
    <x v="0"/>
    <x v="1124"/>
  </r>
  <r>
    <n v="1125"/>
    <x v="1125"/>
    <x v="1124"/>
    <x v="9"/>
    <x v="117"/>
    <x v="2"/>
    <x v="1"/>
    <s v="GBP"/>
    <x v="1125"/>
    <x v="1125"/>
    <b v="0"/>
    <x v="78"/>
    <x v="1"/>
    <x v="18"/>
    <x v="0"/>
    <x v="1125"/>
  </r>
  <r>
    <n v="1126"/>
    <x v="1126"/>
    <x v="1125"/>
    <x v="13"/>
    <x v="115"/>
    <x v="2"/>
    <x v="0"/>
    <s v="USD"/>
    <x v="1126"/>
    <x v="1126"/>
    <b v="0"/>
    <x v="84"/>
    <x v="1"/>
    <x v="18"/>
    <x v="2"/>
    <x v="1126"/>
  </r>
  <r>
    <n v="1127"/>
    <x v="1127"/>
    <x v="1126"/>
    <x v="19"/>
    <x v="793"/>
    <x v="2"/>
    <x v="0"/>
    <s v="USD"/>
    <x v="1127"/>
    <x v="1127"/>
    <b v="0"/>
    <x v="23"/>
    <x v="1"/>
    <x v="18"/>
    <x v="3"/>
    <x v="1127"/>
  </r>
  <r>
    <n v="1128"/>
    <x v="1128"/>
    <x v="1127"/>
    <x v="28"/>
    <x v="116"/>
    <x v="2"/>
    <x v="1"/>
    <s v="GBP"/>
    <x v="1128"/>
    <x v="1128"/>
    <b v="0"/>
    <x v="29"/>
    <x v="1"/>
    <x v="18"/>
    <x v="3"/>
    <x v="1128"/>
  </r>
  <r>
    <n v="1129"/>
    <x v="1129"/>
    <x v="1128"/>
    <x v="22"/>
    <x v="577"/>
    <x v="2"/>
    <x v="0"/>
    <s v="USD"/>
    <x v="1129"/>
    <x v="1129"/>
    <b v="0"/>
    <x v="84"/>
    <x v="1"/>
    <x v="18"/>
    <x v="2"/>
    <x v="1129"/>
  </r>
  <r>
    <n v="1130"/>
    <x v="1130"/>
    <x v="1129"/>
    <x v="10"/>
    <x v="143"/>
    <x v="2"/>
    <x v="0"/>
    <s v="USD"/>
    <x v="1130"/>
    <x v="1130"/>
    <b v="0"/>
    <x v="83"/>
    <x v="1"/>
    <x v="18"/>
    <x v="3"/>
    <x v="1130"/>
  </r>
  <r>
    <n v="1131"/>
    <x v="1131"/>
    <x v="1130"/>
    <x v="79"/>
    <x v="117"/>
    <x v="2"/>
    <x v="2"/>
    <s v="AUD"/>
    <x v="1131"/>
    <x v="1131"/>
    <b v="0"/>
    <x v="78"/>
    <x v="1"/>
    <x v="18"/>
    <x v="0"/>
    <x v="1131"/>
  </r>
  <r>
    <n v="1132"/>
    <x v="1132"/>
    <x v="1131"/>
    <x v="3"/>
    <x v="794"/>
    <x v="2"/>
    <x v="5"/>
    <s v="CAD"/>
    <x v="1132"/>
    <x v="1132"/>
    <b v="0"/>
    <x v="62"/>
    <x v="1"/>
    <x v="18"/>
    <x v="2"/>
    <x v="1132"/>
  </r>
  <r>
    <n v="1133"/>
    <x v="1133"/>
    <x v="1132"/>
    <x v="9"/>
    <x v="170"/>
    <x v="2"/>
    <x v="1"/>
    <s v="GBP"/>
    <x v="1133"/>
    <x v="1133"/>
    <b v="0"/>
    <x v="29"/>
    <x v="1"/>
    <x v="18"/>
    <x v="3"/>
    <x v="1133"/>
  </r>
  <r>
    <n v="1134"/>
    <x v="1134"/>
    <x v="1133"/>
    <x v="31"/>
    <x v="116"/>
    <x v="2"/>
    <x v="2"/>
    <s v="AUD"/>
    <x v="1134"/>
    <x v="1134"/>
    <b v="0"/>
    <x v="29"/>
    <x v="1"/>
    <x v="18"/>
    <x v="3"/>
    <x v="1134"/>
  </r>
  <r>
    <n v="1135"/>
    <x v="1135"/>
    <x v="1134"/>
    <x v="28"/>
    <x v="155"/>
    <x v="2"/>
    <x v="12"/>
    <s v="EUR"/>
    <x v="1135"/>
    <x v="1135"/>
    <b v="0"/>
    <x v="29"/>
    <x v="1"/>
    <x v="18"/>
    <x v="2"/>
    <x v="1135"/>
  </r>
  <r>
    <n v="1136"/>
    <x v="1136"/>
    <x v="1135"/>
    <x v="218"/>
    <x v="795"/>
    <x v="2"/>
    <x v="6"/>
    <s v="EUR"/>
    <x v="1136"/>
    <x v="1136"/>
    <b v="0"/>
    <x v="79"/>
    <x v="1"/>
    <x v="18"/>
    <x v="0"/>
    <x v="1136"/>
  </r>
  <r>
    <n v="1137"/>
    <x v="1137"/>
    <x v="1136"/>
    <x v="31"/>
    <x v="796"/>
    <x v="2"/>
    <x v="0"/>
    <s v="USD"/>
    <x v="1137"/>
    <x v="1137"/>
    <b v="0"/>
    <x v="70"/>
    <x v="1"/>
    <x v="18"/>
    <x v="2"/>
    <x v="1137"/>
  </r>
  <r>
    <n v="1138"/>
    <x v="1138"/>
    <x v="1137"/>
    <x v="19"/>
    <x v="366"/>
    <x v="2"/>
    <x v="0"/>
    <s v="USD"/>
    <x v="1138"/>
    <x v="1138"/>
    <b v="0"/>
    <x v="80"/>
    <x v="1"/>
    <x v="18"/>
    <x v="1"/>
    <x v="1138"/>
  </r>
  <r>
    <n v="1139"/>
    <x v="1139"/>
    <x v="1138"/>
    <x v="6"/>
    <x v="139"/>
    <x v="2"/>
    <x v="0"/>
    <s v="USD"/>
    <x v="1139"/>
    <x v="1139"/>
    <b v="0"/>
    <x v="29"/>
    <x v="1"/>
    <x v="18"/>
    <x v="3"/>
    <x v="1139"/>
  </r>
  <r>
    <n v="1140"/>
    <x v="1140"/>
    <x v="1139"/>
    <x v="10"/>
    <x v="117"/>
    <x v="2"/>
    <x v="1"/>
    <s v="GBP"/>
    <x v="1140"/>
    <x v="1140"/>
    <b v="0"/>
    <x v="78"/>
    <x v="1"/>
    <x v="18"/>
    <x v="0"/>
    <x v="1140"/>
  </r>
  <r>
    <n v="1141"/>
    <x v="1141"/>
    <x v="1140"/>
    <x v="2"/>
    <x v="117"/>
    <x v="2"/>
    <x v="12"/>
    <s v="EUR"/>
    <x v="1141"/>
    <x v="1141"/>
    <b v="0"/>
    <x v="78"/>
    <x v="1"/>
    <x v="18"/>
    <x v="0"/>
    <x v="1141"/>
  </r>
  <r>
    <n v="1142"/>
    <x v="1142"/>
    <x v="1141"/>
    <x v="23"/>
    <x v="117"/>
    <x v="2"/>
    <x v="0"/>
    <s v="USD"/>
    <x v="1142"/>
    <x v="1142"/>
    <b v="0"/>
    <x v="78"/>
    <x v="1"/>
    <x v="18"/>
    <x v="0"/>
    <x v="1142"/>
  </r>
  <r>
    <n v="1143"/>
    <x v="1143"/>
    <x v="1142"/>
    <x v="101"/>
    <x v="797"/>
    <x v="2"/>
    <x v="0"/>
    <s v="USD"/>
    <x v="1143"/>
    <x v="1143"/>
    <b v="0"/>
    <x v="22"/>
    <x v="1"/>
    <x v="18"/>
    <x v="0"/>
    <x v="1143"/>
  </r>
  <r>
    <n v="1144"/>
    <x v="1144"/>
    <x v="1143"/>
    <x v="219"/>
    <x v="117"/>
    <x v="2"/>
    <x v="0"/>
    <s v="USD"/>
    <x v="1144"/>
    <x v="1144"/>
    <b v="0"/>
    <x v="78"/>
    <x v="1"/>
    <x v="19"/>
    <x v="0"/>
    <x v="1144"/>
  </r>
  <r>
    <n v="1145"/>
    <x v="1145"/>
    <x v="1144"/>
    <x v="58"/>
    <x v="173"/>
    <x v="2"/>
    <x v="0"/>
    <s v="USD"/>
    <x v="1145"/>
    <x v="1145"/>
    <b v="0"/>
    <x v="29"/>
    <x v="1"/>
    <x v="19"/>
    <x v="3"/>
    <x v="1145"/>
  </r>
  <r>
    <n v="1146"/>
    <x v="1146"/>
    <x v="1145"/>
    <x v="12"/>
    <x v="798"/>
    <x v="2"/>
    <x v="0"/>
    <s v="USD"/>
    <x v="1146"/>
    <x v="1146"/>
    <b v="0"/>
    <x v="8"/>
    <x v="1"/>
    <x v="19"/>
    <x v="3"/>
    <x v="1146"/>
  </r>
  <r>
    <n v="1147"/>
    <x v="1147"/>
    <x v="1146"/>
    <x v="31"/>
    <x v="117"/>
    <x v="2"/>
    <x v="5"/>
    <s v="CAD"/>
    <x v="1147"/>
    <x v="1147"/>
    <b v="0"/>
    <x v="78"/>
    <x v="1"/>
    <x v="19"/>
    <x v="3"/>
    <x v="1147"/>
  </r>
  <r>
    <n v="1148"/>
    <x v="1148"/>
    <x v="1147"/>
    <x v="36"/>
    <x v="799"/>
    <x v="2"/>
    <x v="0"/>
    <s v="USD"/>
    <x v="1148"/>
    <x v="1148"/>
    <b v="0"/>
    <x v="83"/>
    <x v="1"/>
    <x v="19"/>
    <x v="2"/>
    <x v="1148"/>
  </r>
  <r>
    <n v="1149"/>
    <x v="1149"/>
    <x v="1148"/>
    <x v="63"/>
    <x v="735"/>
    <x v="2"/>
    <x v="0"/>
    <s v="USD"/>
    <x v="1149"/>
    <x v="1149"/>
    <b v="0"/>
    <x v="84"/>
    <x v="1"/>
    <x v="19"/>
    <x v="2"/>
    <x v="1149"/>
  </r>
  <r>
    <n v="1150"/>
    <x v="1150"/>
    <x v="1149"/>
    <x v="30"/>
    <x v="800"/>
    <x v="2"/>
    <x v="0"/>
    <s v="USD"/>
    <x v="1150"/>
    <x v="1150"/>
    <b v="0"/>
    <x v="79"/>
    <x v="1"/>
    <x v="19"/>
    <x v="0"/>
    <x v="1150"/>
  </r>
  <r>
    <n v="1151"/>
    <x v="1151"/>
    <x v="1150"/>
    <x v="31"/>
    <x v="117"/>
    <x v="2"/>
    <x v="0"/>
    <s v="USD"/>
    <x v="1151"/>
    <x v="1151"/>
    <b v="0"/>
    <x v="78"/>
    <x v="1"/>
    <x v="19"/>
    <x v="0"/>
    <x v="1151"/>
  </r>
  <r>
    <n v="1152"/>
    <x v="1152"/>
    <x v="1151"/>
    <x v="194"/>
    <x v="608"/>
    <x v="2"/>
    <x v="0"/>
    <s v="USD"/>
    <x v="1152"/>
    <x v="1152"/>
    <b v="0"/>
    <x v="41"/>
    <x v="1"/>
    <x v="19"/>
    <x v="0"/>
    <x v="1152"/>
  </r>
  <r>
    <n v="1153"/>
    <x v="1153"/>
    <x v="1152"/>
    <x v="6"/>
    <x v="155"/>
    <x v="2"/>
    <x v="0"/>
    <s v="USD"/>
    <x v="1153"/>
    <x v="1153"/>
    <b v="0"/>
    <x v="29"/>
    <x v="1"/>
    <x v="19"/>
    <x v="0"/>
    <x v="1153"/>
  </r>
  <r>
    <n v="1154"/>
    <x v="1154"/>
    <x v="1153"/>
    <x v="10"/>
    <x v="144"/>
    <x v="2"/>
    <x v="0"/>
    <s v="USD"/>
    <x v="1154"/>
    <x v="1154"/>
    <b v="0"/>
    <x v="83"/>
    <x v="1"/>
    <x v="19"/>
    <x v="0"/>
    <x v="1154"/>
  </r>
  <r>
    <n v="1155"/>
    <x v="1155"/>
    <x v="1154"/>
    <x v="31"/>
    <x v="801"/>
    <x v="2"/>
    <x v="0"/>
    <s v="USD"/>
    <x v="1155"/>
    <x v="1155"/>
    <b v="0"/>
    <x v="22"/>
    <x v="1"/>
    <x v="19"/>
    <x v="3"/>
    <x v="1155"/>
  </r>
  <r>
    <n v="1156"/>
    <x v="1156"/>
    <x v="1155"/>
    <x v="115"/>
    <x v="117"/>
    <x v="2"/>
    <x v="0"/>
    <s v="USD"/>
    <x v="1156"/>
    <x v="1156"/>
    <b v="0"/>
    <x v="78"/>
    <x v="1"/>
    <x v="19"/>
    <x v="0"/>
    <x v="1156"/>
  </r>
  <r>
    <n v="1157"/>
    <x v="1157"/>
    <x v="1156"/>
    <x v="3"/>
    <x v="118"/>
    <x v="2"/>
    <x v="0"/>
    <s v="USD"/>
    <x v="1157"/>
    <x v="1157"/>
    <b v="0"/>
    <x v="83"/>
    <x v="1"/>
    <x v="19"/>
    <x v="3"/>
    <x v="1157"/>
  </r>
  <r>
    <n v="1158"/>
    <x v="1158"/>
    <x v="1157"/>
    <x v="51"/>
    <x v="428"/>
    <x v="2"/>
    <x v="0"/>
    <s v="USD"/>
    <x v="1158"/>
    <x v="1158"/>
    <b v="0"/>
    <x v="83"/>
    <x v="1"/>
    <x v="19"/>
    <x v="3"/>
    <x v="1158"/>
  </r>
  <r>
    <n v="1159"/>
    <x v="1159"/>
    <x v="1158"/>
    <x v="220"/>
    <x v="117"/>
    <x v="2"/>
    <x v="0"/>
    <s v="USD"/>
    <x v="1159"/>
    <x v="1159"/>
    <b v="0"/>
    <x v="78"/>
    <x v="1"/>
    <x v="19"/>
    <x v="0"/>
    <x v="1159"/>
  </r>
  <r>
    <n v="1160"/>
    <x v="1160"/>
    <x v="1159"/>
    <x v="11"/>
    <x v="802"/>
    <x v="2"/>
    <x v="0"/>
    <s v="USD"/>
    <x v="1160"/>
    <x v="1160"/>
    <b v="0"/>
    <x v="10"/>
    <x v="1"/>
    <x v="19"/>
    <x v="0"/>
    <x v="1160"/>
  </r>
  <r>
    <n v="1161"/>
    <x v="1161"/>
    <x v="1160"/>
    <x v="102"/>
    <x v="117"/>
    <x v="2"/>
    <x v="0"/>
    <s v="USD"/>
    <x v="1161"/>
    <x v="1161"/>
    <b v="0"/>
    <x v="78"/>
    <x v="1"/>
    <x v="19"/>
    <x v="0"/>
    <x v="1161"/>
  </r>
  <r>
    <n v="1162"/>
    <x v="1162"/>
    <x v="1161"/>
    <x v="127"/>
    <x v="428"/>
    <x v="2"/>
    <x v="0"/>
    <s v="USD"/>
    <x v="1162"/>
    <x v="1162"/>
    <b v="0"/>
    <x v="84"/>
    <x v="1"/>
    <x v="19"/>
    <x v="3"/>
    <x v="1162"/>
  </r>
  <r>
    <n v="1163"/>
    <x v="1163"/>
    <x v="1162"/>
    <x v="221"/>
    <x v="117"/>
    <x v="2"/>
    <x v="0"/>
    <s v="USD"/>
    <x v="1163"/>
    <x v="1163"/>
    <b v="0"/>
    <x v="78"/>
    <x v="1"/>
    <x v="19"/>
    <x v="3"/>
    <x v="1163"/>
  </r>
  <r>
    <n v="1164"/>
    <x v="1164"/>
    <x v="1163"/>
    <x v="3"/>
    <x v="117"/>
    <x v="2"/>
    <x v="0"/>
    <s v="USD"/>
    <x v="1164"/>
    <x v="1164"/>
    <b v="0"/>
    <x v="78"/>
    <x v="1"/>
    <x v="19"/>
    <x v="2"/>
    <x v="1164"/>
  </r>
  <r>
    <n v="1165"/>
    <x v="1165"/>
    <x v="1164"/>
    <x v="3"/>
    <x v="803"/>
    <x v="2"/>
    <x v="0"/>
    <s v="USD"/>
    <x v="1165"/>
    <x v="1165"/>
    <b v="0"/>
    <x v="20"/>
    <x v="1"/>
    <x v="19"/>
    <x v="3"/>
    <x v="1165"/>
  </r>
  <r>
    <n v="1166"/>
    <x v="1166"/>
    <x v="1165"/>
    <x v="36"/>
    <x v="804"/>
    <x v="2"/>
    <x v="0"/>
    <s v="USD"/>
    <x v="1166"/>
    <x v="1166"/>
    <b v="0"/>
    <x v="22"/>
    <x v="1"/>
    <x v="19"/>
    <x v="0"/>
    <x v="1166"/>
  </r>
  <r>
    <n v="1167"/>
    <x v="1167"/>
    <x v="1166"/>
    <x v="127"/>
    <x v="805"/>
    <x v="2"/>
    <x v="0"/>
    <s v="USD"/>
    <x v="1167"/>
    <x v="1167"/>
    <b v="0"/>
    <x v="38"/>
    <x v="1"/>
    <x v="19"/>
    <x v="3"/>
    <x v="1167"/>
  </r>
  <r>
    <n v="1168"/>
    <x v="1168"/>
    <x v="1167"/>
    <x v="102"/>
    <x v="806"/>
    <x v="2"/>
    <x v="0"/>
    <s v="USD"/>
    <x v="1168"/>
    <x v="1168"/>
    <b v="0"/>
    <x v="83"/>
    <x v="1"/>
    <x v="19"/>
    <x v="2"/>
    <x v="1168"/>
  </r>
  <r>
    <n v="1169"/>
    <x v="1169"/>
    <x v="1168"/>
    <x v="3"/>
    <x v="157"/>
    <x v="2"/>
    <x v="0"/>
    <s v="USD"/>
    <x v="1169"/>
    <x v="1169"/>
    <b v="0"/>
    <x v="83"/>
    <x v="1"/>
    <x v="19"/>
    <x v="0"/>
    <x v="1169"/>
  </r>
  <r>
    <n v="1170"/>
    <x v="1170"/>
    <x v="1169"/>
    <x v="31"/>
    <x v="173"/>
    <x v="2"/>
    <x v="1"/>
    <s v="GBP"/>
    <x v="1170"/>
    <x v="1170"/>
    <b v="0"/>
    <x v="84"/>
    <x v="1"/>
    <x v="19"/>
    <x v="0"/>
    <x v="1170"/>
  </r>
  <r>
    <n v="1171"/>
    <x v="1171"/>
    <x v="1170"/>
    <x v="31"/>
    <x v="379"/>
    <x v="2"/>
    <x v="0"/>
    <s v="USD"/>
    <x v="1171"/>
    <x v="1171"/>
    <b v="0"/>
    <x v="29"/>
    <x v="1"/>
    <x v="19"/>
    <x v="3"/>
    <x v="1171"/>
  </r>
  <r>
    <n v="1172"/>
    <x v="1172"/>
    <x v="1171"/>
    <x v="7"/>
    <x v="117"/>
    <x v="2"/>
    <x v="0"/>
    <s v="USD"/>
    <x v="1172"/>
    <x v="1172"/>
    <b v="0"/>
    <x v="78"/>
    <x v="1"/>
    <x v="19"/>
    <x v="3"/>
    <x v="1172"/>
  </r>
  <r>
    <n v="1173"/>
    <x v="1173"/>
    <x v="1172"/>
    <x v="152"/>
    <x v="134"/>
    <x v="2"/>
    <x v="0"/>
    <s v="USD"/>
    <x v="1173"/>
    <x v="1173"/>
    <b v="0"/>
    <x v="29"/>
    <x v="1"/>
    <x v="19"/>
    <x v="0"/>
    <x v="1173"/>
  </r>
  <r>
    <n v="1174"/>
    <x v="1174"/>
    <x v="1173"/>
    <x v="36"/>
    <x v="807"/>
    <x v="2"/>
    <x v="0"/>
    <s v="USD"/>
    <x v="1174"/>
    <x v="1174"/>
    <b v="0"/>
    <x v="10"/>
    <x v="1"/>
    <x v="19"/>
    <x v="2"/>
    <x v="1174"/>
  </r>
  <r>
    <n v="1175"/>
    <x v="1175"/>
    <x v="1174"/>
    <x v="22"/>
    <x v="793"/>
    <x v="2"/>
    <x v="0"/>
    <s v="USD"/>
    <x v="1175"/>
    <x v="1175"/>
    <b v="0"/>
    <x v="82"/>
    <x v="1"/>
    <x v="19"/>
    <x v="0"/>
    <x v="1175"/>
  </r>
  <r>
    <n v="1176"/>
    <x v="1176"/>
    <x v="1175"/>
    <x v="164"/>
    <x v="115"/>
    <x v="2"/>
    <x v="2"/>
    <s v="AUD"/>
    <x v="1176"/>
    <x v="1176"/>
    <b v="0"/>
    <x v="29"/>
    <x v="1"/>
    <x v="19"/>
    <x v="1"/>
    <x v="1176"/>
  </r>
  <r>
    <n v="1177"/>
    <x v="1177"/>
    <x v="1176"/>
    <x v="12"/>
    <x v="117"/>
    <x v="2"/>
    <x v="1"/>
    <s v="GBP"/>
    <x v="1177"/>
    <x v="1177"/>
    <b v="0"/>
    <x v="78"/>
    <x v="1"/>
    <x v="19"/>
    <x v="3"/>
    <x v="1177"/>
  </r>
  <r>
    <n v="1178"/>
    <x v="1178"/>
    <x v="1177"/>
    <x v="96"/>
    <x v="139"/>
    <x v="2"/>
    <x v="0"/>
    <s v="USD"/>
    <x v="1178"/>
    <x v="1178"/>
    <b v="0"/>
    <x v="29"/>
    <x v="1"/>
    <x v="19"/>
    <x v="3"/>
    <x v="1178"/>
  </r>
  <r>
    <n v="1179"/>
    <x v="1179"/>
    <x v="1178"/>
    <x v="127"/>
    <x v="667"/>
    <x v="2"/>
    <x v="5"/>
    <s v="CAD"/>
    <x v="1179"/>
    <x v="1179"/>
    <b v="0"/>
    <x v="81"/>
    <x v="1"/>
    <x v="19"/>
    <x v="0"/>
    <x v="1179"/>
  </r>
  <r>
    <n v="1180"/>
    <x v="1180"/>
    <x v="1179"/>
    <x v="63"/>
    <x v="808"/>
    <x v="2"/>
    <x v="0"/>
    <s v="USD"/>
    <x v="1180"/>
    <x v="1180"/>
    <b v="0"/>
    <x v="268"/>
    <x v="1"/>
    <x v="19"/>
    <x v="3"/>
    <x v="1180"/>
  </r>
  <r>
    <n v="1181"/>
    <x v="1181"/>
    <x v="1180"/>
    <x v="63"/>
    <x v="460"/>
    <x v="2"/>
    <x v="0"/>
    <s v="USD"/>
    <x v="1181"/>
    <x v="1181"/>
    <b v="0"/>
    <x v="83"/>
    <x v="1"/>
    <x v="19"/>
    <x v="0"/>
    <x v="1181"/>
  </r>
  <r>
    <n v="1182"/>
    <x v="1182"/>
    <x v="1181"/>
    <x v="28"/>
    <x v="809"/>
    <x v="2"/>
    <x v="0"/>
    <s v="USD"/>
    <x v="1182"/>
    <x v="1182"/>
    <b v="0"/>
    <x v="80"/>
    <x v="1"/>
    <x v="19"/>
    <x v="2"/>
    <x v="1182"/>
  </r>
  <r>
    <n v="1183"/>
    <x v="1183"/>
    <x v="1182"/>
    <x v="30"/>
    <x v="173"/>
    <x v="2"/>
    <x v="0"/>
    <s v="USD"/>
    <x v="1183"/>
    <x v="1183"/>
    <b v="0"/>
    <x v="83"/>
    <x v="1"/>
    <x v="19"/>
    <x v="2"/>
    <x v="1183"/>
  </r>
  <r>
    <n v="1184"/>
    <x v="1184"/>
    <x v="1183"/>
    <x v="29"/>
    <x v="810"/>
    <x v="0"/>
    <x v="1"/>
    <s v="GBP"/>
    <x v="1184"/>
    <x v="1184"/>
    <b v="0"/>
    <x v="269"/>
    <x v="0"/>
    <x v="20"/>
    <x v="1"/>
    <x v="1184"/>
  </r>
  <r>
    <n v="1185"/>
    <x v="1185"/>
    <x v="1184"/>
    <x v="78"/>
    <x v="811"/>
    <x v="0"/>
    <x v="0"/>
    <s v="USD"/>
    <x v="1185"/>
    <x v="1185"/>
    <b v="0"/>
    <x v="112"/>
    <x v="0"/>
    <x v="20"/>
    <x v="0"/>
    <x v="1185"/>
  </r>
  <r>
    <n v="1186"/>
    <x v="1186"/>
    <x v="1185"/>
    <x v="51"/>
    <x v="812"/>
    <x v="0"/>
    <x v="1"/>
    <s v="GBP"/>
    <x v="1186"/>
    <x v="1186"/>
    <b v="0"/>
    <x v="252"/>
    <x v="0"/>
    <x v="20"/>
    <x v="0"/>
    <x v="1186"/>
  </r>
  <r>
    <n v="1187"/>
    <x v="1187"/>
    <x v="1186"/>
    <x v="222"/>
    <x v="813"/>
    <x v="0"/>
    <x v="0"/>
    <s v="USD"/>
    <x v="1187"/>
    <x v="1187"/>
    <b v="0"/>
    <x v="16"/>
    <x v="0"/>
    <x v="20"/>
    <x v="0"/>
    <x v="1187"/>
  </r>
  <r>
    <n v="1188"/>
    <x v="1188"/>
    <x v="1187"/>
    <x v="13"/>
    <x v="728"/>
    <x v="0"/>
    <x v="5"/>
    <s v="CAD"/>
    <x v="1188"/>
    <x v="1188"/>
    <b v="0"/>
    <x v="268"/>
    <x v="0"/>
    <x v="20"/>
    <x v="2"/>
    <x v="1188"/>
  </r>
  <r>
    <n v="1189"/>
    <x v="1189"/>
    <x v="1188"/>
    <x v="7"/>
    <x v="814"/>
    <x v="0"/>
    <x v="0"/>
    <s v="USD"/>
    <x v="1189"/>
    <x v="1189"/>
    <b v="0"/>
    <x v="48"/>
    <x v="0"/>
    <x v="20"/>
    <x v="2"/>
    <x v="1189"/>
  </r>
  <r>
    <n v="1190"/>
    <x v="1190"/>
    <x v="1189"/>
    <x v="2"/>
    <x v="815"/>
    <x v="0"/>
    <x v="0"/>
    <s v="USD"/>
    <x v="1190"/>
    <x v="1190"/>
    <b v="0"/>
    <x v="62"/>
    <x v="0"/>
    <x v="20"/>
    <x v="3"/>
    <x v="1190"/>
  </r>
  <r>
    <n v="1191"/>
    <x v="1191"/>
    <x v="1190"/>
    <x v="200"/>
    <x v="816"/>
    <x v="0"/>
    <x v="0"/>
    <s v="USD"/>
    <x v="1191"/>
    <x v="1191"/>
    <b v="0"/>
    <x v="51"/>
    <x v="0"/>
    <x v="20"/>
    <x v="2"/>
    <x v="1191"/>
  </r>
  <r>
    <n v="1192"/>
    <x v="1192"/>
    <x v="1191"/>
    <x v="213"/>
    <x v="817"/>
    <x v="0"/>
    <x v="1"/>
    <s v="GBP"/>
    <x v="1192"/>
    <x v="1192"/>
    <b v="0"/>
    <x v="41"/>
    <x v="0"/>
    <x v="20"/>
    <x v="1"/>
    <x v="1192"/>
  </r>
  <r>
    <n v="1193"/>
    <x v="1193"/>
    <x v="1192"/>
    <x v="223"/>
    <x v="818"/>
    <x v="0"/>
    <x v="0"/>
    <s v="USD"/>
    <x v="1193"/>
    <x v="1193"/>
    <b v="0"/>
    <x v="270"/>
    <x v="0"/>
    <x v="20"/>
    <x v="2"/>
    <x v="1193"/>
  </r>
  <r>
    <n v="1194"/>
    <x v="1194"/>
    <x v="1193"/>
    <x v="78"/>
    <x v="819"/>
    <x v="0"/>
    <x v="17"/>
    <s v="EUR"/>
    <x v="1194"/>
    <x v="1194"/>
    <b v="0"/>
    <x v="271"/>
    <x v="0"/>
    <x v="20"/>
    <x v="0"/>
    <x v="1194"/>
  </r>
  <r>
    <n v="1195"/>
    <x v="1195"/>
    <x v="1194"/>
    <x v="3"/>
    <x v="820"/>
    <x v="0"/>
    <x v="13"/>
    <s v="EUR"/>
    <x v="1195"/>
    <x v="1195"/>
    <b v="0"/>
    <x v="203"/>
    <x v="0"/>
    <x v="20"/>
    <x v="0"/>
    <x v="1195"/>
  </r>
  <r>
    <n v="1196"/>
    <x v="1196"/>
    <x v="1195"/>
    <x v="107"/>
    <x v="821"/>
    <x v="0"/>
    <x v="1"/>
    <s v="GBP"/>
    <x v="1196"/>
    <x v="1196"/>
    <b v="0"/>
    <x v="272"/>
    <x v="0"/>
    <x v="20"/>
    <x v="0"/>
    <x v="1196"/>
  </r>
  <r>
    <n v="1197"/>
    <x v="1197"/>
    <x v="1196"/>
    <x v="36"/>
    <x v="822"/>
    <x v="0"/>
    <x v="0"/>
    <s v="USD"/>
    <x v="1197"/>
    <x v="1197"/>
    <b v="0"/>
    <x v="100"/>
    <x v="0"/>
    <x v="20"/>
    <x v="2"/>
    <x v="1197"/>
  </r>
  <r>
    <n v="1198"/>
    <x v="1198"/>
    <x v="1197"/>
    <x v="8"/>
    <x v="823"/>
    <x v="0"/>
    <x v="0"/>
    <s v="USD"/>
    <x v="1198"/>
    <x v="1198"/>
    <b v="0"/>
    <x v="157"/>
    <x v="0"/>
    <x v="20"/>
    <x v="0"/>
    <x v="1198"/>
  </r>
  <r>
    <n v="1199"/>
    <x v="1199"/>
    <x v="1198"/>
    <x v="224"/>
    <x v="824"/>
    <x v="0"/>
    <x v="1"/>
    <s v="GBP"/>
    <x v="1199"/>
    <x v="1199"/>
    <b v="0"/>
    <x v="82"/>
    <x v="0"/>
    <x v="20"/>
    <x v="0"/>
    <x v="1199"/>
  </r>
  <r>
    <n v="1200"/>
    <x v="1200"/>
    <x v="1199"/>
    <x v="225"/>
    <x v="825"/>
    <x v="0"/>
    <x v="0"/>
    <s v="USD"/>
    <x v="1200"/>
    <x v="1200"/>
    <b v="0"/>
    <x v="273"/>
    <x v="0"/>
    <x v="20"/>
    <x v="0"/>
    <x v="1200"/>
  </r>
  <r>
    <n v="1201"/>
    <x v="1201"/>
    <x v="1200"/>
    <x v="12"/>
    <x v="826"/>
    <x v="0"/>
    <x v="1"/>
    <s v="GBP"/>
    <x v="1201"/>
    <x v="1201"/>
    <b v="0"/>
    <x v="112"/>
    <x v="0"/>
    <x v="20"/>
    <x v="2"/>
    <x v="1201"/>
  </r>
  <r>
    <n v="1202"/>
    <x v="1202"/>
    <x v="1201"/>
    <x v="31"/>
    <x v="827"/>
    <x v="0"/>
    <x v="2"/>
    <s v="AUD"/>
    <x v="1202"/>
    <x v="1202"/>
    <b v="0"/>
    <x v="197"/>
    <x v="0"/>
    <x v="20"/>
    <x v="0"/>
    <x v="1202"/>
  </r>
  <r>
    <n v="1203"/>
    <x v="1203"/>
    <x v="1202"/>
    <x v="226"/>
    <x v="828"/>
    <x v="0"/>
    <x v="0"/>
    <s v="USD"/>
    <x v="1203"/>
    <x v="1203"/>
    <b v="0"/>
    <x v="21"/>
    <x v="0"/>
    <x v="20"/>
    <x v="0"/>
    <x v="1203"/>
  </r>
  <r>
    <n v="1204"/>
    <x v="1204"/>
    <x v="1203"/>
    <x v="93"/>
    <x v="829"/>
    <x v="0"/>
    <x v="0"/>
    <s v="USD"/>
    <x v="1204"/>
    <x v="1204"/>
    <b v="0"/>
    <x v="7"/>
    <x v="0"/>
    <x v="20"/>
    <x v="0"/>
    <x v="1204"/>
  </r>
  <r>
    <n v="1205"/>
    <x v="1205"/>
    <x v="1204"/>
    <x v="93"/>
    <x v="830"/>
    <x v="0"/>
    <x v="12"/>
    <s v="EUR"/>
    <x v="1205"/>
    <x v="1205"/>
    <b v="0"/>
    <x v="95"/>
    <x v="0"/>
    <x v="20"/>
    <x v="0"/>
    <x v="1205"/>
  </r>
  <r>
    <n v="1206"/>
    <x v="1206"/>
    <x v="1205"/>
    <x v="42"/>
    <x v="831"/>
    <x v="0"/>
    <x v="15"/>
    <s v="EUR"/>
    <x v="1206"/>
    <x v="1206"/>
    <b v="0"/>
    <x v="58"/>
    <x v="0"/>
    <x v="20"/>
    <x v="1"/>
    <x v="1206"/>
  </r>
  <r>
    <n v="1207"/>
    <x v="1207"/>
    <x v="1206"/>
    <x v="227"/>
    <x v="832"/>
    <x v="0"/>
    <x v="13"/>
    <s v="EUR"/>
    <x v="1207"/>
    <x v="1207"/>
    <b v="0"/>
    <x v="261"/>
    <x v="0"/>
    <x v="20"/>
    <x v="2"/>
    <x v="1207"/>
  </r>
  <r>
    <n v="1208"/>
    <x v="1208"/>
    <x v="1207"/>
    <x v="3"/>
    <x v="833"/>
    <x v="0"/>
    <x v="0"/>
    <s v="USD"/>
    <x v="1208"/>
    <x v="1208"/>
    <b v="0"/>
    <x v="11"/>
    <x v="0"/>
    <x v="20"/>
    <x v="2"/>
    <x v="1208"/>
  </r>
  <r>
    <n v="1209"/>
    <x v="1209"/>
    <x v="1208"/>
    <x v="12"/>
    <x v="834"/>
    <x v="0"/>
    <x v="0"/>
    <s v="USD"/>
    <x v="1209"/>
    <x v="1209"/>
    <b v="0"/>
    <x v="67"/>
    <x v="0"/>
    <x v="20"/>
    <x v="1"/>
    <x v="1209"/>
  </r>
  <r>
    <n v="1210"/>
    <x v="1210"/>
    <x v="1209"/>
    <x v="22"/>
    <x v="835"/>
    <x v="0"/>
    <x v="11"/>
    <s v="SEK"/>
    <x v="1210"/>
    <x v="1210"/>
    <b v="0"/>
    <x v="273"/>
    <x v="0"/>
    <x v="20"/>
    <x v="0"/>
    <x v="1210"/>
  </r>
  <r>
    <n v="1211"/>
    <x v="1211"/>
    <x v="1210"/>
    <x v="28"/>
    <x v="836"/>
    <x v="0"/>
    <x v="5"/>
    <s v="CAD"/>
    <x v="1211"/>
    <x v="1211"/>
    <b v="0"/>
    <x v="79"/>
    <x v="0"/>
    <x v="20"/>
    <x v="2"/>
    <x v="1211"/>
  </r>
  <r>
    <n v="1212"/>
    <x v="1212"/>
    <x v="1211"/>
    <x v="30"/>
    <x v="594"/>
    <x v="0"/>
    <x v="0"/>
    <s v="USD"/>
    <x v="1212"/>
    <x v="1212"/>
    <b v="0"/>
    <x v="183"/>
    <x v="0"/>
    <x v="20"/>
    <x v="0"/>
    <x v="1212"/>
  </r>
  <r>
    <n v="1213"/>
    <x v="1213"/>
    <x v="1212"/>
    <x v="115"/>
    <x v="837"/>
    <x v="0"/>
    <x v="1"/>
    <s v="GBP"/>
    <x v="1213"/>
    <x v="1213"/>
    <b v="0"/>
    <x v="52"/>
    <x v="0"/>
    <x v="20"/>
    <x v="2"/>
    <x v="1213"/>
  </r>
  <r>
    <n v="1214"/>
    <x v="1214"/>
    <x v="1213"/>
    <x v="13"/>
    <x v="838"/>
    <x v="0"/>
    <x v="0"/>
    <s v="USD"/>
    <x v="1214"/>
    <x v="1214"/>
    <b v="0"/>
    <x v="20"/>
    <x v="0"/>
    <x v="20"/>
    <x v="0"/>
    <x v="1214"/>
  </r>
  <r>
    <n v="1215"/>
    <x v="1215"/>
    <x v="1214"/>
    <x v="10"/>
    <x v="839"/>
    <x v="0"/>
    <x v="0"/>
    <s v="USD"/>
    <x v="1215"/>
    <x v="1215"/>
    <b v="0"/>
    <x v="274"/>
    <x v="0"/>
    <x v="20"/>
    <x v="3"/>
    <x v="1215"/>
  </r>
  <r>
    <n v="1216"/>
    <x v="1216"/>
    <x v="1215"/>
    <x v="32"/>
    <x v="840"/>
    <x v="0"/>
    <x v="0"/>
    <s v="USD"/>
    <x v="1216"/>
    <x v="1216"/>
    <b v="0"/>
    <x v="147"/>
    <x v="0"/>
    <x v="20"/>
    <x v="0"/>
    <x v="1216"/>
  </r>
  <r>
    <n v="1217"/>
    <x v="1217"/>
    <x v="1216"/>
    <x v="228"/>
    <x v="841"/>
    <x v="0"/>
    <x v="0"/>
    <s v="USD"/>
    <x v="1217"/>
    <x v="1217"/>
    <b v="0"/>
    <x v="275"/>
    <x v="0"/>
    <x v="20"/>
    <x v="2"/>
    <x v="1217"/>
  </r>
  <r>
    <n v="1218"/>
    <x v="1218"/>
    <x v="1217"/>
    <x v="7"/>
    <x v="842"/>
    <x v="0"/>
    <x v="0"/>
    <s v="USD"/>
    <x v="1218"/>
    <x v="1218"/>
    <b v="0"/>
    <x v="30"/>
    <x v="0"/>
    <x v="20"/>
    <x v="0"/>
    <x v="1218"/>
  </r>
  <r>
    <n v="1219"/>
    <x v="1219"/>
    <x v="1218"/>
    <x v="229"/>
    <x v="843"/>
    <x v="0"/>
    <x v="0"/>
    <s v="USD"/>
    <x v="1219"/>
    <x v="1219"/>
    <b v="0"/>
    <x v="35"/>
    <x v="0"/>
    <x v="20"/>
    <x v="2"/>
    <x v="1219"/>
  </r>
  <r>
    <n v="1220"/>
    <x v="1220"/>
    <x v="1219"/>
    <x v="36"/>
    <x v="844"/>
    <x v="0"/>
    <x v="12"/>
    <s v="EUR"/>
    <x v="1220"/>
    <x v="1220"/>
    <b v="0"/>
    <x v="205"/>
    <x v="0"/>
    <x v="20"/>
    <x v="0"/>
    <x v="1220"/>
  </r>
  <r>
    <n v="1221"/>
    <x v="1221"/>
    <x v="1220"/>
    <x v="41"/>
    <x v="845"/>
    <x v="0"/>
    <x v="1"/>
    <s v="GBP"/>
    <x v="1221"/>
    <x v="1221"/>
    <b v="0"/>
    <x v="273"/>
    <x v="0"/>
    <x v="20"/>
    <x v="2"/>
    <x v="1221"/>
  </r>
  <r>
    <n v="1222"/>
    <x v="1222"/>
    <x v="1221"/>
    <x v="23"/>
    <x v="846"/>
    <x v="0"/>
    <x v="5"/>
    <s v="CAD"/>
    <x v="1222"/>
    <x v="1222"/>
    <b v="0"/>
    <x v="276"/>
    <x v="0"/>
    <x v="20"/>
    <x v="2"/>
    <x v="1222"/>
  </r>
  <r>
    <n v="1223"/>
    <x v="1223"/>
    <x v="1222"/>
    <x v="230"/>
    <x v="847"/>
    <x v="0"/>
    <x v="0"/>
    <s v="USD"/>
    <x v="1223"/>
    <x v="1223"/>
    <b v="0"/>
    <x v="277"/>
    <x v="0"/>
    <x v="20"/>
    <x v="2"/>
    <x v="1223"/>
  </r>
  <r>
    <n v="1224"/>
    <x v="1224"/>
    <x v="1223"/>
    <x v="36"/>
    <x v="848"/>
    <x v="1"/>
    <x v="0"/>
    <s v="USD"/>
    <x v="1224"/>
    <x v="1224"/>
    <b v="0"/>
    <x v="59"/>
    <x v="1"/>
    <x v="21"/>
    <x v="3"/>
    <x v="1224"/>
  </r>
  <r>
    <n v="1225"/>
    <x v="1225"/>
    <x v="1224"/>
    <x v="9"/>
    <x v="849"/>
    <x v="1"/>
    <x v="0"/>
    <s v="USD"/>
    <x v="1225"/>
    <x v="1225"/>
    <b v="0"/>
    <x v="83"/>
    <x v="1"/>
    <x v="21"/>
    <x v="4"/>
    <x v="1225"/>
  </r>
  <r>
    <n v="1226"/>
    <x v="1226"/>
    <x v="1225"/>
    <x v="63"/>
    <x v="850"/>
    <x v="1"/>
    <x v="0"/>
    <s v="USD"/>
    <x v="1226"/>
    <x v="1226"/>
    <b v="0"/>
    <x v="244"/>
    <x v="1"/>
    <x v="21"/>
    <x v="3"/>
    <x v="1226"/>
  </r>
  <r>
    <n v="1227"/>
    <x v="1227"/>
    <x v="1226"/>
    <x v="13"/>
    <x v="117"/>
    <x v="1"/>
    <x v="0"/>
    <s v="USD"/>
    <x v="1227"/>
    <x v="1227"/>
    <b v="0"/>
    <x v="78"/>
    <x v="1"/>
    <x v="21"/>
    <x v="3"/>
    <x v="1227"/>
  </r>
  <r>
    <n v="1228"/>
    <x v="1228"/>
    <x v="1227"/>
    <x v="10"/>
    <x v="159"/>
    <x v="1"/>
    <x v="0"/>
    <s v="USD"/>
    <x v="1228"/>
    <x v="1228"/>
    <b v="0"/>
    <x v="54"/>
    <x v="1"/>
    <x v="21"/>
    <x v="6"/>
    <x v="1228"/>
  </r>
  <r>
    <n v="1229"/>
    <x v="1229"/>
    <x v="1228"/>
    <x v="181"/>
    <x v="379"/>
    <x v="1"/>
    <x v="0"/>
    <s v="USD"/>
    <x v="1229"/>
    <x v="1229"/>
    <b v="0"/>
    <x v="29"/>
    <x v="1"/>
    <x v="21"/>
    <x v="5"/>
    <x v="1229"/>
  </r>
  <r>
    <n v="1230"/>
    <x v="1230"/>
    <x v="1229"/>
    <x v="69"/>
    <x v="117"/>
    <x v="1"/>
    <x v="0"/>
    <s v="USD"/>
    <x v="1230"/>
    <x v="1230"/>
    <b v="0"/>
    <x v="78"/>
    <x v="1"/>
    <x v="21"/>
    <x v="6"/>
    <x v="1230"/>
  </r>
  <r>
    <n v="1231"/>
    <x v="1231"/>
    <x v="1230"/>
    <x v="10"/>
    <x v="117"/>
    <x v="1"/>
    <x v="0"/>
    <s v="USD"/>
    <x v="1231"/>
    <x v="1231"/>
    <b v="0"/>
    <x v="78"/>
    <x v="1"/>
    <x v="21"/>
    <x v="0"/>
    <x v="1231"/>
  </r>
  <r>
    <n v="1232"/>
    <x v="1232"/>
    <x v="1231"/>
    <x v="10"/>
    <x v="130"/>
    <x v="1"/>
    <x v="0"/>
    <s v="USD"/>
    <x v="1232"/>
    <x v="1232"/>
    <b v="0"/>
    <x v="29"/>
    <x v="1"/>
    <x v="21"/>
    <x v="4"/>
    <x v="1232"/>
  </r>
  <r>
    <n v="1233"/>
    <x v="1233"/>
    <x v="1232"/>
    <x v="28"/>
    <x v="851"/>
    <x v="1"/>
    <x v="0"/>
    <s v="USD"/>
    <x v="1233"/>
    <x v="1233"/>
    <b v="0"/>
    <x v="79"/>
    <x v="1"/>
    <x v="21"/>
    <x v="5"/>
    <x v="1233"/>
  </r>
  <r>
    <n v="1234"/>
    <x v="1234"/>
    <x v="1233"/>
    <x v="63"/>
    <x v="117"/>
    <x v="1"/>
    <x v="1"/>
    <s v="GBP"/>
    <x v="1234"/>
    <x v="1234"/>
    <b v="0"/>
    <x v="78"/>
    <x v="1"/>
    <x v="21"/>
    <x v="0"/>
    <x v="1234"/>
  </r>
  <r>
    <n v="1235"/>
    <x v="1235"/>
    <x v="1234"/>
    <x v="231"/>
    <x v="852"/>
    <x v="1"/>
    <x v="0"/>
    <s v="USD"/>
    <x v="1235"/>
    <x v="1235"/>
    <b v="0"/>
    <x v="79"/>
    <x v="1"/>
    <x v="21"/>
    <x v="4"/>
    <x v="1235"/>
  </r>
  <r>
    <n v="1236"/>
    <x v="1236"/>
    <x v="1235"/>
    <x v="30"/>
    <x v="117"/>
    <x v="1"/>
    <x v="0"/>
    <s v="USD"/>
    <x v="1236"/>
    <x v="1236"/>
    <b v="0"/>
    <x v="78"/>
    <x v="1"/>
    <x v="21"/>
    <x v="5"/>
    <x v="1236"/>
  </r>
  <r>
    <n v="1237"/>
    <x v="1237"/>
    <x v="1236"/>
    <x v="31"/>
    <x v="117"/>
    <x v="1"/>
    <x v="0"/>
    <s v="USD"/>
    <x v="1237"/>
    <x v="1237"/>
    <b v="0"/>
    <x v="78"/>
    <x v="1"/>
    <x v="21"/>
    <x v="5"/>
    <x v="1237"/>
  </r>
  <r>
    <n v="1238"/>
    <x v="1238"/>
    <x v="1237"/>
    <x v="28"/>
    <x v="853"/>
    <x v="1"/>
    <x v="0"/>
    <s v="USD"/>
    <x v="1238"/>
    <x v="1238"/>
    <b v="0"/>
    <x v="83"/>
    <x v="1"/>
    <x v="21"/>
    <x v="6"/>
    <x v="1238"/>
  </r>
  <r>
    <n v="1239"/>
    <x v="1239"/>
    <x v="1238"/>
    <x v="30"/>
    <x v="117"/>
    <x v="1"/>
    <x v="0"/>
    <s v="USD"/>
    <x v="1239"/>
    <x v="1239"/>
    <b v="0"/>
    <x v="78"/>
    <x v="1"/>
    <x v="21"/>
    <x v="6"/>
    <x v="1239"/>
  </r>
  <r>
    <n v="1240"/>
    <x v="1240"/>
    <x v="1239"/>
    <x v="6"/>
    <x v="854"/>
    <x v="1"/>
    <x v="0"/>
    <s v="USD"/>
    <x v="1240"/>
    <x v="1240"/>
    <b v="0"/>
    <x v="22"/>
    <x v="1"/>
    <x v="21"/>
    <x v="4"/>
    <x v="1240"/>
  </r>
  <r>
    <n v="1241"/>
    <x v="1241"/>
    <x v="1240"/>
    <x v="10"/>
    <x v="855"/>
    <x v="1"/>
    <x v="0"/>
    <s v="USD"/>
    <x v="1241"/>
    <x v="1241"/>
    <b v="0"/>
    <x v="69"/>
    <x v="1"/>
    <x v="21"/>
    <x v="3"/>
    <x v="1241"/>
  </r>
  <r>
    <n v="1242"/>
    <x v="1242"/>
    <x v="1241"/>
    <x v="232"/>
    <x v="139"/>
    <x v="1"/>
    <x v="0"/>
    <s v="USD"/>
    <x v="1242"/>
    <x v="1242"/>
    <b v="0"/>
    <x v="29"/>
    <x v="1"/>
    <x v="21"/>
    <x v="6"/>
    <x v="1242"/>
  </r>
  <r>
    <n v="1243"/>
    <x v="1243"/>
    <x v="1242"/>
    <x v="14"/>
    <x v="856"/>
    <x v="1"/>
    <x v="0"/>
    <s v="USD"/>
    <x v="1243"/>
    <x v="1243"/>
    <b v="0"/>
    <x v="44"/>
    <x v="1"/>
    <x v="21"/>
    <x v="6"/>
    <x v="1243"/>
  </r>
  <r>
    <n v="1244"/>
    <x v="1244"/>
    <x v="1243"/>
    <x v="13"/>
    <x v="857"/>
    <x v="0"/>
    <x v="0"/>
    <s v="USD"/>
    <x v="1244"/>
    <x v="1244"/>
    <b v="1"/>
    <x v="43"/>
    <x v="0"/>
    <x v="11"/>
    <x v="4"/>
    <x v="1244"/>
  </r>
  <r>
    <n v="1245"/>
    <x v="1245"/>
    <x v="1244"/>
    <x v="13"/>
    <x v="858"/>
    <x v="0"/>
    <x v="0"/>
    <s v="USD"/>
    <x v="1245"/>
    <x v="1245"/>
    <b v="1"/>
    <x v="57"/>
    <x v="0"/>
    <x v="11"/>
    <x v="3"/>
    <x v="1245"/>
  </r>
  <r>
    <n v="1246"/>
    <x v="1246"/>
    <x v="1245"/>
    <x v="13"/>
    <x v="859"/>
    <x v="0"/>
    <x v="0"/>
    <s v="USD"/>
    <x v="1246"/>
    <x v="1246"/>
    <b v="1"/>
    <x v="162"/>
    <x v="0"/>
    <x v="11"/>
    <x v="6"/>
    <x v="1246"/>
  </r>
  <r>
    <n v="1247"/>
    <x v="1247"/>
    <x v="1246"/>
    <x v="8"/>
    <x v="860"/>
    <x v="0"/>
    <x v="0"/>
    <s v="USD"/>
    <x v="1247"/>
    <x v="1247"/>
    <b v="1"/>
    <x v="133"/>
    <x v="0"/>
    <x v="11"/>
    <x v="4"/>
    <x v="1247"/>
  </r>
  <r>
    <n v="1248"/>
    <x v="1248"/>
    <x v="1247"/>
    <x v="30"/>
    <x v="861"/>
    <x v="0"/>
    <x v="0"/>
    <s v="USD"/>
    <x v="1248"/>
    <x v="1248"/>
    <b v="1"/>
    <x v="211"/>
    <x v="0"/>
    <x v="11"/>
    <x v="3"/>
    <x v="1248"/>
  </r>
  <r>
    <n v="1249"/>
    <x v="1249"/>
    <x v="1248"/>
    <x v="10"/>
    <x v="862"/>
    <x v="0"/>
    <x v="0"/>
    <s v="USD"/>
    <x v="1249"/>
    <x v="1249"/>
    <b v="1"/>
    <x v="75"/>
    <x v="0"/>
    <x v="11"/>
    <x v="5"/>
    <x v="1249"/>
  </r>
  <r>
    <n v="1250"/>
    <x v="1250"/>
    <x v="1249"/>
    <x v="11"/>
    <x v="863"/>
    <x v="0"/>
    <x v="0"/>
    <s v="USD"/>
    <x v="1250"/>
    <x v="1250"/>
    <b v="1"/>
    <x v="278"/>
    <x v="0"/>
    <x v="11"/>
    <x v="3"/>
    <x v="1250"/>
  </r>
  <r>
    <n v="1251"/>
    <x v="1251"/>
    <x v="1250"/>
    <x v="12"/>
    <x v="864"/>
    <x v="0"/>
    <x v="0"/>
    <s v="USD"/>
    <x v="1251"/>
    <x v="1251"/>
    <b v="1"/>
    <x v="142"/>
    <x v="0"/>
    <x v="11"/>
    <x v="6"/>
    <x v="1251"/>
  </r>
  <r>
    <n v="1252"/>
    <x v="1252"/>
    <x v="1251"/>
    <x v="8"/>
    <x v="865"/>
    <x v="0"/>
    <x v="0"/>
    <s v="USD"/>
    <x v="1252"/>
    <x v="1252"/>
    <b v="1"/>
    <x v="261"/>
    <x v="0"/>
    <x v="11"/>
    <x v="4"/>
    <x v="1252"/>
  </r>
  <r>
    <n v="1253"/>
    <x v="1253"/>
    <x v="1252"/>
    <x v="185"/>
    <x v="866"/>
    <x v="0"/>
    <x v="0"/>
    <s v="USD"/>
    <x v="1253"/>
    <x v="1253"/>
    <b v="1"/>
    <x v="279"/>
    <x v="0"/>
    <x v="11"/>
    <x v="3"/>
    <x v="1253"/>
  </r>
  <r>
    <n v="1254"/>
    <x v="1254"/>
    <x v="1253"/>
    <x v="233"/>
    <x v="867"/>
    <x v="0"/>
    <x v="0"/>
    <s v="USD"/>
    <x v="1254"/>
    <x v="1254"/>
    <b v="1"/>
    <x v="261"/>
    <x v="0"/>
    <x v="11"/>
    <x v="7"/>
    <x v="1254"/>
  </r>
  <r>
    <n v="1255"/>
    <x v="1255"/>
    <x v="1254"/>
    <x v="9"/>
    <x v="868"/>
    <x v="0"/>
    <x v="0"/>
    <s v="USD"/>
    <x v="1255"/>
    <x v="1255"/>
    <b v="1"/>
    <x v="280"/>
    <x v="0"/>
    <x v="11"/>
    <x v="4"/>
    <x v="1255"/>
  </r>
  <r>
    <n v="1256"/>
    <x v="1256"/>
    <x v="1255"/>
    <x v="11"/>
    <x v="869"/>
    <x v="0"/>
    <x v="0"/>
    <s v="USD"/>
    <x v="1256"/>
    <x v="1256"/>
    <b v="1"/>
    <x v="281"/>
    <x v="0"/>
    <x v="11"/>
    <x v="5"/>
    <x v="1256"/>
  </r>
  <r>
    <n v="1257"/>
    <x v="1257"/>
    <x v="1256"/>
    <x v="62"/>
    <x v="870"/>
    <x v="0"/>
    <x v="0"/>
    <s v="USD"/>
    <x v="1257"/>
    <x v="1257"/>
    <b v="1"/>
    <x v="282"/>
    <x v="0"/>
    <x v="11"/>
    <x v="6"/>
    <x v="1257"/>
  </r>
  <r>
    <n v="1258"/>
    <x v="1258"/>
    <x v="1257"/>
    <x v="14"/>
    <x v="871"/>
    <x v="0"/>
    <x v="0"/>
    <s v="USD"/>
    <x v="1258"/>
    <x v="1258"/>
    <b v="1"/>
    <x v="283"/>
    <x v="0"/>
    <x v="11"/>
    <x v="4"/>
    <x v="1258"/>
  </r>
  <r>
    <n v="1259"/>
    <x v="1259"/>
    <x v="1258"/>
    <x v="30"/>
    <x v="872"/>
    <x v="0"/>
    <x v="0"/>
    <s v="USD"/>
    <x v="1259"/>
    <x v="1259"/>
    <b v="1"/>
    <x v="93"/>
    <x v="0"/>
    <x v="11"/>
    <x v="3"/>
    <x v="1259"/>
  </r>
  <r>
    <n v="1260"/>
    <x v="1260"/>
    <x v="1259"/>
    <x v="126"/>
    <x v="873"/>
    <x v="0"/>
    <x v="0"/>
    <s v="USD"/>
    <x v="1260"/>
    <x v="1260"/>
    <b v="1"/>
    <x v="142"/>
    <x v="0"/>
    <x v="11"/>
    <x v="3"/>
    <x v="1260"/>
  </r>
  <r>
    <n v="1261"/>
    <x v="1261"/>
    <x v="1260"/>
    <x v="13"/>
    <x v="874"/>
    <x v="0"/>
    <x v="0"/>
    <s v="USD"/>
    <x v="1261"/>
    <x v="1261"/>
    <b v="1"/>
    <x v="47"/>
    <x v="0"/>
    <x v="11"/>
    <x v="4"/>
    <x v="1261"/>
  </r>
  <r>
    <n v="1262"/>
    <x v="1262"/>
    <x v="1261"/>
    <x v="115"/>
    <x v="875"/>
    <x v="0"/>
    <x v="5"/>
    <s v="CAD"/>
    <x v="1262"/>
    <x v="1262"/>
    <b v="1"/>
    <x v="217"/>
    <x v="0"/>
    <x v="11"/>
    <x v="3"/>
    <x v="1262"/>
  </r>
  <r>
    <n v="1263"/>
    <x v="1263"/>
    <x v="1262"/>
    <x v="15"/>
    <x v="137"/>
    <x v="0"/>
    <x v="0"/>
    <s v="USD"/>
    <x v="1263"/>
    <x v="1263"/>
    <b v="1"/>
    <x v="14"/>
    <x v="0"/>
    <x v="11"/>
    <x v="3"/>
    <x v="1263"/>
  </r>
  <r>
    <n v="1264"/>
    <x v="1264"/>
    <x v="1263"/>
    <x v="81"/>
    <x v="876"/>
    <x v="0"/>
    <x v="0"/>
    <s v="USD"/>
    <x v="1264"/>
    <x v="1264"/>
    <b v="1"/>
    <x v="69"/>
    <x v="0"/>
    <x v="11"/>
    <x v="4"/>
    <x v="1264"/>
  </r>
  <r>
    <n v="1265"/>
    <x v="1265"/>
    <x v="1264"/>
    <x v="8"/>
    <x v="877"/>
    <x v="0"/>
    <x v="0"/>
    <s v="USD"/>
    <x v="1265"/>
    <x v="1265"/>
    <b v="1"/>
    <x v="36"/>
    <x v="0"/>
    <x v="11"/>
    <x v="7"/>
    <x v="1265"/>
  </r>
  <r>
    <n v="1266"/>
    <x v="1266"/>
    <x v="1265"/>
    <x v="196"/>
    <x v="878"/>
    <x v="0"/>
    <x v="0"/>
    <s v="USD"/>
    <x v="1266"/>
    <x v="1266"/>
    <b v="1"/>
    <x v="133"/>
    <x v="0"/>
    <x v="11"/>
    <x v="4"/>
    <x v="1266"/>
  </r>
  <r>
    <n v="1267"/>
    <x v="1267"/>
    <x v="1266"/>
    <x v="29"/>
    <x v="879"/>
    <x v="0"/>
    <x v="0"/>
    <s v="USD"/>
    <x v="1267"/>
    <x v="1267"/>
    <b v="1"/>
    <x v="180"/>
    <x v="0"/>
    <x v="11"/>
    <x v="4"/>
    <x v="1267"/>
  </r>
  <r>
    <n v="1268"/>
    <x v="1268"/>
    <x v="1267"/>
    <x v="14"/>
    <x v="704"/>
    <x v="0"/>
    <x v="0"/>
    <s v="USD"/>
    <x v="1268"/>
    <x v="1268"/>
    <b v="1"/>
    <x v="0"/>
    <x v="0"/>
    <x v="11"/>
    <x v="4"/>
    <x v="1268"/>
  </r>
  <r>
    <n v="1269"/>
    <x v="1269"/>
    <x v="1268"/>
    <x v="234"/>
    <x v="880"/>
    <x v="0"/>
    <x v="0"/>
    <s v="USD"/>
    <x v="1269"/>
    <x v="1269"/>
    <b v="1"/>
    <x v="190"/>
    <x v="0"/>
    <x v="11"/>
    <x v="2"/>
    <x v="1269"/>
  </r>
  <r>
    <n v="1270"/>
    <x v="1270"/>
    <x v="1269"/>
    <x v="3"/>
    <x v="881"/>
    <x v="0"/>
    <x v="0"/>
    <s v="USD"/>
    <x v="1270"/>
    <x v="1270"/>
    <b v="1"/>
    <x v="39"/>
    <x v="0"/>
    <x v="11"/>
    <x v="5"/>
    <x v="1270"/>
  </r>
  <r>
    <n v="1271"/>
    <x v="1271"/>
    <x v="1270"/>
    <x v="51"/>
    <x v="882"/>
    <x v="0"/>
    <x v="0"/>
    <s v="USD"/>
    <x v="1271"/>
    <x v="1271"/>
    <b v="1"/>
    <x v="162"/>
    <x v="0"/>
    <x v="11"/>
    <x v="4"/>
    <x v="1271"/>
  </r>
  <r>
    <n v="1272"/>
    <x v="1272"/>
    <x v="1271"/>
    <x v="10"/>
    <x v="883"/>
    <x v="0"/>
    <x v="0"/>
    <s v="USD"/>
    <x v="1272"/>
    <x v="1272"/>
    <b v="1"/>
    <x v="33"/>
    <x v="0"/>
    <x v="11"/>
    <x v="7"/>
    <x v="1272"/>
  </r>
  <r>
    <n v="1273"/>
    <x v="1273"/>
    <x v="1272"/>
    <x v="23"/>
    <x v="884"/>
    <x v="0"/>
    <x v="5"/>
    <s v="CAD"/>
    <x v="1273"/>
    <x v="1273"/>
    <b v="1"/>
    <x v="241"/>
    <x v="0"/>
    <x v="11"/>
    <x v="3"/>
    <x v="1273"/>
  </r>
  <r>
    <n v="1274"/>
    <x v="1274"/>
    <x v="1273"/>
    <x v="31"/>
    <x v="885"/>
    <x v="0"/>
    <x v="0"/>
    <s v="USD"/>
    <x v="1274"/>
    <x v="1274"/>
    <b v="1"/>
    <x v="284"/>
    <x v="0"/>
    <x v="11"/>
    <x v="5"/>
    <x v="1274"/>
  </r>
  <r>
    <n v="1275"/>
    <x v="1275"/>
    <x v="1274"/>
    <x v="36"/>
    <x v="886"/>
    <x v="0"/>
    <x v="0"/>
    <s v="USD"/>
    <x v="1275"/>
    <x v="1275"/>
    <b v="1"/>
    <x v="285"/>
    <x v="0"/>
    <x v="11"/>
    <x v="4"/>
    <x v="1275"/>
  </r>
  <r>
    <n v="1276"/>
    <x v="1276"/>
    <x v="1275"/>
    <x v="9"/>
    <x v="887"/>
    <x v="0"/>
    <x v="0"/>
    <s v="USD"/>
    <x v="1276"/>
    <x v="1276"/>
    <b v="1"/>
    <x v="32"/>
    <x v="0"/>
    <x v="11"/>
    <x v="8"/>
    <x v="1276"/>
  </r>
  <r>
    <n v="1277"/>
    <x v="1277"/>
    <x v="1276"/>
    <x v="36"/>
    <x v="888"/>
    <x v="0"/>
    <x v="0"/>
    <s v="USD"/>
    <x v="1277"/>
    <x v="1277"/>
    <b v="1"/>
    <x v="286"/>
    <x v="0"/>
    <x v="11"/>
    <x v="5"/>
    <x v="1277"/>
  </r>
  <r>
    <n v="1278"/>
    <x v="1278"/>
    <x v="1277"/>
    <x v="115"/>
    <x v="889"/>
    <x v="0"/>
    <x v="0"/>
    <s v="USD"/>
    <x v="1278"/>
    <x v="1278"/>
    <b v="1"/>
    <x v="245"/>
    <x v="0"/>
    <x v="11"/>
    <x v="3"/>
    <x v="1278"/>
  </r>
  <r>
    <n v="1279"/>
    <x v="1279"/>
    <x v="1278"/>
    <x v="235"/>
    <x v="890"/>
    <x v="0"/>
    <x v="0"/>
    <s v="USD"/>
    <x v="1279"/>
    <x v="1279"/>
    <b v="1"/>
    <x v="143"/>
    <x v="0"/>
    <x v="11"/>
    <x v="3"/>
    <x v="1279"/>
  </r>
  <r>
    <n v="1280"/>
    <x v="1280"/>
    <x v="1279"/>
    <x v="36"/>
    <x v="891"/>
    <x v="0"/>
    <x v="0"/>
    <s v="USD"/>
    <x v="1280"/>
    <x v="1280"/>
    <b v="1"/>
    <x v="208"/>
    <x v="0"/>
    <x v="11"/>
    <x v="7"/>
    <x v="1280"/>
  </r>
  <r>
    <n v="1281"/>
    <x v="1281"/>
    <x v="1280"/>
    <x v="39"/>
    <x v="892"/>
    <x v="0"/>
    <x v="0"/>
    <s v="USD"/>
    <x v="1281"/>
    <x v="1281"/>
    <b v="1"/>
    <x v="142"/>
    <x v="0"/>
    <x v="11"/>
    <x v="4"/>
    <x v="1281"/>
  </r>
  <r>
    <n v="1282"/>
    <x v="1282"/>
    <x v="1281"/>
    <x v="36"/>
    <x v="893"/>
    <x v="0"/>
    <x v="0"/>
    <s v="USD"/>
    <x v="1282"/>
    <x v="1282"/>
    <b v="1"/>
    <x v="220"/>
    <x v="0"/>
    <x v="11"/>
    <x v="4"/>
    <x v="1282"/>
  </r>
  <r>
    <n v="1283"/>
    <x v="1283"/>
    <x v="1282"/>
    <x v="28"/>
    <x v="894"/>
    <x v="0"/>
    <x v="0"/>
    <s v="USD"/>
    <x v="1283"/>
    <x v="1283"/>
    <b v="1"/>
    <x v="19"/>
    <x v="0"/>
    <x v="11"/>
    <x v="4"/>
    <x v="1283"/>
  </r>
  <r>
    <n v="1284"/>
    <x v="1284"/>
    <x v="1283"/>
    <x v="13"/>
    <x v="895"/>
    <x v="0"/>
    <x v="0"/>
    <s v="USD"/>
    <x v="1284"/>
    <x v="1284"/>
    <b v="0"/>
    <x v="162"/>
    <x v="0"/>
    <x v="6"/>
    <x v="2"/>
    <x v="1284"/>
  </r>
  <r>
    <n v="1285"/>
    <x v="1285"/>
    <x v="1284"/>
    <x v="13"/>
    <x v="896"/>
    <x v="0"/>
    <x v="1"/>
    <s v="GBP"/>
    <x v="1285"/>
    <x v="1285"/>
    <b v="0"/>
    <x v="287"/>
    <x v="0"/>
    <x v="6"/>
    <x v="0"/>
    <x v="1285"/>
  </r>
  <r>
    <n v="1286"/>
    <x v="1286"/>
    <x v="1285"/>
    <x v="15"/>
    <x v="897"/>
    <x v="0"/>
    <x v="1"/>
    <s v="GBP"/>
    <x v="1286"/>
    <x v="1286"/>
    <b v="0"/>
    <x v="9"/>
    <x v="0"/>
    <x v="6"/>
    <x v="0"/>
    <x v="1286"/>
  </r>
  <r>
    <n v="1287"/>
    <x v="1287"/>
    <x v="1286"/>
    <x v="49"/>
    <x v="898"/>
    <x v="0"/>
    <x v="1"/>
    <s v="GBP"/>
    <x v="1287"/>
    <x v="1287"/>
    <b v="0"/>
    <x v="20"/>
    <x v="0"/>
    <x v="6"/>
    <x v="0"/>
    <x v="1287"/>
  </r>
  <r>
    <n v="1288"/>
    <x v="1288"/>
    <x v="1287"/>
    <x v="23"/>
    <x v="899"/>
    <x v="0"/>
    <x v="0"/>
    <s v="USD"/>
    <x v="1288"/>
    <x v="1288"/>
    <b v="0"/>
    <x v="42"/>
    <x v="0"/>
    <x v="6"/>
    <x v="2"/>
    <x v="1288"/>
  </r>
  <r>
    <n v="1289"/>
    <x v="1289"/>
    <x v="1288"/>
    <x v="15"/>
    <x v="367"/>
    <x v="0"/>
    <x v="0"/>
    <s v="USD"/>
    <x v="1289"/>
    <x v="1289"/>
    <b v="0"/>
    <x v="47"/>
    <x v="0"/>
    <x v="6"/>
    <x v="2"/>
    <x v="1289"/>
  </r>
  <r>
    <n v="1290"/>
    <x v="1290"/>
    <x v="1289"/>
    <x v="8"/>
    <x v="900"/>
    <x v="0"/>
    <x v="0"/>
    <s v="USD"/>
    <x v="1290"/>
    <x v="1290"/>
    <b v="0"/>
    <x v="48"/>
    <x v="0"/>
    <x v="6"/>
    <x v="0"/>
    <x v="1290"/>
  </r>
  <r>
    <n v="1291"/>
    <x v="1291"/>
    <x v="1290"/>
    <x v="9"/>
    <x v="901"/>
    <x v="0"/>
    <x v="0"/>
    <s v="USD"/>
    <x v="1291"/>
    <x v="1291"/>
    <b v="0"/>
    <x v="288"/>
    <x v="0"/>
    <x v="6"/>
    <x v="0"/>
    <x v="1291"/>
  </r>
  <r>
    <n v="1292"/>
    <x v="1292"/>
    <x v="1291"/>
    <x v="180"/>
    <x v="902"/>
    <x v="0"/>
    <x v="1"/>
    <s v="GBP"/>
    <x v="1292"/>
    <x v="1292"/>
    <b v="0"/>
    <x v="47"/>
    <x v="0"/>
    <x v="6"/>
    <x v="0"/>
    <x v="1292"/>
  </r>
  <r>
    <n v="1293"/>
    <x v="1293"/>
    <x v="1292"/>
    <x v="36"/>
    <x v="903"/>
    <x v="0"/>
    <x v="0"/>
    <s v="USD"/>
    <x v="1293"/>
    <x v="1293"/>
    <b v="0"/>
    <x v="148"/>
    <x v="0"/>
    <x v="6"/>
    <x v="0"/>
    <x v="1293"/>
  </r>
  <r>
    <n v="1294"/>
    <x v="1294"/>
    <x v="1293"/>
    <x v="2"/>
    <x v="904"/>
    <x v="0"/>
    <x v="1"/>
    <s v="GBP"/>
    <x v="1294"/>
    <x v="1294"/>
    <b v="0"/>
    <x v="19"/>
    <x v="0"/>
    <x v="6"/>
    <x v="0"/>
    <x v="1294"/>
  </r>
  <r>
    <n v="1295"/>
    <x v="1295"/>
    <x v="1294"/>
    <x v="30"/>
    <x v="905"/>
    <x v="0"/>
    <x v="1"/>
    <s v="GBP"/>
    <x v="1295"/>
    <x v="1295"/>
    <b v="0"/>
    <x v="31"/>
    <x v="0"/>
    <x v="6"/>
    <x v="0"/>
    <x v="1295"/>
  </r>
  <r>
    <n v="1296"/>
    <x v="1296"/>
    <x v="1295"/>
    <x v="16"/>
    <x v="647"/>
    <x v="0"/>
    <x v="1"/>
    <s v="GBP"/>
    <x v="1296"/>
    <x v="1296"/>
    <b v="0"/>
    <x v="23"/>
    <x v="0"/>
    <x v="6"/>
    <x v="2"/>
    <x v="1296"/>
  </r>
  <r>
    <n v="1297"/>
    <x v="1297"/>
    <x v="1296"/>
    <x v="22"/>
    <x v="906"/>
    <x v="0"/>
    <x v="0"/>
    <s v="USD"/>
    <x v="1297"/>
    <x v="1297"/>
    <b v="0"/>
    <x v="146"/>
    <x v="0"/>
    <x v="6"/>
    <x v="2"/>
    <x v="1297"/>
  </r>
  <r>
    <n v="1298"/>
    <x v="1298"/>
    <x v="1297"/>
    <x v="13"/>
    <x v="907"/>
    <x v="0"/>
    <x v="1"/>
    <s v="GBP"/>
    <x v="1298"/>
    <x v="1298"/>
    <b v="0"/>
    <x v="51"/>
    <x v="0"/>
    <x v="6"/>
    <x v="2"/>
    <x v="1298"/>
  </r>
  <r>
    <n v="1299"/>
    <x v="1299"/>
    <x v="1298"/>
    <x v="8"/>
    <x v="908"/>
    <x v="0"/>
    <x v="0"/>
    <s v="USD"/>
    <x v="1299"/>
    <x v="1299"/>
    <b v="0"/>
    <x v="58"/>
    <x v="0"/>
    <x v="6"/>
    <x v="0"/>
    <x v="1299"/>
  </r>
  <r>
    <n v="1300"/>
    <x v="1300"/>
    <x v="1299"/>
    <x v="9"/>
    <x v="909"/>
    <x v="0"/>
    <x v="0"/>
    <s v="USD"/>
    <x v="1300"/>
    <x v="1300"/>
    <b v="0"/>
    <x v="54"/>
    <x v="0"/>
    <x v="6"/>
    <x v="2"/>
    <x v="1300"/>
  </r>
  <r>
    <n v="1301"/>
    <x v="1301"/>
    <x v="1300"/>
    <x v="13"/>
    <x v="910"/>
    <x v="0"/>
    <x v="0"/>
    <s v="USD"/>
    <x v="1301"/>
    <x v="1301"/>
    <b v="0"/>
    <x v="60"/>
    <x v="0"/>
    <x v="6"/>
    <x v="0"/>
    <x v="1301"/>
  </r>
  <r>
    <n v="1302"/>
    <x v="1302"/>
    <x v="1301"/>
    <x v="30"/>
    <x v="911"/>
    <x v="0"/>
    <x v="0"/>
    <s v="USD"/>
    <x v="1302"/>
    <x v="1302"/>
    <b v="0"/>
    <x v="133"/>
    <x v="0"/>
    <x v="6"/>
    <x v="2"/>
    <x v="1302"/>
  </r>
  <r>
    <n v="1303"/>
    <x v="1303"/>
    <x v="1302"/>
    <x v="8"/>
    <x v="912"/>
    <x v="0"/>
    <x v="1"/>
    <s v="GBP"/>
    <x v="1303"/>
    <x v="1303"/>
    <b v="0"/>
    <x v="52"/>
    <x v="0"/>
    <x v="6"/>
    <x v="2"/>
    <x v="1303"/>
  </r>
  <r>
    <n v="1304"/>
    <x v="1304"/>
    <x v="1303"/>
    <x v="79"/>
    <x v="913"/>
    <x v="1"/>
    <x v="1"/>
    <s v="GBP"/>
    <x v="1304"/>
    <x v="1304"/>
    <b v="0"/>
    <x v="201"/>
    <x v="1"/>
    <x v="8"/>
    <x v="1"/>
    <x v="1304"/>
  </r>
  <r>
    <n v="1305"/>
    <x v="1305"/>
    <x v="1304"/>
    <x v="11"/>
    <x v="914"/>
    <x v="1"/>
    <x v="0"/>
    <s v="USD"/>
    <x v="1305"/>
    <x v="1305"/>
    <b v="0"/>
    <x v="48"/>
    <x v="1"/>
    <x v="8"/>
    <x v="2"/>
    <x v="1305"/>
  </r>
  <r>
    <n v="1306"/>
    <x v="1306"/>
    <x v="1305"/>
    <x v="74"/>
    <x v="915"/>
    <x v="1"/>
    <x v="0"/>
    <s v="USD"/>
    <x v="1306"/>
    <x v="1306"/>
    <b v="0"/>
    <x v="289"/>
    <x v="1"/>
    <x v="8"/>
    <x v="3"/>
    <x v="1306"/>
  </r>
  <r>
    <n v="1307"/>
    <x v="1307"/>
    <x v="1306"/>
    <x v="63"/>
    <x v="916"/>
    <x v="1"/>
    <x v="0"/>
    <s v="USD"/>
    <x v="1307"/>
    <x v="1307"/>
    <b v="0"/>
    <x v="43"/>
    <x v="1"/>
    <x v="8"/>
    <x v="2"/>
    <x v="1307"/>
  </r>
  <r>
    <n v="1308"/>
    <x v="1308"/>
    <x v="1307"/>
    <x v="3"/>
    <x v="917"/>
    <x v="1"/>
    <x v="0"/>
    <s v="USD"/>
    <x v="1308"/>
    <x v="1308"/>
    <b v="0"/>
    <x v="44"/>
    <x v="1"/>
    <x v="8"/>
    <x v="2"/>
    <x v="1308"/>
  </r>
  <r>
    <n v="1309"/>
    <x v="1309"/>
    <x v="1308"/>
    <x v="236"/>
    <x v="918"/>
    <x v="1"/>
    <x v="0"/>
    <s v="USD"/>
    <x v="1309"/>
    <x v="1309"/>
    <b v="0"/>
    <x v="2"/>
    <x v="1"/>
    <x v="8"/>
    <x v="0"/>
    <x v="1309"/>
  </r>
  <r>
    <n v="1310"/>
    <x v="1310"/>
    <x v="1309"/>
    <x v="22"/>
    <x v="109"/>
    <x v="1"/>
    <x v="0"/>
    <s v="USD"/>
    <x v="1310"/>
    <x v="1310"/>
    <b v="0"/>
    <x v="54"/>
    <x v="1"/>
    <x v="8"/>
    <x v="2"/>
    <x v="1310"/>
  </r>
  <r>
    <n v="1311"/>
    <x v="1311"/>
    <x v="1310"/>
    <x v="65"/>
    <x v="919"/>
    <x v="1"/>
    <x v="0"/>
    <s v="USD"/>
    <x v="1311"/>
    <x v="1311"/>
    <b v="0"/>
    <x v="61"/>
    <x v="1"/>
    <x v="8"/>
    <x v="2"/>
    <x v="1311"/>
  </r>
  <r>
    <n v="1312"/>
    <x v="1312"/>
    <x v="1311"/>
    <x v="210"/>
    <x v="920"/>
    <x v="1"/>
    <x v="0"/>
    <s v="USD"/>
    <x v="1312"/>
    <x v="1312"/>
    <b v="0"/>
    <x v="29"/>
    <x v="1"/>
    <x v="8"/>
    <x v="0"/>
    <x v="1312"/>
  </r>
  <r>
    <n v="1313"/>
    <x v="1313"/>
    <x v="1312"/>
    <x v="79"/>
    <x v="921"/>
    <x v="1"/>
    <x v="0"/>
    <s v="USD"/>
    <x v="1313"/>
    <x v="1313"/>
    <b v="0"/>
    <x v="259"/>
    <x v="1"/>
    <x v="8"/>
    <x v="2"/>
    <x v="1313"/>
  </r>
  <r>
    <n v="1314"/>
    <x v="1314"/>
    <x v="664"/>
    <x v="237"/>
    <x v="922"/>
    <x v="1"/>
    <x v="0"/>
    <s v="USD"/>
    <x v="1314"/>
    <x v="1314"/>
    <b v="0"/>
    <x v="202"/>
    <x v="1"/>
    <x v="8"/>
    <x v="2"/>
    <x v="1314"/>
  </r>
  <r>
    <n v="1315"/>
    <x v="1315"/>
    <x v="1313"/>
    <x v="57"/>
    <x v="923"/>
    <x v="1"/>
    <x v="0"/>
    <s v="USD"/>
    <x v="1315"/>
    <x v="1315"/>
    <b v="0"/>
    <x v="290"/>
    <x v="1"/>
    <x v="8"/>
    <x v="0"/>
    <x v="1315"/>
  </r>
  <r>
    <n v="1316"/>
    <x v="1316"/>
    <x v="1314"/>
    <x v="96"/>
    <x v="116"/>
    <x v="1"/>
    <x v="0"/>
    <s v="USD"/>
    <x v="1316"/>
    <x v="1316"/>
    <b v="0"/>
    <x v="29"/>
    <x v="1"/>
    <x v="8"/>
    <x v="2"/>
    <x v="1316"/>
  </r>
  <r>
    <n v="1317"/>
    <x v="1317"/>
    <x v="1315"/>
    <x v="61"/>
    <x v="924"/>
    <x v="1"/>
    <x v="8"/>
    <s v="DKK"/>
    <x v="1317"/>
    <x v="1317"/>
    <b v="0"/>
    <x v="10"/>
    <x v="1"/>
    <x v="8"/>
    <x v="2"/>
    <x v="1317"/>
  </r>
  <r>
    <n v="1318"/>
    <x v="1318"/>
    <x v="1316"/>
    <x v="79"/>
    <x v="925"/>
    <x v="1"/>
    <x v="0"/>
    <s v="USD"/>
    <x v="1318"/>
    <x v="1318"/>
    <b v="0"/>
    <x v="125"/>
    <x v="1"/>
    <x v="8"/>
    <x v="3"/>
    <x v="1318"/>
  </r>
  <r>
    <n v="1319"/>
    <x v="1319"/>
    <x v="1317"/>
    <x v="238"/>
    <x v="926"/>
    <x v="1"/>
    <x v="1"/>
    <s v="GBP"/>
    <x v="1319"/>
    <x v="1319"/>
    <b v="0"/>
    <x v="82"/>
    <x v="1"/>
    <x v="8"/>
    <x v="3"/>
    <x v="1319"/>
  </r>
  <r>
    <n v="1320"/>
    <x v="1320"/>
    <x v="1318"/>
    <x v="57"/>
    <x v="927"/>
    <x v="1"/>
    <x v="9"/>
    <s v="EUR"/>
    <x v="1320"/>
    <x v="1320"/>
    <b v="0"/>
    <x v="83"/>
    <x v="1"/>
    <x v="8"/>
    <x v="2"/>
    <x v="1320"/>
  </r>
  <r>
    <n v="1321"/>
    <x v="1321"/>
    <x v="1319"/>
    <x v="239"/>
    <x v="928"/>
    <x v="1"/>
    <x v="11"/>
    <s v="SEK"/>
    <x v="1321"/>
    <x v="1321"/>
    <b v="0"/>
    <x v="63"/>
    <x v="1"/>
    <x v="8"/>
    <x v="2"/>
    <x v="1321"/>
  </r>
  <r>
    <n v="1322"/>
    <x v="1322"/>
    <x v="1320"/>
    <x v="19"/>
    <x v="437"/>
    <x v="1"/>
    <x v="1"/>
    <s v="GBP"/>
    <x v="1322"/>
    <x v="1322"/>
    <b v="0"/>
    <x v="80"/>
    <x v="1"/>
    <x v="8"/>
    <x v="0"/>
    <x v="1322"/>
  </r>
  <r>
    <n v="1323"/>
    <x v="1323"/>
    <x v="1321"/>
    <x v="36"/>
    <x v="929"/>
    <x v="1"/>
    <x v="0"/>
    <s v="USD"/>
    <x v="1323"/>
    <x v="1323"/>
    <b v="0"/>
    <x v="34"/>
    <x v="1"/>
    <x v="8"/>
    <x v="2"/>
    <x v="1323"/>
  </r>
  <r>
    <n v="1324"/>
    <x v="1324"/>
    <x v="1322"/>
    <x v="63"/>
    <x v="930"/>
    <x v="1"/>
    <x v="0"/>
    <s v="USD"/>
    <x v="1324"/>
    <x v="1324"/>
    <b v="0"/>
    <x v="240"/>
    <x v="1"/>
    <x v="8"/>
    <x v="2"/>
    <x v="1324"/>
  </r>
  <r>
    <n v="1325"/>
    <x v="1325"/>
    <x v="1323"/>
    <x v="22"/>
    <x v="931"/>
    <x v="1"/>
    <x v="0"/>
    <s v="USD"/>
    <x v="1325"/>
    <x v="1325"/>
    <b v="0"/>
    <x v="22"/>
    <x v="1"/>
    <x v="8"/>
    <x v="2"/>
    <x v="1325"/>
  </r>
  <r>
    <n v="1326"/>
    <x v="1326"/>
    <x v="1324"/>
    <x v="57"/>
    <x v="932"/>
    <x v="1"/>
    <x v="0"/>
    <s v="USD"/>
    <x v="1326"/>
    <x v="1326"/>
    <b v="0"/>
    <x v="202"/>
    <x v="1"/>
    <x v="8"/>
    <x v="3"/>
    <x v="1326"/>
  </r>
  <r>
    <n v="1327"/>
    <x v="1327"/>
    <x v="1325"/>
    <x v="240"/>
    <x v="933"/>
    <x v="1"/>
    <x v="0"/>
    <s v="USD"/>
    <x v="1327"/>
    <x v="1327"/>
    <b v="0"/>
    <x v="14"/>
    <x v="1"/>
    <x v="8"/>
    <x v="0"/>
    <x v="1327"/>
  </r>
  <r>
    <n v="1328"/>
    <x v="1328"/>
    <x v="1326"/>
    <x v="96"/>
    <x v="934"/>
    <x v="1"/>
    <x v="0"/>
    <s v="USD"/>
    <x v="1328"/>
    <x v="1328"/>
    <b v="0"/>
    <x v="41"/>
    <x v="1"/>
    <x v="8"/>
    <x v="2"/>
    <x v="1328"/>
  </r>
  <r>
    <n v="1329"/>
    <x v="1329"/>
    <x v="1327"/>
    <x v="63"/>
    <x v="935"/>
    <x v="1"/>
    <x v="0"/>
    <s v="USD"/>
    <x v="1329"/>
    <x v="1329"/>
    <b v="0"/>
    <x v="82"/>
    <x v="1"/>
    <x v="8"/>
    <x v="3"/>
    <x v="1329"/>
  </r>
  <r>
    <n v="1330"/>
    <x v="1330"/>
    <x v="1328"/>
    <x v="19"/>
    <x v="936"/>
    <x v="1"/>
    <x v="0"/>
    <s v="USD"/>
    <x v="1330"/>
    <x v="1330"/>
    <b v="0"/>
    <x v="133"/>
    <x v="1"/>
    <x v="8"/>
    <x v="2"/>
    <x v="1330"/>
  </r>
  <r>
    <n v="1331"/>
    <x v="1331"/>
    <x v="1329"/>
    <x v="65"/>
    <x v="937"/>
    <x v="1"/>
    <x v="0"/>
    <s v="USD"/>
    <x v="1331"/>
    <x v="1331"/>
    <b v="0"/>
    <x v="69"/>
    <x v="1"/>
    <x v="8"/>
    <x v="2"/>
    <x v="1331"/>
  </r>
  <r>
    <n v="1332"/>
    <x v="1332"/>
    <x v="1330"/>
    <x v="241"/>
    <x v="117"/>
    <x v="1"/>
    <x v="16"/>
    <s v="CHF"/>
    <x v="1332"/>
    <x v="1332"/>
    <b v="0"/>
    <x v="78"/>
    <x v="1"/>
    <x v="8"/>
    <x v="2"/>
    <x v="1332"/>
  </r>
  <r>
    <n v="1333"/>
    <x v="1333"/>
    <x v="1331"/>
    <x v="30"/>
    <x v="117"/>
    <x v="1"/>
    <x v="2"/>
    <s v="AUD"/>
    <x v="1333"/>
    <x v="1333"/>
    <b v="0"/>
    <x v="78"/>
    <x v="1"/>
    <x v="8"/>
    <x v="3"/>
    <x v="1333"/>
  </r>
  <r>
    <n v="1334"/>
    <x v="1334"/>
    <x v="1332"/>
    <x v="242"/>
    <x v="938"/>
    <x v="1"/>
    <x v="0"/>
    <s v="USD"/>
    <x v="1334"/>
    <x v="1334"/>
    <b v="0"/>
    <x v="222"/>
    <x v="1"/>
    <x v="8"/>
    <x v="2"/>
    <x v="1334"/>
  </r>
  <r>
    <n v="1335"/>
    <x v="1335"/>
    <x v="1333"/>
    <x v="31"/>
    <x v="939"/>
    <x v="1"/>
    <x v="0"/>
    <s v="USD"/>
    <x v="1335"/>
    <x v="1335"/>
    <b v="0"/>
    <x v="38"/>
    <x v="1"/>
    <x v="8"/>
    <x v="0"/>
    <x v="1335"/>
  </r>
  <r>
    <n v="1336"/>
    <x v="1336"/>
    <x v="1334"/>
    <x v="57"/>
    <x v="940"/>
    <x v="1"/>
    <x v="0"/>
    <s v="USD"/>
    <x v="1336"/>
    <x v="1336"/>
    <b v="0"/>
    <x v="291"/>
    <x v="1"/>
    <x v="8"/>
    <x v="3"/>
    <x v="1336"/>
  </r>
  <r>
    <n v="1337"/>
    <x v="1337"/>
    <x v="1335"/>
    <x v="63"/>
    <x v="941"/>
    <x v="1"/>
    <x v="0"/>
    <s v="USD"/>
    <x v="1337"/>
    <x v="1337"/>
    <b v="0"/>
    <x v="205"/>
    <x v="1"/>
    <x v="8"/>
    <x v="1"/>
    <x v="1337"/>
  </r>
  <r>
    <n v="1338"/>
    <x v="1338"/>
    <x v="1336"/>
    <x v="11"/>
    <x v="942"/>
    <x v="1"/>
    <x v="0"/>
    <s v="USD"/>
    <x v="1338"/>
    <x v="1338"/>
    <b v="0"/>
    <x v="41"/>
    <x v="1"/>
    <x v="8"/>
    <x v="0"/>
    <x v="1338"/>
  </r>
  <r>
    <n v="1339"/>
    <x v="1339"/>
    <x v="1337"/>
    <x v="63"/>
    <x v="943"/>
    <x v="1"/>
    <x v="0"/>
    <s v="USD"/>
    <x v="1339"/>
    <x v="1339"/>
    <b v="0"/>
    <x v="77"/>
    <x v="1"/>
    <x v="8"/>
    <x v="3"/>
    <x v="1339"/>
  </r>
  <r>
    <n v="1340"/>
    <x v="1340"/>
    <x v="1338"/>
    <x v="243"/>
    <x v="117"/>
    <x v="1"/>
    <x v="0"/>
    <s v="USD"/>
    <x v="1340"/>
    <x v="1340"/>
    <b v="0"/>
    <x v="78"/>
    <x v="1"/>
    <x v="8"/>
    <x v="3"/>
    <x v="1340"/>
  </r>
  <r>
    <n v="1341"/>
    <x v="1341"/>
    <x v="1339"/>
    <x v="31"/>
    <x v="944"/>
    <x v="1"/>
    <x v="1"/>
    <s v="GBP"/>
    <x v="1341"/>
    <x v="1341"/>
    <b v="0"/>
    <x v="67"/>
    <x v="1"/>
    <x v="8"/>
    <x v="2"/>
    <x v="1341"/>
  </r>
  <r>
    <n v="1342"/>
    <x v="1342"/>
    <x v="1340"/>
    <x v="63"/>
    <x v="173"/>
    <x v="1"/>
    <x v="0"/>
    <s v="USD"/>
    <x v="1342"/>
    <x v="1342"/>
    <b v="0"/>
    <x v="29"/>
    <x v="1"/>
    <x v="8"/>
    <x v="0"/>
    <x v="1342"/>
  </r>
  <r>
    <n v="1343"/>
    <x v="1343"/>
    <x v="1341"/>
    <x v="63"/>
    <x v="945"/>
    <x v="1"/>
    <x v="0"/>
    <s v="USD"/>
    <x v="1343"/>
    <x v="1343"/>
    <b v="0"/>
    <x v="292"/>
    <x v="1"/>
    <x v="8"/>
    <x v="2"/>
    <x v="1343"/>
  </r>
  <r>
    <n v="1344"/>
    <x v="1344"/>
    <x v="1342"/>
    <x v="15"/>
    <x v="946"/>
    <x v="0"/>
    <x v="5"/>
    <s v="CAD"/>
    <x v="1344"/>
    <x v="1344"/>
    <b v="0"/>
    <x v="237"/>
    <x v="0"/>
    <x v="9"/>
    <x v="2"/>
    <x v="1344"/>
  </r>
  <r>
    <n v="1345"/>
    <x v="1345"/>
    <x v="1343"/>
    <x v="43"/>
    <x v="672"/>
    <x v="0"/>
    <x v="0"/>
    <s v="USD"/>
    <x v="1345"/>
    <x v="1345"/>
    <b v="0"/>
    <x v="63"/>
    <x v="0"/>
    <x v="9"/>
    <x v="3"/>
    <x v="1345"/>
  </r>
  <r>
    <n v="1346"/>
    <x v="1346"/>
    <x v="1344"/>
    <x v="244"/>
    <x v="947"/>
    <x v="0"/>
    <x v="0"/>
    <s v="USD"/>
    <x v="1346"/>
    <x v="1346"/>
    <b v="0"/>
    <x v="184"/>
    <x v="0"/>
    <x v="9"/>
    <x v="4"/>
    <x v="1346"/>
  </r>
  <r>
    <n v="1347"/>
    <x v="1347"/>
    <x v="1345"/>
    <x v="30"/>
    <x v="948"/>
    <x v="0"/>
    <x v="0"/>
    <s v="USD"/>
    <x v="1347"/>
    <x v="1347"/>
    <b v="0"/>
    <x v="162"/>
    <x v="0"/>
    <x v="9"/>
    <x v="0"/>
    <x v="1347"/>
  </r>
  <r>
    <n v="1348"/>
    <x v="1348"/>
    <x v="1346"/>
    <x v="245"/>
    <x v="949"/>
    <x v="0"/>
    <x v="0"/>
    <s v="USD"/>
    <x v="1348"/>
    <x v="1348"/>
    <b v="0"/>
    <x v="55"/>
    <x v="0"/>
    <x v="9"/>
    <x v="3"/>
    <x v="1348"/>
  </r>
  <r>
    <n v="1349"/>
    <x v="1349"/>
    <x v="1347"/>
    <x v="10"/>
    <x v="950"/>
    <x v="0"/>
    <x v="5"/>
    <s v="CAD"/>
    <x v="1349"/>
    <x v="1349"/>
    <b v="0"/>
    <x v="293"/>
    <x v="0"/>
    <x v="9"/>
    <x v="0"/>
    <x v="1349"/>
  </r>
  <r>
    <n v="1350"/>
    <x v="1350"/>
    <x v="1348"/>
    <x v="10"/>
    <x v="951"/>
    <x v="0"/>
    <x v="0"/>
    <s v="USD"/>
    <x v="1350"/>
    <x v="1350"/>
    <b v="0"/>
    <x v="76"/>
    <x v="0"/>
    <x v="9"/>
    <x v="0"/>
    <x v="1350"/>
  </r>
  <r>
    <n v="1351"/>
    <x v="1351"/>
    <x v="1349"/>
    <x v="22"/>
    <x v="952"/>
    <x v="0"/>
    <x v="0"/>
    <s v="USD"/>
    <x v="1351"/>
    <x v="1351"/>
    <b v="0"/>
    <x v="148"/>
    <x v="0"/>
    <x v="9"/>
    <x v="2"/>
    <x v="1351"/>
  </r>
  <r>
    <n v="1352"/>
    <x v="1352"/>
    <x v="1350"/>
    <x v="3"/>
    <x v="953"/>
    <x v="0"/>
    <x v="0"/>
    <s v="USD"/>
    <x v="1352"/>
    <x v="1352"/>
    <b v="0"/>
    <x v="294"/>
    <x v="0"/>
    <x v="9"/>
    <x v="0"/>
    <x v="1352"/>
  </r>
  <r>
    <n v="1353"/>
    <x v="1353"/>
    <x v="1351"/>
    <x v="28"/>
    <x v="954"/>
    <x v="0"/>
    <x v="0"/>
    <s v="USD"/>
    <x v="1353"/>
    <x v="1353"/>
    <b v="0"/>
    <x v="288"/>
    <x v="0"/>
    <x v="9"/>
    <x v="4"/>
    <x v="1353"/>
  </r>
  <r>
    <n v="1354"/>
    <x v="1354"/>
    <x v="1352"/>
    <x v="38"/>
    <x v="955"/>
    <x v="0"/>
    <x v="1"/>
    <s v="GBP"/>
    <x v="1354"/>
    <x v="1354"/>
    <b v="0"/>
    <x v="31"/>
    <x v="0"/>
    <x v="9"/>
    <x v="2"/>
    <x v="1354"/>
  </r>
  <r>
    <n v="1355"/>
    <x v="1355"/>
    <x v="1353"/>
    <x v="30"/>
    <x v="956"/>
    <x v="0"/>
    <x v="1"/>
    <s v="GBP"/>
    <x v="1355"/>
    <x v="1355"/>
    <b v="0"/>
    <x v="212"/>
    <x v="0"/>
    <x v="9"/>
    <x v="5"/>
    <x v="1355"/>
  </r>
  <r>
    <n v="1356"/>
    <x v="1356"/>
    <x v="1354"/>
    <x v="104"/>
    <x v="957"/>
    <x v="0"/>
    <x v="0"/>
    <s v="USD"/>
    <x v="1356"/>
    <x v="1356"/>
    <b v="0"/>
    <x v="45"/>
    <x v="0"/>
    <x v="9"/>
    <x v="4"/>
    <x v="1356"/>
  </r>
  <r>
    <n v="1357"/>
    <x v="1357"/>
    <x v="1355"/>
    <x v="13"/>
    <x v="958"/>
    <x v="0"/>
    <x v="0"/>
    <s v="USD"/>
    <x v="1357"/>
    <x v="1357"/>
    <b v="0"/>
    <x v="71"/>
    <x v="0"/>
    <x v="9"/>
    <x v="4"/>
    <x v="1357"/>
  </r>
  <r>
    <n v="1358"/>
    <x v="1358"/>
    <x v="1356"/>
    <x v="9"/>
    <x v="959"/>
    <x v="0"/>
    <x v="0"/>
    <s v="USD"/>
    <x v="1358"/>
    <x v="1358"/>
    <b v="0"/>
    <x v="72"/>
    <x v="0"/>
    <x v="9"/>
    <x v="6"/>
    <x v="1358"/>
  </r>
  <r>
    <n v="1359"/>
    <x v="1359"/>
    <x v="1357"/>
    <x v="246"/>
    <x v="960"/>
    <x v="0"/>
    <x v="0"/>
    <s v="USD"/>
    <x v="1359"/>
    <x v="1359"/>
    <b v="0"/>
    <x v="10"/>
    <x v="0"/>
    <x v="9"/>
    <x v="6"/>
    <x v="1359"/>
  </r>
  <r>
    <n v="1360"/>
    <x v="1360"/>
    <x v="1358"/>
    <x v="15"/>
    <x v="961"/>
    <x v="0"/>
    <x v="0"/>
    <s v="USD"/>
    <x v="1360"/>
    <x v="1360"/>
    <b v="0"/>
    <x v="75"/>
    <x v="0"/>
    <x v="9"/>
    <x v="5"/>
    <x v="1360"/>
  </r>
  <r>
    <n v="1361"/>
    <x v="1361"/>
    <x v="1359"/>
    <x v="12"/>
    <x v="962"/>
    <x v="0"/>
    <x v="1"/>
    <s v="GBP"/>
    <x v="1361"/>
    <x v="1361"/>
    <b v="0"/>
    <x v="295"/>
    <x v="0"/>
    <x v="9"/>
    <x v="3"/>
    <x v="1361"/>
  </r>
  <r>
    <n v="1362"/>
    <x v="1362"/>
    <x v="1360"/>
    <x v="28"/>
    <x v="963"/>
    <x v="0"/>
    <x v="0"/>
    <s v="USD"/>
    <x v="1362"/>
    <x v="1362"/>
    <b v="0"/>
    <x v="20"/>
    <x v="0"/>
    <x v="9"/>
    <x v="4"/>
    <x v="1362"/>
  </r>
  <r>
    <n v="1363"/>
    <x v="1363"/>
    <x v="1361"/>
    <x v="48"/>
    <x v="148"/>
    <x v="0"/>
    <x v="0"/>
    <s v="USD"/>
    <x v="1363"/>
    <x v="1363"/>
    <b v="0"/>
    <x v="81"/>
    <x v="0"/>
    <x v="9"/>
    <x v="2"/>
    <x v="1363"/>
  </r>
  <r>
    <n v="1364"/>
    <x v="1364"/>
    <x v="1362"/>
    <x v="247"/>
    <x v="964"/>
    <x v="0"/>
    <x v="8"/>
    <s v="DKK"/>
    <x v="1364"/>
    <x v="1364"/>
    <b v="0"/>
    <x v="296"/>
    <x v="0"/>
    <x v="11"/>
    <x v="3"/>
    <x v="1364"/>
  </r>
  <r>
    <n v="1365"/>
    <x v="1365"/>
    <x v="1363"/>
    <x v="51"/>
    <x v="965"/>
    <x v="0"/>
    <x v="0"/>
    <s v="USD"/>
    <x v="1365"/>
    <x v="1365"/>
    <b v="0"/>
    <x v="297"/>
    <x v="0"/>
    <x v="11"/>
    <x v="0"/>
    <x v="1365"/>
  </r>
  <r>
    <n v="1366"/>
    <x v="1366"/>
    <x v="1364"/>
    <x v="51"/>
    <x v="966"/>
    <x v="0"/>
    <x v="0"/>
    <s v="USD"/>
    <x v="1366"/>
    <x v="1366"/>
    <b v="0"/>
    <x v="206"/>
    <x v="0"/>
    <x v="11"/>
    <x v="3"/>
    <x v="1366"/>
  </r>
  <r>
    <n v="1367"/>
    <x v="1367"/>
    <x v="1365"/>
    <x v="10"/>
    <x v="967"/>
    <x v="0"/>
    <x v="0"/>
    <s v="USD"/>
    <x v="1367"/>
    <x v="1367"/>
    <b v="0"/>
    <x v="240"/>
    <x v="0"/>
    <x v="11"/>
    <x v="0"/>
    <x v="1367"/>
  </r>
  <r>
    <n v="1368"/>
    <x v="1368"/>
    <x v="1366"/>
    <x v="10"/>
    <x v="968"/>
    <x v="0"/>
    <x v="0"/>
    <s v="USD"/>
    <x v="1368"/>
    <x v="1368"/>
    <b v="0"/>
    <x v="45"/>
    <x v="0"/>
    <x v="11"/>
    <x v="0"/>
    <x v="1368"/>
  </r>
  <r>
    <n v="1369"/>
    <x v="1369"/>
    <x v="1367"/>
    <x v="248"/>
    <x v="969"/>
    <x v="0"/>
    <x v="0"/>
    <s v="USD"/>
    <x v="1369"/>
    <x v="1369"/>
    <b v="0"/>
    <x v="298"/>
    <x v="0"/>
    <x v="11"/>
    <x v="3"/>
    <x v="1369"/>
  </r>
  <r>
    <n v="1370"/>
    <x v="1370"/>
    <x v="1368"/>
    <x v="15"/>
    <x v="970"/>
    <x v="0"/>
    <x v="0"/>
    <s v="USD"/>
    <x v="1370"/>
    <x v="1370"/>
    <b v="0"/>
    <x v="9"/>
    <x v="0"/>
    <x v="11"/>
    <x v="4"/>
    <x v="1370"/>
  </r>
  <r>
    <n v="1371"/>
    <x v="1371"/>
    <x v="1369"/>
    <x v="249"/>
    <x v="971"/>
    <x v="0"/>
    <x v="0"/>
    <s v="USD"/>
    <x v="1371"/>
    <x v="1371"/>
    <b v="0"/>
    <x v="16"/>
    <x v="0"/>
    <x v="11"/>
    <x v="0"/>
    <x v="1371"/>
  </r>
  <r>
    <n v="1372"/>
    <x v="1372"/>
    <x v="1370"/>
    <x v="2"/>
    <x v="972"/>
    <x v="0"/>
    <x v="0"/>
    <s v="USD"/>
    <x v="1372"/>
    <x v="1372"/>
    <b v="0"/>
    <x v="38"/>
    <x v="0"/>
    <x v="11"/>
    <x v="5"/>
    <x v="1372"/>
  </r>
  <r>
    <n v="1373"/>
    <x v="1373"/>
    <x v="1371"/>
    <x v="3"/>
    <x v="973"/>
    <x v="0"/>
    <x v="0"/>
    <s v="USD"/>
    <x v="1373"/>
    <x v="1373"/>
    <b v="0"/>
    <x v="47"/>
    <x v="0"/>
    <x v="11"/>
    <x v="2"/>
    <x v="1373"/>
  </r>
  <r>
    <n v="1374"/>
    <x v="1374"/>
    <x v="1372"/>
    <x v="15"/>
    <x v="740"/>
    <x v="0"/>
    <x v="0"/>
    <s v="USD"/>
    <x v="1374"/>
    <x v="1374"/>
    <b v="0"/>
    <x v="36"/>
    <x v="0"/>
    <x v="11"/>
    <x v="2"/>
    <x v="1374"/>
  </r>
  <r>
    <n v="1375"/>
    <x v="1375"/>
    <x v="1373"/>
    <x v="23"/>
    <x v="974"/>
    <x v="0"/>
    <x v="6"/>
    <s v="EUR"/>
    <x v="1375"/>
    <x v="1375"/>
    <b v="0"/>
    <x v="280"/>
    <x v="0"/>
    <x v="11"/>
    <x v="2"/>
    <x v="1375"/>
  </r>
  <r>
    <n v="1376"/>
    <x v="1376"/>
    <x v="1374"/>
    <x v="250"/>
    <x v="975"/>
    <x v="0"/>
    <x v="1"/>
    <s v="GBP"/>
    <x v="1376"/>
    <x v="1376"/>
    <b v="0"/>
    <x v="129"/>
    <x v="0"/>
    <x v="11"/>
    <x v="2"/>
    <x v="1376"/>
  </r>
  <r>
    <n v="1377"/>
    <x v="1377"/>
    <x v="1375"/>
    <x v="46"/>
    <x v="17"/>
    <x v="0"/>
    <x v="0"/>
    <s v="USD"/>
    <x v="1377"/>
    <x v="1377"/>
    <b v="0"/>
    <x v="162"/>
    <x v="0"/>
    <x v="11"/>
    <x v="1"/>
    <x v="1377"/>
  </r>
  <r>
    <n v="1378"/>
    <x v="1378"/>
    <x v="1376"/>
    <x v="13"/>
    <x v="976"/>
    <x v="0"/>
    <x v="1"/>
    <s v="GBP"/>
    <x v="1378"/>
    <x v="1378"/>
    <b v="0"/>
    <x v="182"/>
    <x v="0"/>
    <x v="11"/>
    <x v="2"/>
    <x v="1378"/>
  </r>
  <r>
    <n v="1379"/>
    <x v="1379"/>
    <x v="1377"/>
    <x v="3"/>
    <x v="977"/>
    <x v="0"/>
    <x v="0"/>
    <s v="USD"/>
    <x v="1379"/>
    <x v="1379"/>
    <b v="0"/>
    <x v="299"/>
    <x v="0"/>
    <x v="11"/>
    <x v="0"/>
    <x v="1379"/>
  </r>
  <r>
    <n v="1380"/>
    <x v="1380"/>
    <x v="1378"/>
    <x v="251"/>
    <x v="437"/>
    <x v="0"/>
    <x v="0"/>
    <s v="USD"/>
    <x v="1380"/>
    <x v="1380"/>
    <b v="0"/>
    <x v="81"/>
    <x v="0"/>
    <x v="11"/>
    <x v="0"/>
    <x v="1380"/>
  </r>
  <r>
    <n v="1381"/>
    <x v="1381"/>
    <x v="1379"/>
    <x v="10"/>
    <x v="978"/>
    <x v="0"/>
    <x v="0"/>
    <s v="USD"/>
    <x v="1381"/>
    <x v="1381"/>
    <b v="0"/>
    <x v="196"/>
    <x v="0"/>
    <x v="11"/>
    <x v="2"/>
    <x v="1381"/>
  </r>
  <r>
    <n v="1382"/>
    <x v="1382"/>
    <x v="1380"/>
    <x v="6"/>
    <x v="979"/>
    <x v="0"/>
    <x v="0"/>
    <s v="USD"/>
    <x v="1382"/>
    <x v="1382"/>
    <b v="0"/>
    <x v="265"/>
    <x v="0"/>
    <x v="11"/>
    <x v="4"/>
    <x v="1382"/>
  </r>
  <r>
    <n v="1383"/>
    <x v="1383"/>
    <x v="1381"/>
    <x v="41"/>
    <x v="980"/>
    <x v="0"/>
    <x v="5"/>
    <s v="CAD"/>
    <x v="1383"/>
    <x v="1383"/>
    <b v="0"/>
    <x v="251"/>
    <x v="0"/>
    <x v="11"/>
    <x v="2"/>
    <x v="1383"/>
  </r>
  <r>
    <n v="1384"/>
    <x v="1384"/>
    <x v="1382"/>
    <x v="8"/>
    <x v="981"/>
    <x v="0"/>
    <x v="0"/>
    <s v="USD"/>
    <x v="1384"/>
    <x v="1384"/>
    <b v="0"/>
    <x v="287"/>
    <x v="0"/>
    <x v="11"/>
    <x v="0"/>
    <x v="1384"/>
  </r>
  <r>
    <n v="1385"/>
    <x v="1385"/>
    <x v="1383"/>
    <x v="6"/>
    <x v="982"/>
    <x v="0"/>
    <x v="12"/>
    <s v="EUR"/>
    <x v="1385"/>
    <x v="1385"/>
    <b v="0"/>
    <x v="179"/>
    <x v="0"/>
    <x v="11"/>
    <x v="2"/>
    <x v="1385"/>
  </r>
  <r>
    <n v="1386"/>
    <x v="1386"/>
    <x v="1384"/>
    <x v="44"/>
    <x v="983"/>
    <x v="0"/>
    <x v="0"/>
    <s v="USD"/>
    <x v="1386"/>
    <x v="1386"/>
    <b v="0"/>
    <x v="25"/>
    <x v="0"/>
    <x v="11"/>
    <x v="0"/>
    <x v="1386"/>
  </r>
  <r>
    <n v="1387"/>
    <x v="1387"/>
    <x v="1385"/>
    <x v="23"/>
    <x v="984"/>
    <x v="0"/>
    <x v="0"/>
    <s v="USD"/>
    <x v="1387"/>
    <x v="1387"/>
    <b v="0"/>
    <x v="76"/>
    <x v="0"/>
    <x v="11"/>
    <x v="0"/>
    <x v="1387"/>
  </r>
  <r>
    <n v="1388"/>
    <x v="1388"/>
    <x v="1386"/>
    <x v="10"/>
    <x v="985"/>
    <x v="0"/>
    <x v="0"/>
    <s v="USD"/>
    <x v="1388"/>
    <x v="1388"/>
    <b v="0"/>
    <x v="300"/>
    <x v="0"/>
    <x v="11"/>
    <x v="2"/>
    <x v="1388"/>
  </r>
  <r>
    <n v="1389"/>
    <x v="1389"/>
    <x v="1387"/>
    <x v="2"/>
    <x v="986"/>
    <x v="0"/>
    <x v="1"/>
    <s v="GBP"/>
    <x v="1389"/>
    <x v="1389"/>
    <b v="0"/>
    <x v="69"/>
    <x v="0"/>
    <x v="11"/>
    <x v="2"/>
    <x v="1389"/>
  </r>
  <r>
    <n v="1390"/>
    <x v="1390"/>
    <x v="1388"/>
    <x v="70"/>
    <x v="987"/>
    <x v="0"/>
    <x v="0"/>
    <s v="USD"/>
    <x v="1390"/>
    <x v="1390"/>
    <b v="0"/>
    <x v="10"/>
    <x v="0"/>
    <x v="11"/>
    <x v="0"/>
    <x v="1390"/>
  </r>
  <r>
    <n v="1391"/>
    <x v="1391"/>
    <x v="1389"/>
    <x v="2"/>
    <x v="988"/>
    <x v="0"/>
    <x v="0"/>
    <s v="USD"/>
    <x v="1391"/>
    <x v="1391"/>
    <b v="0"/>
    <x v="62"/>
    <x v="0"/>
    <x v="11"/>
    <x v="0"/>
    <x v="1391"/>
  </r>
  <r>
    <n v="1392"/>
    <x v="1392"/>
    <x v="1390"/>
    <x v="30"/>
    <x v="989"/>
    <x v="0"/>
    <x v="0"/>
    <s v="USD"/>
    <x v="1392"/>
    <x v="1392"/>
    <b v="0"/>
    <x v="201"/>
    <x v="0"/>
    <x v="11"/>
    <x v="2"/>
    <x v="1392"/>
  </r>
  <r>
    <n v="1393"/>
    <x v="1393"/>
    <x v="1391"/>
    <x v="3"/>
    <x v="990"/>
    <x v="0"/>
    <x v="0"/>
    <s v="USD"/>
    <x v="1393"/>
    <x v="1393"/>
    <b v="0"/>
    <x v="47"/>
    <x v="0"/>
    <x v="11"/>
    <x v="2"/>
    <x v="1393"/>
  </r>
  <r>
    <n v="1394"/>
    <x v="1394"/>
    <x v="1392"/>
    <x v="47"/>
    <x v="991"/>
    <x v="0"/>
    <x v="0"/>
    <s v="USD"/>
    <x v="1394"/>
    <x v="1394"/>
    <b v="0"/>
    <x v="57"/>
    <x v="0"/>
    <x v="11"/>
    <x v="1"/>
    <x v="1394"/>
  </r>
  <r>
    <n v="1395"/>
    <x v="1395"/>
    <x v="1393"/>
    <x v="8"/>
    <x v="992"/>
    <x v="0"/>
    <x v="0"/>
    <s v="USD"/>
    <x v="1395"/>
    <x v="1395"/>
    <b v="0"/>
    <x v="141"/>
    <x v="0"/>
    <x v="11"/>
    <x v="2"/>
    <x v="1395"/>
  </r>
  <r>
    <n v="1396"/>
    <x v="1396"/>
    <x v="1394"/>
    <x v="12"/>
    <x v="993"/>
    <x v="0"/>
    <x v="0"/>
    <s v="USD"/>
    <x v="1396"/>
    <x v="1396"/>
    <b v="0"/>
    <x v="196"/>
    <x v="0"/>
    <x v="11"/>
    <x v="0"/>
    <x v="1396"/>
  </r>
  <r>
    <n v="1397"/>
    <x v="1397"/>
    <x v="1395"/>
    <x v="3"/>
    <x v="994"/>
    <x v="0"/>
    <x v="0"/>
    <s v="USD"/>
    <x v="1397"/>
    <x v="1397"/>
    <b v="0"/>
    <x v="150"/>
    <x v="0"/>
    <x v="11"/>
    <x v="2"/>
    <x v="1397"/>
  </r>
  <r>
    <n v="1398"/>
    <x v="1398"/>
    <x v="1396"/>
    <x v="85"/>
    <x v="995"/>
    <x v="0"/>
    <x v="0"/>
    <s v="USD"/>
    <x v="1398"/>
    <x v="1398"/>
    <b v="0"/>
    <x v="71"/>
    <x v="0"/>
    <x v="11"/>
    <x v="2"/>
    <x v="1398"/>
  </r>
  <r>
    <n v="1399"/>
    <x v="1399"/>
    <x v="1397"/>
    <x v="7"/>
    <x v="996"/>
    <x v="0"/>
    <x v="0"/>
    <s v="USD"/>
    <x v="1399"/>
    <x v="1399"/>
    <b v="0"/>
    <x v="192"/>
    <x v="0"/>
    <x v="11"/>
    <x v="3"/>
    <x v="1399"/>
  </r>
  <r>
    <n v="1400"/>
    <x v="1400"/>
    <x v="1398"/>
    <x v="18"/>
    <x v="997"/>
    <x v="0"/>
    <x v="1"/>
    <s v="GBP"/>
    <x v="1400"/>
    <x v="1400"/>
    <b v="0"/>
    <x v="69"/>
    <x v="0"/>
    <x v="11"/>
    <x v="2"/>
    <x v="1400"/>
  </r>
  <r>
    <n v="1401"/>
    <x v="1401"/>
    <x v="1399"/>
    <x v="30"/>
    <x v="998"/>
    <x v="0"/>
    <x v="0"/>
    <s v="USD"/>
    <x v="1401"/>
    <x v="1401"/>
    <b v="0"/>
    <x v="301"/>
    <x v="0"/>
    <x v="11"/>
    <x v="4"/>
    <x v="1401"/>
  </r>
  <r>
    <n v="1402"/>
    <x v="1402"/>
    <x v="1400"/>
    <x v="30"/>
    <x v="999"/>
    <x v="0"/>
    <x v="1"/>
    <s v="GBP"/>
    <x v="1402"/>
    <x v="1402"/>
    <b v="0"/>
    <x v="116"/>
    <x v="0"/>
    <x v="11"/>
    <x v="0"/>
    <x v="1402"/>
  </r>
  <r>
    <n v="1403"/>
    <x v="1403"/>
    <x v="1401"/>
    <x v="23"/>
    <x v="1000"/>
    <x v="0"/>
    <x v="0"/>
    <s v="USD"/>
    <x v="1403"/>
    <x v="1403"/>
    <b v="0"/>
    <x v="36"/>
    <x v="0"/>
    <x v="11"/>
    <x v="4"/>
    <x v="1403"/>
  </r>
  <r>
    <n v="1404"/>
    <x v="1404"/>
    <x v="1402"/>
    <x v="107"/>
    <x v="854"/>
    <x v="2"/>
    <x v="1"/>
    <s v="GBP"/>
    <x v="1404"/>
    <x v="1404"/>
    <b v="1"/>
    <x v="81"/>
    <x v="1"/>
    <x v="22"/>
    <x v="0"/>
    <x v="1404"/>
  </r>
  <r>
    <n v="1405"/>
    <x v="1405"/>
    <x v="1403"/>
    <x v="31"/>
    <x v="522"/>
    <x v="2"/>
    <x v="0"/>
    <s v="USD"/>
    <x v="1405"/>
    <x v="1405"/>
    <b v="1"/>
    <x v="57"/>
    <x v="1"/>
    <x v="22"/>
    <x v="3"/>
    <x v="1405"/>
  </r>
  <r>
    <n v="1406"/>
    <x v="1406"/>
    <x v="1404"/>
    <x v="14"/>
    <x v="493"/>
    <x v="2"/>
    <x v="13"/>
    <s v="EUR"/>
    <x v="1406"/>
    <x v="1406"/>
    <b v="0"/>
    <x v="83"/>
    <x v="1"/>
    <x v="22"/>
    <x v="0"/>
    <x v="1406"/>
  </r>
  <r>
    <n v="1407"/>
    <x v="1407"/>
    <x v="1405"/>
    <x v="9"/>
    <x v="493"/>
    <x v="2"/>
    <x v="0"/>
    <s v="USD"/>
    <x v="1407"/>
    <x v="1407"/>
    <b v="0"/>
    <x v="84"/>
    <x v="1"/>
    <x v="22"/>
    <x v="3"/>
    <x v="1407"/>
  </r>
  <r>
    <n v="1408"/>
    <x v="1408"/>
    <x v="1406"/>
    <x v="28"/>
    <x v="662"/>
    <x v="2"/>
    <x v="1"/>
    <s v="GBP"/>
    <x v="1408"/>
    <x v="1408"/>
    <b v="0"/>
    <x v="79"/>
    <x v="1"/>
    <x v="22"/>
    <x v="0"/>
    <x v="1408"/>
  </r>
  <r>
    <n v="1409"/>
    <x v="1409"/>
    <x v="1407"/>
    <x v="23"/>
    <x v="117"/>
    <x v="2"/>
    <x v="0"/>
    <s v="USD"/>
    <x v="1409"/>
    <x v="1409"/>
    <b v="0"/>
    <x v="78"/>
    <x v="1"/>
    <x v="22"/>
    <x v="3"/>
    <x v="1409"/>
  </r>
  <r>
    <n v="1410"/>
    <x v="1410"/>
    <x v="1408"/>
    <x v="12"/>
    <x v="116"/>
    <x v="2"/>
    <x v="13"/>
    <s v="EUR"/>
    <x v="1410"/>
    <x v="1410"/>
    <b v="0"/>
    <x v="29"/>
    <x v="1"/>
    <x v="22"/>
    <x v="2"/>
    <x v="1410"/>
  </r>
  <r>
    <n v="1411"/>
    <x v="1411"/>
    <x v="1409"/>
    <x v="9"/>
    <x v="1001"/>
    <x v="2"/>
    <x v="1"/>
    <s v="GBP"/>
    <x v="1411"/>
    <x v="1411"/>
    <b v="0"/>
    <x v="83"/>
    <x v="1"/>
    <x v="22"/>
    <x v="0"/>
    <x v="1411"/>
  </r>
  <r>
    <n v="1412"/>
    <x v="1412"/>
    <x v="1410"/>
    <x v="39"/>
    <x v="1002"/>
    <x v="2"/>
    <x v="0"/>
    <s v="USD"/>
    <x v="1412"/>
    <x v="1412"/>
    <b v="0"/>
    <x v="62"/>
    <x v="1"/>
    <x v="22"/>
    <x v="3"/>
    <x v="1412"/>
  </r>
  <r>
    <n v="1413"/>
    <x v="1413"/>
    <x v="1411"/>
    <x v="13"/>
    <x v="173"/>
    <x v="2"/>
    <x v="13"/>
    <s v="EUR"/>
    <x v="1413"/>
    <x v="1413"/>
    <b v="0"/>
    <x v="29"/>
    <x v="1"/>
    <x v="22"/>
    <x v="0"/>
    <x v="1413"/>
  </r>
  <r>
    <n v="1414"/>
    <x v="1414"/>
    <x v="1412"/>
    <x v="2"/>
    <x v="116"/>
    <x v="2"/>
    <x v="0"/>
    <s v="USD"/>
    <x v="1414"/>
    <x v="1414"/>
    <b v="0"/>
    <x v="29"/>
    <x v="1"/>
    <x v="22"/>
    <x v="2"/>
    <x v="1414"/>
  </r>
  <r>
    <n v="1415"/>
    <x v="1415"/>
    <x v="1413"/>
    <x v="85"/>
    <x v="25"/>
    <x v="2"/>
    <x v="0"/>
    <s v="USD"/>
    <x v="1415"/>
    <x v="1415"/>
    <b v="0"/>
    <x v="82"/>
    <x v="1"/>
    <x v="22"/>
    <x v="0"/>
    <x v="1415"/>
  </r>
  <r>
    <n v="1416"/>
    <x v="1416"/>
    <x v="1414"/>
    <x v="63"/>
    <x v="117"/>
    <x v="2"/>
    <x v="0"/>
    <s v="USD"/>
    <x v="1416"/>
    <x v="1416"/>
    <b v="0"/>
    <x v="78"/>
    <x v="1"/>
    <x v="22"/>
    <x v="0"/>
    <x v="1416"/>
  </r>
  <r>
    <n v="1417"/>
    <x v="1417"/>
    <x v="1415"/>
    <x v="37"/>
    <x v="434"/>
    <x v="2"/>
    <x v="0"/>
    <s v="USD"/>
    <x v="1417"/>
    <x v="1417"/>
    <b v="0"/>
    <x v="84"/>
    <x v="1"/>
    <x v="22"/>
    <x v="0"/>
    <x v="1417"/>
  </r>
  <r>
    <n v="1418"/>
    <x v="1418"/>
    <x v="1416"/>
    <x v="9"/>
    <x v="360"/>
    <x v="2"/>
    <x v="3"/>
    <s v="EUR"/>
    <x v="1418"/>
    <x v="1418"/>
    <b v="0"/>
    <x v="29"/>
    <x v="1"/>
    <x v="22"/>
    <x v="2"/>
    <x v="1418"/>
  </r>
  <r>
    <n v="1419"/>
    <x v="1419"/>
    <x v="1417"/>
    <x v="84"/>
    <x v="1003"/>
    <x v="2"/>
    <x v="0"/>
    <s v="USD"/>
    <x v="1419"/>
    <x v="1419"/>
    <b v="0"/>
    <x v="73"/>
    <x v="1"/>
    <x v="22"/>
    <x v="2"/>
    <x v="1419"/>
  </r>
  <r>
    <n v="1420"/>
    <x v="1420"/>
    <x v="1418"/>
    <x v="252"/>
    <x v="158"/>
    <x v="2"/>
    <x v="0"/>
    <s v="USD"/>
    <x v="1420"/>
    <x v="1420"/>
    <b v="0"/>
    <x v="83"/>
    <x v="1"/>
    <x v="22"/>
    <x v="2"/>
    <x v="1420"/>
  </r>
  <r>
    <n v="1421"/>
    <x v="1421"/>
    <x v="1419"/>
    <x v="61"/>
    <x v="148"/>
    <x v="2"/>
    <x v="11"/>
    <s v="SEK"/>
    <x v="1421"/>
    <x v="1421"/>
    <b v="0"/>
    <x v="84"/>
    <x v="1"/>
    <x v="22"/>
    <x v="0"/>
    <x v="1421"/>
  </r>
  <r>
    <n v="1422"/>
    <x v="1422"/>
    <x v="1420"/>
    <x v="31"/>
    <x v="375"/>
    <x v="2"/>
    <x v="4"/>
    <s v="NZD"/>
    <x v="1422"/>
    <x v="1422"/>
    <b v="0"/>
    <x v="84"/>
    <x v="1"/>
    <x v="22"/>
    <x v="2"/>
    <x v="1422"/>
  </r>
  <r>
    <n v="1423"/>
    <x v="1423"/>
    <x v="1421"/>
    <x v="11"/>
    <x v="173"/>
    <x v="2"/>
    <x v="2"/>
    <s v="AUD"/>
    <x v="1423"/>
    <x v="1423"/>
    <b v="0"/>
    <x v="29"/>
    <x v="1"/>
    <x v="22"/>
    <x v="0"/>
    <x v="1423"/>
  </r>
  <r>
    <n v="1424"/>
    <x v="1424"/>
    <x v="1422"/>
    <x v="51"/>
    <x v="1004"/>
    <x v="2"/>
    <x v="0"/>
    <s v="USD"/>
    <x v="1424"/>
    <x v="1424"/>
    <b v="0"/>
    <x v="25"/>
    <x v="1"/>
    <x v="22"/>
    <x v="2"/>
    <x v="1424"/>
  </r>
  <r>
    <n v="1425"/>
    <x v="1425"/>
    <x v="1423"/>
    <x v="93"/>
    <x v="117"/>
    <x v="2"/>
    <x v="0"/>
    <s v="USD"/>
    <x v="1425"/>
    <x v="1425"/>
    <b v="0"/>
    <x v="78"/>
    <x v="1"/>
    <x v="22"/>
    <x v="0"/>
    <x v="1425"/>
  </r>
  <r>
    <n v="1426"/>
    <x v="1426"/>
    <x v="1424"/>
    <x v="28"/>
    <x v="117"/>
    <x v="2"/>
    <x v="12"/>
    <s v="EUR"/>
    <x v="1426"/>
    <x v="1426"/>
    <b v="0"/>
    <x v="78"/>
    <x v="1"/>
    <x v="22"/>
    <x v="0"/>
    <x v="1426"/>
  </r>
  <r>
    <n v="1427"/>
    <x v="1427"/>
    <x v="1425"/>
    <x v="10"/>
    <x v="1005"/>
    <x v="2"/>
    <x v="12"/>
    <s v="EUR"/>
    <x v="1427"/>
    <x v="1427"/>
    <b v="0"/>
    <x v="80"/>
    <x v="1"/>
    <x v="22"/>
    <x v="2"/>
    <x v="1427"/>
  </r>
  <r>
    <n v="1428"/>
    <x v="1428"/>
    <x v="1426"/>
    <x v="28"/>
    <x v="372"/>
    <x v="2"/>
    <x v="3"/>
    <s v="EUR"/>
    <x v="1428"/>
    <x v="1428"/>
    <b v="0"/>
    <x v="83"/>
    <x v="1"/>
    <x v="22"/>
    <x v="2"/>
    <x v="1428"/>
  </r>
  <r>
    <n v="1429"/>
    <x v="1429"/>
    <x v="1427"/>
    <x v="3"/>
    <x v="117"/>
    <x v="2"/>
    <x v="0"/>
    <s v="USD"/>
    <x v="1429"/>
    <x v="1429"/>
    <b v="0"/>
    <x v="78"/>
    <x v="1"/>
    <x v="22"/>
    <x v="0"/>
    <x v="1429"/>
  </r>
  <r>
    <n v="1430"/>
    <x v="1430"/>
    <x v="1428"/>
    <x v="10"/>
    <x v="124"/>
    <x v="2"/>
    <x v="0"/>
    <s v="USD"/>
    <x v="1430"/>
    <x v="1430"/>
    <b v="0"/>
    <x v="81"/>
    <x v="1"/>
    <x v="22"/>
    <x v="3"/>
    <x v="1430"/>
  </r>
  <r>
    <n v="1431"/>
    <x v="1431"/>
    <x v="1429"/>
    <x v="73"/>
    <x v="1006"/>
    <x v="2"/>
    <x v="0"/>
    <s v="USD"/>
    <x v="1431"/>
    <x v="1431"/>
    <b v="0"/>
    <x v="5"/>
    <x v="1"/>
    <x v="22"/>
    <x v="0"/>
    <x v="1431"/>
  </r>
  <r>
    <n v="1432"/>
    <x v="1432"/>
    <x v="1430"/>
    <x v="79"/>
    <x v="117"/>
    <x v="2"/>
    <x v="0"/>
    <s v="USD"/>
    <x v="1432"/>
    <x v="1432"/>
    <b v="0"/>
    <x v="78"/>
    <x v="1"/>
    <x v="22"/>
    <x v="0"/>
    <x v="1432"/>
  </r>
  <r>
    <n v="1433"/>
    <x v="1433"/>
    <x v="1431"/>
    <x v="14"/>
    <x v="1007"/>
    <x v="2"/>
    <x v="13"/>
    <s v="EUR"/>
    <x v="1433"/>
    <x v="1433"/>
    <b v="0"/>
    <x v="73"/>
    <x v="1"/>
    <x v="22"/>
    <x v="2"/>
    <x v="1433"/>
  </r>
  <r>
    <n v="1434"/>
    <x v="1434"/>
    <x v="1432"/>
    <x v="253"/>
    <x v="1008"/>
    <x v="2"/>
    <x v="8"/>
    <s v="DKK"/>
    <x v="1434"/>
    <x v="1434"/>
    <b v="0"/>
    <x v="202"/>
    <x v="1"/>
    <x v="22"/>
    <x v="0"/>
    <x v="1434"/>
  </r>
  <r>
    <n v="1435"/>
    <x v="1435"/>
    <x v="1433"/>
    <x v="36"/>
    <x v="493"/>
    <x v="2"/>
    <x v="13"/>
    <s v="EUR"/>
    <x v="1435"/>
    <x v="1435"/>
    <b v="0"/>
    <x v="84"/>
    <x v="1"/>
    <x v="22"/>
    <x v="0"/>
    <x v="1435"/>
  </r>
  <r>
    <n v="1436"/>
    <x v="1436"/>
    <x v="1434"/>
    <x v="3"/>
    <x v="1009"/>
    <x v="2"/>
    <x v="12"/>
    <s v="EUR"/>
    <x v="1436"/>
    <x v="1436"/>
    <b v="0"/>
    <x v="84"/>
    <x v="1"/>
    <x v="22"/>
    <x v="2"/>
    <x v="1436"/>
  </r>
  <r>
    <n v="1437"/>
    <x v="1437"/>
    <x v="1435"/>
    <x v="9"/>
    <x v="1010"/>
    <x v="2"/>
    <x v="0"/>
    <s v="USD"/>
    <x v="1437"/>
    <x v="1437"/>
    <b v="0"/>
    <x v="19"/>
    <x v="1"/>
    <x v="22"/>
    <x v="3"/>
    <x v="1437"/>
  </r>
  <r>
    <n v="1438"/>
    <x v="1438"/>
    <x v="1436"/>
    <x v="22"/>
    <x v="49"/>
    <x v="2"/>
    <x v="8"/>
    <s v="DKK"/>
    <x v="1438"/>
    <x v="1438"/>
    <b v="0"/>
    <x v="22"/>
    <x v="1"/>
    <x v="22"/>
    <x v="2"/>
    <x v="1438"/>
  </r>
  <r>
    <n v="1439"/>
    <x v="1439"/>
    <x v="1437"/>
    <x v="254"/>
    <x v="147"/>
    <x v="2"/>
    <x v="5"/>
    <s v="CAD"/>
    <x v="1439"/>
    <x v="1439"/>
    <b v="0"/>
    <x v="79"/>
    <x v="1"/>
    <x v="22"/>
    <x v="0"/>
    <x v="1439"/>
  </r>
  <r>
    <n v="1440"/>
    <x v="1440"/>
    <x v="1438"/>
    <x v="93"/>
    <x v="116"/>
    <x v="2"/>
    <x v="13"/>
    <s v="EUR"/>
    <x v="1440"/>
    <x v="1440"/>
    <b v="0"/>
    <x v="29"/>
    <x v="1"/>
    <x v="22"/>
    <x v="2"/>
    <x v="1440"/>
  </r>
  <r>
    <n v="1441"/>
    <x v="1441"/>
    <x v="1439"/>
    <x v="237"/>
    <x v="895"/>
    <x v="2"/>
    <x v="1"/>
    <s v="GBP"/>
    <x v="1441"/>
    <x v="1441"/>
    <b v="0"/>
    <x v="83"/>
    <x v="1"/>
    <x v="22"/>
    <x v="0"/>
    <x v="1441"/>
  </r>
  <r>
    <n v="1442"/>
    <x v="1442"/>
    <x v="1440"/>
    <x v="15"/>
    <x v="117"/>
    <x v="2"/>
    <x v="0"/>
    <s v="USD"/>
    <x v="1442"/>
    <x v="1442"/>
    <b v="0"/>
    <x v="78"/>
    <x v="1"/>
    <x v="22"/>
    <x v="2"/>
    <x v="1442"/>
  </r>
  <r>
    <n v="1443"/>
    <x v="1443"/>
    <x v="1441"/>
    <x v="93"/>
    <x v="117"/>
    <x v="2"/>
    <x v="6"/>
    <s v="EUR"/>
    <x v="1443"/>
    <x v="1443"/>
    <b v="0"/>
    <x v="78"/>
    <x v="1"/>
    <x v="22"/>
    <x v="2"/>
    <x v="1443"/>
  </r>
  <r>
    <n v="1444"/>
    <x v="1444"/>
    <x v="1442"/>
    <x v="255"/>
    <x v="117"/>
    <x v="2"/>
    <x v="12"/>
    <s v="EUR"/>
    <x v="1444"/>
    <x v="1444"/>
    <b v="0"/>
    <x v="78"/>
    <x v="1"/>
    <x v="22"/>
    <x v="0"/>
    <x v="1444"/>
  </r>
  <r>
    <n v="1445"/>
    <x v="1445"/>
    <x v="1443"/>
    <x v="64"/>
    <x v="117"/>
    <x v="2"/>
    <x v="12"/>
    <s v="EUR"/>
    <x v="1445"/>
    <x v="1445"/>
    <b v="0"/>
    <x v="78"/>
    <x v="1"/>
    <x v="22"/>
    <x v="0"/>
    <x v="1445"/>
  </r>
  <r>
    <n v="1446"/>
    <x v="1446"/>
    <x v="1444"/>
    <x v="42"/>
    <x v="117"/>
    <x v="2"/>
    <x v="13"/>
    <s v="EUR"/>
    <x v="1446"/>
    <x v="1446"/>
    <b v="0"/>
    <x v="78"/>
    <x v="1"/>
    <x v="22"/>
    <x v="2"/>
    <x v="1446"/>
  </r>
  <r>
    <n v="1447"/>
    <x v="1447"/>
    <x v="1445"/>
    <x v="69"/>
    <x v="735"/>
    <x v="2"/>
    <x v="0"/>
    <s v="USD"/>
    <x v="1447"/>
    <x v="1447"/>
    <b v="0"/>
    <x v="83"/>
    <x v="1"/>
    <x v="22"/>
    <x v="2"/>
    <x v="1447"/>
  </r>
  <r>
    <n v="1448"/>
    <x v="1448"/>
    <x v="1446"/>
    <x v="61"/>
    <x v="117"/>
    <x v="2"/>
    <x v="2"/>
    <s v="AUD"/>
    <x v="1448"/>
    <x v="1448"/>
    <b v="0"/>
    <x v="78"/>
    <x v="1"/>
    <x v="22"/>
    <x v="0"/>
    <x v="1448"/>
  </r>
  <r>
    <n v="1449"/>
    <x v="1449"/>
    <x v="1447"/>
    <x v="129"/>
    <x v="117"/>
    <x v="2"/>
    <x v="0"/>
    <s v="USD"/>
    <x v="1449"/>
    <x v="1449"/>
    <b v="0"/>
    <x v="78"/>
    <x v="1"/>
    <x v="22"/>
    <x v="0"/>
    <x v="1449"/>
  </r>
  <r>
    <n v="1450"/>
    <x v="1450"/>
    <x v="1448"/>
    <x v="57"/>
    <x v="116"/>
    <x v="2"/>
    <x v="0"/>
    <s v="USD"/>
    <x v="1450"/>
    <x v="1450"/>
    <b v="0"/>
    <x v="29"/>
    <x v="1"/>
    <x v="22"/>
    <x v="2"/>
    <x v="1450"/>
  </r>
  <r>
    <n v="1451"/>
    <x v="1451"/>
    <x v="1449"/>
    <x v="256"/>
    <x v="369"/>
    <x v="1"/>
    <x v="0"/>
    <s v="USD"/>
    <x v="1451"/>
    <x v="1451"/>
    <b v="0"/>
    <x v="84"/>
    <x v="1"/>
    <x v="22"/>
    <x v="3"/>
    <x v="1451"/>
  </r>
  <r>
    <n v="1452"/>
    <x v="1452"/>
    <x v="1450"/>
    <x v="32"/>
    <x v="117"/>
    <x v="1"/>
    <x v="0"/>
    <s v="USD"/>
    <x v="1452"/>
    <x v="1452"/>
    <b v="0"/>
    <x v="78"/>
    <x v="1"/>
    <x v="22"/>
    <x v="3"/>
    <x v="1452"/>
  </r>
  <r>
    <n v="1453"/>
    <x v="1453"/>
    <x v="1451"/>
    <x v="31"/>
    <x v="117"/>
    <x v="1"/>
    <x v="6"/>
    <s v="EUR"/>
    <x v="1453"/>
    <x v="1453"/>
    <b v="0"/>
    <x v="78"/>
    <x v="1"/>
    <x v="22"/>
    <x v="1"/>
    <x v="1453"/>
  </r>
  <r>
    <n v="1454"/>
    <x v="1454"/>
    <x v="1452"/>
    <x v="257"/>
    <x v="493"/>
    <x v="1"/>
    <x v="3"/>
    <s v="EUR"/>
    <x v="1454"/>
    <x v="1454"/>
    <b v="0"/>
    <x v="29"/>
    <x v="1"/>
    <x v="22"/>
    <x v="2"/>
    <x v="1454"/>
  </r>
  <r>
    <n v="1455"/>
    <x v="1455"/>
    <x v="1453"/>
    <x v="36"/>
    <x v="607"/>
    <x v="1"/>
    <x v="0"/>
    <s v="USD"/>
    <x v="1455"/>
    <x v="1455"/>
    <b v="0"/>
    <x v="63"/>
    <x v="1"/>
    <x v="22"/>
    <x v="3"/>
    <x v="1455"/>
  </r>
  <r>
    <n v="1456"/>
    <x v="1456"/>
    <x v="1454"/>
    <x v="10"/>
    <x v="1011"/>
    <x v="1"/>
    <x v="13"/>
    <s v="EUR"/>
    <x v="1456"/>
    <x v="1456"/>
    <b v="0"/>
    <x v="83"/>
    <x v="1"/>
    <x v="22"/>
    <x v="2"/>
    <x v="1456"/>
  </r>
  <r>
    <n v="1457"/>
    <x v="1457"/>
    <x v="1455"/>
    <x v="12"/>
    <x v="117"/>
    <x v="1"/>
    <x v="0"/>
    <s v="USD"/>
    <x v="1457"/>
    <x v="1457"/>
    <b v="0"/>
    <x v="78"/>
    <x v="1"/>
    <x v="22"/>
    <x v="0"/>
    <x v="1457"/>
  </r>
  <r>
    <n v="1458"/>
    <x v="1458"/>
    <x v="1456"/>
    <x v="10"/>
    <x v="117"/>
    <x v="1"/>
    <x v="0"/>
    <s v="USD"/>
    <x v="1458"/>
    <x v="1458"/>
    <b v="0"/>
    <x v="78"/>
    <x v="1"/>
    <x v="22"/>
    <x v="3"/>
    <x v="1458"/>
  </r>
  <r>
    <n v="1459"/>
    <x v="1459"/>
    <x v="1457"/>
    <x v="258"/>
    <x v="117"/>
    <x v="1"/>
    <x v="8"/>
    <s v="DKK"/>
    <x v="1459"/>
    <x v="1459"/>
    <b v="0"/>
    <x v="78"/>
    <x v="1"/>
    <x v="22"/>
    <x v="0"/>
    <x v="1459"/>
  </r>
  <r>
    <n v="1460"/>
    <x v="1460"/>
    <x v="1458"/>
    <x v="259"/>
    <x v="117"/>
    <x v="1"/>
    <x v="0"/>
    <s v="USD"/>
    <x v="1460"/>
    <x v="1460"/>
    <b v="0"/>
    <x v="78"/>
    <x v="1"/>
    <x v="22"/>
    <x v="3"/>
    <x v="1460"/>
  </r>
  <r>
    <n v="1461"/>
    <x v="1461"/>
    <x v="1459"/>
    <x v="36"/>
    <x v="1012"/>
    <x v="0"/>
    <x v="0"/>
    <s v="USD"/>
    <x v="1461"/>
    <x v="1461"/>
    <b v="1"/>
    <x v="158"/>
    <x v="0"/>
    <x v="23"/>
    <x v="3"/>
    <x v="1461"/>
  </r>
  <r>
    <n v="1462"/>
    <x v="1462"/>
    <x v="1460"/>
    <x v="23"/>
    <x v="1013"/>
    <x v="0"/>
    <x v="0"/>
    <s v="USD"/>
    <x v="1462"/>
    <x v="1462"/>
    <b v="1"/>
    <x v="3"/>
    <x v="0"/>
    <x v="23"/>
    <x v="4"/>
    <x v="1462"/>
  </r>
  <r>
    <n v="1463"/>
    <x v="1463"/>
    <x v="1461"/>
    <x v="20"/>
    <x v="807"/>
    <x v="0"/>
    <x v="0"/>
    <s v="USD"/>
    <x v="1463"/>
    <x v="1463"/>
    <b v="1"/>
    <x v="20"/>
    <x v="0"/>
    <x v="23"/>
    <x v="4"/>
    <x v="1463"/>
  </r>
  <r>
    <n v="1464"/>
    <x v="1464"/>
    <x v="1462"/>
    <x v="10"/>
    <x v="1014"/>
    <x v="0"/>
    <x v="0"/>
    <s v="USD"/>
    <x v="1464"/>
    <x v="1464"/>
    <b v="1"/>
    <x v="302"/>
    <x v="0"/>
    <x v="23"/>
    <x v="4"/>
    <x v="1464"/>
  </r>
  <r>
    <n v="1465"/>
    <x v="1465"/>
    <x v="1463"/>
    <x v="11"/>
    <x v="1015"/>
    <x v="0"/>
    <x v="0"/>
    <s v="USD"/>
    <x v="1465"/>
    <x v="1465"/>
    <b v="1"/>
    <x v="303"/>
    <x v="0"/>
    <x v="23"/>
    <x v="5"/>
    <x v="1465"/>
  </r>
  <r>
    <n v="1466"/>
    <x v="1466"/>
    <x v="1464"/>
    <x v="194"/>
    <x v="1016"/>
    <x v="0"/>
    <x v="0"/>
    <s v="USD"/>
    <x v="1466"/>
    <x v="1466"/>
    <b v="1"/>
    <x v="290"/>
    <x v="0"/>
    <x v="23"/>
    <x v="0"/>
    <x v="1466"/>
  </r>
  <r>
    <n v="1467"/>
    <x v="1467"/>
    <x v="1465"/>
    <x v="79"/>
    <x v="1017"/>
    <x v="0"/>
    <x v="0"/>
    <s v="USD"/>
    <x v="1467"/>
    <x v="1467"/>
    <b v="1"/>
    <x v="304"/>
    <x v="0"/>
    <x v="23"/>
    <x v="5"/>
    <x v="1467"/>
  </r>
  <r>
    <n v="1468"/>
    <x v="1468"/>
    <x v="1466"/>
    <x v="196"/>
    <x v="1018"/>
    <x v="0"/>
    <x v="0"/>
    <s v="USD"/>
    <x v="1468"/>
    <x v="1468"/>
    <b v="1"/>
    <x v="305"/>
    <x v="0"/>
    <x v="23"/>
    <x v="6"/>
    <x v="1468"/>
  </r>
  <r>
    <n v="1469"/>
    <x v="1469"/>
    <x v="1467"/>
    <x v="260"/>
    <x v="1019"/>
    <x v="0"/>
    <x v="0"/>
    <s v="USD"/>
    <x v="1469"/>
    <x v="1469"/>
    <b v="1"/>
    <x v="306"/>
    <x v="0"/>
    <x v="23"/>
    <x v="4"/>
    <x v="1469"/>
  </r>
  <r>
    <n v="1470"/>
    <x v="1470"/>
    <x v="1468"/>
    <x v="15"/>
    <x v="1020"/>
    <x v="0"/>
    <x v="0"/>
    <s v="USD"/>
    <x v="1470"/>
    <x v="1470"/>
    <b v="1"/>
    <x v="75"/>
    <x v="0"/>
    <x v="23"/>
    <x v="5"/>
    <x v="1470"/>
  </r>
  <r>
    <n v="1471"/>
    <x v="1471"/>
    <x v="1469"/>
    <x v="261"/>
    <x v="1021"/>
    <x v="0"/>
    <x v="0"/>
    <s v="USD"/>
    <x v="1471"/>
    <x v="1471"/>
    <b v="1"/>
    <x v="307"/>
    <x v="0"/>
    <x v="23"/>
    <x v="0"/>
    <x v="1471"/>
  </r>
  <r>
    <n v="1472"/>
    <x v="1472"/>
    <x v="1470"/>
    <x v="31"/>
    <x v="1022"/>
    <x v="0"/>
    <x v="0"/>
    <s v="USD"/>
    <x v="1472"/>
    <x v="1472"/>
    <b v="1"/>
    <x v="226"/>
    <x v="0"/>
    <x v="23"/>
    <x v="4"/>
    <x v="1472"/>
  </r>
  <r>
    <n v="1473"/>
    <x v="1473"/>
    <x v="1471"/>
    <x v="15"/>
    <x v="1023"/>
    <x v="0"/>
    <x v="0"/>
    <s v="USD"/>
    <x v="1473"/>
    <x v="1473"/>
    <b v="1"/>
    <x v="5"/>
    <x v="0"/>
    <x v="23"/>
    <x v="5"/>
    <x v="1473"/>
  </r>
  <r>
    <n v="1474"/>
    <x v="1474"/>
    <x v="1472"/>
    <x v="9"/>
    <x v="1024"/>
    <x v="0"/>
    <x v="0"/>
    <s v="USD"/>
    <x v="1474"/>
    <x v="1474"/>
    <b v="1"/>
    <x v="88"/>
    <x v="0"/>
    <x v="23"/>
    <x v="4"/>
    <x v="1474"/>
  </r>
  <r>
    <n v="1475"/>
    <x v="1475"/>
    <x v="1473"/>
    <x v="36"/>
    <x v="1025"/>
    <x v="0"/>
    <x v="0"/>
    <s v="USD"/>
    <x v="1475"/>
    <x v="1475"/>
    <b v="1"/>
    <x v="308"/>
    <x v="0"/>
    <x v="23"/>
    <x v="3"/>
    <x v="1475"/>
  </r>
  <r>
    <n v="1476"/>
    <x v="1476"/>
    <x v="1474"/>
    <x v="12"/>
    <x v="1026"/>
    <x v="0"/>
    <x v="0"/>
    <s v="USD"/>
    <x v="1476"/>
    <x v="1476"/>
    <b v="1"/>
    <x v="309"/>
    <x v="0"/>
    <x v="23"/>
    <x v="6"/>
    <x v="1476"/>
  </r>
  <r>
    <n v="1477"/>
    <x v="1477"/>
    <x v="1475"/>
    <x v="11"/>
    <x v="1027"/>
    <x v="0"/>
    <x v="0"/>
    <s v="USD"/>
    <x v="1477"/>
    <x v="1477"/>
    <b v="1"/>
    <x v="232"/>
    <x v="0"/>
    <x v="23"/>
    <x v="6"/>
    <x v="1477"/>
  </r>
  <r>
    <n v="1478"/>
    <x v="1478"/>
    <x v="1476"/>
    <x v="63"/>
    <x v="1028"/>
    <x v="0"/>
    <x v="0"/>
    <s v="USD"/>
    <x v="1478"/>
    <x v="1478"/>
    <b v="1"/>
    <x v="310"/>
    <x v="0"/>
    <x v="23"/>
    <x v="4"/>
    <x v="1478"/>
  </r>
  <r>
    <n v="1479"/>
    <x v="1479"/>
    <x v="1477"/>
    <x v="183"/>
    <x v="1029"/>
    <x v="0"/>
    <x v="0"/>
    <s v="USD"/>
    <x v="1479"/>
    <x v="1479"/>
    <b v="1"/>
    <x v="26"/>
    <x v="0"/>
    <x v="23"/>
    <x v="3"/>
    <x v="1479"/>
  </r>
  <r>
    <n v="1480"/>
    <x v="1480"/>
    <x v="1478"/>
    <x v="63"/>
    <x v="1030"/>
    <x v="0"/>
    <x v="0"/>
    <s v="USD"/>
    <x v="1480"/>
    <x v="1480"/>
    <b v="1"/>
    <x v="311"/>
    <x v="0"/>
    <x v="23"/>
    <x v="4"/>
    <x v="1480"/>
  </r>
  <r>
    <n v="1481"/>
    <x v="1481"/>
    <x v="1479"/>
    <x v="10"/>
    <x v="522"/>
    <x v="2"/>
    <x v="5"/>
    <s v="CAD"/>
    <x v="1481"/>
    <x v="1481"/>
    <b v="0"/>
    <x v="79"/>
    <x v="1"/>
    <x v="10"/>
    <x v="4"/>
    <x v="1481"/>
  </r>
  <r>
    <n v="1482"/>
    <x v="1482"/>
    <x v="1480"/>
    <x v="10"/>
    <x v="139"/>
    <x v="2"/>
    <x v="0"/>
    <s v="USD"/>
    <x v="1482"/>
    <x v="1482"/>
    <b v="0"/>
    <x v="29"/>
    <x v="1"/>
    <x v="10"/>
    <x v="5"/>
    <x v="1482"/>
  </r>
  <r>
    <n v="1483"/>
    <x v="1483"/>
    <x v="1481"/>
    <x v="39"/>
    <x v="155"/>
    <x v="2"/>
    <x v="0"/>
    <s v="USD"/>
    <x v="1483"/>
    <x v="1483"/>
    <b v="0"/>
    <x v="84"/>
    <x v="1"/>
    <x v="10"/>
    <x v="2"/>
    <x v="1483"/>
  </r>
  <r>
    <n v="1484"/>
    <x v="1484"/>
    <x v="1482"/>
    <x v="13"/>
    <x v="117"/>
    <x v="2"/>
    <x v="0"/>
    <s v="USD"/>
    <x v="1484"/>
    <x v="1484"/>
    <b v="0"/>
    <x v="78"/>
    <x v="1"/>
    <x v="10"/>
    <x v="5"/>
    <x v="1484"/>
  </r>
  <r>
    <n v="1485"/>
    <x v="1485"/>
    <x v="1483"/>
    <x v="233"/>
    <x v="403"/>
    <x v="2"/>
    <x v="0"/>
    <s v="USD"/>
    <x v="1485"/>
    <x v="1485"/>
    <b v="0"/>
    <x v="83"/>
    <x v="1"/>
    <x v="10"/>
    <x v="0"/>
    <x v="1485"/>
  </r>
  <r>
    <n v="1486"/>
    <x v="1486"/>
    <x v="1484"/>
    <x v="22"/>
    <x v="1031"/>
    <x v="2"/>
    <x v="0"/>
    <s v="USD"/>
    <x v="1486"/>
    <x v="1486"/>
    <b v="0"/>
    <x v="83"/>
    <x v="1"/>
    <x v="10"/>
    <x v="0"/>
    <x v="1486"/>
  </r>
  <r>
    <n v="1487"/>
    <x v="1487"/>
    <x v="1485"/>
    <x v="3"/>
    <x v="117"/>
    <x v="2"/>
    <x v="0"/>
    <s v="USD"/>
    <x v="1487"/>
    <x v="1487"/>
    <b v="0"/>
    <x v="78"/>
    <x v="1"/>
    <x v="10"/>
    <x v="2"/>
    <x v="1487"/>
  </r>
  <r>
    <n v="1488"/>
    <x v="1488"/>
    <x v="1486"/>
    <x v="36"/>
    <x v="175"/>
    <x v="2"/>
    <x v="2"/>
    <s v="AUD"/>
    <x v="1488"/>
    <x v="1488"/>
    <b v="0"/>
    <x v="79"/>
    <x v="1"/>
    <x v="10"/>
    <x v="4"/>
    <x v="1488"/>
  </r>
  <r>
    <n v="1489"/>
    <x v="1489"/>
    <x v="1487"/>
    <x v="10"/>
    <x v="117"/>
    <x v="2"/>
    <x v="0"/>
    <s v="USD"/>
    <x v="1489"/>
    <x v="1489"/>
    <b v="0"/>
    <x v="78"/>
    <x v="1"/>
    <x v="10"/>
    <x v="5"/>
    <x v="1489"/>
  </r>
  <r>
    <n v="1490"/>
    <x v="1490"/>
    <x v="1488"/>
    <x v="193"/>
    <x v="1032"/>
    <x v="2"/>
    <x v="0"/>
    <s v="USD"/>
    <x v="1490"/>
    <x v="1490"/>
    <b v="0"/>
    <x v="10"/>
    <x v="1"/>
    <x v="10"/>
    <x v="4"/>
    <x v="1490"/>
  </r>
  <r>
    <n v="1491"/>
    <x v="1491"/>
    <x v="1489"/>
    <x v="38"/>
    <x v="173"/>
    <x v="2"/>
    <x v="0"/>
    <s v="USD"/>
    <x v="1491"/>
    <x v="1491"/>
    <b v="0"/>
    <x v="29"/>
    <x v="1"/>
    <x v="10"/>
    <x v="3"/>
    <x v="1491"/>
  </r>
  <r>
    <n v="1492"/>
    <x v="1492"/>
    <x v="1490"/>
    <x v="23"/>
    <x v="134"/>
    <x v="2"/>
    <x v="0"/>
    <s v="USD"/>
    <x v="1492"/>
    <x v="1492"/>
    <b v="0"/>
    <x v="84"/>
    <x v="1"/>
    <x v="10"/>
    <x v="6"/>
    <x v="1492"/>
  </r>
  <r>
    <n v="1493"/>
    <x v="1493"/>
    <x v="1491"/>
    <x v="262"/>
    <x v="117"/>
    <x v="2"/>
    <x v="0"/>
    <s v="USD"/>
    <x v="1493"/>
    <x v="1493"/>
    <b v="0"/>
    <x v="78"/>
    <x v="1"/>
    <x v="10"/>
    <x v="4"/>
    <x v="1493"/>
  </r>
  <r>
    <n v="1494"/>
    <x v="1494"/>
    <x v="1492"/>
    <x v="10"/>
    <x v="1003"/>
    <x v="2"/>
    <x v="0"/>
    <s v="USD"/>
    <x v="1494"/>
    <x v="1494"/>
    <b v="0"/>
    <x v="202"/>
    <x v="1"/>
    <x v="10"/>
    <x v="0"/>
    <x v="1494"/>
  </r>
  <r>
    <n v="1495"/>
    <x v="1495"/>
    <x v="1493"/>
    <x v="13"/>
    <x v="117"/>
    <x v="2"/>
    <x v="0"/>
    <s v="USD"/>
    <x v="1495"/>
    <x v="1495"/>
    <b v="0"/>
    <x v="78"/>
    <x v="1"/>
    <x v="10"/>
    <x v="6"/>
    <x v="1495"/>
  </r>
  <r>
    <n v="1496"/>
    <x v="1496"/>
    <x v="1494"/>
    <x v="15"/>
    <x v="117"/>
    <x v="2"/>
    <x v="0"/>
    <s v="USD"/>
    <x v="1496"/>
    <x v="1496"/>
    <b v="0"/>
    <x v="78"/>
    <x v="1"/>
    <x v="10"/>
    <x v="3"/>
    <x v="1496"/>
  </r>
  <r>
    <n v="1497"/>
    <x v="1497"/>
    <x v="1495"/>
    <x v="36"/>
    <x v="116"/>
    <x v="2"/>
    <x v="0"/>
    <s v="USD"/>
    <x v="1497"/>
    <x v="1497"/>
    <b v="0"/>
    <x v="29"/>
    <x v="1"/>
    <x v="10"/>
    <x v="4"/>
    <x v="1497"/>
  </r>
  <r>
    <n v="1498"/>
    <x v="1498"/>
    <x v="1496"/>
    <x v="9"/>
    <x v="1033"/>
    <x v="2"/>
    <x v="0"/>
    <s v="USD"/>
    <x v="1498"/>
    <x v="1498"/>
    <b v="0"/>
    <x v="83"/>
    <x v="1"/>
    <x v="10"/>
    <x v="3"/>
    <x v="1498"/>
  </r>
  <r>
    <n v="1499"/>
    <x v="1499"/>
    <x v="1497"/>
    <x v="13"/>
    <x v="139"/>
    <x v="2"/>
    <x v="0"/>
    <s v="USD"/>
    <x v="1499"/>
    <x v="1499"/>
    <b v="0"/>
    <x v="29"/>
    <x v="1"/>
    <x v="10"/>
    <x v="2"/>
    <x v="1499"/>
  </r>
  <r>
    <n v="1500"/>
    <x v="1500"/>
    <x v="1498"/>
    <x v="70"/>
    <x v="1034"/>
    <x v="2"/>
    <x v="0"/>
    <s v="USD"/>
    <x v="1500"/>
    <x v="1500"/>
    <b v="0"/>
    <x v="41"/>
    <x v="1"/>
    <x v="10"/>
    <x v="4"/>
    <x v="1500"/>
  </r>
  <r>
    <n v="1501"/>
    <x v="1501"/>
    <x v="1499"/>
    <x v="263"/>
    <x v="1035"/>
    <x v="0"/>
    <x v="5"/>
    <s v="CAD"/>
    <x v="1501"/>
    <x v="1501"/>
    <b v="1"/>
    <x v="312"/>
    <x v="0"/>
    <x v="20"/>
    <x v="0"/>
    <x v="1501"/>
  </r>
  <r>
    <n v="1502"/>
    <x v="1502"/>
    <x v="1500"/>
    <x v="29"/>
    <x v="1036"/>
    <x v="0"/>
    <x v="1"/>
    <s v="GBP"/>
    <x v="1502"/>
    <x v="1502"/>
    <b v="1"/>
    <x v="313"/>
    <x v="0"/>
    <x v="20"/>
    <x v="2"/>
    <x v="1502"/>
  </r>
  <r>
    <n v="1503"/>
    <x v="1503"/>
    <x v="1501"/>
    <x v="192"/>
    <x v="1037"/>
    <x v="0"/>
    <x v="18"/>
    <s v="EUR"/>
    <x v="1503"/>
    <x v="1503"/>
    <b v="1"/>
    <x v="26"/>
    <x v="0"/>
    <x v="20"/>
    <x v="2"/>
    <x v="1503"/>
  </r>
  <r>
    <n v="1504"/>
    <x v="1504"/>
    <x v="1502"/>
    <x v="115"/>
    <x v="1038"/>
    <x v="0"/>
    <x v="1"/>
    <s v="GBP"/>
    <x v="1504"/>
    <x v="1504"/>
    <b v="1"/>
    <x v="314"/>
    <x v="0"/>
    <x v="20"/>
    <x v="3"/>
    <x v="1504"/>
  </r>
  <r>
    <n v="1505"/>
    <x v="1505"/>
    <x v="1503"/>
    <x v="194"/>
    <x v="1039"/>
    <x v="0"/>
    <x v="12"/>
    <s v="EUR"/>
    <x v="1505"/>
    <x v="1505"/>
    <b v="1"/>
    <x v="315"/>
    <x v="0"/>
    <x v="20"/>
    <x v="2"/>
    <x v="1505"/>
  </r>
  <r>
    <n v="1506"/>
    <x v="1506"/>
    <x v="1504"/>
    <x v="15"/>
    <x v="1040"/>
    <x v="0"/>
    <x v="1"/>
    <s v="GBP"/>
    <x v="1506"/>
    <x v="1506"/>
    <b v="1"/>
    <x v="68"/>
    <x v="0"/>
    <x v="20"/>
    <x v="3"/>
    <x v="1506"/>
  </r>
  <r>
    <n v="1507"/>
    <x v="1507"/>
    <x v="1505"/>
    <x v="38"/>
    <x v="1041"/>
    <x v="0"/>
    <x v="0"/>
    <s v="USD"/>
    <x v="1507"/>
    <x v="1507"/>
    <b v="1"/>
    <x v="51"/>
    <x v="0"/>
    <x v="20"/>
    <x v="7"/>
    <x v="1507"/>
  </r>
  <r>
    <n v="1508"/>
    <x v="1508"/>
    <x v="1506"/>
    <x v="17"/>
    <x v="1042"/>
    <x v="0"/>
    <x v="0"/>
    <s v="USD"/>
    <x v="1508"/>
    <x v="1508"/>
    <b v="1"/>
    <x v="263"/>
    <x v="0"/>
    <x v="20"/>
    <x v="3"/>
    <x v="1508"/>
  </r>
  <r>
    <n v="1509"/>
    <x v="1509"/>
    <x v="1507"/>
    <x v="178"/>
    <x v="1043"/>
    <x v="0"/>
    <x v="12"/>
    <s v="EUR"/>
    <x v="1509"/>
    <x v="1509"/>
    <b v="1"/>
    <x v="193"/>
    <x v="0"/>
    <x v="20"/>
    <x v="1"/>
    <x v="1509"/>
  </r>
  <r>
    <n v="1510"/>
    <x v="1510"/>
    <x v="1508"/>
    <x v="194"/>
    <x v="1044"/>
    <x v="0"/>
    <x v="1"/>
    <s v="GBP"/>
    <x v="1510"/>
    <x v="1510"/>
    <b v="1"/>
    <x v="316"/>
    <x v="0"/>
    <x v="20"/>
    <x v="3"/>
    <x v="1510"/>
  </r>
  <r>
    <n v="1511"/>
    <x v="1511"/>
    <x v="1509"/>
    <x v="32"/>
    <x v="1045"/>
    <x v="0"/>
    <x v="0"/>
    <s v="USD"/>
    <x v="1511"/>
    <x v="1511"/>
    <b v="1"/>
    <x v="190"/>
    <x v="0"/>
    <x v="20"/>
    <x v="0"/>
    <x v="1511"/>
  </r>
  <r>
    <n v="1512"/>
    <x v="1512"/>
    <x v="1510"/>
    <x v="8"/>
    <x v="1046"/>
    <x v="0"/>
    <x v="0"/>
    <s v="USD"/>
    <x v="1512"/>
    <x v="1512"/>
    <b v="1"/>
    <x v="317"/>
    <x v="0"/>
    <x v="20"/>
    <x v="1"/>
    <x v="1512"/>
  </r>
  <r>
    <n v="1513"/>
    <x v="1513"/>
    <x v="1511"/>
    <x v="6"/>
    <x v="1047"/>
    <x v="0"/>
    <x v="1"/>
    <s v="GBP"/>
    <x v="1513"/>
    <x v="1513"/>
    <b v="1"/>
    <x v="224"/>
    <x v="0"/>
    <x v="20"/>
    <x v="3"/>
    <x v="1513"/>
  </r>
  <r>
    <n v="1514"/>
    <x v="1514"/>
    <x v="1512"/>
    <x v="31"/>
    <x v="1048"/>
    <x v="0"/>
    <x v="0"/>
    <s v="USD"/>
    <x v="1514"/>
    <x v="1514"/>
    <b v="1"/>
    <x v="282"/>
    <x v="0"/>
    <x v="20"/>
    <x v="0"/>
    <x v="1514"/>
  </r>
  <r>
    <n v="1515"/>
    <x v="1515"/>
    <x v="1513"/>
    <x v="82"/>
    <x v="1049"/>
    <x v="0"/>
    <x v="10"/>
    <s v="NOK"/>
    <x v="1515"/>
    <x v="1515"/>
    <b v="1"/>
    <x v="160"/>
    <x v="0"/>
    <x v="20"/>
    <x v="2"/>
    <x v="1515"/>
  </r>
  <r>
    <n v="1516"/>
    <x v="1516"/>
    <x v="1514"/>
    <x v="73"/>
    <x v="1050"/>
    <x v="0"/>
    <x v="0"/>
    <s v="USD"/>
    <x v="1516"/>
    <x v="1516"/>
    <b v="1"/>
    <x v="318"/>
    <x v="0"/>
    <x v="20"/>
    <x v="2"/>
    <x v="1516"/>
  </r>
  <r>
    <n v="1517"/>
    <x v="1517"/>
    <x v="1515"/>
    <x v="36"/>
    <x v="1051"/>
    <x v="0"/>
    <x v="0"/>
    <s v="USD"/>
    <x v="1517"/>
    <x v="1517"/>
    <b v="1"/>
    <x v="319"/>
    <x v="0"/>
    <x v="20"/>
    <x v="3"/>
    <x v="1517"/>
  </r>
  <r>
    <n v="1518"/>
    <x v="1518"/>
    <x v="1516"/>
    <x v="36"/>
    <x v="1052"/>
    <x v="0"/>
    <x v="0"/>
    <s v="USD"/>
    <x v="1518"/>
    <x v="1518"/>
    <b v="1"/>
    <x v="163"/>
    <x v="0"/>
    <x v="20"/>
    <x v="3"/>
    <x v="1518"/>
  </r>
  <r>
    <n v="1519"/>
    <x v="1519"/>
    <x v="1517"/>
    <x v="7"/>
    <x v="1053"/>
    <x v="0"/>
    <x v="0"/>
    <s v="USD"/>
    <x v="1519"/>
    <x v="1519"/>
    <b v="1"/>
    <x v="108"/>
    <x v="0"/>
    <x v="20"/>
    <x v="3"/>
    <x v="1519"/>
  </r>
  <r>
    <n v="1520"/>
    <x v="1520"/>
    <x v="1518"/>
    <x v="102"/>
    <x v="1054"/>
    <x v="0"/>
    <x v="0"/>
    <s v="USD"/>
    <x v="1520"/>
    <x v="1520"/>
    <b v="1"/>
    <x v="157"/>
    <x v="0"/>
    <x v="20"/>
    <x v="3"/>
    <x v="1520"/>
  </r>
  <r>
    <n v="1521"/>
    <x v="1521"/>
    <x v="1519"/>
    <x v="264"/>
    <x v="1055"/>
    <x v="0"/>
    <x v="0"/>
    <s v="USD"/>
    <x v="1521"/>
    <x v="1521"/>
    <b v="1"/>
    <x v="97"/>
    <x v="0"/>
    <x v="20"/>
    <x v="2"/>
    <x v="1521"/>
  </r>
  <r>
    <n v="1522"/>
    <x v="1522"/>
    <x v="1520"/>
    <x v="265"/>
    <x v="1056"/>
    <x v="0"/>
    <x v="0"/>
    <s v="USD"/>
    <x v="1522"/>
    <x v="1522"/>
    <b v="1"/>
    <x v="320"/>
    <x v="0"/>
    <x v="20"/>
    <x v="3"/>
    <x v="1522"/>
  </r>
  <r>
    <n v="1523"/>
    <x v="1523"/>
    <x v="1521"/>
    <x v="17"/>
    <x v="1057"/>
    <x v="0"/>
    <x v="0"/>
    <s v="USD"/>
    <x v="1523"/>
    <x v="1523"/>
    <b v="1"/>
    <x v="198"/>
    <x v="0"/>
    <x v="20"/>
    <x v="3"/>
    <x v="1523"/>
  </r>
  <r>
    <n v="1524"/>
    <x v="1524"/>
    <x v="1522"/>
    <x v="9"/>
    <x v="1058"/>
    <x v="0"/>
    <x v="11"/>
    <s v="SEK"/>
    <x v="1524"/>
    <x v="1524"/>
    <b v="1"/>
    <x v="33"/>
    <x v="0"/>
    <x v="20"/>
    <x v="1"/>
    <x v="1524"/>
  </r>
  <r>
    <n v="1525"/>
    <x v="1525"/>
    <x v="1523"/>
    <x v="27"/>
    <x v="1059"/>
    <x v="0"/>
    <x v="0"/>
    <s v="USD"/>
    <x v="1525"/>
    <x v="1525"/>
    <b v="1"/>
    <x v="205"/>
    <x v="0"/>
    <x v="20"/>
    <x v="2"/>
    <x v="1525"/>
  </r>
  <r>
    <n v="1526"/>
    <x v="1526"/>
    <x v="1524"/>
    <x v="165"/>
    <x v="1060"/>
    <x v="0"/>
    <x v="0"/>
    <s v="USD"/>
    <x v="1526"/>
    <x v="1526"/>
    <b v="1"/>
    <x v="321"/>
    <x v="0"/>
    <x v="20"/>
    <x v="0"/>
    <x v="1526"/>
  </r>
  <r>
    <n v="1527"/>
    <x v="1527"/>
    <x v="1525"/>
    <x v="8"/>
    <x v="1061"/>
    <x v="0"/>
    <x v="0"/>
    <s v="USD"/>
    <x v="1527"/>
    <x v="1527"/>
    <b v="1"/>
    <x v="16"/>
    <x v="0"/>
    <x v="20"/>
    <x v="1"/>
    <x v="1527"/>
  </r>
  <r>
    <n v="1528"/>
    <x v="1528"/>
    <x v="1526"/>
    <x v="9"/>
    <x v="1062"/>
    <x v="0"/>
    <x v="0"/>
    <s v="USD"/>
    <x v="1528"/>
    <x v="1528"/>
    <b v="1"/>
    <x v="322"/>
    <x v="0"/>
    <x v="20"/>
    <x v="1"/>
    <x v="1528"/>
  </r>
  <r>
    <n v="1529"/>
    <x v="1529"/>
    <x v="1527"/>
    <x v="266"/>
    <x v="1063"/>
    <x v="0"/>
    <x v="0"/>
    <s v="USD"/>
    <x v="1529"/>
    <x v="1529"/>
    <b v="1"/>
    <x v="261"/>
    <x v="0"/>
    <x v="20"/>
    <x v="0"/>
    <x v="1529"/>
  </r>
  <r>
    <n v="1530"/>
    <x v="1530"/>
    <x v="1528"/>
    <x v="19"/>
    <x v="1064"/>
    <x v="0"/>
    <x v="0"/>
    <s v="USD"/>
    <x v="1530"/>
    <x v="1530"/>
    <b v="1"/>
    <x v="323"/>
    <x v="0"/>
    <x v="20"/>
    <x v="0"/>
    <x v="1530"/>
  </r>
  <r>
    <n v="1531"/>
    <x v="1531"/>
    <x v="1529"/>
    <x v="267"/>
    <x v="1065"/>
    <x v="0"/>
    <x v="0"/>
    <s v="USD"/>
    <x v="1531"/>
    <x v="1531"/>
    <b v="1"/>
    <x v="196"/>
    <x v="0"/>
    <x v="20"/>
    <x v="3"/>
    <x v="1531"/>
  </r>
  <r>
    <n v="1532"/>
    <x v="1532"/>
    <x v="1530"/>
    <x v="10"/>
    <x v="1066"/>
    <x v="0"/>
    <x v="2"/>
    <s v="AUD"/>
    <x v="1532"/>
    <x v="1532"/>
    <b v="1"/>
    <x v="324"/>
    <x v="0"/>
    <x v="20"/>
    <x v="2"/>
    <x v="1532"/>
  </r>
  <r>
    <n v="1533"/>
    <x v="1533"/>
    <x v="1531"/>
    <x v="101"/>
    <x v="1067"/>
    <x v="0"/>
    <x v="0"/>
    <s v="USD"/>
    <x v="1533"/>
    <x v="1533"/>
    <b v="1"/>
    <x v="325"/>
    <x v="0"/>
    <x v="20"/>
    <x v="2"/>
    <x v="1533"/>
  </r>
  <r>
    <n v="1534"/>
    <x v="1534"/>
    <x v="1532"/>
    <x v="51"/>
    <x v="1068"/>
    <x v="0"/>
    <x v="0"/>
    <s v="USD"/>
    <x v="1534"/>
    <x v="1534"/>
    <b v="1"/>
    <x v="232"/>
    <x v="0"/>
    <x v="20"/>
    <x v="0"/>
    <x v="1534"/>
  </r>
  <r>
    <n v="1535"/>
    <x v="1535"/>
    <x v="1533"/>
    <x v="23"/>
    <x v="1069"/>
    <x v="0"/>
    <x v="0"/>
    <s v="USD"/>
    <x v="1535"/>
    <x v="1535"/>
    <b v="1"/>
    <x v="238"/>
    <x v="0"/>
    <x v="20"/>
    <x v="2"/>
    <x v="1535"/>
  </r>
  <r>
    <n v="1536"/>
    <x v="1536"/>
    <x v="1534"/>
    <x v="14"/>
    <x v="1070"/>
    <x v="0"/>
    <x v="0"/>
    <s v="USD"/>
    <x v="1536"/>
    <x v="1536"/>
    <b v="1"/>
    <x v="326"/>
    <x v="0"/>
    <x v="20"/>
    <x v="0"/>
    <x v="1536"/>
  </r>
  <r>
    <n v="1537"/>
    <x v="1537"/>
    <x v="1535"/>
    <x v="14"/>
    <x v="1071"/>
    <x v="0"/>
    <x v="12"/>
    <s v="EUR"/>
    <x v="1537"/>
    <x v="1537"/>
    <b v="1"/>
    <x v="291"/>
    <x v="0"/>
    <x v="20"/>
    <x v="2"/>
    <x v="1537"/>
  </r>
  <r>
    <n v="1538"/>
    <x v="1538"/>
    <x v="1536"/>
    <x v="39"/>
    <x v="1072"/>
    <x v="0"/>
    <x v="0"/>
    <s v="USD"/>
    <x v="1538"/>
    <x v="1538"/>
    <b v="1"/>
    <x v="67"/>
    <x v="0"/>
    <x v="20"/>
    <x v="3"/>
    <x v="1538"/>
  </r>
  <r>
    <n v="1539"/>
    <x v="1539"/>
    <x v="1537"/>
    <x v="22"/>
    <x v="1073"/>
    <x v="0"/>
    <x v="0"/>
    <s v="USD"/>
    <x v="1539"/>
    <x v="1539"/>
    <b v="0"/>
    <x v="4"/>
    <x v="0"/>
    <x v="20"/>
    <x v="2"/>
    <x v="1539"/>
  </r>
  <r>
    <n v="1540"/>
    <x v="1540"/>
    <x v="1538"/>
    <x v="36"/>
    <x v="1074"/>
    <x v="0"/>
    <x v="0"/>
    <s v="USD"/>
    <x v="1540"/>
    <x v="1540"/>
    <b v="1"/>
    <x v="15"/>
    <x v="0"/>
    <x v="20"/>
    <x v="3"/>
    <x v="1540"/>
  </r>
  <r>
    <n v="1541"/>
    <x v="1541"/>
    <x v="1539"/>
    <x v="102"/>
    <x v="360"/>
    <x v="2"/>
    <x v="0"/>
    <s v="USD"/>
    <x v="1541"/>
    <x v="1541"/>
    <b v="0"/>
    <x v="84"/>
    <x v="1"/>
    <x v="24"/>
    <x v="3"/>
    <x v="1541"/>
  </r>
  <r>
    <n v="1542"/>
    <x v="1542"/>
    <x v="1540"/>
    <x v="2"/>
    <x v="170"/>
    <x v="2"/>
    <x v="5"/>
    <s v="CAD"/>
    <x v="1542"/>
    <x v="1542"/>
    <b v="0"/>
    <x v="29"/>
    <x v="1"/>
    <x v="24"/>
    <x v="0"/>
    <x v="1542"/>
  </r>
  <r>
    <n v="1543"/>
    <x v="1543"/>
    <x v="1541"/>
    <x v="268"/>
    <x v="115"/>
    <x v="2"/>
    <x v="0"/>
    <s v="USD"/>
    <x v="1543"/>
    <x v="1543"/>
    <b v="0"/>
    <x v="29"/>
    <x v="1"/>
    <x v="24"/>
    <x v="3"/>
    <x v="1543"/>
  </r>
  <r>
    <n v="1544"/>
    <x v="1544"/>
    <x v="1542"/>
    <x v="28"/>
    <x v="117"/>
    <x v="2"/>
    <x v="0"/>
    <s v="USD"/>
    <x v="1544"/>
    <x v="1544"/>
    <b v="0"/>
    <x v="78"/>
    <x v="1"/>
    <x v="24"/>
    <x v="0"/>
    <x v="1544"/>
  </r>
  <r>
    <n v="1545"/>
    <x v="1545"/>
    <x v="1543"/>
    <x v="9"/>
    <x v="116"/>
    <x v="2"/>
    <x v="0"/>
    <s v="USD"/>
    <x v="1545"/>
    <x v="1545"/>
    <b v="0"/>
    <x v="29"/>
    <x v="1"/>
    <x v="24"/>
    <x v="0"/>
    <x v="1545"/>
  </r>
  <r>
    <n v="1546"/>
    <x v="1546"/>
    <x v="1544"/>
    <x v="28"/>
    <x v="683"/>
    <x v="2"/>
    <x v="1"/>
    <s v="GBP"/>
    <x v="1546"/>
    <x v="1546"/>
    <b v="0"/>
    <x v="202"/>
    <x v="1"/>
    <x v="24"/>
    <x v="3"/>
    <x v="1546"/>
  </r>
  <r>
    <n v="1547"/>
    <x v="1547"/>
    <x v="1545"/>
    <x v="269"/>
    <x v="117"/>
    <x v="2"/>
    <x v="0"/>
    <s v="USD"/>
    <x v="1547"/>
    <x v="1547"/>
    <b v="0"/>
    <x v="78"/>
    <x v="1"/>
    <x v="24"/>
    <x v="1"/>
    <x v="1547"/>
  </r>
  <r>
    <n v="1548"/>
    <x v="1548"/>
    <x v="1546"/>
    <x v="176"/>
    <x v="177"/>
    <x v="2"/>
    <x v="0"/>
    <s v="USD"/>
    <x v="1548"/>
    <x v="1548"/>
    <b v="0"/>
    <x v="29"/>
    <x v="1"/>
    <x v="24"/>
    <x v="0"/>
    <x v="1548"/>
  </r>
  <r>
    <n v="1549"/>
    <x v="1549"/>
    <x v="1547"/>
    <x v="2"/>
    <x v="575"/>
    <x v="2"/>
    <x v="0"/>
    <s v="USD"/>
    <x v="1549"/>
    <x v="1549"/>
    <b v="0"/>
    <x v="79"/>
    <x v="1"/>
    <x v="24"/>
    <x v="0"/>
    <x v="1549"/>
  </r>
  <r>
    <n v="1550"/>
    <x v="1550"/>
    <x v="1548"/>
    <x v="47"/>
    <x v="462"/>
    <x v="2"/>
    <x v="1"/>
    <s v="GBP"/>
    <x v="1550"/>
    <x v="1550"/>
    <b v="0"/>
    <x v="63"/>
    <x v="1"/>
    <x v="24"/>
    <x v="2"/>
    <x v="1550"/>
  </r>
  <r>
    <n v="1551"/>
    <x v="1551"/>
    <x v="1549"/>
    <x v="8"/>
    <x v="117"/>
    <x v="2"/>
    <x v="0"/>
    <s v="USD"/>
    <x v="1551"/>
    <x v="1551"/>
    <b v="0"/>
    <x v="78"/>
    <x v="1"/>
    <x v="24"/>
    <x v="0"/>
    <x v="1551"/>
  </r>
  <r>
    <n v="1552"/>
    <x v="1552"/>
    <x v="1550"/>
    <x v="270"/>
    <x v="1075"/>
    <x v="2"/>
    <x v="0"/>
    <s v="USD"/>
    <x v="341"/>
    <x v="1552"/>
    <b v="0"/>
    <x v="38"/>
    <x v="1"/>
    <x v="24"/>
    <x v="3"/>
    <x v="1552"/>
  </r>
  <r>
    <n v="1553"/>
    <x v="1553"/>
    <x v="1551"/>
    <x v="12"/>
    <x v="117"/>
    <x v="2"/>
    <x v="0"/>
    <s v="USD"/>
    <x v="1552"/>
    <x v="1553"/>
    <b v="0"/>
    <x v="78"/>
    <x v="1"/>
    <x v="24"/>
    <x v="0"/>
    <x v="1553"/>
  </r>
  <r>
    <n v="1554"/>
    <x v="1554"/>
    <x v="1552"/>
    <x v="22"/>
    <x v="117"/>
    <x v="2"/>
    <x v="2"/>
    <s v="AUD"/>
    <x v="1553"/>
    <x v="1554"/>
    <b v="0"/>
    <x v="78"/>
    <x v="1"/>
    <x v="24"/>
    <x v="0"/>
    <x v="1554"/>
  </r>
  <r>
    <n v="1555"/>
    <x v="1555"/>
    <x v="1553"/>
    <x v="47"/>
    <x v="117"/>
    <x v="2"/>
    <x v="0"/>
    <s v="USD"/>
    <x v="1554"/>
    <x v="1555"/>
    <b v="0"/>
    <x v="78"/>
    <x v="1"/>
    <x v="24"/>
    <x v="0"/>
    <x v="1555"/>
  </r>
  <r>
    <n v="1556"/>
    <x v="1556"/>
    <x v="1554"/>
    <x v="15"/>
    <x v="1076"/>
    <x v="2"/>
    <x v="5"/>
    <s v="CAD"/>
    <x v="1555"/>
    <x v="1556"/>
    <b v="0"/>
    <x v="8"/>
    <x v="1"/>
    <x v="24"/>
    <x v="2"/>
    <x v="1556"/>
  </r>
  <r>
    <n v="1557"/>
    <x v="1557"/>
    <x v="1555"/>
    <x v="30"/>
    <x v="173"/>
    <x v="2"/>
    <x v="0"/>
    <s v="USD"/>
    <x v="1556"/>
    <x v="1557"/>
    <b v="0"/>
    <x v="29"/>
    <x v="1"/>
    <x v="24"/>
    <x v="3"/>
    <x v="1557"/>
  </r>
  <r>
    <n v="1558"/>
    <x v="1558"/>
    <x v="1556"/>
    <x v="47"/>
    <x v="428"/>
    <x v="2"/>
    <x v="1"/>
    <s v="GBP"/>
    <x v="1557"/>
    <x v="1558"/>
    <b v="0"/>
    <x v="83"/>
    <x v="1"/>
    <x v="24"/>
    <x v="0"/>
    <x v="1558"/>
  </r>
  <r>
    <n v="1559"/>
    <x v="1559"/>
    <x v="1557"/>
    <x v="36"/>
    <x v="155"/>
    <x v="2"/>
    <x v="0"/>
    <s v="USD"/>
    <x v="1558"/>
    <x v="1559"/>
    <b v="0"/>
    <x v="29"/>
    <x v="1"/>
    <x v="24"/>
    <x v="0"/>
    <x v="1559"/>
  </r>
  <r>
    <n v="1560"/>
    <x v="1560"/>
    <x v="1558"/>
    <x v="30"/>
    <x v="1077"/>
    <x v="2"/>
    <x v="0"/>
    <s v="USD"/>
    <x v="1559"/>
    <x v="1560"/>
    <b v="0"/>
    <x v="80"/>
    <x v="1"/>
    <x v="24"/>
    <x v="3"/>
    <x v="1560"/>
  </r>
  <r>
    <n v="1561"/>
    <x v="1561"/>
    <x v="1559"/>
    <x v="3"/>
    <x v="1078"/>
    <x v="1"/>
    <x v="0"/>
    <s v="USD"/>
    <x v="1560"/>
    <x v="1561"/>
    <b v="0"/>
    <x v="29"/>
    <x v="1"/>
    <x v="25"/>
    <x v="4"/>
    <x v="1561"/>
  </r>
  <r>
    <n v="1562"/>
    <x v="1562"/>
    <x v="1560"/>
    <x v="23"/>
    <x v="117"/>
    <x v="1"/>
    <x v="0"/>
    <s v="USD"/>
    <x v="1561"/>
    <x v="1562"/>
    <b v="0"/>
    <x v="78"/>
    <x v="1"/>
    <x v="25"/>
    <x v="8"/>
    <x v="1562"/>
  </r>
  <r>
    <n v="1563"/>
    <x v="1563"/>
    <x v="1561"/>
    <x v="12"/>
    <x v="1079"/>
    <x v="1"/>
    <x v="1"/>
    <s v="GBP"/>
    <x v="1562"/>
    <x v="1563"/>
    <b v="0"/>
    <x v="84"/>
    <x v="1"/>
    <x v="25"/>
    <x v="3"/>
    <x v="1563"/>
  </r>
  <r>
    <n v="1564"/>
    <x v="1564"/>
    <x v="1562"/>
    <x v="3"/>
    <x v="115"/>
    <x v="1"/>
    <x v="0"/>
    <s v="USD"/>
    <x v="1563"/>
    <x v="1564"/>
    <b v="0"/>
    <x v="29"/>
    <x v="1"/>
    <x v="25"/>
    <x v="0"/>
    <x v="1564"/>
  </r>
  <r>
    <n v="1565"/>
    <x v="1565"/>
    <x v="1563"/>
    <x v="23"/>
    <x v="173"/>
    <x v="1"/>
    <x v="0"/>
    <s v="USD"/>
    <x v="1564"/>
    <x v="1565"/>
    <b v="0"/>
    <x v="29"/>
    <x v="1"/>
    <x v="25"/>
    <x v="6"/>
    <x v="1565"/>
  </r>
  <r>
    <n v="1566"/>
    <x v="1566"/>
    <x v="1564"/>
    <x v="11"/>
    <x v="1080"/>
    <x v="1"/>
    <x v="0"/>
    <s v="USD"/>
    <x v="1565"/>
    <x v="1566"/>
    <b v="0"/>
    <x v="211"/>
    <x v="1"/>
    <x v="25"/>
    <x v="2"/>
    <x v="1566"/>
  </r>
  <r>
    <n v="1567"/>
    <x v="1567"/>
    <x v="1565"/>
    <x v="0"/>
    <x v="457"/>
    <x v="1"/>
    <x v="0"/>
    <s v="USD"/>
    <x v="1566"/>
    <x v="1567"/>
    <b v="0"/>
    <x v="62"/>
    <x v="1"/>
    <x v="25"/>
    <x v="3"/>
    <x v="1567"/>
  </r>
  <r>
    <n v="1568"/>
    <x v="1568"/>
    <x v="1566"/>
    <x v="31"/>
    <x v="1081"/>
    <x v="1"/>
    <x v="0"/>
    <s v="USD"/>
    <x v="1567"/>
    <x v="1568"/>
    <b v="0"/>
    <x v="19"/>
    <x v="1"/>
    <x v="25"/>
    <x v="3"/>
    <x v="1568"/>
  </r>
  <r>
    <n v="1569"/>
    <x v="1569"/>
    <x v="1567"/>
    <x v="11"/>
    <x v="117"/>
    <x v="1"/>
    <x v="0"/>
    <s v="USD"/>
    <x v="1568"/>
    <x v="1569"/>
    <b v="0"/>
    <x v="78"/>
    <x v="1"/>
    <x v="25"/>
    <x v="4"/>
    <x v="1569"/>
  </r>
  <r>
    <n v="1570"/>
    <x v="1570"/>
    <x v="1568"/>
    <x v="12"/>
    <x v="685"/>
    <x v="1"/>
    <x v="0"/>
    <s v="USD"/>
    <x v="1569"/>
    <x v="1570"/>
    <b v="0"/>
    <x v="47"/>
    <x v="1"/>
    <x v="25"/>
    <x v="2"/>
    <x v="1570"/>
  </r>
  <r>
    <n v="1571"/>
    <x v="1571"/>
    <x v="1569"/>
    <x v="271"/>
    <x v="439"/>
    <x v="1"/>
    <x v="1"/>
    <s v="GBP"/>
    <x v="1570"/>
    <x v="1571"/>
    <b v="0"/>
    <x v="80"/>
    <x v="1"/>
    <x v="25"/>
    <x v="0"/>
    <x v="1571"/>
  </r>
  <r>
    <n v="1572"/>
    <x v="1572"/>
    <x v="1570"/>
    <x v="30"/>
    <x v="366"/>
    <x v="1"/>
    <x v="1"/>
    <s v="GBP"/>
    <x v="1571"/>
    <x v="1572"/>
    <b v="0"/>
    <x v="83"/>
    <x v="1"/>
    <x v="25"/>
    <x v="2"/>
    <x v="1572"/>
  </r>
  <r>
    <n v="1573"/>
    <x v="1573"/>
    <x v="1571"/>
    <x v="7"/>
    <x v="445"/>
    <x v="1"/>
    <x v="5"/>
    <s v="CAD"/>
    <x v="1572"/>
    <x v="1573"/>
    <b v="0"/>
    <x v="83"/>
    <x v="1"/>
    <x v="25"/>
    <x v="1"/>
    <x v="1573"/>
  </r>
  <r>
    <n v="1574"/>
    <x v="1574"/>
    <x v="1572"/>
    <x v="3"/>
    <x v="1082"/>
    <x v="1"/>
    <x v="0"/>
    <s v="USD"/>
    <x v="1573"/>
    <x v="1574"/>
    <b v="0"/>
    <x v="79"/>
    <x v="1"/>
    <x v="25"/>
    <x v="0"/>
    <x v="1574"/>
  </r>
  <r>
    <n v="1575"/>
    <x v="1575"/>
    <x v="1573"/>
    <x v="3"/>
    <x v="1083"/>
    <x v="1"/>
    <x v="0"/>
    <s v="USD"/>
    <x v="1574"/>
    <x v="1575"/>
    <b v="0"/>
    <x v="2"/>
    <x v="1"/>
    <x v="25"/>
    <x v="3"/>
    <x v="1575"/>
  </r>
  <r>
    <n v="1576"/>
    <x v="1576"/>
    <x v="1574"/>
    <x v="10"/>
    <x v="1084"/>
    <x v="1"/>
    <x v="0"/>
    <s v="USD"/>
    <x v="1575"/>
    <x v="1576"/>
    <b v="0"/>
    <x v="73"/>
    <x v="1"/>
    <x v="25"/>
    <x v="0"/>
    <x v="1576"/>
  </r>
  <r>
    <n v="1577"/>
    <x v="1577"/>
    <x v="1575"/>
    <x v="3"/>
    <x v="434"/>
    <x v="1"/>
    <x v="0"/>
    <s v="USD"/>
    <x v="1576"/>
    <x v="1577"/>
    <b v="0"/>
    <x v="84"/>
    <x v="1"/>
    <x v="25"/>
    <x v="5"/>
    <x v="1577"/>
  </r>
  <r>
    <n v="1578"/>
    <x v="1578"/>
    <x v="1576"/>
    <x v="272"/>
    <x v="82"/>
    <x v="1"/>
    <x v="0"/>
    <s v="USD"/>
    <x v="1577"/>
    <x v="1578"/>
    <b v="0"/>
    <x v="80"/>
    <x v="1"/>
    <x v="25"/>
    <x v="7"/>
    <x v="1578"/>
  </r>
  <r>
    <n v="1579"/>
    <x v="1579"/>
    <x v="1577"/>
    <x v="273"/>
    <x v="920"/>
    <x v="1"/>
    <x v="0"/>
    <s v="USD"/>
    <x v="1578"/>
    <x v="1579"/>
    <b v="0"/>
    <x v="84"/>
    <x v="1"/>
    <x v="25"/>
    <x v="4"/>
    <x v="1579"/>
  </r>
  <r>
    <n v="1580"/>
    <x v="1580"/>
    <x v="1578"/>
    <x v="257"/>
    <x v="117"/>
    <x v="1"/>
    <x v="0"/>
    <s v="USD"/>
    <x v="1579"/>
    <x v="1580"/>
    <b v="0"/>
    <x v="78"/>
    <x v="1"/>
    <x v="25"/>
    <x v="5"/>
    <x v="1580"/>
  </r>
  <r>
    <n v="1581"/>
    <x v="1581"/>
    <x v="1579"/>
    <x v="28"/>
    <x v="139"/>
    <x v="2"/>
    <x v="1"/>
    <s v="GBP"/>
    <x v="1580"/>
    <x v="1581"/>
    <b v="0"/>
    <x v="29"/>
    <x v="1"/>
    <x v="26"/>
    <x v="0"/>
    <x v="1581"/>
  </r>
  <r>
    <n v="1582"/>
    <x v="1582"/>
    <x v="1580"/>
    <x v="28"/>
    <x v="1085"/>
    <x v="2"/>
    <x v="0"/>
    <s v="USD"/>
    <x v="1581"/>
    <x v="1582"/>
    <b v="0"/>
    <x v="83"/>
    <x v="1"/>
    <x v="26"/>
    <x v="0"/>
    <x v="1582"/>
  </r>
  <r>
    <n v="1583"/>
    <x v="1583"/>
    <x v="1581"/>
    <x v="22"/>
    <x v="493"/>
    <x v="2"/>
    <x v="1"/>
    <s v="GBP"/>
    <x v="1582"/>
    <x v="1583"/>
    <b v="0"/>
    <x v="29"/>
    <x v="1"/>
    <x v="26"/>
    <x v="3"/>
    <x v="1583"/>
  </r>
  <r>
    <n v="1584"/>
    <x v="1584"/>
    <x v="1582"/>
    <x v="38"/>
    <x v="117"/>
    <x v="2"/>
    <x v="0"/>
    <s v="USD"/>
    <x v="1583"/>
    <x v="1584"/>
    <b v="0"/>
    <x v="78"/>
    <x v="1"/>
    <x v="26"/>
    <x v="3"/>
    <x v="1584"/>
  </r>
  <r>
    <n v="1585"/>
    <x v="1585"/>
    <x v="1583"/>
    <x v="13"/>
    <x v="1086"/>
    <x v="2"/>
    <x v="5"/>
    <s v="CAD"/>
    <x v="1584"/>
    <x v="1585"/>
    <b v="0"/>
    <x v="8"/>
    <x v="1"/>
    <x v="26"/>
    <x v="2"/>
    <x v="1585"/>
  </r>
  <r>
    <n v="1586"/>
    <x v="1586"/>
    <x v="1584"/>
    <x v="15"/>
    <x v="117"/>
    <x v="2"/>
    <x v="0"/>
    <s v="USD"/>
    <x v="1585"/>
    <x v="1586"/>
    <b v="0"/>
    <x v="78"/>
    <x v="1"/>
    <x v="26"/>
    <x v="0"/>
    <x v="1586"/>
  </r>
  <r>
    <n v="1587"/>
    <x v="1587"/>
    <x v="1585"/>
    <x v="51"/>
    <x v="116"/>
    <x v="2"/>
    <x v="0"/>
    <s v="USD"/>
    <x v="1586"/>
    <x v="1587"/>
    <b v="0"/>
    <x v="29"/>
    <x v="1"/>
    <x v="26"/>
    <x v="3"/>
    <x v="1587"/>
  </r>
  <r>
    <n v="1588"/>
    <x v="1588"/>
    <x v="1586"/>
    <x v="274"/>
    <x v="117"/>
    <x v="2"/>
    <x v="0"/>
    <s v="USD"/>
    <x v="1587"/>
    <x v="1588"/>
    <b v="0"/>
    <x v="78"/>
    <x v="1"/>
    <x v="26"/>
    <x v="0"/>
    <x v="1588"/>
  </r>
  <r>
    <n v="1589"/>
    <x v="1589"/>
    <x v="1587"/>
    <x v="38"/>
    <x v="117"/>
    <x v="2"/>
    <x v="0"/>
    <s v="USD"/>
    <x v="1588"/>
    <x v="1589"/>
    <b v="0"/>
    <x v="78"/>
    <x v="1"/>
    <x v="26"/>
    <x v="0"/>
    <x v="1589"/>
  </r>
  <r>
    <n v="1590"/>
    <x v="1590"/>
    <x v="1588"/>
    <x v="127"/>
    <x v="806"/>
    <x v="2"/>
    <x v="13"/>
    <s v="EUR"/>
    <x v="1589"/>
    <x v="1590"/>
    <b v="0"/>
    <x v="84"/>
    <x v="1"/>
    <x v="26"/>
    <x v="0"/>
    <x v="1590"/>
  </r>
  <r>
    <n v="1591"/>
    <x v="1591"/>
    <x v="1589"/>
    <x v="32"/>
    <x v="1087"/>
    <x v="2"/>
    <x v="1"/>
    <s v="GBP"/>
    <x v="1590"/>
    <x v="1591"/>
    <b v="0"/>
    <x v="297"/>
    <x v="1"/>
    <x v="26"/>
    <x v="2"/>
    <x v="1591"/>
  </r>
  <r>
    <n v="1592"/>
    <x v="1592"/>
    <x v="1590"/>
    <x v="251"/>
    <x v="117"/>
    <x v="2"/>
    <x v="0"/>
    <s v="USD"/>
    <x v="1591"/>
    <x v="1592"/>
    <b v="0"/>
    <x v="78"/>
    <x v="1"/>
    <x v="26"/>
    <x v="0"/>
    <x v="1592"/>
  </r>
  <r>
    <n v="1593"/>
    <x v="1593"/>
    <x v="1591"/>
    <x v="29"/>
    <x v="158"/>
    <x v="2"/>
    <x v="0"/>
    <s v="USD"/>
    <x v="1592"/>
    <x v="1593"/>
    <b v="0"/>
    <x v="83"/>
    <x v="1"/>
    <x v="26"/>
    <x v="0"/>
    <x v="1593"/>
  </r>
  <r>
    <n v="1594"/>
    <x v="1594"/>
    <x v="1592"/>
    <x v="28"/>
    <x v="82"/>
    <x v="2"/>
    <x v="0"/>
    <s v="USD"/>
    <x v="1593"/>
    <x v="1594"/>
    <b v="0"/>
    <x v="73"/>
    <x v="1"/>
    <x v="26"/>
    <x v="2"/>
    <x v="1594"/>
  </r>
  <r>
    <n v="1595"/>
    <x v="1595"/>
    <x v="1593"/>
    <x v="57"/>
    <x v="668"/>
    <x v="2"/>
    <x v="0"/>
    <s v="USD"/>
    <x v="1594"/>
    <x v="1595"/>
    <b v="0"/>
    <x v="63"/>
    <x v="1"/>
    <x v="26"/>
    <x v="3"/>
    <x v="1595"/>
  </r>
  <r>
    <n v="1596"/>
    <x v="1596"/>
    <x v="1594"/>
    <x v="53"/>
    <x v="735"/>
    <x v="2"/>
    <x v="1"/>
    <s v="GBP"/>
    <x v="1595"/>
    <x v="1596"/>
    <b v="0"/>
    <x v="83"/>
    <x v="1"/>
    <x v="26"/>
    <x v="3"/>
    <x v="1596"/>
  </r>
  <r>
    <n v="1597"/>
    <x v="1597"/>
    <x v="1595"/>
    <x v="36"/>
    <x v="117"/>
    <x v="2"/>
    <x v="0"/>
    <s v="USD"/>
    <x v="1596"/>
    <x v="1597"/>
    <b v="0"/>
    <x v="78"/>
    <x v="1"/>
    <x v="26"/>
    <x v="2"/>
    <x v="1597"/>
  </r>
  <r>
    <n v="1598"/>
    <x v="1598"/>
    <x v="1596"/>
    <x v="134"/>
    <x v="116"/>
    <x v="2"/>
    <x v="0"/>
    <s v="USD"/>
    <x v="1597"/>
    <x v="1598"/>
    <b v="0"/>
    <x v="29"/>
    <x v="1"/>
    <x v="26"/>
    <x v="0"/>
    <x v="1598"/>
  </r>
  <r>
    <n v="1599"/>
    <x v="1599"/>
    <x v="1597"/>
    <x v="2"/>
    <x v="117"/>
    <x v="2"/>
    <x v="1"/>
    <s v="GBP"/>
    <x v="1598"/>
    <x v="1599"/>
    <b v="0"/>
    <x v="78"/>
    <x v="1"/>
    <x v="26"/>
    <x v="2"/>
    <x v="1599"/>
  </r>
  <r>
    <n v="1600"/>
    <x v="1600"/>
    <x v="1598"/>
    <x v="10"/>
    <x v="1088"/>
    <x v="2"/>
    <x v="0"/>
    <s v="USD"/>
    <x v="1599"/>
    <x v="1600"/>
    <b v="0"/>
    <x v="82"/>
    <x v="1"/>
    <x v="26"/>
    <x v="3"/>
    <x v="1600"/>
  </r>
  <r>
    <n v="1601"/>
    <x v="1601"/>
    <x v="1599"/>
    <x v="30"/>
    <x v="1089"/>
    <x v="0"/>
    <x v="0"/>
    <s v="USD"/>
    <x v="1600"/>
    <x v="1601"/>
    <b v="0"/>
    <x v="66"/>
    <x v="0"/>
    <x v="11"/>
    <x v="6"/>
    <x v="1601"/>
  </r>
  <r>
    <n v="1602"/>
    <x v="1602"/>
    <x v="1600"/>
    <x v="15"/>
    <x v="1090"/>
    <x v="0"/>
    <x v="0"/>
    <s v="USD"/>
    <x v="1601"/>
    <x v="1602"/>
    <b v="0"/>
    <x v="58"/>
    <x v="0"/>
    <x v="11"/>
    <x v="6"/>
    <x v="1602"/>
  </r>
  <r>
    <n v="1603"/>
    <x v="1603"/>
    <x v="1601"/>
    <x v="13"/>
    <x v="1091"/>
    <x v="0"/>
    <x v="0"/>
    <s v="USD"/>
    <x v="1602"/>
    <x v="1603"/>
    <b v="0"/>
    <x v="209"/>
    <x v="0"/>
    <x v="11"/>
    <x v="6"/>
    <x v="1603"/>
  </r>
  <r>
    <n v="1604"/>
    <x v="1604"/>
    <x v="1602"/>
    <x v="70"/>
    <x v="1092"/>
    <x v="0"/>
    <x v="0"/>
    <s v="USD"/>
    <x v="1603"/>
    <x v="1604"/>
    <b v="0"/>
    <x v="16"/>
    <x v="0"/>
    <x v="11"/>
    <x v="5"/>
    <x v="1604"/>
  </r>
  <r>
    <n v="1605"/>
    <x v="1605"/>
    <x v="1603"/>
    <x v="12"/>
    <x v="1093"/>
    <x v="0"/>
    <x v="0"/>
    <s v="USD"/>
    <x v="1604"/>
    <x v="1605"/>
    <b v="0"/>
    <x v="34"/>
    <x v="0"/>
    <x v="11"/>
    <x v="6"/>
    <x v="1605"/>
  </r>
  <r>
    <n v="1606"/>
    <x v="1606"/>
    <x v="1604"/>
    <x v="6"/>
    <x v="1094"/>
    <x v="0"/>
    <x v="0"/>
    <s v="USD"/>
    <x v="1605"/>
    <x v="1606"/>
    <b v="0"/>
    <x v="297"/>
    <x v="0"/>
    <x v="11"/>
    <x v="7"/>
    <x v="1606"/>
  </r>
  <r>
    <n v="1607"/>
    <x v="1607"/>
    <x v="1605"/>
    <x v="3"/>
    <x v="1095"/>
    <x v="0"/>
    <x v="0"/>
    <s v="USD"/>
    <x v="1606"/>
    <x v="1607"/>
    <b v="0"/>
    <x v="242"/>
    <x v="0"/>
    <x v="11"/>
    <x v="5"/>
    <x v="1607"/>
  </r>
  <r>
    <n v="1608"/>
    <x v="1608"/>
    <x v="1606"/>
    <x v="38"/>
    <x v="1096"/>
    <x v="0"/>
    <x v="0"/>
    <s v="USD"/>
    <x v="1607"/>
    <x v="1608"/>
    <b v="0"/>
    <x v="23"/>
    <x v="0"/>
    <x v="11"/>
    <x v="4"/>
    <x v="1608"/>
  </r>
  <r>
    <n v="1609"/>
    <x v="1609"/>
    <x v="1607"/>
    <x v="15"/>
    <x v="1097"/>
    <x v="0"/>
    <x v="0"/>
    <s v="USD"/>
    <x v="1608"/>
    <x v="1609"/>
    <b v="0"/>
    <x v="80"/>
    <x v="0"/>
    <x v="11"/>
    <x v="6"/>
    <x v="1609"/>
  </r>
  <r>
    <n v="1610"/>
    <x v="1610"/>
    <x v="1608"/>
    <x v="13"/>
    <x v="1098"/>
    <x v="0"/>
    <x v="0"/>
    <s v="USD"/>
    <x v="1609"/>
    <x v="1610"/>
    <b v="0"/>
    <x v="300"/>
    <x v="0"/>
    <x v="11"/>
    <x v="5"/>
    <x v="1610"/>
  </r>
  <r>
    <n v="1611"/>
    <x v="1611"/>
    <x v="1609"/>
    <x v="134"/>
    <x v="1099"/>
    <x v="0"/>
    <x v="0"/>
    <s v="USD"/>
    <x v="1610"/>
    <x v="1611"/>
    <b v="0"/>
    <x v="74"/>
    <x v="0"/>
    <x v="11"/>
    <x v="4"/>
    <x v="1611"/>
  </r>
  <r>
    <n v="1612"/>
    <x v="1612"/>
    <x v="1610"/>
    <x v="2"/>
    <x v="1100"/>
    <x v="0"/>
    <x v="0"/>
    <s v="USD"/>
    <x v="1611"/>
    <x v="1612"/>
    <b v="0"/>
    <x v="202"/>
    <x v="0"/>
    <x v="11"/>
    <x v="5"/>
    <x v="1612"/>
  </r>
  <r>
    <n v="1613"/>
    <x v="1613"/>
    <x v="1611"/>
    <x v="28"/>
    <x v="1101"/>
    <x v="0"/>
    <x v="0"/>
    <s v="USD"/>
    <x v="1612"/>
    <x v="1613"/>
    <b v="0"/>
    <x v="55"/>
    <x v="0"/>
    <x v="11"/>
    <x v="5"/>
    <x v="1613"/>
  </r>
  <r>
    <n v="1614"/>
    <x v="1614"/>
    <x v="1612"/>
    <x v="10"/>
    <x v="1102"/>
    <x v="0"/>
    <x v="0"/>
    <s v="USD"/>
    <x v="1613"/>
    <x v="1614"/>
    <b v="0"/>
    <x v="99"/>
    <x v="0"/>
    <x v="11"/>
    <x v="3"/>
    <x v="1614"/>
  </r>
  <r>
    <n v="1615"/>
    <x v="1615"/>
    <x v="1613"/>
    <x v="6"/>
    <x v="1103"/>
    <x v="0"/>
    <x v="0"/>
    <s v="USD"/>
    <x v="1614"/>
    <x v="1615"/>
    <b v="0"/>
    <x v="327"/>
    <x v="0"/>
    <x v="11"/>
    <x v="6"/>
    <x v="1615"/>
  </r>
  <r>
    <n v="1616"/>
    <x v="1616"/>
    <x v="1614"/>
    <x v="3"/>
    <x v="1104"/>
    <x v="0"/>
    <x v="0"/>
    <s v="USD"/>
    <x v="1615"/>
    <x v="1616"/>
    <b v="0"/>
    <x v="328"/>
    <x v="0"/>
    <x v="11"/>
    <x v="5"/>
    <x v="1616"/>
  </r>
  <r>
    <n v="1617"/>
    <x v="1617"/>
    <x v="1615"/>
    <x v="39"/>
    <x v="950"/>
    <x v="0"/>
    <x v="0"/>
    <s v="USD"/>
    <x v="1616"/>
    <x v="1617"/>
    <b v="0"/>
    <x v="150"/>
    <x v="0"/>
    <x v="11"/>
    <x v="4"/>
    <x v="1617"/>
  </r>
  <r>
    <n v="1618"/>
    <x v="1618"/>
    <x v="1616"/>
    <x v="15"/>
    <x v="1105"/>
    <x v="0"/>
    <x v="0"/>
    <s v="USD"/>
    <x v="1617"/>
    <x v="1618"/>
    <b v="0"/>
    <x v="74"/>
    <x v="0"/>
    <x v="11"/>
    <x v="4"/>
    <x v="1618"/>
  </r>
  <r>
    <n v="1619"/>
    <x v="1619"/>
    <x v="1617"/>
    <x v="15"/>
    <x v="41"/>
    <x v="0"/>
    <x v="0"/>
    <s v="USD"/>
    <x v="1618"/>
    <x v="1619"/>
    <b v="0"/>
    <x v="23"/>
    <x v="0"/>
    <x v="11"/>
    <x v="3"/>
    <x v="1619"/>
  </r>
  <r>
    <n v="1620"/>
    <x v="1620"/>
    <x v="1618"/>
    <x v="28"/>
    <x v="932"/>
    <x v="0"/>
    <x v="0"/>
    <s v="USD"/>
    <x v="1619"/>
    <x v="1620"/>
    <b v="0"/>
    <x v="57"/>
    <x v="0"/>
    <x v="11"/>
    <x v="4"/>
    <x v="1620"/>
  </r>
  <r>
    <n v="1621"/>
    <x v="1621"/>
    <x v="1619"/>
    <x v="10"/>
    <x v="1106"/>
    <x v="0"/>
    <x v="0"/>
    <s v="USD"/>
    <x v="1620"/>
    <x v="1621"/>
    <b v="0"/>
    <x v="77"/>
    <x v="0"/>
    <x v="11"/>
    <x v="5"/>
    <x v="1621"/>
  </r>
  <r>
    <n v="1622"/>
    <x v="1622"/>
    <x v="1620"/>
    <x v="275"/>
    <x v="1107"/>
    <x v="0"/>
    <x v="0"/>
    <s v="USD"/>
    <x v="1621"/>
    <x v="1622"/>
    <b v="0"/>
    <x v="71"/>
    <x v="0"/>
    <x v="11"/>
    <x v="3"/>
    <x v="1622"/>
  </r>
  <r>
    <n v="1623"/>
    <x v="1623"/>
    <x v="1621"/>
    <x v="47"/>
    <x v="1108"/>
    <x v="0"/>
    <x v="1"/>
    <s v="GBP"/>
    <x v="1622"/>
    <x v="1623"/>
    <b v="0"/>
    <x v="59"/>
    <x v="0"/>
    <x v="11"/>
    <x v="4"/>
    <x v="1623"/>
  </r>
  <r>
    <n v="1624"/>
    <x v="1624"/>
    <x v="1622"/>
    <x v="28"/>
    <x v="1109"/>
    <x v="0"/>
    <x v="0"/>
    <s v="USD"/>
    <x v="1623"/>
    <x v="1624"/>
    <b v="0"/>
    <x v="20"/>
    <x v="0"/>
    <x v="11"/>
    <x v="5"/>
    <x v="1624"/>
  </r>
  <r>
    <n v="1625"/>
    <x v="1625"/>
    <x v="1623"/>
    <x v="51"/>
    <x v="1110"/>
    <x v="0"/>
    <x v="0"/>
    <s v="USD"/>
    <x v="1624"/>
    <x v="1625"/>
    <b v="0"/>
    <x v="201"/>
    <x v="0"/>
    <x v="11"/>
    <x v="5"/>
    <x v="1625"/>
  </r>
  <r>
    <n v="1626"/>
    <x v="1626"/>
    <x v="1624"/>
    <x v="6"/>
    <x v="1111"/>
    <x v="0"/>
    <x v="0"/>
    <s v="USD"/>
    <x v="1625"/>
    <x v="1626"/>
    <b v="0"/>
    <x v="52"/>
    <x v="0"/>
    <x v="11"/>
    <x v="4"/>
    <x v="1626"/>
  </r>
  <r>
    <n v="1627"/>
    <x v="1627"/>
    <x v="1625"/>
    <x v="13"/>
    <x v="859"/>
    <x v="0"/>
    <x v="0"/>
    <s v="USD"/>
    <x v="1626"/>
    <x v="1627"/>
    <b v="0"/>
    <x v="44"/>
    <x v="0"/>
    <x v="11"/>
    <x v="5"/>
    <x v="1627"/>
  </r>
  <r>
    <n v="1628"/>
    <x v="1628"/>
    <x v="1626"/>
    <x v="23"/>
    <x v="1112"/>
    <x v="0"/>
    <x v="0"/>
    <s v="USD"/>
    <x v="1627"/>
    <x v="1628"/>
    <b v="0"/>
    <x v="106"/>
    <x v="0"/>
    <x v="11"/>
    <x v="3"/>
    <x v="1628"/>
  </r>
  <r>
    <n v="1629"/>
    <x v="1629"/>
    <x v="1627"/>
    <x v="12"/>
    <x v="1113"/>
    <x v="0"/>
    <x v="0"/>
    <s v="USD"/>
    <x v="1628"/>
    <x v="1629"/>
    <b v="0"/>
    <x v="141"/>
    <x v="0"/>
    <x v="11"/>
    <x v="3"/>
    <x v="1629"/>
  </r>
  <r>
    <n v="1630"/>
    <x v="1630"/>
    <x v="1628"/>
    <x v="23"/>
    <x v="1114"/>
    <x v="0"/>
    <x v="0"/>
    <s v="USD"/>
    <x v="1629"/>
    <x v="1630"/>
    <b v="0"/>
    <x v="149"/>
    <x v="0"/>
    <x v="11"/>
    <x v="5"/>
    <x v="1630"/>
  </r>
  <r>
    <n v="1631"/>
    <x v="1631"/>
    <x v="1629"/>
    <x v="3"/>
    <x v="1115"/>
    <x v="0"/>
    <x v="0"/>
    <s v="USD"/>
    <x v="1630"/>
    <x v="1631"/>
    <b v="0"/>
    <x v="182"/>
    <x v="0"/>
    <x v="11"/>
    <x v="5"/>
    <x v="1631"/>
  </r>
  <r>
    <n v="1632"/>
    <x v="1632"/>
    <x v="1630"/>
    <x v="23"/>
    <x v="1116"/>
    <x v="0"/>
    <x v="0"/>
    <s v="USD"/>
    <x v="1631"/>
    <x v="1632"/>
    <b v="0"/>
    <x v="5"/>
    <x v="0"/>
    <x v="11"/>
    <x v="6"/>
    <x v="1632"/>
  </r>
  <r>
    <n v="1633"/>
    <x v="1633"/>
    <x v="1631"/>
    <x v="3"/>
    <x v="1117"/>
    <x v="0"/>
    <x v="0"/>
    <s v="USD"/>
    <x v="1632"/>
    <x v="1633"/>
    <b v="0"/>
    <x v="6"/>
    <x v="0"/>
    <x v="11"/>
    <x v="6"/>
    <x v="1633"/>
  </r>
  <r>
    <n v="1634"/>
    <x v="1634"/>
    <x v="1632"/>
    <x v="13"/>
    <x v="1118"/>
    <x v="0"/>
    <x v="0"/>
    <s v="USD"/>
    <x v="1633"/>
    <x v="1634"/>
    <b v="0"/>
    <x v="58"/>
    <x v="0"/>
    <x v="11"/>
    <x v="6"/>
    <x v="1634"/>
  </r>
  <r>
    <n v="1635"/>
    <x v="1635"/>
    <x v="1633"/>
    <x v="13"/>
    <x v="958"/>
    <x v="0"/>
    <x v="0"/>
    <s v="USD"/>
    <x v="1634"/>
    <x v="1635"/>
    <b v="0"/>
    <x v="77"/>
    <x v="0"/>
    <x v="11"/>
    <x v="2"/>
    <x v="1635"/>
  </r>
  <r>
    <n v="1636"/>
    <x v="1636"/>
    <x v="1634"/>
    <x v="37"/>
    <x v="1119"/>
    <x v="0"/>
    <x v="0"/>
    <s v="USD"/>
    <x v="1635"/>
    <x v="1636"/>
    <b v="0"/>
    <x v="45"/>
    <x v="0"/>
    <x v="11"/>
    <x v="6"/>
    <x v="1636"/>
  </r>
  <r>
    <n v="1637"/>
    <x v="1637"/>
    <x v="1635"/>
    <x v="2"/>
    <x v="1120"/>
    <x v="0"/>
    <x v="0"/>
    <s v="USD"/>
    <x v="1636"/>
    <x v="1637"/>
    <b v="0"/>
    <x v="41"/>
    <x v="0"/>
    <x v="11"/>
    <x v="8"/>
    <x v="1637"/>
  </r>
  <r>
    <n v="1638"/>
    <x v="1638"/>
    <x v="1636"/>
    <x v="28"/>
    <x v="1121"/>
    <x v="0"/>
    <x v="0"/>
    <s v="USD"/>
    <x v="1637"/>
    <x v="1638"/>
    <b v="0"/>
    <x v="74"/>
    <x v="0"/>
    <x v="11"/>
    <x v="4"/>
    <x v="1638"/>
  </r>
  <r>
    <n v="1639"/>
    <x v="1639"/>
    <x v="1637"/>
    <x v="40"/>
    <x v="1122"/>
    <x v="0"/>
    <x v="0"/>
    <s v="USD"/>
    <x v="1638"/>
    <x v="1639"/>
    <b v="0"/>
    <x v="10"/>
    <x v="0"/>
    <x v="11"/>
    <x v="5"/>
    <x v="1639"/>
  </r>
  <r>
    <n v="1640"/>
    <x v="1640"/>
    <x v="1638"/>
    <x v="44"/>
    <x v="1123"/>
    <x v="0"/>
    <x v="0"/>
    <s v="USD"/>
    <x v="1639"/>
    <x v="1640"/>
    <b v="0"/>
    <x v="57"/>
    <x v="0"/>
    <x v="11"/>
    <x v="7"/>
    <x v="1640"/>
  </r>
  <r>
    <n v="1641"/>
    <x v="1641"/>
    <x v="1639"/>
    <x v="30"/>
    <x v="535"/>
    <x v="0"/>
    <x v="0"/>
    <s v="USD"/>
    <x v="1640"/>
    <x v="1641"/>
    <b v="0"/>
    <x v="55"/>
    <x v="0"/>
    <x v="27"/>
    <x v="3"/>
    <x v="1641"/>
  </r>
  <r>
    <n v="1642"/>
    <x v="1642"/>
    <x v="1640"/>
    <x v="38"/>
    <x v="647"/>
    <x v="0"/>
    <x v="0"/>
    <s v="USD"/>
    <x v="1641"/>
    <x v="1642"/>
    <b v="0"/>
    <x v="33"/>
    <x v="0"/>
    <x v="27"/>
    <x v="6"/>
    <x v="1642"/>
  </r>
  <r>
    <n v="1643"/>
    <x v="1643"/>
    <x v="1641"/>
    <x v="10"/>
    <x v="1124"/>
    <x v="0"/>
    <x v="0"/>
    <s v="USD"/>
    <x v="1642"/>
    <x v="1643"/>
    <b v="0"/>
    <x v="77"/>
    <x v="0"/>
    <x v="27"/>
    <x v="5"/>
    <x v="1643"/>
  </r>
  <r>
    <n v="1644"/>
    <x v="1644"/>
    <x v="1642"/>
    <x v="3"/>
    <x v="1125"/>
    <x v="0"/>
    <x v="0"/>
    <s v="USD"/>
    <x v="1643"/>
    <x v="1644"/>
    <b v="0"/>
    <x v="130"/>
    <x v="0"/>
    <x v="27"/>
    <x v="5"/>
    <x v="1644"/>
  </r>
  <r>
    <n v="1645"/>
    <x v="1645"/>
    <x v="1643"/>
    <x v="10"/>
    <x v="1126"/>
    <x v="0"/>
    <x v="0"/>
    <s v="USD"/>
    <x v="1644"/>
    <x v="1645"/>
    <b v="0"/>
    <x v="73"/>
    <x v="0"/>
    <x v="27"/>
    <x v="4"/>
    <x v="1645"/>
  </r>
  <r>
    <n v="1646"/>
    <x v="1646"/>
    <x v="1644"/>
    <x v="13"/>
    <x v="1127"/>
    <x v="0"/>
    <x v="1"/>
    <s v="GBP"/>
    <x v="1645"/>
    <x v="1646"/>
    <b v="0"/>
    <x v="183"/>
    <x v="0"/>
    <x v="27"/>
    <x v="3"/>
    <x v="1646"/>
  </r>
  <r>
    <n v="1647"/>
    <x v="1647"/>
    <x v="1645"/>
    <x v="10"/>
    <x v="1128"/>
    <x v="0"/>
    <x v="0"/>
    <s v="USD"/>
    <x v="1646"/>
    <x v="1647"/>
    <b v="0"/>
    <x v="67"/>
    <x v="0"/>
    <x v="27"/>
    <x v="5"/>
    <x v="1647"/>
  </r>
  <r>
    <n v="1648"/>
    <x v="1648"/>
    <x v="1646"/>
    <x v="98"/>
    <x v="1129"/>
    <x v="0"/>
    <x v="0"/>
    <s v="USD"/>
    <x v="1647"/>
    <x v="1648"/>
    <b v="0"/>
    <x v="240"/>
    <x v="0"/>
    <x v="27"/>
    <x v="6"/>
    <x v="1648"/>
  </r>
  <r>
    <n v="1649"/>
    <x v="1649"/>
    <x v="1647"/>
    <x v="276"/>
    <x v="1130"/>
    <x v="0"/>
    <x v="0"/>
    <s v="USD"/>
    <x v="1648"/>
    <x v="1649"/>
    <b v="0"/>
    <x v="75"/>
    <x v="0"/>
    <x v="27"/>
    <x v="3"/>
    <x v="1649"/>
  </r>
  <r>
    <n v="1650"/>
    <x v="1650"/>
    <x v="1648"/>
    <x v="13"/>
    <x v="1131"/>
    <x v="0"/>
    <x v="0"/>
    <s v="USD"/>
    <x v="1649"/>
    <x v="1650"/>
    <b v="0"/>
    <x v="58"/>
    <x v="0"/>
    <x v="27"/>
    <x v="4"/>
    <x v="1650"/>
  </r>
  <r>
    <n v="1651"/>
    <x v="1651"/>
    <x v="1649"/>
    <x v="13"/>
    <x v="1132"/>
    <x v="0"/>
    <x v="0"/>
    <s v="USD"/>
    <x v="1650"/>
    <x v="1651"/>
    <b v="0"/>
    <x v="9"/>
    <x v="0"/>
    <x v="27"/>
    <x v="6"/>
    <x v="1651"/>
  </r>
  <r>
    <n v="1652"/>
    <x v="1652"/>
    <x v="1650"/>
    <x v="37"/>
    <x v="1133"/>
    <x v="0"/>
    <x v="0"/>
    <s v="USD"/>
    <x v="1651"/>
    <x v="1652"/>
    <b v="0"/>
    <x v="16"/>
    <x v="0"/>
    <x v="27"/>
    <x v="4"/>
    <x v="1652"/>
  </r>
  <r>
    <n v="1653"/>
    <x v="1653"/>
    <x v="1651"/>
    <x v="10"/>
    <x v="1134"/>
    <x v="0"/>
    <x v="0"/>
    <s v="USD"/>
    <x v="1652"/>
    <x v="1653"/>
    <b v="0"/>
    <x v="129"/>
    <x v="0"/>
    <x v="27"/>
    <x v="6"/>
    <x v="1653"/>
  </r>
  <r>
    <n v="1654"/>
    <x v="1654"/>
    <x v="1652"/>
    <x v="184"/>
    <x v="1135"/>
    <x v="0"/>
    <x v="0"/>
    <s v="USD"/>
    <x v="1653"/>
    <x v="1654"/>
    <b v="0"/>
    <x v="69"/>
    <x v="0"/>
    <x v="27"/>
    <x v="5"/>
    <x v="1654"/>
  </r>
  <r>
    <n v="1655"/>
    <x v="1655"/>
    <x v="1653"/>
    <x v="15"/>
    <x v="1136"/>
    <x v="0"/>
    <x v="0"/>
    <s v="USD"/>
    <x v="1654"/>
    <x v="1655"/>
    <b v="0"/>
    <x v="53"/>
    <x v="0"/>
    <x v="27"/>
    <x v="5"/>
    <x v="1655"/>
  </r>
  <r>
    <n v="1656"/>
    <x v="1656"/>
    <x v="1654"/>
    <x v="51"/>
    <x v="1137"/>
    <x v="0"/>
    <x v="0"/>
    <s v="USD"/>
    <x v="1655"/>
    <x v="1656"/>
    <b v="0"/>
    <x v="53"/>
    <x v="0"/>
    <x v="27"/>
    <x v="5"/>
    <x v="1656"/>
  </r>
  <r>
    <n v="1657"/>
    <x v="1657"/>
    <x v="1655"/>
    <x v="31"/>
    <x v="1138"/>
    <x v="0"/>
    <x v="0"/>
    <s v="USD"/>
    <x v="1656"/>
    <x v="1657"/>
    <b v="0"/>
    <x v="170"/>
    <x v="0"/>
    <x v="27"/>
    <x v="5"/>
    <x v="1657"/>
  </r>
  <r>
    <n v="1658"/>
    <x v="1658"/>
    <x v="1656"/>
    <x v="12"/>
    <x v="1139"/>
    <x v="0"/>
    <x v="0"/>
    <s v="USD"/>
    <x v="1657"/>
    <x v="1658"/>
    <b v="0"/>
    <x v="329"/>
    <x v="0"/>
    <x v="27"/>
    <x v="5"/>
    <x v="1658"/>
  </r>
  <r>
    <n v="1659"/>
    <x v="1659"/>
    <x v="1657"/>
    <x v="2"/>
    <x v="1140"/>
    <x v="0"/>
    <x v="1"/>
    <s v="GBP"/>
    <x v="1658"/>
    <x v="1659"/>
    <b v="0"/>
    <x v="43"/>
    <x v="0"/>
    <x v="27"/>
    <x v="4"/>
    <x v="1659"/>
  </r>
  <r>
    <n v="1660"/>
    <x v="1660"/>
    <x v="1658"/>
    <x v="277"/>
    <x v="1141"/>
    <x v="0"/>
    <x v="13"/>
    <s v="EUR"/>
    <x v="1659"/>
    <x v="1660"/>
    <b v="0"/>
    <x v="17"/>
    <x v="0"/>
    <x v="27"/>
    <x v="2"/>
    <x v="1660"/>
  </r>
  <r>
    <n v="1661"/>
    <x v="1661"/>
    <x v="1659"/>
    <x v="278"/>
    <x v="1142"/>
    <x v="0"/>
    <x v="15"/>
    <s v="EUR"/>
    <x v="1660"/>
    <x v="1661"/>
    <b v="0"/>
    <x v="21"/>
    <x v="0"/>
    <x v="27"/>
    <x v="0"/>
    <x v="1661"/>
  </r>
  <r>
    <n v="1662"/>
    <x v="1662"/>
    <x v="1660"/>
    <x v="6"/>
    <x v="1143"/>
    <x v="0"/>
    <x v="0"/>
    <s v="USD"/>
    <x v="1661"/>
    <x v="1662"/>
    <b v="0"/>
    <x v="95"/>
    <x v="0"/>
    <x v="27"/>
    <x v="6"/>
    <x v="1662"/>
  </r>
  <r>
    <n v="1663"/>
    <x v="1663"/>
    <x v="1661"/>
    <x v="28"/>
    <x v="1144"/>
    <x v="0"/>
    <x v="0"/>
    <s v="USD"/>
    <x v="1662"/>
    <x v="1663"/>
    <b v="0"/>
    <x v="58"/>
    <x v="0"/>
    <x v="27"/>
    <x v="0"/>
    <x v="1663"/>
  </r>
  <r>
    <n v="1664"/>
    <x v="1664"/>
    <x v="1662"/>
    <x v="30"/>
    <x v="1145"/>
    <x v="0"/>
    <x v="0"/>
    <s v="USD"/>
    <x v="1663"/>
    <x v="1664"/>
    <b v="0"/>
    <x v="30"/>
    <x v="0"/>
    <x v="27"/>
    <x v="5"/>
    <x v="1664"/>
  </r>
  <r>
    <n v="1665"/>
    <x v="1665"/>
    <x v="1663"/>
    <x v="8"/>
    <x v="1146"/>
    <x v="0"/>
    <x v="0"/>
    <s v="USD"/>
    <x v="1664"/>
    <x v="1665"/>
    <b v="0"/>
    <x v="251"/>
    <x v="0"/>
    <x v="27"/>
    <x v="6"/>
    <x v="1665"/>
  </r>
  <r>
    <n v="1666"/>
    <x v="1666"/>
    <x v="1664"/>
    <x v="30"/>
    <x v="1147"/>
    <x v="0"/>
    <x v="0"/>
    <s v="USD"/>
    <x v="1665"/>
    <x v="1666"/>
    <b v="0"/>
    <x v="15"/>
    <x v="0"/>
    <x v="27"/>
    <x v="4"/>
    <x v="1666"/>
  </r>
  <r>
    <n v="1667"/>
    <x v="1667"/>
    <x v="1665"/>
    <x v="104"/>
    <x v="1148"/>
    <x v="0"/>
    <x v="0"/>
    <s v="USD"/>
    <x v="1666"/>
    <x v="1667"/>
    <b v="0"/>
    <x v="141"/>
    <x v="0"/>
    <x v="27"/>
    <x v="3"/>
    <x v="1667"/>
  </r>
  <r>
    <n v="1668"/>
    <x v="1668"/>
    <x v="1666"/>
    <x v="6"/>
    <x v="1143"/>
    <x v="0"/>
    <x v="0"/>
    <s v="USD"/>
    <x v="1667"/>
    <x v="1668"/>
    <b v="0"/>
    <x v="318"/>
    <x v="0"/>
    <x v="27"/>
    <x v="6"/>
    <x v="1668"/>
  </r>
  <r>
    <n v="1669"/>
    <x v="1669"/>
    <x v="1667"/>
    <x v="13"/>
    <x v="1149"/>
    <x v="0"/>
    <x v="0"/>
    <s v="USD"/>
    <x v="1668"/>
    <x v="1669"/>
    <b v="0"/>
    <x v="47"/>
    <x v="0"/>
    <x v="27"/>
    <x v="2"/>
    <x v="1669"/>
  </r>
  <r>
    <n v="1670"/>
    <x v="1670"/>
    <x v="1668"/>
    <x v="28"/>
    <x v="772"/>
    <x v="0"/>
    <x v="0"/>
    <s v="USD"/>
    <x v="1669"/>
    <x v="1670"/>
    <b v="0"/>
    <x v="23"/>
    <x v="0"/>
    <x v="27"/>
    <x v="7"/>
    <x v="1670"/>
  </r>
  <r>
    <n v="1671"/>
    <x v="1671"/>
    <x v="1669"/>
    <x v="13"/>
    <x v="1150"/>
    <x v="0"/>
    <x v="0"/>
    <s v="USD"/>
    <x v="1670"/>
    <x v="1671"/>
    <b v="0"/>
    <x v="99"/>
    <x v="0"/>
    <x v="27"/>
    <x v="2"/>
    <x v="1671"/>
  </r>
  <r>
    <n v="1672"/>
    <x v="1672"/>
    <x v="1670"/>
    <x v="180"/>
    <x v="1151"/>
    <x v="0"/>
    <x v="0"/>
    <s v="USD"/>
    <x v="1671"/>
    <x v="1672"/>
    <b v="0"/>
    <x v="72"/>
    <x v="0"/>
    <x v="27"/>
    <x v="5"/>
    <x v="1672"/>
  </r>
  <r>
    <n v="1673"/>
    <x v="1673"/>
    <x v="1671"/>
    <x v="190"/>
    <x v="1152"/>
    <x v="0"/>
    <x v="0"/>
    <s v="USD"/>
    <x v="1672"/>
    <x v="1673"/>
    <b v="0"/>
    <x v="211"/>
    <x v="0"/>
    <x v="27"/>
    <x v="0"/>
    <x v="1673"/>
  </r>
  <r>
    <n v="1674"/>
    <x v="1674"/>
    <x v="1672"/>
    <x v="10"/>
    <x v="413"/>
    <x v="0"/>
    <x v="0"/>
    <s v="USD"/>
    <x v="1673"/>
    <x v="1674"/>
    <b v="0"/>
    <x v="116"/>
    <x v="0"/>
    <x v="27"/>
    <x v="2"/>
    <x v="1674"/>
  </r>
  <r>
    <n v="1675"/>
    <x v="1675"/>
    <x v="1673"/>
    <x v="28"/>
    <x v="1153"/>
    <x v="0"/>
    <x v="0"/>
    <s v="USD"/>
    <x v="1674"/>
    <x v="1675"/>
    <b v="0"/>
    <x v="69"/>
    <x v="0"/>
    <x v="27"/>
    <x v="6"/>
    <x v="1675"/>
  </r>
  <r>
    <n v="1676"/>
    <x v="1676"/>
    <x v="1674"/>
    <x v="9"/>
    <x v="1154"/>
    <x v="0"/>
    <x v="0"/>
    <s v="USD"/>
    <x v="1675"/>
    <x v="1676"/>
    <b v="0"/>
    <x v="288"/>
    <x v="0"/>
    <x v="27"/>
    <x v="5"/>
    <x v="1676"/>
  </r>
  <r>
    <n v="1677"/>
    <x v="1677"/>
    <x v="1675"/>
    <x v="12"/>
    <x v="1155"/>
    <x v="0"/>
    <x v="3"/>
    <s v="EUR"/>
    <x v="1676"/>
    <x v="1677"/>
    <b v="0"/>
    <x v="288"/>
    <x v="0"/>
    <x v="27"/>
    <x v="2"/>
    <x v="1677"/>
  </r>
  <r>
    <n v="1678"/>
    <x v="1678"/>
    <x v="1676"/>
    <x v="15"/>
    <x v="702"/>
    <x v="0"/>
    <x v="0"/>
    <s v="USD"/>
    <x v="1677"/>
    <x v="1678"/>
    <b v="0"/>
    <x v="72"/>
    <x v="0"/>
    <x v="27"/>
    <x v="3"/>
    <x v="1678"/>
  </r>
  <r>
    <n v="1679"/>
    <x v="1679"/>
    <x v="1677"/>
    <x v="13"/>
    <x v="98"/>
    <x v="0"/>
    <x v="0"/>
    <s v="USD"/>
    <x v="1678"/>
    <x v="1679"/>
    <b v="0"/>
    <x v="66"/>
    <x v="0"/>
    <x v="27"/>
    <x v="6"/>
    <x v="1679"/>
  </r>
  <r>
    <n v="1680"/>
    <x v="1680"/>
    <x v="1678"/>
    <x v="28"/>
    <x v="1156"/>
    <x v="0"/>
    <x v="0"/>
    <s v="USD"/>
    <x v="1679"/>
    <x v="1680"/>
    <b v="0"/>
    <x v="20"/>
    <x v="0"/>
    <x v="27"/>
    <x v="3"/>
    <x v="1680"/>
  </r>
  <r>
    <n v="1681"/>
    <x v="1681"/>
    <x v="1679"/>
    <x v="99"/>
    <x v="1157"/>
    <x v="3"/>
    <x v="0"/>
    <s v="USD"/>
    <x v="1680"/>
    <x v="1681"/>
    <b v="0"/>
    <x v="330"/>
    <x v="1"/>
    <x v="28"/>
    <x v="1"/>
    <x v="1681"/>
  </r>
  <r>
    <n v="1682"/>
    <x v="1682"/>
    <x v="1680"/>
    <x v="12"/>
    <x v="117"/>
    <x v="3"/>
    <x v="0"/>
    <s v="USD"/>
    <x v="1681"/>
    <x v="1682"/>
    <b v="0"/>
    <x v="78"/>
    <x v="1"/>
    <x v="28"/>
    <x v="1"/>
    <x v="1682"/>
  </r>
  <r>
    <n v="1683"/>
    <x v="1683"/>
    <x v="1681"/>
    <x v="8"/>
    <x v="1158"/>
    <x v="3"/>
    <x v="6"/>
    <s v="EUR"/>
    <x v="1682"/>
    <x v="1683"/>
    <b v="0"/>
    <x v="73"/>
    <x v="1"/>
    <x v="28"/>
    <x v="1"/>
    <x v="1683"/>
  </r>
  <r>
    <n v="1684"/>
    <x v="1684"/>
    <x v="1682"/>
    <x v="6"/>
    <x v="1159"/>
    <x v="3"/>
    <x v="0"/>
    <s v="USD"/>
    <x v="1683"/>
    <x v="1684"/>
    <b v="0"/>
    <x v="21"/>
    <x v="1"/>
    <x v="28"/>
    <x v="1"/>
    <x v="1684"/>
  </r>
  <r>
    <n v="1685"/>
    <x v="1685"/>
    <x v="1683"/>
    <x v="18"/>
    <x v="175"/>
    <x v="3"/>
    <x v="0"/>
    <s v="USD"/>
    <x v="1684"/>
    <x v="1685"/>
    <b v="0"/>
    <x v="41"/>
    <x v="1"/>
    <x v="28"/>
    <x v="1"/>
    <x v="1685"/>
  </r>
  <r>
    <n v="1686"/>
    <x v="1686"/>
    <x v="1684"/>
    <x v="10"/>
    <x v="461"/>
    <x v="3"/>
    <x v="5"/>
    <s v="CAD"/>
    <x v="1685"/>
    <x v="1686"/>
    <b v="0"/>
    <x v="29"/>
    <x v="1"/>
    <x v="28"/>
    <x v="1"/>
    <x v="1686"/>
  </r>
  <r>
    <n v="1687"/>
    <x v="1687"/>
    <x v="1685"/>
    <x v="3"/>
    <x v="1160"/>
    <x v="3"/>
    <x v="0"/>
    <s v="USD"/>
    <x v="1686"/>
    <x v="1687"/>
    <b v="0"/>
    <x v="70"/>
    <x v="1"/>
    <x v="28"/>
    <x v="1"/>
    <x v="1687"/>
  </r>
  <r>
    <n v="1688"/>
    <x v="1688"/>
    <x v="1686"/>
    <x v="23"/>
    <x v="1161"/>
    <x v="3"/>
    <x v="0"/>
    <s v="USD"/>
    <x v="1687"/>
    <x v="1688"/>
    <b v="0"/>
    <x v="63"/>
    <x v="1"/>
    <x v="28"/>
    <x v="1"/>
    <x v="1688"/>
  </r>
  <r>
    <n v="1689"/>
    <x v="1689"/>
    <x v="1687"/>
    <x v="262"/>
    <x v="1162"/>
    <x v="3"/>
    <x v="0"/>
    <s v="USD"/>
    <x v="1688"/>
    <x v="1689"/>
    <b v="0"/>
    <x v="25"/>
    <x v="1"/>
    <x v="28"/>
    <x v="1"/>
    <x v="1689"/>
  </r>
  <r>
    <n v="1690"/>
    <x v="1690"/>
    <x v="1688"/>
    <x v="30"/>
    <x v="1163"/>
    <x v="3"/>
    <x v="0"/>
    <s v="USD"/>
    <x v="1689"/>
    <x v="1690"/>
    <b v="0"/>
    <x v="202"/>
    <x v="1"/>
    <x v="28"/>
    <x v="1"/>
    <x v="1690"/>
  </r>
  <r>
    <n v="1691"/>
    <x v="1691"/>
    <x v="1689"/>
    <x v="11"/>
    <x v="1164"/>
    <x v="3"/>
    <x v="0"/>
    <s v="USD"/>
    <x v="1690"/>
    <x v="1691"/>
    <b v="0"/>
    <x v="44"/>
    <x v="1"/>
    <x v="28"/>
    <x v="1"/>
    <x v="1691"/>
  </r>
  <r>
    <n v="1692"/>
    <x v="1692"/>
    <x v="1690"/>
    <x v="10"/>
    <x v="1165"/>
    <x v="3"/>
    <x v="0"/>
    <s v="USD"/>
    <x v="1691"/>
    <x v="1692"/>
    <b v="0"/>
    <x v="41"/>
    <x v="1"/>
    <x v="28"/>
    <x v="1"/>
    <x v="1692"/>
  </r>
  <r>
    <n v="1693"/>
    <x v="1693"/>
    <x v="1691"/>
    <x v="9"/>
    <x v="668"/>
    <x v="3"/>
    <x v="1"/>
    <s v="GBP"/>
    <x v="1692"/>
    <x v="1693"/>
    <b v="0"/>
    <x v="22"/>
    <x v="1"/>
    <x v="28"/>
    <x v="1"/>
    <x v="1693"/>
  </r>
  <r>
    <n v="1694"/>
    <x v="1694"/>
    <x v="1692"/>
    <x v="3"/>
    <x v="139"/>
    <x v="3"/>
    <x v="0"/>
    <s v="USD"/>
    <x v="1693"/>
    <x v="1694"/>
    <b v="0"/>
    <x v="29"/>
    <x v="1"/>
    <x v="28"/>
    <x v="1"/>
    <x v="1694"/>
  </r>
  <r>
    <n v="1695"/>
    <x v="1695"/>
    <x v="1693"/>
    <x v="14"/>
    <x v="1166"/>
    <x v="3"/>
    <x v="0"/>
    <s v="USD"/>
    <x v="1694"/>
    <x v="1695"/>
    <b v="0"/>
    <x v="23"/>
    <x v="1"/>
    <x v="28"/>
    <x v="1"/>
    <x v="1695"/>
  </r>
  <r>
    <n v="1696"/>
    <x v="1696"/>
    <x v="1694"/>
    <x v="82"/>
    <x v="117"/>
    <x v="3"/>
    <x v="0"/>
    <s v="USD"/>
    <x v="1695"/>
    <x v="1696"/>
    <b v="0"/>
    <x v="78"/>
    <x v="1"/>
    <x v="28"/>
    <x v="1"/>
    <x v="1696"/>
  </r>
  <r>
    <n v="1697"/>
    <x v="1697"/>
    <x v="1695"/>
    <x v="78"/>
    <x v="1167"/>
    <x v="3"/>
    <x v="0"/>
    <s v="USD"/>
    <x v="1696"/>
    <x v="1697"/>
    <b v="0"/>
    <x v="19"/>
    <x v="1"/>
    <x v="28"/>
    <x v="1"/>
    <x v="1697"/>
  </r>
  <r>
    <n v="1698"/>
    <x v="1698"/>
    <x v="1696"/>
    <x v="152"/>
    <x v="117"/>
    <x v="3"/>
    <x v="0"/>
    <s v="USD"/>
    <x v="1697"/>
    <x v="1698"/>
    <b v="0"/>
    <x v="78"/>
    <x v="1"/>
    <x v="28"/>
    <x v="1"/>
    <x v="1698"/>
  </r>
  <r>
    <n v="1699"/>
    <x v="1699"/>
    <x v="1697"/>
    <x v="279"/>
    <x v="1168"/>
    <x v="3"/>
    <x v="0"/>
    <s v="USD"/>
    <x v="1698"/>
    <x v="1699"/>
    <b v="0"/>
    <x v="80"/>
    <x v="1"/>
    <x v="28"/>
    <x v="1"/>
    <x v="1699"/>
  </r>
  <r>
    <n v="1700"/>
    <x v="1700"/>
    <x v="1698"/>
    <x v="22"/>
    <x v="1169"/>
    <x v="3"/>
    <x v="0"/>
    <s v="USD"/>
    <x v="1699"/>
    <x v="1700"/>
    <b v="0"/>
    <x v="1"/>
    <x v="1"/>
    <x v="28"/>
    <x v="1"/>
    <x v="1700"/>
  </r>
  <r>
    <n v="1701"/>
    <x v="1701"/>
    <x v="1699"/>
    <x v="280"/>
    <x v="115"/>
    <x v="2"/>
    <x v="0"/>
    <s v="USD"/>
    <x v="1700"/>
    <x v="1701"/>
    <b v="0"/>
    <x v="84"/>
    <x v="1"/>
    <x v="28"/>
    <x v="3"/>
    <x v="1701"/>
  </r>
  <r>
    <n v="1702"/>
    <x v="1702"/>
    <x v="1700"/>
    <x v="281"/>
    <x v="116"/>
    <x v="2"/>
    <x v="0"/>
    <s v="USD"/>
    <x v="1701"/>
    <x v="1702"/>
    <b v="0"/>
    <x v="29"/>
    <x v="1"/>
    <x v="28"/>
    <x v="0"/>
    <x v="1702"/>
  </r>
  <r>
    <n v="1703"/>
    <x v="1703"/>
    <x v="1701"/>
    <x v="10"/>
    <x v="152"/>
    <x v="2"/>
    <x v="0"/>
    <s v="USD"/>
    <x v="1702"/>
    <x v="1703"/>
    <b v="0"/>
    <x v="84"/>
    <x v="1"/>
    <x v="28"/>
    <x v="0"/>
    <x v="1703"/>
  </r>
  <r>
    <n v="1704"/>
    <x v="1704"/>
    <x v="1702"/>
    <x v="13"/>
    <x v="1170"/>
    <x v="2"/>
    <x v="0"/>
    <s v="USD"/>
    <x v="1703"/>
    <x v="1704"/>
    <b v="0"/>
    <x v="202"/>
    <x v="1"/>
    <x v="28"/>
    <x v="0"/>
    <x v="1704"/>
  </r>
  <r>
    <n v="1705"/>
    <x v="1705"/>
    <x v="1703"/>
    <x v="13"/>
    <x v="117"/>
    <x v="2"/>
    <x v="0"/>
    <s v="USD"/>
    <x v="1704"/>
    <x v="1705"/>
    <b v="0"/>
    <x v="78"/>
    <x v="1"/>
    <x v="28"/>
    <x v="0"/>
    <x v="1705"/>
  </r>
  <r>
    <n v="1706"/>
    <x v="1706"/>
    <x v="1704"/>
    <x v="62"/>
    <x v="117"/>
    <x v="2"/>
    <x v="12"/>
    <s v="EUR"/>
    <x v="1705"/>
    <x v="1706"/>
    <b v="0"/>
    <x v="78"/>
    <x v="1"/>
    <x v="28"/>
    <x v="0"/>
    <x v="1706"/>
  </r>
  <r>
    <n v="1707"/>
    <x v="1707"/>
    <x v="1705"/>
    <x v="10"/>
    <x v="1171"/>
    <x v="2"/>
    <x v="0"/>
    <s v="USD"/>
    <x v="1706"/>
    <x v="1707"/>
    <b v="0"/>
    <x v="82"/>
    <x v="1"/>
    <x v="28"/>
    <x v="2"/>
    <x v="1707"/>
  </r>
  <r>
    <n v="1708"/>
    <x v="1708"/>
    <x v="1706"/>
    <x v="39"/>
    <x v="117"/>
    <x v="2"/>
    <x v="0"/>
    <s v="USD"/>
    <x v="1707"/>
    <x v="1708"/>
    <b v="0"/>
    <x v="78"/>
    <x v="1"/>
    <x v="28"/>
    <x v="2"/>
    <x v="1708"/>
  </r>
  <r>
    <n v="1709"/>
    <x v="1709"/>
    <x v="1707"/>
    <x v="257"/>
    <x v="1079"/>
    <x v="2"/>
    <x v="0"/>
    <s v="USD"/>
    <x v="1708"/>
    <x v="1709"/>
    <b v="0"/>
    <x v="80"/>
    <x v="1"/>
    <x v="28"/>
    <x v="3"/>
    <x v="1709"/>
  </r>
  <r>
    <n v="1710"/>
    <x v="1710"/>
    <x v="1708"/>
    <x v="10"/>
    <x v="1172"/>
    <x v="2"/>
    <x v="12"/>
    <s v="EUR"/>
    <x v="1709"/>
    <x v="1710"/>
    <b v="0"/>
    <x v="29"/>
    <x v="1"/>
    <x v="28"/>
    <x v="0"/>
    <x v="1710"/>
  </r>
  <r>
    <n v="1711"/>
    <x v="1711"/>
    <x v="1709"/>
    <x v="3"/>
    <x v="1121"/>
    <x v="2"/>
    <x v="0"/>
    <s v="USD"/>
    <x v="1710"/>
    <x v="1711"/>
    <b v="0"/>
    <x v="84"/>
    <x v="1"/>
    <x v="28"/>
    <x v="3"/>
    <x v="1711"/>
  </r>
  <r>
    <n v="1712"/>
    <x v="1712"/>
    <x v="1710"/>
    <x v="10"/>
    <x v="117"/>
    <x v="2"/>
    <x v="0"/>
    <s v="USD"/>
    <x v="1711"/>
    <x v="1712"/>
    <b v="0"/>
    <x v="78"/>
    <x v="1"/>
    <x v="28"/>
    <x v="0"/>
    <x v="1712"/>
  </r>
  <r>
    <n v="1713"/>
    <x v="1713"/>
    <x v="1711"/>
    <x v="9"/>
    <x v="155"/>
    <x v="2"/>
    <x v="0"/>
    <s v="USD"/>
    <x v="1712"/>
    <x v="1713"/>
    <b v="0"/>
    <x v="29"/>
    <x v="1"/>
    <x v="28"/>
    <x v="3"/>
    <x v="1713"/>
  </r>
  <r>
    <n v="1714"/>
    <x v="1714"/>
    <x v="1712"/>
    <x v="31"/>
    <x v="1173"/>
    <x v="2"/>
    <x v="0"/>
    <s v="USD"/>
    <x v="1713"/>
    <x v="1714"/>
    <b v="0"/>
    <x v="57"/>
    <x v="1"/>
    <x v="28"/>
    <x v="0"/>
    <x v="1714"/>
  </r>
  <r>
    <n v="1715"/>
    <x v="1715"/>
    <x v="1713"/>
    <x v="10"/>
    <x v="143"/>
    <x v="2"/>
    <x v="0"/>
    <s v="USD"/>
    <x v="1714"/>
    <x v="1715"/>
    <b v="0"/>
    <x v="84"/>
    <x v="1"/>
    <x v="28"/>
    <x v="0"/>
    <x v="1715"/>
  </r>
  <r>
    <n v="1716"/>
    <x v="1716"/>
    <x v="1714"/>
    <x v="13"/>
    <x v="403"/>
    <x v="2"/>
    <x v="0"/>
    <s v="USD"/>
    <x v="1715"/>
    <x v="1716"/>
    <b v="0"/>
    <x v="83"/>
    <x v="1"/>
    <x v="28"/>
    <x v="2"/>
    <x v="1716"/>
  </r>
  <r>
    <n v="1717"/>
    <x v="1717"/>
    <x v="1715"/>
    <x v="282"/>
    <x v="1174"/>
    <x v="2"/>
    <x v="0"/>
    <s v="USD"/>
    <x v="1716"/>
    <x v="1717"/>
    <b v="0"/>
    <x v="14"/>
    <x v="1"/>
    <x v="28"/>
    <x v="2"/>
    <x v="1717"/>
  </r>
  <r>
    <n v="1718"/>
    <x v="1718"/>
    <x v="1716"/>
    <x v="19"/>
    <x v="735"/>
    <x v="2"/>
    <x v="0"/>
    <s v="USD"/>
    <x v="1717"/>
    <x v="1718"/>
    <b v="0"/>
    <x v="84"/>
    <x v="1"/>
    <x v="28"/>
    <x v="2"/>
    <x v="1718"/>
  </r>
  <r>
    <n v="1719"/>
    <x v="1719"/>
    <x v="1717"/>
    <x v="23"/>
    <x v="428"/>
    <x v="2"/>
    <x v="0"/>
    <s v="USD"/>
    <x v="1718"/>
    <x v="1719"/>
    <b v="0"/>
    <x v="83"/>
    <x v="1"/>
    <x v="28"/>
    <x v="3"/>
    <x v="1719"/>
  </r>
  <r>
    <n v="1720"/>
    <x v="1720"/>
    <x v="1718"/>
    <x v="23"/>
    <x v="1175"/>
    <x v="2"/>
    <x v="0"/>
    <s v="USD"/>
    <x v="1719"/>
    <x v="1720"/>
    <b v="0"/>
    <x v="22"/>
    <x v="1"/>
    <x v="28"/>
    <x v="3"/>
    <x v="1720"/>
  </r>
  <r>
    <n v="1721"/>
    <x v="1721"/>
    <x v="1719"/>
    <x v="10"/>
    <x v="117"/>
    <x v="2"/>
    <x v="0"/>
    <s v="USD"/>
    <x v="1720"/>
    <x v="1721"/>
    <b v="0"/>
    <x v="78"/>
    <x v="1"/>
    <x v="28"/>
    <x v="0"/>
    <x v="1721"/>
  </r>
  <r>
    <n v="1722"/>
    <x v="1722"/>
    <x v="1720"/>
    <x v="283"/>
    <x v="116"/>
    <x v="2"/>
    <x v="0"/>
    <s v="USD"/>
    <x v="1721"/>
    <x v="1722"/>
    <b v="0"/>
    <x v="29"/>
    <x v="1"/>
    <x v="28"/>
    <x v="2"/>
    <x v="1722"/>
  </r>
  <r>
    <n v="1723"/>
    <x v="1723"/>
    <x v="1721"/>
    <x v="3"/>
    <x v="1084"/>
    <x v="2"/>
    <x v="0"/>
    <s v="USD"/>
    <x v="1722"/>
    <x v="1723"/>
    <b v="0"/>
    <x v="83"/>
    <x v="1"/>
    <x v="28"/>
    <x v="0"/>
    <x v="1723"/>
  </r>
  <r>
    <n v="1724"/>
    <x v="1724"/>
    <x v="1722"/>
    <x v="12"/>
    <x v="428"/>
    <x v="2"/>
    <x v="0"/>
    <s v="USD"/>
    <x v="1723"/>
    <x v="1724"/>
    <b v="0"/>
    <x v="80"/>
    <x v="1"/>
    <x v="28"/>
    <x v="3"/>
    <x v="1724"/>
  </r>
  <r>
    <n v="1725"/>
    <x v="1725"/>
    <x v="1723"/>
    <x v="62"/>
    <x v="145"/>
    <x v="2"/>
    <x v="0"/>
    <s v="USD"/>
    <x v="1724"/>
    <x v="1725"/>
    <b v="0"/>
    <x v="82"/>
    <x v="1"/>
    <x v="28"/>
    <x v="3"/>
    <x v="1725"/>
  </r>
  <r>
    <n v="1726"/>
    <x v="1726"/>
    <x v="1724"/>
    <x v="115"/>
    <x v="1176"/>
    <x v="2"/>
    <x v="0"/>
    <s v="USD"/>
    <x v="1725"/>
    <x v="1726"/>
    <b v="0"/>
    <x v="38"/>
    <x v="1"/>
    <x v="28"/>
    <x v="3"/>
    <x v="1726"/>
  </r>
  <r>
    <n v="1727"/>
    <x v="1727"/>
    <x v="1725"/>
    <x v="9"/>
    <x v="116"/>
    <x v="2"/>
    <x v="1"/>
    <s v="GBP"/>
    <x v="1726"/>
    <x v="1727"/>
    <b v="0"/>
    <x v="29"/>
    <x v="1"/>
    <x v="28"/>
    <x v="0"/>
    <x v="1727"/>
  </r>
  <r>
    <n v="1728"/>
    <x v="1728"/>
    <x v="1726"/>
    <x v="21"/>
    <x v="1177"/>
    <x v="2"/>
    <x v="0"/>
    <s v="USD"/>
    <x v="1727"/>
    <x v="1728"/>
    <b v="0"/>
    <x v="63"/>
    <x v="1"/>
    <x v="28"/>
    <x v="0"/>
    <x v="1728"/>
  </r>
  <r>
    <n v="1729"/>
    <x v="1729"/>
    <x v="1727"/>
    <x v="3"/>
    <x v="117"/>
    <x v="2"/>
    <x v="0"/>
    <s v="USD"/>
    <x v="1728"/>
    <x v="1729"/>
    <b v="0"/>
    <x v="78"/>
    <x v="1"/>
    <x v="28"/>
    <x v="2"/>
    <x v="1729"/>
  </r>
  <r>
    <n v="1730"/>
    <x v="1730"/>
    <x v="1728"/>
    <x v="9"/>
    <x v="117"/>
    <x v="2"/>
    <x v="0"/>
    <s v="USD"/>
    <x v="1729"/>
    <x v="1730"/>
    <b v="0"/>
    <x v="78"/>
    <x v="1"/>
    <x v="28"/>
    <x v="0"/>
    <x v="1730"/>
  </r>
  <r>
    <n v="1731"/>
    <x v="1731"/>
    <x v="1729"/>
    <x v="28"/>
    <x v="117"/>
    <x v="2"/>
    <x v="0"/>
    <s v="USD"/>
    <x v="1730"/>
    <x v="1731"/>
    <b v="0"/>
    <x v="78"/>
    <x v="1"/>
    <x v="28"/>
    <x v="0"/>
    <x v="1731"/>
  </r>
  <r>
    <n v="1732"/>
    <x v="1732"/>
    <x v="1730"/>
    <x v="23"/>
    <x v="117"/>
    <x v="2"/>
    <x v="0"/>
    <s v="USD"/>
    <x v="1731"/>
    <x v="1732"/>
    <b v="0"/>
    <x v="78"/>
    <x v="1"/>
    <x v="28"/>
    <x v="0"/>
    <x v="1732"/>
  </r>
  <r>
    <n v="1733"/>
    <x v="1733"/>
    <x v="1731"/>
    <x v="3"/>
    <x v="117"/>
    <x v="2"/>
    <x v="0"/>
    <s v="USD"/>
    <x v="1732"/>
    <x v="1733"/>
    <b v="0"/>
    <x v="78"/>
    <x v="1"/>
    <x v="28"/>
    <x v="2"/>
    <x v="1733"/>
  </r>
  <r>
    <n v="1734"/>
    <x v="1734"/>
    <x v="1732"/>
    <x v="37"/>
    <x v="116"/>
    <x v="2"/>
    <x v="0"/>
    <s v="USD"/>
    <x v="1733"/>
    <x v="1734"/>
    <b v="0"/>
    <x v="29"/>
    <x v="1"/>
    <x v="28"/>
    <x v="0"/>
    <x v="1734"/>
  </r>
  <r>
    <n v="1735"/>
    <x v="1735"/>
    <x v="1733"/>
    <x v="28"/>
    <x v="178"/>
    <x v="2"/>
    <x v="0"/>
    <s v="USD"/>
    <x v="1734"/>
    <x v="1735"/>
    <b v="0"/>
    <x v="84"/>
    <x v="1"/>
    <x v="28"/>
    <x v="2"/>
    <x v="1735"/>
  </r>
  <r>
    <n v="1736"/>
    <x v="1736"/>
    <x v="1734"/>
    <x v="9"/>
    <x v="1178"/>
    <x v="2"/>
    <x v="0"/>
    <s v="USD"/>
    <x v="1735"/>
    <x v="1736"/>
    <b v="0"/>
    <x v="29"/>
    <x v="1"/>
    <x v="28"/>
    <x v="0"/>
    <x v="1736"/>
  </r>
  <r>
    <n v="1737"/>
    <x v="1737"/>
    <x v="1735"/>
    <x v="23"/>
    <x v="447"/>
    <x v="2"/>
    <x v="0"/>
    <s v="USD"/>
    <x v="1736"/>
    <x v="1737"/>
    <b v="0"/>
    <x v="41"/>
    <x v="1"/>
    <x v="28"/>
    <x v="0"/>
    <x v="1737"/>
  </r>
  <r>
    <n v="1738"/>
    <x v="1738"/>
    <x v="1736"/>
    <x v="10"/>
    <x v="170"/>
    <x v="2"/>
    <x v="0"/>
    <s v="USD"/>
    <x v="1737"/>
    <x v="1738"/>
    <b v="0"/>
    <x v="29"/>
    <x v="1"/>
    <x v="28"/>
    <x v="3"/>
    <x v="1738"/>
  </r>
  <r>
    <n v="1739"/>
    <x v="1739"/>
    <x v="1737"/>
    <x v="28"/>
    <x v="116"/>
    <x v="2"/>
    <x v="0"/>
    <s v="USD"/>
    <x v="1738"/>
    <x v="1739"/>
    <b v="0"/>
    <x v="29"/>
    <x v="1"/>
    <x v="28"/>
    <x v="2"/>
    <x v="1739"/>
  </r>
  <r>
    <n v="1740"/>
    <x v="1740"/>
    <x v="1738"/>
    <x v="9"/>
    <x v="117"/>
    <x v="2"/>
    <x v="0"/>
    <s v="USD"/>
    <x v="1739"/>
    <x v="1740"/>
    <b v="0"/>
    <x v="78"/>
    <x v="1"/>
    <x v="28"/>
    <x v="0"/>
    <x v="1740"/>
  </r>
  <r>
    <n v="1741"/>
    <x v="1741"/>
    <x v="1739"/>
    <x v="38"/>
    <x v="414"/>
    <x v="0"/>
    <x v="1"/>
    <s v="GBP"/>
    <x v="1740"/>
    <x v="1741"/>
    <b v="0"/>
    <x v="47"/>
    <x v="0"/>
    <x v="20"/>
    <x v="0"/>
    <x v="1741"/>
  </r>
  <r>
    <n v="1742"/>
    <x v="1742"/>
    <x v="1740"/>
    <x v="13"/>
    <x v="1179"/>
    <x v="0"/>
    <x v="0"/>
    <s v="USD"/>
    <x v="1741"/>
    <x v="1742"/>
    <b v="0"/>
    <x v="69"/>
    <x v="0"/>
    <x v="20"/>
    <x v="2"/>
    <x v="1742"/>
  </r>
  <r>
    <n v="1743"/>
    <x v="1743"/>
    <x v="1741"/>
    <x v="12"/>
    <x v="11"/>
    <x v="0"/>
    <x v="0"/>
    <s v="USD"/>
    <x v="1742"/>
    <x v="1743"/>
    <b v="0"/>
    <x v="85"/>
    <x v="0"/>
    <x v="20"/>
    <x v="2"/>
    <x v="1743"/>
  </r>
  <r>
    <n v="1744"/>
    <x v="1744"/>
    <x v="1742"/>
    <x v="62"/>
    <x v="1180"/>
    <x v="0"/>
    <x v="1"/>
    <s v="GBP"/>
    <x v="1743"/>
    <x v="1744"/>
    <b v="0"/>
    <x v="16"/>
    <x v="0"/>
    <x v="20"/>
    <x v="0"/>
    <x v="1744"/>
  </r>
  <r>
    <n v="1745"/>
    <x v="1745"/>
    <x v="1743"/>
    <x v="39"/>
    <x v="1181"/>
    <x v="0"/>
    <x v="0"/>
    <s v="USD"/>
    <x v="1744"/>
    <x v="1745"/>
    <b v="0"/>
    <x v="30"/>
    <x v="0"/>
    <x v="20"/>
    <x v="2"/>
    <x v="1745"/>
  </r>
  <r>
    <n v="1746"/>
    <x v="1746"/>
    <x v="1744"/>
    <x v="36"/>
    <x v="1182"/>
    <x v="0"/>
    <x v="0"/>
    <s v="USD"/>
    <x v="1745"/>
    <x v="1746"/>
    <b v="0"/>
    <x v="329"/>
    <x v="0"/>
    <x v="20"/>
    <x v="2"/>
    <x v="1746"/>
  </r>
  <r>
    <n v="1747"/>
    <x v="1747"/>
    <x v="1745"/>
    <x v="7"/>
    <x v="1183"/>
    <x v="0"/>
    <x v="1"/>
    <s v="GBP"/>
    <x v="1746"/>
    <x v="1747"/>
    <b v="0"/>
    <x v="180"/>
    <x v="0"/>
    <x v="20"/>
    <x v="0"/>
    <x v="1747"/>
  </r>
  <r>
    <n v="1748"/>
    <x v="1748"/>
    <x v="1746"/>
    <x v="63"/>
    <x v="1184"/>
    <x v="0"/>
    <x v="5"/>
    <s v="CAD"/>
    <x v="1747"/>
    <x v="1748"/>
    <b v="0"/>
    <x v="331"/>
    <x v="0"/>
    <x v="20"/>
    <x v="0"/>
    <x v="1748"/>
  </r>
  <r>
    <n v="1749"/>
    <x v="1749"/>
    <x v="1747"/>
    <x v="284"/>
    <x v="1185"/>
    <x v="0"/>
    <x v="19"/>
    <s v="EUR"/>
    <x v="1748"/>
    <x v="1749"/>
    <b v="0"/>
    <x v="132"/>
    <x v="0"/>
    <x v="20"/>
    <x v="1"/>
    <x v="1749"/>
  </r>
  <r>
    <n v="1750"/>
    <x v="1750"/>
    <x v="1748"/>
    <x v="10"/>
    <x v="1186"/>
    <x v="0"/>
    <x v="0"/>
    <s v="USD"/>
    <x v="1749"/>
    <x v="1750"/>
    <b v="0"/>
    <x v="207"/>
    <x v="0"/>
    <x v="20"/>
    <x v="2"/>
    <x v="1750"/>
  </r>
  <r>
    <n v="1751"/>
    <x v="1751"/>
    <x v="1749"/>
    <x v="3"/>
    <x v="1187"/>
    <x v="0"/>
    <x v="0"/>
    <s v="USD"/>
    <x v="1750"/>
    <x v="1751"/>
    <b v="0"/>
    <x v="42"/>
    <x v="0"/>
    <x v="20"/>
    <x v="0"/>
    <x v="1751"/>
  </r>
  <r>
    <n v="1752"/>
    <x v="1752"/>
    <x v="1750"/>
    <x v="38"/>
    <x v="1188"/>
    <x v="0"/>
    <x v="1"/>
    <s v="GBP"/>
    <x v="1751"/>
    <x v="1752"/>
    <b v="0"/>
    <x v="240"/>
    <x v="0"/>
    <x v="20"/>
    <x v="2"/>
    <x v="1752"/>
  </r>
  <r>
    <n v="1753"/>
    <x v="1753"/>
    <x v="1751"/>
    <x v="36"/>
    <x v="1189"/>
    <x v="0"/>
    <x v="8"/>
    <s v="DKK"/>
    <x v="1752"/>
    <x v="1753"/>
    <b v="0"/>
    <x v="2"/>
    <x v="0"/>
    <x v="20"/>
    <x v="2"/>
    <x v="1753"/>
  </r>
  <r>
    <n v="1754"/>
    <x v="1754"/>
    <x v="1752"/>
    <x v="0"/>
    <x v="1190"/>
    <x v="0"/>
    <x v="5"/>
    <s v="CAD"/>
    <x v="1753"/>
    <x v="1754"/>
    <b v="0"/>
    <x v="240"/>
    <x v="0"/>
    <x v="20"/>
    <x v="0"/>
    <x v="1754"/>
  </r>
  <r>
    <n v="1755"/>
    <x v="1755"/>
    <x v="1753"/>
    <x v="251"/>
    <x v="134"/>
    <x v="0"/>
    <x v="0"/>
    <s v="USD"/>
    <x v="1754"/>
    <x v="1755"/>
    <b v="0"/>
    <x v="80"/>
    <x v="0"/>
    <x v="20"/>
    <x v="0"/>
    <x v="1755"/>
  </r>
  <r>
    <n v="1756"/>
    <x v="1756"/>
    <x v="1754"/>
    <x v="62"/>
    <x v="1191"/>
    <x v="0"/>
    <x v="0"/>
    <s v="USD"/>
    <x v="1755"/>
    <x v="1756"/>
    <b v="0"/>
    <x v="148"/>
    <x v="0"/>
    <x v="20"/>
    <x v="2"/>
    <x v="1756"/>
  </r>
  <r>
    <n v="1757"/>
    <x v="1757"/>
    <x v="1755"/>
    <x v="10"/>
    <x v="1192"/>
    <x v="0"/>
    <x v="0"/>
    <s v="USD"/>
    <x v="1756"/>
    <x v="1757"/>
    <b v="0"/>
    <x v="25"/>
    <x v="0"/>
    <x v="20"/>
    <x v="2"/>
    <x v="1757"/>
  </r>
  <r>
    <n v="1758"/>
    <x v="1758"/>
    <x v="1756"/>
    <x v="28"/>
    <x v="1193"/>
    <x v="0"/>
    <x v="0"/>
    <s v="USD"/>
    <x v="1757"/>
    <x v="1758"/>
    <b v="0"/>
    <x v="74"/>
    <x v="0"/>
    <x v="20"/>
    <x v="2"/>
    <x v="1758"/>
  </r>
  <r>
    <n v="1759"/>
    <x v="1759"/>
    <x v="1757"/>
    <x v="10"/>
    <x v="1194"/>
    <x v="0"/>
    <x v="0"/>
    <s v="USD"/>
    <x v="1758"/>
    <x v="1759"/>
    <b v="0"/>
    <x v="72"/>
    <x v="0"/>
    <x v="20"/>
    <x v="0"/>
    <x v="1759"/>
  </r>
  <r>
    <n v="1760"/>
    <x v="1760"/>
    <x v="1758"/>
    <x v="10"/>
    <x v="1195"/>
    <x v="0"/>
    <x v="0"/>
    <s v="USD"/>
    <x v="1759"/>
    <x v="1760"/>
    <b v="0"/>
    <x v="332"/>
    <x v="0"/>
    <x v="20"/>
    <x v="2"/>
    <x v="1760"/>
  </r>
  <r>
    <n v="1761"/>
    <x v="1761"/>
    <x v="1759"/>
    <x v="213"/>
    <x v="1196"/>
    <x v="0"/>
    <x v="1"/>
    <s v="GBP"/>
    <x v="1760"/>
    <x v="1761"/>
    <b v="0"/>
    <x v="83"/>
    <x v="0"/>
    <x v="20"/>
    <x v="0"/>
    <x v="1761"/>
  </r>
  <r>
    <n v="1762"/>
    <x v="1762"/>
    <x v="1760"/>
    <x v="213"/>
    <x v="1197"/>
    <x v="0"/>
    <x v="0"/>
    <s v="USD"/>
    <x v="1761"/>
    <x v="1762"/>
    <b v="0"/>
    <x v="20"/>
    <x v="0"/>
    <x v="20"/>
    <x v="2"/>
    <x v="1762"/>
  </r>
  <r>
    <n v="1763"/>
    <x v="1763"/>
    <x v="1761"/>
    <x v="14"/>
    <x v="1198"/>
    <x v="0"/>
    <x v="0"/>
    <s v="USD"/>
    <x v="1762"/>
    <x v="1763"/>
    <b v="0"/>
    <x v="115"/>
    <x v="0"/>
    <x v="20"/>
    <x v="2"/>
    <x v="1763"/>
  </r>
  <r>
    <n v="1764"/>
    <x v="1764"/>
    <x v="1762"/>
    <x v="34"/>
    <x v="1199"/>
    <x v="2"/>
    <x v="1"/>
    <s v="GBP"/>
    <x v="1763"/>
    <x v="1764"/>
    <b v="1"/>
    <x v="70"/>
    <x v="1"/>
    <x v="20"/>
    <x v="3"/>
    <x v="1764"/>
  </r>
  <r>
    <n v="1765"/>
    <x v="1765"/>
    <x v="1763"/>
    <x v="78"/>
    <x v="1200"/>
    <x v="2"/>
    <x v="0"/>
    <s v="USD"/>
    <x v="1764"/>
    <x v="1765"/>
    <b v="1"/>
    <x v="273"/>
    <x v="1"/>
    <x v="20"/>
    <x v="3"/>
    <x v="1765"/>
  </r>
  <r>
    <n v="1766"/>
    <x v="1766"/>
    <x v="1764"/>
    <x v="15"/>
    <x v="117"/>
    <x v="2"/>
    <x v="2"/>
    <s v="AUD"/>
    <x v="1765"/>
    <x v="1766"/>
    <b v="1"/>
    <x v="78"/>
    <x v="1"/>
    <x v="20"/>
    <x v="3"/>
    <x v="1766"/>
  </r>
  <r>
    <n v="1767"/>
    <x v="1767"/>
    <x v="1765"/>
    <x v="10"/>
    <x v="1201"/>
    <x v="2"/>
    <x v="0"/>
    <s v="USD"/>
    <x v="1766"/>
    <x v="1767"/>
    <b v="1"/>
    <x v="70"/>
    <x v="1"/>
    <x v="20"/>
    <x v="3"/>
    <x v="1767"/>
  </r>
  <r>
    <n v="1768"/>
    <x v="1768"/>
    <x v="1766"/>
    <x v="10"/>
    <x v="1202"/>
    <x v="2"/>
    <x v="0"/>
    <s v="USD"/>
    <x v="1767"/>
    <x v="1768"/>
    <b v="1"/>
    <x v="41"/>
    <x v="1"/>
    <x v="20"/>
    <x v="3"/>
    <x v="1768"/>
  </r>
  <r>
    <n v="1769"/>
    <x v="1769"/>
    <x v="1767"/>
    <x v="79"/>
    <x v="1203"/>
    <x v="2"/>
    <x v="0"/>
    <s v="USD"/>
    <x v="1768"/>
    <x v="1769"/>
    <b v="1"/>
    <x v="19"/>
    <x v="1"/>
    <x v="20"/>
    <x v="3"/>
    <x v="1769"/>
  </r>
  <r>
    <n v="1770"/>
    <x v="1770"/>
    <x v="1768"/>
    <x v="142"/>
    <x v="1204"/>
    <x v="2"/>
    <x v="0"/>
    <s v="USD"/>
    <x v="1769"/>
    <x v="1770"/>
    <b v="1"/>
    <x v="297"/>
    <x v="1"/>
    <x v="20"/>
    <x v="3"/>
    <x v="1770"/>
  </r>
  <r>
    <n v="1771"/>
    <x v="1771"/>
    <x v="1769"/>
    <x v="285"/>
    <x v="1032"/>
    <x v="2"/>
    <x v="1"/>
    <s v="GBP"/>
    <x v="1770"/>
    <x v="1771"/>
    <b v="1"/>
    <x v="20"/>
    <x v="1"/>
    <x v="20"/>
    <x v="3"/>
    <x v="1771"/>
  </r>
  <r>
    <n v="1772"/>
    <x v="1772"/>
    <x v="1770"/>
    <x v="62"/>
    <x v="1205"/>
    <x v="2"/>
    <x v="1"/>
    <s v="GBP"/>
    <x v="1771"/>
    <x v="1772"/>
    <b v="1"/>
    <x v="10"/>
    <x v="1"/>
    <x v="20"/>
    <x v="3"/>
    <x v="1772"/>
  </r>
  <r>
    <n v="1773"/>
    <x v="1773"/>
    <x v="1771"/>
    <x v="11"/>
    <x v="1020"/>
    <x v="2"/>
    <x v="0"/>
    <s v="USD"/>
    <x v="1772"/>
    <x v="1773"/>
    <b v="1"/>
    <x v="10"/>
    <x v="1"/>
    <x v="20"/>
    <x v="3"/>
    <x v="1773"/>
  </r>
  <r>
    <n v="1774"/>
    <x v="1774"/>
    <x v="1772"/>
    <x v="30"/>
    <x v="1206"/>
    <x v="2"/>
    <x v="0"/>
    <s v="USD"/>
    <x v="1773"/>
    <x v="1774"/>
    <b v="1"/>
    <x v="62"/>
    <x v="1"/>
    <x v="20"/>
    <x v="3"/>
    <x v="1774"/>
  </r>
  <r>
    <n v="1775"/>
    <x v="1775"/>
    <x v="1773"/>
    <x v="286"/>
    <x v="1207"/>
    <x v="2"/>
    <x v="0"/>
    <s v="USD"/>
    <x v="1774"/>
    <x v="1775"/>
    <b v="1"/>
    <x v="204"/>
    <x v="1"/>
    <x v="20"/>
    <x v="3"/>
    <x v="1775"/>
  </r>
  <r>
    <n v="1776"/>
    <x v="1776"/>
    <x v="1774"/>
    <x v="10"/>
    <x v="400"/>
    <x v="2"/>
    <x v="1"/>
    <s v="GBP"/>
    <x v="1775"/>
    <x v="1776"/>
    <b v="1"/>
    <x v="80"/>
    <x v="1"/>
    <x v="20"/>
    <x v="3"/>
    <x v="1776"/>
  </r>
  <r>
    <n v="1777"/>
    <x v="1777"/>
    <x v="1775"/>
    <x v="225"/>
    <x v="1208"/>
    <x v="2"/>
    <x v="9"/>
    <s v="EUR"/>
    <x v="1776"/>
    <x v="1777"/>
    <b v="1"/>
    <x v="73"/>
    <x v="1"/>
    <x v="20"/>
    <x v="0"/>
    <x v="1777"/>
  </r>
  <r>
    <n v="1778"/>
    <x v="1778"/>
    <x v="1776"/>
    <x v="63"/>
    <x v="1209"/>
    <x v="2"/>
    <x v="0"/>
    <s v="USD"/>
    <x v="1777"/>
    <x v="1778"/>
    <b v="1"/>
    <x v="41"/>
    <x v="1"/>
    <x v="20"/>
    <x v="0"/>
    <x v="1778"/>
  </r>
  <r>
    <n v="1779"/>
    <x v="1779"/>
    <x v="1777"/>
    <x v="34"/>
    <x v="1210"/>
    <x v="2"/>
    <x v="0"/>
    <s v="USD"/>
    <x v="1778"/>
    <x v="1779"/>
    <b v="1"/>
    <x v="44"/>
    <x v="1"/>
    <x v="20"/>
    <x v="2"/>
    <x v="1779"/>
  </r>
  <r>
    <n v="1780"/>
    <x v="1780"/>
    <x v="1778"/>
    <x v="11"/>
    <x v="1211"/>
    <x v="2"/>
    <x v="0"/>
    <s v="USD"/>
    <x v="1779"/>
    <x v="1780"/>
    <b v="1"/>
    <x v="215"/>
    <x v="1"/>
    <x v="20"/>
    <x v="2"/>
    <x v="1780"/>
  </r>
  <r>
    <n v="1781"/>
    <x v="1781"/>
    <x v="1779"/>
    <x v="62"/>
    <x v="1212"/>
    <x v="2"/>
    <x v="0"/>
    <s v="USD"/>
    <x v="1780"/>
    <x v="1781"/>
    <b v="1"/>
    <x v="54"/>
    <x v="1"/>
    <x v="20"/>
    <x v="2"/>
    <x v="1781"/>
  </r>
  <r>
    <n v="1782"/>
    <x v="1782"/>
    <x v="1780"/>
    <x v="19"/>
    <x v="1213"/>
    <x v="2"/>
    <x v="0"/>
    <s v="USD"/>
    <x v="1781"/>
    <x v="1782"/>
    <b v="1"/>
    <x v="88"/>
    <x v="1"/>
    <x v="20"/>
    <x v="2"/>
    <x v="1782"/>
  </r>
  <r>
    <n v="1783"/>
    <x v="1783"/>
    <x v="1781"/>
    <x v="79"/>
    <x v="1214"/>
    <x v="2"/>
    <x v="0"/>
    <s v="USD"/>
    <x v="1782"/>
    <x v="1783"/>
    <b v="1"/>
    <x v="333"/>
    <x v="1"/>
    <x v="20"/>
    <x v="0"/>
    <x v="1783"/>
  </r>
  <r>
    <n v="1784"/>
    <x v="1784"/>
    <x v="1782"/>
    <x v="10"/>
    <x v="1215"/>
    <x v="2"/>
    <x v="0"/>
    <s v="USD"/>
    <x v="1783"/>
    <x v="1784"/>
    <b v="1"/>
    <x v="51"/>
    <x v="1"/>
    <x v="20"/>
    <x v="3"/>
    <x v="1784"/>
  </r>
  <r>
    <n v="1785"/>
    <x v="1785"/>
    <x v="1783"/>
    <x v="95"/>
    <x v="1216"/>
    <x v="2"/>
    <x v="0"/>
    <s v="USD"/>
    <x v="1784"/>
    <x v="1785"/>
    <b v="1"/>
    <x v="52"/>
    <x v="1"/>
    <x v="20"/>
    <x v="3"/>
    <x v="1785"/>
  </r>
  <r>
    <n v="1786"/>
    <x v="1786"/>
    <x v="1784"/>
    <x v="168"/>
    <x v="1217"/>
    <x v="2"/>
    <x v="9"/>
    <s v="EUR"/>
    <x v="1785"/>
    <x v="1786"/>
    <b v="1"/>
    <x v="60"/>
    <x v="1"/>
    <x v="20"/>
    <x v="3"/>
    <x v="1786"/>
  </r>
  <r>
    <n v="1787"/>
    <x v="1787"/>
    <x v="1785"/>
    <x v="3"/>
    <x v="1218"/>
    <x v="2"/>
    <x v="0"/>
    <s v="USD"/>
    <x v="1786"/>
    <x v="1787"/>
    <b v="1"/>
    <x v="54"/>
    <x v="1"/>
    <x v="20"/>
    <x v="0"/>
    <x v="1787"/>
  </r>
  <r>
    <n v="1788"/>
    <x v="1788"/>
    <x v="1786"/>
    <x v="62"/>
    <x v="382"/>
    <x v="2"/>
    <x v="1"/>
    <s v="GBP"/>
    <x v="1787"/>
    <x v="1788"/>
    <b v="1"/>
    <x v="80"/>
    <x v="1"/>
    <x v="20"/>
    <x v="3"/>
    <x v="1788"/>
  </r>
  <r>
    <n v="1789"/>
    <x v="1789"/>
    <x v="1787"/>
    <x v="6"/>
    <x v="130"/>
    <x v="2"/>
    <x v="0"/>
    <s v="USD"/>
    <x v="1788"/>
    <x v="1789"/>
    <b v="1"/>
    <x v="80"/>
    <x v="1"/>
    <x v="20"/>
    <x v="3"/>
    <x v="1789"/>
  </r>
  <r>
    <n v="1790"/>
    <x v="1790"/>
    <x v="1788"/>
    <x v="287"/>
    <x v="1219"/>
    <x v="2"/>
    <x v="0"/>
    <s v="USD"/>
    <x v="1789"/>
    <x v="1790"/>
    <b v="1"/>
    <x v="41"/>
    <x v="1"/>
    <x v="20"/>
    <x v="0"/>
    <x v="1790"/>
  </r>
  <r>
    <n v="1791"/>
    <x v="1791"/>
    <x v="1789"/>
    <x v="9"/>
    <x v="1220"/>
    <x v="2"/>
    <x v="1"/>
    <s v="GBP"/>
    <x v="1790"/>
    <x v="1791"/>
    <b v="1"/>
    <x v="80"/>
    <x v="1"/>
    <x v="20"/>
    <x v="3"/>
    <x v="1791"/>
  </r>
  <r>
    <n v="1792"/>
    <x v="1792"/>
    <x v="1790"/>
    <x v="31"/>
    <x v="1221"/>
    <x v="2"/>
    <x v="0"/>
    <s v="USD"/>
    <x v="1791"/>
    <x v="1792"/>
    <b v="1"/>
    <x v="237"/>
    <x v="1"/>
    <x v="20"/>
    <x v="0"/>
    <x v="1792"/>
  </r>
  <r>
    <n v="1793"/>
    <x v="1793"/>
    <x v="1791"/>
    <x v="9"/>
    <x v="130"/>
    <x v="2"/>
    <x v="2"/>
    <s v="AUD"/>
    <x v="1792"/>
    <x v="1793"/>
    <b v="1"/>
    <x v="84"/>
    <x v="1"/>
    <x v="20"/>
    <x v="3"/>
    <x v="1793"/>
  </r>
  <r>
    <n v="1794"/>
    <x v="1794"/>
    <x v="1792"/>
    <x v="7"/>
    <x v="1222"/>
    <x v="2"/>
    <x v="0"/>
    <s v="USD"/>
    <x v="1793"/>
    <x v="1794"/>
    <b v="1"/>
    <x v="59"/>
    <x v="1"/>
    <x v="20"/>
    <x v="0"/>
    <x v="1794"/>
  </r>
  <r>
    <n v="1795"/>
    <x v="1795"/>
    <x v="1793"/>
    <x v="89"/>
    <x v="1223"/>
    <x v="2"/>
    <x v="12"/>
    <s v="EUR"/>
    <x v="1794"/>
    <x v="1795"/>
    <b v="1"/>
    <x v="75"/>
    <x v="1"/>
    <x v="20"/>
    <x v="2"/>
    <x v="1795"/>
  </r>
  <r>
    <n v="1796"/>
    <x v="1796"/>
    <x v="1794"/>
    <x v="266"/>
    <x v="1224"/>
    <x v="2"/>
    <x v="1"/>
    <s v="GBP"/>
    <x v="1795"/>
    <x v="1796"/>
    <b v="1"/>
    <x v="48"/>
    <x v="1"/>
    <x v="20"/>
    <x v="2"/>
    <x v="1796"/>
  </r>
  <r>
    <n v="1797"/>
    <x v="1797"/>
    <x v="1795"/>
    <x v="3"/>
    <x v="1225"/>
    <x v="2"/>
    <x v="0"/>
    <s v="USD"/>
    <x v="1796"/>
    <x v="1797"/>
    <b v="1"/>
    <x v="205"/>
    <x v="1"/>
    <x v="20"/>
    <x v="2"/>
    <x v="1797"/>
  </r>
  <r>
    <n v="1798"/>
    <x v="1798"/>
    <x v="1796"/>
    <x v="194"/>
    <x v="1226"/>
    <x v="2"/>
    <x v="0"/>
    <s v="USD"/>
    <x v="1797"/>
    <x v="1798"/>
    <b v="1"/>
    <x v="77"/>
    <x v="1"/>
    <x v="20"/>
    <x v="0"/>
    <x v="1798"/>
  </r>
  <r>
    <n v="1799"/>
    <x v="1799"/>
    <x v="1797"/>
    <x v="23"/>
    <x v="1227"/>
    <x v="2"/>
    <x v="1"/>
    <s v="GBP"/>
    <x v="1798"/>
    <x v="1799"/>
    <b v="1"/>
    <x v="79"/>
    <x v="1"/>
    <x v="20"/>
    <x v="3"/>
    <x v="1799"/>
  </r>
  <r>
    <n v="1800"/>
    <x v="1800"/>
    <x v="1798"/>
    <x v="288"/>
    <x v="1228"/>
    <x v="2"/>
    <x v="1"/>
    <s v="GBP"/>
    <x v="1799"/>
    <x v="1800"/>
    <b v="1"/>
    <x v="116"/>
    <x v="1"/>
    <x v="20"/>
    <x v="2"/>
    <x v="1800"/>
  </r>
  <r>
    <n v="1801"/>
    <x v="1801"/>
    <x v="1799"/>
    <x v="73"/>
    <x v="1229"/>
    <x v="2"/>
    <x v="1"/>
    <s v="GBP"/>
    <x v="1800"/>
    <x v="1801"/>
    <b v="1"/>
    <x v="77"/>
    <x v="1"/>
    <x v="20"/>
    <x v="0"/>
    <x v="1801"/>
  </r>
  <r>
    <n v="1802"/>
    <x v="1802"/>
    <x v="1800"/>
    <x v="8"/>
    <x v="1230"/>
    <x v="2"/>
    <x v="12"/>
    <s v="EUR"/>
    <x v="1801"/>
    <x v="1802"/>
    <b v="1"/>
    <x v="59"/>
    <x v="1"/>
    <x v="20"/>
    <x v="0"/>
    <x v="1802"/>
  </r>
  <r>
    <n v="1803"/>
    <x v="1803"/>
    <x v="1801"/>
    <x v="178"/>
    <x v="1231"/>
    <x v="2"/>
    <x v="0"/>
    <s v="USD"/>
    <x v="1802"/>
    <x v="1803"/>
    <b v="1"/>
    <x v="11"/>
    <x v="1"/>
    <x v="20"/>
    <x v="0"/>
    <x v="1803"/>
  </r>
  <r>
    <n v="1804"/>
    <x v="1804"/>
    <x v="1802"/>
    <x v="289"/>
    <x v="1232"/>
    <x v="2"/>
    <x v="0"/>
    <s v="USD"/>
    <x v="1803"/>
    <x v="1804"/>
    <b v="1"/>
    <x v="47"/>
    <x v="1"/>
    <x v="20"/>
    <x v="0"/>
    <x v="1804"/>
  </r>
  <r>
    <n v="1805"/>
    <x v="1805"/>
    <x v="1803"/>
    <x v="290"/>
    <x v="1233"/>
    <x v="2"/>
    <x v="12"/>
    <s v="EUR"/>
    <x v="1804"/>
    <x v="1805"/>
    <b v="1"/>
    <x v="259"/>
    <x v="1"/>
    <x v="20"/>
    <x v="0"/>
    <x v="1805"/>
  </r>
  <r>
    <n v="1806"/>
    <x v="1806"/>
    <x v="1804"/>
    <x v="22"/>
    <x v="1234"/>
    <x v="2"/>
    <x v="1"/>
    <s v="GBP"/>
    <x v="1805"/>
    <x v="1806"/>
    <b v="1"/>
    <x v="22"/>
    <x v="1"/>
    <x v="20"/>
    <x v="3"/>
    <x v="1806"/>
  </r>
  <r>
    <n v="1807"/>
    <x v="1807"/>
    <x v="1805"/>
    <x v="10"/>
    <x v="503"/>
    <x v="2"/>
    <x v="0"/>
    <s v="USD"/>
    <x v="1806"/>
    <x v="1807"/>
    <b v="1"/>
    <x v="22"/>
    <x v="1"/>
    <x v="20"/>
    <x v="3"/>
    <x v="1807"/>
  </r>
  <r>
    <n v="1808"/>
    <x v="1808"/>
    <x v="1806"/>
    <x v="89"/>
    <x v="1235"/>
    <x v="2"/>
    <x v="0"/>
    <s v="USD"/>
    <x v="1807"/>
    <x v="1808"/>
    <b v="1"/>
    <x v="93"/>
    <x v="1"/>
    <x v="20"/>
    <x v="1"/>
    <x v="1808"/>
  </r>
  <r>
    <n v="1809"/>
    <x v="1809"/>
    <x v="1807"/>
    <x v="8"/>
    <x v="163"/>
    <x v="2"/>
    <x v="5"/>
    <s v="CAD"/>
    <x v="1808"/>
    <x v="1809"/>
    <b v="1"/>
    <x v="82"/>
    <x v="1"/>
    <x v="20"/>
    <x v="0"/>
    <x v="1809"/>
  </r>
  <r>
    <n v="1810"/>
    <x v="1810"/>
    <x v="1808"/>
    <x v="52"/>
    <x v="493"/>
    <x v="2"/>
    <x v="0"/>
    <s v="USD"/>
    <x v="1809"/>
    <x v="1810"/>
    <b v="0"/>
    <x v="84"/>
    <x v="1"/>
    <x v="20"/>
    <x v="3"/>
    <x v="1810"/>
  </r>
  <r>
    <n v="1811"/>
    <x v="1811"/>
    <x v="1809"/>
    <x v="214"/>
    <x v="130"/>
    <x v="2"/>
    <x v="0"/>
    <s v="USD"/>
    <x v="1810"/>
    <x v="1811"/>
    <b v="0"/>
    <x v="55"/>
    <x v="1"/>
    <x v="20"/>
    <x v="3"/>
    <x v="1811"/>
  </r>
  <r>
    <n v="1812"/>
    <x v="1812"/>
    <x v="1810"/>
    <x v="115"/>
    <x v="1236"/>
    <x v="2"/>
    <x v="1"/>
    <s v="GBP"/>
    <x v="1811"/>
    <x v="1812"/>
    <b v="0"/>
    <x v="23"/>
    <x v="1"/>
    <x v="20"/>
    <x v="2"/>
    <x v="1812"/>
  </r>
  <r>
    <n v="1813"/>
    <x v="1813"/>
    <x v="1811"/>
    <x v="222"/>
    <x v="117"/>
    <x v="2"/>
    <x v="1"/>
    <s v="GBP"/>
    <x v="1812"/>
    <x v="1813"/>
    <b v="0"/>
    <x v="78"/>
    <x v="1"/>
    <x v="20"/>
    <x v="3"/>
    <x v="1813"/>
  </r>
  <r>
    <n v="1814"/>
    <x v="1814"/>
    <x v="1812"/>
    <x v="14"/>
    <x v="1237"/>
    <x v="2"/>
    <x v="1"/>
    <s v="GBP"/>
    <x v="1813"/>
    <x v="1814"/>
    <b v="0"/>
    <x v="205"/>
    <x v="1"/>
    <x v="20"/>
    <x v="0"/>
    <x v="1814"/>
  </r>
  <r>
    <n v="1815"/>
    <x v="1815"/>
    <x v="1813"/>
    <x v="9"/>
    <x v="117"/>
    <x v="2"/>
    <x v="0"/>
    <s v="USD"/>
    <x v="1814"/>
    <x v="1815"/>
    <b v="0"/>
    <x v="78"/>
    <x v="1"/>
    <x v="20"/>
    <x v="0"/>
    <x v="1815"/>
  </r>
  <r>
    <n v="1816"/>
    <x v="1816"/>
    <x v="1814"/>
    <x v="31"/>
    <x v="1238"/>
    <x v="2"/>
    <x v="16"/>
    <s v="CHF"/>
    <x v="1815"/>
    <x v="1816"/>
    <b v="0"/>
    <x v="79"/>
    <x v="1"/>
    <x v="20"/>
    <x v="2"/>
    <x v="1816"/>
  </r>
  <r>
    <n v="1817"/>
    <x v="1817"/>
    <x v="1815"/>
    <x v="102"/>
    <x v="1239"/>
    <x v="2"/>
    <x v="0"/>
    <s v="USD"/>
    <x v="1816"/>
    <x v="1817"/>
    <b v="0"/>
    <x v="61"/>
    <x v="1"/>
    <x v="20"/>
    <x v="2"/>
    <x v="1817"/>
  </r>
  <r>
    <n v="1818"/>
    <x v="1818"/>
    <x v="1816"/>
    <x v="36"/>
    <x v="117"/>
    <x v="2"/>
    <x v="0"/>
    <s v="USD"/>
    <x v="1817"/>
    <x v="1818"/>
    <b v="0"/>
    <x v="78"/>
    <x v="1"/>
    <x v="20"/>
    <x v="0"/>
    <x v="1818"/>
  </r>
  <r>
    <n v="1819"/>
    <x v="1819"/>
    <x v="1817"/>
    <x v="38"/>
    <x v="379"/>
    <x v="2"/>
    <x v="0"/>
    <s v="USD"/>
    <x v="1818"/>
    <x v="1819"/>
    <b v="0"/>
    <x v="80"/>
    <x v="1"/>
    <x v="20"/>
    <x v="3"/>
    <x v="1819"/>
  </r>
  <r>
    <n v="1820"/>
    <x v="1820"/>
    <x v="1818"/>
    <x v="91"/>
    <x v="1240"/>
    <x v="2"/>
    <x v="0"/>
    <s v="USD"/>
    <x v="1819"/>
    <x v="1820"/>
    <b v="0"/>
    <x v="22"/>
    <x v="1"/>
    <x v="20"/>
    <x v="0"/>
    <x v="1820"/>
  </r>
  <r>
    <n v="1821"/>
    <x v="1821"/>
    <x v="1819"/>
    <x v="30"/>
    <x v="1241"/>
    <x v="0"/>
    <x v="0"/>
    <s v="USD"/>
    <x v="1820"/>
    <x v="1821"/>
    <b v="0"/>
    <x v="7"/>
    <x v="0"/>
    <x v="11"/>
    <x v="5"/>
    <x v="1821"/>
  </r>
  <r>
    <n v="1822"/>
    <x v="1822"/>
    <x v="1820"/>
    <x v="43"/>
    <x v="452"/>
    <x v="0"/>
    <x v="5"/>
    <s v="CAD"/>
    <x v="1821"/>
    <x v="1822"/>
    <b v="0"/>
    <x v="202"/>
    <x v="0"/>
    <x v="11"/>
    <x v="4"/>
    <x v="1822"/>
  </r>
  <r>
    <n v="1823"/>
    <x v="1823"/>
    <x v="1821"/>
    <x v="176"/>
    <x v="1242"/>
    <x v="0"/>
    <x v="0"/>
    <s v="USD"/>
    <x v="1822"/>
    <x v="1823"/>
    <b v="0"/>
    <x v="51"/>
    <x v="0"/>
    <x v="11"/>
    <x v="5"/>
    <x v="1823"/>
  </r>
  <r>
    <n v="1824"/>
    <x v="1824"/>
    <x v="1822"/>
    <x v="9"/>
    <x v="1243"/>
    <x v="0"/>
    <x v="0"/>
    <s v="USD"/>
    <x v="1823"/>
    <x v="1824"/>
    <b v="0"/>
    <x v="244"/>
    <x v="0"/>
    <x v="11"/>
    <x v="4"/>
    <x v="1824"/>
  </r>
  <r>
    <n v="1825"/>
    <x v="1825"/>
    <x v="1823"/>
    <x v="13"/>
    <x v="1244"/>
    <x v="0"/>
    <x v="0"/>
    <s v="USD"/>
    <x v="1824"/>
    <x v="1825"/>
    <b v="0"/>
    <x v="133"/>
    <x v="0"/>
    <x v="11"/>
    <x v="4"/>
    <x v="1825"/>
  </r>
  <r>
    <n v="1826"/>
    <x v="1826"/>
    <x v="1824"/>
    <x v="13"/>
    <x v="895"/>
    <x v="0"/>
    <x v="0"/>
    <s v="USD"/>
    <x v="1825"/>
    <x v="1826"/>
    <b v="0"/>
    <x v="44"/>
    <x v="0"/>
    <x v="11"/>
    <x v="3"/>
    <x v="1826"/>
  </r>
  <r>
    <n v="1827"/>
    <x v="1827"/>
    <x v="1825"/>
    <x v="6"/>
    <x v="1245"/>
    <x v="0"/>
    <x v="0"/>
    <s v="USD"/>
    <x v="1826"/>
    <x v="1827"/>
    <b v="0"/>
    <x v="93"/>
    <x v="0"/>
    <x v="11"/>
    <x v="6"/>
    <x v="1827"/>
  </r>
  <r>
    <n v="1828"/>
    <x v="1828"/>
    <x v="1826"/>
    <x v="22"/>
    <x v="1246"/>
    <x v="0"/>
    <x v="0"/>
    <s v="USD"/>
    <x v="1827"/>
    <x v="1828"/>
    <b v="0"/>
    <x v="53"/>
    <x v="0"/>
    <x v="11"/>
    <x v="3"/>
    <x v="1828"/>
  </r>
  <r>
    <n v="1829"/>
    <x v="1829"/>
    <x v="1827"/>
    <x v="15"/>
    <x v="1247"/>
    <x v="0"/>
    <x v="0"/>
    <s v="USD"/>
    <x v="1828"/>
    <x v="1829"/>
    <b v="0"/>
    <x v="51"/>
    <x v="0"/>
    <x v="11"/>
    <x v="7"/>
    <x v="1829"/>
  </r>
  <r>
    <n v="1830"/>
    <x v="1830"/>
    <x v="1828"/>
    <x v="36"/>
    <x v="1248"/>
    <x v="0"/>
    <x v="0"/>
    <s v="USD"/>
    <x v="1829"/>
    <x v="1830"/>
    <b v="0"/>
    <x v="334"/>
    <x v="0"/>
    <x v="11"/>
    <x v="3"/>
    <x v="1830"/>
  </r>
  <r>
    <n v="1831"/>
    <x v="1831"/>
    <x v="1829"/>
    <x v="28"/>
    <x v="1249"/>
    <x v="0"/>
    <x v="0"/>
    <s v="USD"/>
    <x v="1830"/>
    <x v="1831"/>
    <b v="0"/>
    <x v="25"/>
    <x v="0"/>
    <x v="11"/>
    <x v="5"/>
    <x v="1831"/>
  </r>
  <r>
    <n v="1832"/>
    <x v="1832"/>
    <x v="1830"/>
    <x v="18"/>
    <x v="83"/>
    <x v="0"/>
    <x v="0"/>
    <s v="USD"/>
    <x v="1831"/>
    <x v="1832"/>
    <b v="0"/>
    <x v="9"/>
    <x v="0"/>
    <x v="11"/>
    <x v="6"/>
    <x v="1832"/>
  </r>
  <r>
    <n v="1833"/>
    <x v="1833"/>
    <x v="1831"/>
    <x v="44"/>
    <x v="1121"/>
    <x v="0"/>
    <x v="0"/>
    <s v="USD"/>
    <x v="1832"/>
    <x v="1833"/>
    <b v="0"/>
    <x v="20"/>
    <x v="0"/>
    <x v="11"/>
    <x v="4"/>
    <x v="1833"/>
  </r>
  <r>
    <n v="1834"/>
    <x v="1834"/>
    <x v="1832"/>
    <x v="3"/>
    <x v="1250"/>
    <x v="0"/>
    <x v="0"/>
    <s v="USD"/>
    <x v="1833"/>
    <x v="1834"/>
    <b v="0"/>
    <x v="240"/>
    <x v="0"/>
    <x v="11"/>
    <x v="3"/>
    <x v="1834"/>
  </r>
  <r>
    <n v="1835"/>
    <x v="1835"/>
    <x v="1833"/>
    <x v="2"/>
    <x v="624"/>
    <x v="0"/>
    <x v="1"/>
    <s v="GBP"/>
    <x v="1834"/>
    <x v="1835"/>
    <b v="0"/>
    <x v="202"/>
    <x v="0"/>
    <x v="11"/>
    <x v="2"/>
    <x v="1835"/>
  </r>
  <r>
    <n v="1836"/>
    <x v="1836"/>
    <x v="1834"/>
    <x v="10"/>
    <x v="1251"/>
    <x v="0"/>
    <x v="0"/>
    <s v="USD"/>
    <x v="1835"/>
    <x v="1836"/>
    <b v="0"/>
    <x v="165"/>
    <x v="0"/>
    <x v="11"/>
    <x v="4"/>
    <x v="1836"/>
  </r>
  <r>
    <n v="1837"/>
    <x v="1837"/>
    <x v="1835"/>
    <x v="20"/>
    <x v="1252"/>
    <x v="0"/>
    <x v="0"/>
    <s v="USD"/>
    <x v="1836"/>
    <x v="1837"/>
    <b v="0"/>
    <x v="209"/>
    <x v="0"/>
    <x v="11"/>
    <x v="5"/>
    <x v="1837"/>
  </r>
  <r>
    <n v="1838"/>
    <x v="1838"/>
    <x v="1836"/>
    <x v="28"/>
    <x v="1253"/>
    <x v="0"/>
    <x v="0"/>
    <s v="USD"/>
    <x v="1837"/>
    <x v="1838"/>
    <b v="0"/>
    <x v="33"/>
    <x v="0"/>
    <x v="11"/>
    <x v="6"/>
    <x v="1838"/>
  </r>
  <r>
    <n v="1839"/>
    <x v="1839"/>
    <x v="1837"/>
    <x v="28"/>
    <x v="1254"/>
    <x v="0"/>
    <x v="0"/>
    <s v="USD"/>
    <x v="1838"/>
    <x v="1839"/>
    <b v="0"/>
    <x v="43"/>
    <x v="0"/>
    <x v="11"/>
    <x v="2"/>
    <x v="1839"/>
  </r>
  <r>
    <n v="1840"/>
    <x v="1840"/>
    <x v="1838"/>
    <x v="42"/>
    <x v="1255"/>
    <x v="0"/>
    <x v="0"/>
    <s v="USD"/>
    <x v="1839"/>
    <x v="1840"/>
    <b v="0"/>
    <x v="62"/>
    <x v="0"/>
    <x v="11"/>
    <x v="4"/>
    <x v="1840"/>
  </r>
  <r>
    <n v="1841"/>
    <x v="1841"/>
    <x v="1839"/>
    <x v="13"/>
    <x v="1256"/>
    <x v="0"/>
    <x v="0"/>
    <s v="USD"/>
    <x v="1840"/>
    <x v="1841"/>
    <b v="0"/>
    <x v="244"/>
    <x v="0"/>
    <x v="11"/>
    <x v="3"/>
    <x v="1841"/>
  </r>
  <r>
    <n v="1842"/>
    <x v="1842"/>
    <x v="1840"/>
    <x v="13"/>
    <x v="1257"/>
    <x v="0"/>
    <x v="0"/>
    <s v="USD"/>
    <x v="1841"/>
    <x v="1842"/>
    <b v="0"/>
    <x v="64"/>
    <x v="0"/>
    <x v="11"/>
    <x v="0"/>
    <x v="1842"/>
  </r>
  <r>
    <n v="1843"/>
    <x v="1843"/>
    <x v="1841"/>
    <x v="3"/>
    <x v="1258"/>
    <x v="0"/>
    <x v="0"/>
    <s v="USD"/>
    <x v="1842"/>
    <x v="1843"/>
    <b v="0"/>
    <x v="179"/>
    <x v="0"/>
    <x v="11"/>
    <x v="6"/>
    <x v="1843"/>
  </r>
  <r>
    <n v="1844"/>
    <x v="1844"/>
    <x v="1842"/>
    <x v="15"/>
    <x v="1259"/>
    <x v="0"/>
    <x v="0"/>
    <s v="USD"/>
    <x v="1843"/>
    <x v="1844"/>
    <b v="0"/>
    <x v="9"/>
    <x v="0"/>
    <x v="11"/>
    <x v="6"/>
    <x v="1844"/>
  </r>
  <r>
    <n v="1845"/>
    <x v="1845"/>
    <x v="1843"/>
    <x v="28"/>
    <x v="325"/>
    <x v="0"/>
    <x v="0"/>
    <s v="USD"/>
    <x v="1844"/>
    <x v="1845"/>
    <b v="0"/>
    <x v="10"/>
    <x v="0"/>
    <x v="11"/>
    <x v="2"/>
    <x v="1845"/>
  </r>
  <r>
    <n v="1846"/>
    <x v="1846"/>
    <x v="1844"/>
    <x v="36"/>
    <x v="1260"/>
    <x v="0"/>
    <x v="0"/>
    <s v="USD"/>
    <x v="1845"/>
    <x v="1846"/>
    <b v="0"/>
    <x v="335"/>
    <x v="0"/>
    <x v="11"/>
    <x v="5"/>
    <x v="1846"/>
  </r>
  <r>
    <n v="1847"/>
    <x v="1847"/>
    <x v="1845"/>
    <x v="30"/>
    <x v="1261"/>
    <x v="0"/>
    <x v="0"/>
    <s v="USD"/>
    <x v="1846"/>
    <x v="1847"/>
    <b v="0"/>
    <x v="44"/>
    <x v="0"/>
    <x v="11"/>
    <x v="0"/>
    <x v="1847"/>
  </r>
  <r>
    <n v="1848"/>
    <x v="1848"/>
    <x v="1846"/>
    <x v="9"/>
    <x v="1262"/>
    <x v="0"/>
    <x v="0"/>
    <s v="USD"/>
    <x v="1847"/>
    <x v="1848"/>
    <b v="0"/>
    <x v="54"/>
    <x v="0"/>
    <x v="11"/>
    <x v="6"/>
    <x v="1848"/>
  </r>
  <r>
    <n v="1849"/>
    <x v="1849"/>
    <x v="1847"/>
    <x v="43"/>
    <x v="356"/>
    <x v="0"/>
    <x v="0"/>
    <s v="USD"/>
    <x v="1848"/>
    <x v="1849"/>
    <b v="0"/>
    <x v="22"/>
    <x v="0"/>
    <x v="11"/>
    <x v="5"/>
    <x v="1849"/>
  </r>
  <r>
    <n v="1850"/>
    <x v="1850"/>
    <x v="1848"/>
    <x v="7"/>
    <x v="1263"/>
    <x v="0"/>
    <x v="0"/>
    <s v="USD"/>
    <x v="1849"/>
    <x v="1850"/>
    <b v="0"/>
    <x v="122"/>
    <x v="0"/>
    <x v="11"/>
    <x v="3"/>
    <x v="1850"/>
  </r>
  <r>
    <n v="1851"/>
    <x v="1851"/>
    <x v="1849"/>
    <x v="46"/>
    <x v="1264"/>
    <x v="0"/>
    <x v="0"/>
    <s v="USD"/>
    <x v="1850"/>
    <x v="1851"/>
    <b v="0"/>
    <x v="55"/>
    <x v="0"/>
    <x v="11"/>
    <x v="3"/>
    <x v="1851"/>
  </r>
  <r>
    <n v="1852"/>
    <x v="1852"/>
    <x v="1850"/>
    <x v="36"/>
    <x v="1265"/>
    <x v="0"/>
    <x v="0"/>
    <s v="USD"/>
    <x v="1851"/>
    <x v="1852"/>
    <b v="0"/>
    <x v="132"/>
    <x v="0"/>
    <x v="11"/>
    <x v="0"/>
    <x v="1852"/>
  </r>
  <r>
    <n v="1853"/>
    <x v="1853"/>
    <x v="1851"/>
    <x v="134"/>
    <x v="1266"/>
    <x v="0"/>
    <x v="0"/>
    <s v="USD"/>
    <x v="1852"/>
    <x v="1853"/>
    <b v="0"/>
    <x v="25"/>
    <x v="0"/>
    <x v="11"/>
    <x v="5"/>
    <x v="1853"/>
  </r>
  <r>
    <n v="1854"/>
    <x v="1854"/>
    <x v="1852"/>
    <x v="36"/>
    <x v="1267"/>
    <x v="0"/>
    <x v="0"/>
    <s v="USD"/>
    <x v="1853"/>
    <x v="1854"/>
    <b v="0"/>
    <x v="49"/>
    <x v="0"/>
    <x v="11"/>
    <x v="4"/>
    <x v="1854"/>
  </r>
  <r>
    <n v="1855"/>
    <x v="1855"/>
    <x v="1853"/>
    <x v="222"/>
    <x v="1268"/>
    <x v="0"/>
    <x v="5"/>
    <s v="CAD"/>
    <x v="1854"/>
    <x v="1855"/>
    <b v="0"/>
    <x v="277"/>
    <x v="0"/>
    <x v="11"/>
    <x v="4"/>
    <x v="1855"/>
  </r>
  <r>
    <n v="1856"/>
    <x v="1856"/>
    <x v="1854"/>
    <x v="13"/>
    <x v="874"/>
    <x v="0"/>
    <x v="0"/>
    <s v="USD"/>
    <x v="1855"/>
    <x v="1856"/>
    <b v="0"/>
    <x v="44"/>
    <x v="0"/>
    <x v="11"/>
    <x v="3"/>
    <x v="1856"/>
  </r>
  <r>
    <n v="1857"/>
    <x v="1857"/>
    <x v="1855"/>
    <x v="9"/>
    <x v="142"/>
    <x v="0"/>
    <x v="0"/>
    <s v="USD"/>
    <x v="1856"/>
    <x v="1857"/>
    <b v="0"/>
    <x v="19"/>
    <x v="0"/>
    <x v="11"/>
    <x v="3"/>
    <x v="1857"/>
  </r>
  <r>
    <n v="1858"/>
    <x v="1858"/>
    <x v="1856"/>
    <x v="291"/>
    <x v="1269"/>
    <x v="0"/>
    <x v="0"/>
    <s v="USD"/>
    <x v="1857"/>
    <x v="1858"/>
    <b v="0"/>
    <x v="184"/>
    <x v="0"/>
    <x v="11"/>
    <x v="6"/>
    <x v="1858"/>
  </r>
  <r>
    <n v="1859"/>
    <x v="1859"/>
    <x v="1857"/>
    <x v="9"/>
    <x v="1270"/>
    <x v="0"/>
    <x v="0"/>
    <s v="USD"/>
    <x v="1858"/>
    <x v="1859"/>
    <b v="0"/>
    <x v="66"/>
    <x v="0"/>
    <x v="11"/>
    <x v="6"/>
    <x v="1859"/>
  </r>
  <r>
    <n v="1860"/>
    <x v="1860"/>
    <x v="1858"/>
    <x v="47"/>
    <x v="1099"/>
    <x v="0"/>
    <x v="0"/>
    <s v="USD"/>
    <x v="1859"/>
    <x v="1860"/>
    <b v="0"/>
    <x v="10"/>
    <x v="0"/>
    <x v="11"/>
    <x v="3"/>
    <x v="1860"/>
  </r>
  <r>
    <n v="1861"/>
    <x v="1861"/>
    <x v="1859"/>
    <x v="65"/>
    <x v="117"/>
    <x v="2"/>
    <x v="1"/>
    <s v="GBP"/>
    <x v="1860"/>
    <x v="1861"/>
    <b v="0"/>
    <x v="78"/>
    <x v="1"/>
    <x v="18"/>
    <x v="3"/>
    <x v="1861"/>
  </r>
  <r>
    <n v="1862"/>
    <x v="1862"/>
    <x v="1860"/>
    <x v="102"/>
    <x v="204"/>
    <x v="2"/>
    <x v="0"/>
    <s v="USD"/>
    <x v="1861"/>
    <x v="1862"/>
    <b v="0"/>
    <x v="38"/>
    <x v="1"/>
    <x v="18"/>
    <x v="1"/>
    <x v="1862"/>
  </r>
  <r>
    <n v="1863"/>
    <x v="1863"/>
    <x v="1861"/>
    <x v="30"/>
    <x v="115"/>
    <x v="2"/>
    <x v="0"/>
    <s v="USD"/>
    <x v="1862"/>
    <x v="1863"/>
    <b v="0"/>
    <x v="84"/>
    <x v="1"/>
    <x v="18"/>
    <x v="3"/>
    <x v="1863"/>
  </r>
  <r>
    <n v="1864"/>
    <x v="1864"/>
    <x v="1862"/>
    <x v="115"/>
    <x v="1271"/>
    <x v="2"/>
    <x v="0"/>
    <s v="USD"/>
    <x v="1863"/>
    <x v="1864"/>
    <b v="0"/>
    <x v="53"/>
    <x v="1"/>
    <x v="18"/>
    <x v="3"/>
    <x v="1864"/>
  </r>
  <r>
    <n v="1865"/>
    <x v="1865"/>
    <x v="1863"/>
    <x v="74"/>
    <x v="460"/>
    <x v="2"/>
    <x v="1"/>
    <s v="GBP"/>
    <x v="1864"/>
    <x v="1865"/>
    <b v="0"/>
    <x v="84"/>
    <x v="1"/>
    <x v="18"/>
    <x v="2"/>
    <x v="1865"/>
  </r>
  <r>
    <n v="1866"/>
    <x v="1866"/>
    <x v="1864"/>
    <x v="31"/>
    <x v="366"/>
    <x v="2"/>
    <x v="0"/>
    <s v="USD"/>
    <x v="1865"/>
    <x v="1866"/>
    <b v="0"/>
    <x v="84"/>
    <x v="1"/>
    <x v="18"/>
    <x v="1"/>
    <x v="1866"/>
  </r>
  <r>
    <n v="1867"/>
    <x v="1867"/>
    <x v="1865"/>
    <x v="22"/>
    <x v="115"/>
    <x v="2"/>
    <x v="0"/>
    <s v="USD"/>
    <x v="1866"/>
    <x v="1867"/>
    <b v="0"/>
    <x v="29"/>
    <x v="1"/>
    <x v="18"/>
    <x v="2"/>
    <x v="1867"/>
  </r>
  <r>
    <n v="1868"/>
    <x v="1868"/>
    <x v="1866"/>
    <x v="31"/>
    <x v="1272"/>
    <x v="2"/>
    <x v="0"/>
    <s v="USD"/>
    <x v="1867"/>
    <x v="1868"/>
    <b v="0"/>
    <x v="57"/>
    <x v="1"/>
    <x v="18"/>
    <x v="0"/>
    <x v="1868"/>
  </r>
  <r>
    <n v="1869"/>
    <x v="1869"/>
    <x v="1867"/>
    <x v="3"/>
    <x v="117"/>
    <x v="2"/>
    <x v="0"/>
    <s v="USD"/>
    <x v="1868"/>
    <x v="1869"/>
    <b v="0"/>
    <x v="78"/>
    <x v="1"/>
    <x v="18"/>
    <x v="2"/>
    <x v="1869"/>
  </r>
  <r>
    <n v="1870"/>
    <x v="1870"/>
    <x v="1868"/>
    <x v="8"/>
    <x v="1273"/>
    <x v="2"/>
    <x v="0"/>
    <s v="USD"/>
    <x v="1869"/>
    <x v="1870"/>
    <b v="0"/>
    <x v="202"/>
    <x v="1"/>
    <x v="18"/>
    <x v="2"/>
    <x v="1870"/>
  </r>
  <r>
    <n v="1871"/>
    <x v="1871"/>
    <x v="1869"/>
    <x v="115"/>
    <x v="1274"/>
    <x v="2"/>
    <x v="0"/>
    <s v="USD"/>
    <x v="1870"/>
    <x v="1871"/>
    <b v="0"/>
    <x v="195"/>
    <x v="1"/>
    <x v="18"/>
    <x v="3"/>
    <x v="1871"/>
  </r>
  <r>
    <n v="1872"/>
    <x v="1872"/>
    <x v="1870"/>
    <x v="22"/>
    <x v="719"/>
    <x v="2"/>
    <x v="0"/>
    <s v="USD"/>
    <x v="1871"/>
    <x v="1872"/>
    <b v="0"/>
    <x v="62"/>
    <x v="1"/>
    <x v="18"/>
    <x v="0"/>
    <x v="1872"/>
  </r>
  <r>
    <n v="1873"/>
    <x v="1873"/>
    <x v="1871"/>
    <x v="6"/>
    <x v="1275"/>
    <x v="2"/>
    <x v="5"/>
    <s v="CAD"/>
    <x v="1872"/>
    <x v="1873"/>
    <b v="0"/>
    <x v="84"/>
    <x v="1"/>
    <x v="18"/>
    <x v="0"/>
    <x v="1873"/>
  </r>
  <r>
    <n v="1874"/>
    <x v="1874"/>
    <x v="1872"/>
    <x v="292"/>
    <x v="375"/>
    <x v="2"/>
    <x v="0"/>
    <s v="USD"/>
    <x v="1873"/>
    <x v="1874"/>
    <b v="0"/>
    <x v="84"/>
    <x v="1"/>
    <x v="18"/>
    <x v="2"/>
    <x v="1874"/>
  </r>
  <r>
    <n v="1875"/>
    <x v="1875"/>
    <x v="1873"/>
    <x v="3"/>
    <x v="152"/>
    <x v="2"/>
    <x v="0"/>
    <s v="USD"/>
    <x v="1874"/>
    <x v="1875"/>
    <b v="0"/>
    <x v="83"/>
    <x v="1"/>
    <x v="18"/>
    <x v="2"/>
    <x v="1875"/>
  </r>
  <r>
    <n v="1876"/>
    <x v="1876"/>
    <x v="1874"/>
    <x v="293"/>
    <x v="117"/>
    <x v="2"/>
    <x v="2"/>
    <s v="AUD"/>
    <x v="1875"/>
    <x v="1876"/>
    <b v="0"/>
    <x v="78"/>
    <x v="1"/>
    <x v="18"/>
    <x v="3"/>
    <x v="1876"/>
  </r>
  <r>
    <n v="1877"/>
    <x v="1877"/>
    <x v="1875"/>
    <x v="294"/>
    <x v="117"/>
    <x v="2"/>
    <x v="0"/>
    <s v="USD"/>
    <x v="1876"/>
    <x v="1877"/>
    <b v="0"/>
    <x v="78"/>
    <x v="1"/>
    <x v="18"/>
    <x v="0"/>
    <x v="1877"/>
  </r>
  <r>
    <n v="1878"/>
    <x v="1878"/>
    <x v="1876"/>
    <x v="6"/>
    <x v="117"/>
    <x v="2"/>
    <x v="2"/>
    <s v="AUD"/>
    <x v="1877"/>
    <x v="1878"/>
    <b v="0"/>
    <x v="78"/>
    <x v="1"/>
    <x v="18"/>
    <x v="3"/>
    <x v="1878"/>
  </r>
  <r>
    <n v="1879"/>
    <x v="1879"/>
    <x v="1877"/>
    <x v="10"/>
    <x v="360"/>
    <x v="2"/>
    <x v="3"/>
    <s v="EUR"/>
    <x v="1878"/>
    <x v="1879"/>
    <b v="0"/>
    <x v="84"/>
    <x v="1"/>
    <x v="18"/>
    <x v="2"/>
    <x v="1879"/>
  </r>
  <r>
    <n v="1880"/>
    <x v="1880"/>
    <x v="1878"/>
    <x v="10"/>
    <x v="1276"/>
    <x v="2"/>
    <x v="1"/>
    <s v="GBP"/>
    <x v="1879"/>
    <x v="1880"/>
    <b v="0"/>
    <x v="54"/>
    <x v="1"/>
    <x v="18"/>
    <x v="2"/>
    <x v="1880"/>
  </r>
  <r>
    <n v="1881"/>
    <x v="1881"/>
    <x v="1879"/>
    <x v="13"/>
    <x v="1277"/>
    <x v="0"/>
    <x v="0"/>
    <s v="USD"/>
    <x v="1880"/>
    <x v="1881"/>
    <b v="0"/>
    <x v="16"/>
    <x v="0"/>
    <x v="14"/>
    <x v="0"/>
    <x v="1881"/>
  </r>
  <r>
    <n v="1882"/>
    <x v="1882"/>
    <x v="1880"/>
    <x v="295"/>
    <x v="1278"/>
    <x v="0"/>
    <x v="0"/>
    <s v="USD"/>
    <x v="1881"/>
    <x v="1882"/>
    <b v="0"/>
    <x v="75"/>
    <x v="0"/>
    <x v="14"/>
    <x v="5"/>
    <x v="1882"/>
  </r>
  <r>
    <n v="1883"/>
    <x v="1883"/>
    <x v="1881"/>
    <x v="117"/>
    <x v="1279"/>
    <x v="0"/>
    <x v="0"/>
    <s v="USD"/>
    <x v="1882"/>
    <x v="1883"/>
    <b v="0"/>
    <x v="58"/>
    <x v="0"/>
    <x v="14"/>
    <x v="5"/>
    <x v="1883"/>
  </r>
  <r>
    <n v="1884"/>
    <x v="1884"/>
    <x v="1882"/>
    <x v="28"/>
    <x v="77"/>
    <x v="0"/>
    <x v="0"/>
    <s v="USD"/>
    <x v="1883"/>
    <x v="1884"/>
    <b v="0"/>
    <x v="55"/>
    <x v="0"/>
    <x v="14"/>
    <x v="5"/>
    <x v="1884"/>
  </r>
  <r>
    <n v="1885"/>
    <x v="1885"/>
    <x v="1883"/>
    <x v="296"/>
    <x v="1280"/>
    <x v="0"/>
    <x v="0"/>
    <s v="USD"/>
    <x v="1884"/>
    <x v="1885"/>
    <b v="0"/>
    <x v="217"/>
    <x v="0"/>
    <x v="14"/>
    <x v="5"/>
    <x v="1885"/>
  </r>
  <r>
    <n v="1886"/>
    <x v="1886"/>
    <x v="1884"/>
    <x v="38"/>
    <x v="1281"/>
    <x v="0"/>
    <x v="0"/>
    <s v="USD"/>
    <x v="1885"/>
    <x v="1886"/>
    <b v="0"/>
    <x v="60"/>
    <x v="0"/>
    <x v="14"/>
    <x v="3"/>
    <x v="1886"/>
  </r>
  <r>
    <n v="1887"/>
    <x v="1887"/>
    <x v="1885"/>
    <x v="9"/>
    <x v="1282"/>
    <x v="0"/>
    <x v="3"/>
    <s v="EUR"/>
    <x v="1886"/>
    <x v="1887"/>
    <b v="0"/>
    <x v="22"/>
    <x v="0"/>
    <x v="14"/>
    <x v="0"/>
    <x v="1887"/>
  </r>
  <r>
    <n v="1888"/>
    <x v="1888"/>
    <x v="1886"/>
    <x v="30"/>
    <x v="1283"/>
    <x v="0"/>
    <x v="0"/>
    <s v="USD"/>
    <x v="1887"/>
    <x v="1888"/>
    <b v="0"/>
    <x v="30"/>
    <x v="0"/>
    <x v="14"/>
    <x v="7"/>
    <x v="1888"/>
  </r>
  <r>
    <n v="1889"/>
    <x v="1889"/>
    <x v="1887"/>
    <x v="13"/>
    <x v="15"/>
    <x v="0"/>
    <x v="0"/>
    <s v="USD"/>
    <x v="1888"/>
    <x v="1889"/>
    <b v="0"/>
    <x v="34"/>
    <x v="0"/>
    <x v="14"/>
    <x v="4"/>
    <x v="1889"/>
  </r>
  <r>
    <n v="1890"/>
    <x v="1890"/>
    <x v="1888"/>
    <x v="14"/>
    <x v="1284"/>
    <x v="0"/>
    <x v="0"/>
    <s v="USD"/>
    <x v="1889"/>
    <x v="1890"/>
    <b v="0"/>
    <x v="336"/>
    <x v="0"/>
    <x v="14"/>
    <x v="5"/>
    <x v="1890"/>
  </r>
  <r>
    <n v="1891"/>
    <x v="1891"/>
    <x v="1889"/>
    <x v="3"/>
    <x v="1285"/>
    <x v="0"/>
    <x v="0"/>
    <s v="USD"/>
    <x v="1890"/>
    <x v="1891"/>
    <b v="0"/>
    <x v="148"/>
    <x v="0"/>
    <x v="14"/>
    <x v="7"/>
    <x v="1891"/>
  </r>
  <r>
    <n v="1892"/>
    <x v="1892"/>
    <x v="1890"/>
    <x v="2"/>
    <x v="1286"/>
    <x v="0"/>
    <x v="0"/>
    <s v="USD"/>
    <x v="1891"/>
    <x v="1892"/>
    <b v="0"/>
    <x v="55"/>
    <x v="0"/>
    <x v="14"/>
    <x v="6"/>
    <x v="1892"/>
  </r>
  <r>
    <n v="1893"/>
    <x v="1893"/>
    <x v="1891"/>
    <x v="30"/>
    <x v="1287"/>
    <x v="0"/>
    <x v="0"/>
    <s v="USD"/>
    <x v="1892"/>
    <x v="1893"/>
    <b v="0"/>
    <x v="43"/>
    <x v="0"/>
    <x v="14"/>
    <x v="6"/>
    <x v="1893"/>
  </r>
  <r>
    <n v="1894"/>
    <x v="1894"/>
    <x v="1892"/>
    <x v="28"/>
    <x v="1288"/>
    <x v="0"/>
    <x v="0"/>
    <s v="USD"/>
    <x v="1893"/>
    <x v="1894"/>
    <b v="0"/>
    <x v="9"/>
    <x v="0"/>
    <x v="14"/>
    <x v="5"/>
    <x v="1894"/>
  </r>
  <r>
    <n v="1895"/>
    <x v="1895"/>
    <x v="1893"/>
    <x v="297"/>
    <x v="191"/>
    <x v="0"/>
    <x v="0"/>
    <s v="USD"/>
    <x v="1894"/>
    <x v="1895"/>
    <b v="0"/>
    <x v="5"/>
    <x v="0"/>
    <x v="14"/>
    <x v="0"/>
    <x v="1895"/>
  </r>
  <r>
    <n v="1896"/>
    <x v="1896"/>
    <x v="1894"/>
    <x v="298"/>
    <x v="1289"/>
    <x v="0"/>
    <x v="0"/>
    <s v="USD"/>
    <x v="1895"/>
    <x v="1896"/>
    <b v="0"/>
    <x v="62"/>
    <x v="0"/>
    <x v="14"/>
    <x v="5"/>
    <x v="1896"/>
  </r>
  <r>
    <n v="1897"/>
    <x v="1897"/>
    <x v="1895"/>
    <x v="299"/>
    <x v="1290"/>
    <x v="0"/>
    <x v="0"/>
    <s v="USD"/>
    <x v="1896"/>
    <x v="1897"/>
    <b v="0"/>
    <x v="275"/>
    <x v="0"/>
    <x v="14"/>
    <x v="3"/>
    <x v="1897"/>
  </r>
  <r>
    <n v="1898"/>
    <x v="1898"/>
    <x v="1896"/>
    <x v="28"/>
    <x v="1291"/>
    <x v="0"/>
    <x v="0"/>
    <s v="USD"/>
    <x v="1897"/>
    <x v="1898"/>
    <b v="0"/>
    <x v="64"/>
    <x v="0"/>
    <x v="14"/>
    <x v="0"/>
    <x v="1898"/>
  </r>
  <r>
    <n v="1899"/>
    <x v="1899"/>
    <x v="1897"/>
    <x v="42"/>
    <x v="647"/>
    <x v="0"/>
    <x v="0"/>
    <s v="USD"/>
    <x v="1898"/>
    <x v="1899"/>
    <b v="0"/>
    <x v="288"/>
    <x v="0"/>
    <x v="14"/>
    <x v="0"/>
    <x v="1899"/>
  </r>
  <r>
    <n v="1900"/>
    <x v="1900"/>
    <x v="1898"/>
    <x v="30"/>
    <x v="1292"/>
    <x v="0"/>
    <x v="0"/>
    <s v="USD"/>
    <x v="1899"/>
    <x v="1900"/>
    <b v="0"/>
    <x v="241"/>
    <x v="0"/>
    <x v="14"/>
    <x v="5"/>
    <x v="1900"/>
  </r>
  <r>
    <n v="1901"/>
    <x v="1901"/>
    <x v="1899"/>
    <x v="300"/>
    <x v="1293"/>
    <x v="2"/>
    <x v="1"/>
    <s v="GBP"/>
    <x v="1900"/>
    <x v="1901"/>
    <b v="0"/>
    <x v="20"/>
    <x v="1"/>
    <x v="29"/>
    <x v="0"/>
    <x v="1901"/>
  </r>
  <r>
    <n v="1902"/>
    <x v="1902"/>
    <x v="1900"/>
    <x v="28"/>
    <x v="433"/>
    <x v="2"/>
    <x v="9"/>
    <s v="EUR"/>
    <x v="1901"/>
    <x v="1902"/>
    <b v="0"/>
    <x v="83"/>
    <x v="1"/>
    <x v="29"/>
    <x v="0"/>
    <x v="1902"/>
  </r>
  <r>
    <n v="1903"/>
    <x v="1903"/>
    <x v="1901"/>
    <x v="9"/>
    <x v="1294"/>
    <x v="2"/>
    <x v="0"/>
    <s v="USD"/>
    <x v="1902"/>
    <x v="1903"/>
    <b v="0"/>
    <x v="14"/>
    <x v="1"/>
    <x v="29"/>
    <x v="2"/>
    <x v="1903"/>
  </r>
  <r>
    <n v="1904"/>
    <x v="1904"/>
    <x v="1902"/>
    <x v="63"/>
    <x v="155"/>
    <x v="2"/>
    <x v="0"/>
    <s v="USD"/>
    <x v="1903"/>
    <x v="1904"/>
    <b v="0"/>
    <x v="84"/>
    <x v="1"/>
    <x v="29"/>
    <x v="0"/>
    <x v="1904"/>
  </r>
  <r>
    <n v="1905"/>
    <x v="1905"/>
    <x v="1903"/>
    <x v="31"/>
    <x v="809"/>
    <x v="2"/>
    <x v="0"/>
    <s v="USD"/>
    <x v="1904"/>
    <x v="1905"/>
    <b v="0"/>
    <x v="80"/>
    <x v="1"/>
    <x v="29"/>
    <x v="3"/>
    <x v="1905"/>
  </r>
  <r>
    <n v="1906"/>
    <x v="1906"/>
    <x v="1904"/>
    <x v="63"/>
    <x v="1295"/>
    <x v="2"/>
    <x v="0"/>
    <s v="USD"/>
    <x v="1905"/>
    <x v="1906"/>
    <b v="0"/>
    <x v="221"/>
    <x v="1"/>
    <x v="29"/>
    <x v="2"/>
    <x v="1906"/>
  </r>
  <r>
    <n v="1907"/>
    <x v="1907"/>
    <x v="1905"/>
    <x v="11"/>
    <x v="1079"/>
    <x v="2"/>
    <x v="0"/>
    <s v="USD"/>
    <x v="1906"/>
    <x v="1907"/>
    <b v="0"/>
    <x v="80"/>
    <x v="1"/>
    <x v="29"/>
    <x v="3"/>
    <x v="1907"/>
  </r>
  <r>
    <n v="1908"/>
    <x v="1908"/>
    <x v="1906"/>
    <x v="31"/>
    <x v="1296"/>
    <x v="2"/>
    <x v="0"/>
    <s v="USD"/>
    <x v="1907"/>
    <x v="1908"/>
    <b v="0"/>
    <x v="80"/>
    <x v="1"/>
    <x v="29"/>
    <x v="2"/>
    <x v="1908"/>
  </r>
  <r>
    <n v="1909"/>
    <x v="1909"/>
    <x v="1907"/>
    <x v="19"/>
    <x v="1297"/>
    <x v="2"/>
    <x v="0"/>
    <s v="USD"/>
    <x v="1908"/>
    <x v="1909"/>
    <b v="0"/>
    <x v="44"/>
    <x v="1"/>
    <x v="29"/>
    <x v="3"/>
    <x v="1909"/>
  </r>
  <r>
    <n v="1910"/>
    <x v="1910"/>
    <x v="1908"/>
    <x v="94"/>
    <x v="1298"/>
    <x v="2"/>
    <x v="9"/>
    <s v="EUR"/>
    <x v="1909"/>
    <x v="1910"/>
    <b v="0"/>
    <x v="168"/>
    <x v="1"/>
    <x v="29"/>
    <x v="0"/>
    <x v="1910"/>
  </r>
  <r>
    <n v="1911"/>
    <x v="1911"/>
    <x v="1909"/>
    <x v="301"/>
    <x v="115"/>
    <x v="2"/>
    <x v="4"/>
    <s v="NZD"/>
    <x v="1910"/>
    <x v="1911"/>
    <b v="0"/>
    <x v="29"/>
    <x v="1"/>
    <x v="29"/>
    <x v="3"/>
    <x v="1911"/>
  </r>
  <r>
    <n v="1912"/>
    <x v="1912"/>
    <x v="1910"/>
    <x v="10"/>
    <x v="1299"/>
    <x v="2"/>
    <x v="0"/>
    <s v="USD"/>
    <x v="1911"/>
    <x v="1912"/>
    <b v="0"/>
    <x v="288"/>
    <x v="1"/>
    <x v="29"/>
    <x v="0"/>
    <x v="1912"/>
  </r>
  <r>
    <n v="1913"/>
    <x v="1913"/>
    <x v="1911"/>
    <x v="240"/>
    <x v="1300"/>
    <x v="2"/>
    <x v="1"/>
    <s v="GBP"/>
    <x v="1912"/>
    <x v="1913"/>
    <b v="0"/>
    <x v="55"/>
    <x v="1"/>
    <x v="29"/>
    <x v="3"/>
    <x v="1913"/>
  </r>
  <r>
    <n v="1914"/>
    <x v="1914"/>
    <x v="1912"/>
    <x v="302"/>
    <x v="177"/>
    <x v="2"/>
    <x v="0"/>
    <s v="USD"/>
    <x v="1913"/>
    <x v="1914"/>
    <b v="0"/>
    <x v="84"/>
    <x v="1"/>
    <x v="29"/>
    <x v="3"/>
    <x v="1914"/>
  </r>
  <r>
    <n v="1915"/>
    <x v="1915"/>
    <x v="1913"/>
    <x v="2"/>
    <x v="138"/>
    <x v="2"/>
    <x v="0"/>
    <s v="USD"/>
    <x v="1914"/>
    <x v="1915"/>
    <b v="0"/>
    <x v="80"/>
    <x v="1"/>
    <x v="29"/>
    <x v="3"/>
    <x v="1915"/>
  </r>
  <r>
    <n v="1916"/>
    <x v="1916"/>
    <x v="1914"/>
    <x v="22"/>
    <x v="1301"/>
    <x v="2"/>
    <x v="0"/>
    <s v="USD"/>
    <x v="1915"/>
    <x v="1916"/>
    <b v="0"/>
    <x v="79"/>
    <x v="1"/>
    <x v="29"/>
    <x v="2"/>
    <x v="1916"/>
  </r>
  <r>
    <n v="1917"/>
    <x v="1917"/>
    <x v="1915"/>
    <x v="303"/>
    <x v="1302"/>
    <x v="2"/>
    <x v="7"/>
    <s v="HKD"/>
    <x v="1916"/>
    <x v="1917"/>
    <b v="0"/>
    <x v="16"/>
    <x v="1"/>
    <x v="29"/>
    <x v="1"/>
    <x v="1917"/>
  </r>
  <r>
    <n v="1918"/>
    <x v="1918"/>
    <x v="1916"/>
    <x v="31"/>
    <x v="92"/>
    <x v="2"/>
    <x v="0"/>
    <s v="USD"/>
    <x v="1917"/>
    <x v="1918"/>
    <b v="0"/>
    <x v="82"/>
    <x v="1"/>
    <x v="29"/>
    <x v="3"/>
    <x v="1918"/>
  </r>
  <r>
    <n v="1919"/>
    <x v="1919"/>
    <x v="1917"/>
    <x v="2"/>
    <x v="1303"/>
    <x v="2"/>
    <x v="0"/>
    <s v="USD"/>
    <x v="1918"/>
    <x v="1919"/>
    <b v="0"/>
    <x v="22"/>
    <x v="1"/>
    <x v="29"/>
    <x v="0"/>
    <x v="1919"/>
  </r>
  <r>
    <n v="1920"/>
    <x v="1920"/>
    <x v="1918"/>
    <x v="3"/>
    <x v="1304"/>
    <x v="2"/>
    <x v="1"/>
    <s v="GBP"/>
    <x v="1919"/>
    <x v="1920"/>
    <b v="0"/>
    <x v="217"/>
    <x v="1"/>
    <x v="29"/>
    <x v="0"/>
    <x v="1920"/>
  </r>
  <r>
    <n v="1921"/>
    <x v="1921"/>
    <x v="1919"/>
    <x v="15"/>
    <x v="1305"/>
    <x v="0"/>
    <x v="0"/>
    <s v="USD"/>
    <x v="1920"/>
    <x v="1921"/>
    <b v="0"/>
    <x v="44"/>
    <x v="0"/>
    <x v="14"/>
    <x v="5"/>
    <x v="1921"/>
  </r>
  <r>
    <n v="1922"/>
    <x v="1922"/>
    <x v="1920"/>
    <x v="13"/>
    <x v="1306"/>
    <x v="0"/>
    <x v="0"/>
    <s v="USD"/>
    <x v="1921"/>
    <x v="1922"/>
    <b v="0"/>
    <x v="31"/>
    <x v="0"/>
    <x v="14"/>
    <x v="4"/>
    <x v="1922"/>
  </r>
  <r>
    <n v="1923"/>
    <x v="1923"/>
    <x v="1921"/>
    <x v="304"/>
    <x v="356"/>
    <x v="0"/>
    <x v="0"/>
    <s v="USD"/>
    <x v="1922"/>
    <x v="1923"/>
    <b v="0"/>
    <x v="62"/>
    <x v="0"/>
    <x v="14"/>
    <x v="6"/>
    <x v="1923"/>
  </r>
  <r>
    <n v="1924"/>
    <x v="1924"/>
    <x v="1922"/>
    <x v="9"/>
    <x v="1307"/>
    <x v="0"/>
    <x v="0"/>
    <s v="USD"/>
    <x v="1923"/>
    <x v="1924"/>
    <b v="0"/>
    <x v="51"/>
    <x v="0"/>
    <x v="14"/>
    <x v="4"/>
    <x v="1924"/>
  </r>
  <r>
    <n v="1925"/>
    <x v="1925"/>
    <x v="1923"/>
    <x v="15"/>
    <x v="1308"/>
    <x v="0"/>
    <x v="0"/>
    <s v="USD"/>
    <x v="1924"/>
    <x v="1925"/>
    <b v="0"/>
    <x v="47"/>
    <x v="0"/>
    <x v="14"/>
    <x v="4"/>
    <x v="1925"/>
  </r>
  <r>
    <n v="1926"/>
    <x v="1926"/>
    <x v="1924"/>
    <x v="15"/>
    <x v="1309"/>
    <x v="0"/>
    <x v="0"/>
    <s v="USD"/>
    <x v="1925"/>
    <x v="1926"/>
    <b v="0"/>
    <x v="329"/>
    <x v="0"/>
    <x v="14"/>
    <x v="7"/>
    <x v="1926"/>
  </r>
  <r>
    <n v="1927"/>
    <x v="1927"/>
    <x v="1925"/>
    <x v="20"/>
    <x v="972"/>
    <x v="0"/>
    <x v="0"/>
    <s v="USD"/>
    <x v="1926"/>
    <x v="1927"/>
    <b v="0"/>
    <x v="202"/>
    <x v="0"/>
    <x v="14"/>
    <x v="5"/>
    <x v="1927"/>
  </r>
  <r>
    <n v="1928"/>
    <x v="1928"/>
    <x v="1926"/>
    <x v="305"/>
    <x v="1310"/>
    <x v="0"/>
    <x v="0"/>
    <s v="USD"/>
    <x v="1927"/>
    <x v="1928"/>
    <b v="0"/>
    <x v="69"/>
    <x v="0"/>
    <x v="14"/>
    <x v="4"/>
    <x v="1928"/>
  </r>
  <r>
    <n v="1929"/>
    <x v="1929"/>
    <x v="1927"/>
    <x v="50"/>
    <x v="1311"/>
    <x v="0"/>
    <x v="0"/>
    <s v="USD"/>
    <x v="1928"/>
    <x v="1929"/>
    <b v="0"/>
    <x v="11"/>
    <x v="0"/>
    <x v="14"/>
    <x v="6"/>
    <x v="1929"/>
  </r>
  <r>
    <n v="1930"/>
    <x v="1930"/>
    <x v="1928"/>
    <x v="28"/>
    <x v="1312"/>
    <x v="0"/>
    <x v="0"/>
    <s v="USD"/>
    <x v="1929"/>
    <x v="1930"/>
    <b v="0"/>
    <x v="55"/>
    <x v="0"/>
    <x v="14"/>
    <x v="4"/>
    <x v="1930"/>
  </r>
  <r>
    <n v="1931"/>
    <x v="1931"/>
    <x v="1929"/>
    <x v="13"/>
    <x v="1313"/>
    <x v="0"/>
    <x v="0"/>
    <s v="USD"/>
    <x v="1930"/>
    <x v="1931"/>
    <b v="0"/>
    <x v="133"/>
    <x v="0"/>
    <x v="14"/>
    <x v="5"/>
    <x v="1931"/>
  </r>
  <r>
    <n v="1932"/>
    <x v="1932"/>
    <x v="1930"/>
    <x v="26"/>
    <x v="1314"/>
    <x v="0"/>
    <x v="0"/>
    <s v="USD"/>
    <x v="1931"/>
    <x v="1932"/>
    <b v="0"/>
    <x v="144"/>
    <x v="0"/>
    <x v="14"/>
    <x v="5"/>
    <x v="1932"/>
  </r>
  <r>
    <n v="1933"/>
    <x v="1933"/>
    <x v="1931"/>
    <x v="12"/>
    <x v="1315"/>
    <x v="0"/>
    <x v="0"/>
    <s v="USD"/>
    <x v="1932"/>
    <x v="1933"/>
    <b v="0"/>
    <x v="238"/>
    <x v="0"/>
    <x v="14"/>
    <x v="3"/>
    <x v="1933"/>
  </r>
  <r>
    <n v="1934"/>
    <x v="1934"/>
    <x v="1932"/>
    <x v="10"/>
    <x v="1316"/>
    <x v="0"/>
    <x v="0"/>
    <s v="USD"/>
    <x v="1933"/>
    <x v="1934"/>
    <b v="0"/>
    <x v="99"/>
    <x v="0"/>
    <x v="14"/>
    <x v="6"/>
    <x v="1934"/>
  </r>
  <r>
    <n v="1935"/>
    <x v="1935"/>
    <x v="1933"/>
    <x v="30"/>
    <x v="1317"/>
    <x v="0"/>
    <x v="0"/>
    <s v="USD"/>
    <x v="1934"/>
    <x v="1935"/>
    <b v="0"/>
    <x v="133"/>
    <x v="0"/>
    <x v="14"/>
    <x v="3"/>
    <x v="1935"/>
  </r>
  <r>
    <n v="1936"/>
    <x v="1936"/>
    <x v="1934"/>
    <x v="51"/>
    <x v="1318"/>
    <x v="0"/>
    <x v="0"/>
    <s v="USD"/>
    <x v="1935"/>
    <x v="1936"/>
    <b v="0"/>
    <x v="108"/>
    <x v="0"/>
    <x v="14"/>
    <x v="6"/>
    <x v="1936"/>
  </r>
  <r>
    <n v="1937"/>
    <x v="1937"/>
    <x v="1935"/>
    <x v="20"/>
    <x v="1319"/>
    <x v="0"/>
    <x v="0"/>
    <s v="USD"/>
    <x v="1936"/>
    <x v="1937"/>
    <b v="0"/>
    <x v="60"/>
    <x v="0"/>
    <x v="14"/>
    <x v="5"/>
    <x v="1937"/>
  </r>
  <r>
    <n v="1938"/>
    <x v="1938"/>
    <x v="1936"/>
    <x v="36"/>
    <x v="1320"/>
    <x v="0"/>
    <x v="0"/>
    <s v="USD"/>
    <x v="1937"/>
    <x v="1938"/>
    <b v="0"/>
    <x v="229"/>
    <x v="0"/>
    <x v="14"/>
    <x v="4"/>
    <x v="1938"/>
  </r>
  <r>
    <n v="1939"/>
    <x v="1939"/>
    <x v="1937"/>
    <x v="3"/>
    <x v="1321"/>
    <x v="0"/>
    <x v="0"/>
    <s v="USD"/>
    <x v="1938"/>
    <x v="1939"/>
    <b v="0"/>
    <x v="93"/>
    <x v="0"/>
    <x v="14"/>
    <x v="4"/>
    <x v="1939"/>
  </r>
  <r>
    <n v="1940"/>
    <x v="1940"/>
    <x v="1938"/>
    <x v="81"/>
    <x v="1322"/>
    <x v="0"/>
    <x v="0"/>
    <s v="USD"/>
    <x v="1939"/>
    <x v="1940"/>
    <b v="0"/>
    <x v="162"/>
    <x v="0"/>
    <x v="14"/>
    <x v="6"/>
    <x v="1940"/>
  </r>
  <r>
    <n v="1941"/>
    <x v="1941"/>
    <x v="1939"/>
    <x v="65"/>
    <x v="1323"/>
    <x v="0"/>
    <x v="0"/>
    <s v="USD"/>
    <x v="1940"/>
    <x v="1941"/>
    <b v="1"/>
    <x v="337"/>
    <x v="0"/>
    <x v="30"/>
    <x v="3"/>
    <x v="1941"/>
  </r>
  <r>
    <n v="1942"/>
    <x v="1942"/>
    <x v="1940"/>
    <x v="12"/>
    <x v="1324"/>
    <x v="0"/>
    <x v="0"/>
    <s v="USD"/>
    <x v="1941"/>
    <x v="1942"/>
    <b v="1"/>
    <x v="195"/>
    <x v="0"/>
    <x v="30"/>
    <x v="6"/>
    <x v="1942"/>
  </r>
  <r>
    <n v="1943"/>
    <x v="1943"/>
    <x v="1941"/>
    <x v="3"/>
    <x v="1325"/>
    <x v="0"/>
    <x v="0"/>
    <s v="USD"/>
    <x v="1942"/>
    <x v="1943"/>
    <b v="1"/>
    <x v="338"/>
    <x v="0"/>
    <x v="30"/>
    <x v="2"/>
    <x v="1943"/>
  </r>
  <r>
    <n v="1944"/>
    <x v="1944"/>
    <x v="1942"/>
    <x v="79"/>
    <x v="1326"/>
    <x v="0"/>
    <x v="0"/>
    <s v="USD"/>
    <x v="1943"/>
    <x v="1944"/>
    <b v="1"/>
    <x v="339"/>
    <x v="0"/>
    <x v="30"/>
    <x v="3"/>
    <x v="1944"/>
  </r>
  <r>
    <n v="1945"/>
    <x v="1945"/>
    <x v="1943"/>
    <x v="57"/>
    <x v="1327"/>
    <x v="0"/>
    <x v="3"/>
    <s v="EUR"/>
    <x v="1944"/>
    <x v="1945"/>
    <b v="1"/>
    <x v="340"/>
    <x v="0"/>
    <x v="30"/>
    <x v="0"/>
    <x v="1945"/>
  </r>
  <r>
    <n v="1946"/>
    <x v="1946"/>
    <x v="1944"/>
    <x v="51"/>
    <x v="1328"/>
    <x v="0"/>
    <x v="0"/>
    <s v="USD"/>
    <x v="1945"/>
    <x v="1946"/>
    <b v="1"/>
    <x v="16"/>
    <x v="0"/>
    <x v="30"/>
    <x v="3"/>
    <x v="1946"/>
  </r>
  <r>
    <n v="1947"/>
    <x v="1947"/>
    <x v="1945"/>
    <x v="134"/>
    <x v="1329"/>
    <x v="0"/>
    <x v="0"/>
    <s v="USD"/>
    <x v="1946"/>
    <x v="1947"/>
    <b v="1"/>
    <x v="23"/>
    <x v="0"/>
    <x v="30"/>
    <x v="8"/>
    <x v="1947"/>
  </r>
  <r>
    <n v="1948"/>
    <x v="1948"/>
    <x v="1946"/>
    <x v="57"/>
    <x v="1330"/>
    <x v="0"/>
    <x v="0"/>
    <s v="USD"/>
    <x v="1947"/>
    <x v="1948"/>
    <b v="1"/>
    <x v="341"/>
    <x v="0"/>
    <x v="30"/>
    <x v="2"/>
    <x v="1948"/>
  </r>
  <r>
    <n v="1949"/>
    <x v="1949"/>
    <x v="1947"/>
    <x v="63"/>
    <x v="1331"/>
    <x v="0"/>
    <x v="1"/>
    <s v="GBP"/>
    <x v="1948"/>
    <x v="1949"/>
    <b v="1"/>
    <x v="342"/>
    <x v="0"/>
    <x v="30"/>
    <x v="3"/>
    <x v="1949"/>
  </r>
  <r>
    <n v="1950"/>
    <x v="1950"/>
    <x v="1948"/>
    <x v="240"/>
    <x v="1332"/>
    <x v="0"/>
    <x v="0"/>
    <s v="USD"/>
    <x v="1949"/>
    <x v="1950"/>
    <b v="1"/>
    <x v="343"/>
    <x v="0"/>
    <x v="30"/>
    <x v="6"/>
    <x v="1950"/>
  </r>
  <r>
    <n v="1951"/>
    <x v="1951"/>
    <x v="1949"/>
    <x v="63"/>
    <x v="1333"/>
    <x v="0"/>
    <x v="0"/>
    <s v="USD"/>
    <x v="1950"/>
    <x v="1951"/>
    <b v="1"/>
    <x v="344"/>
    <x v="0"/>
    <x v="30"/>
    <x v="2"/>
    <x v="1951"/>
  </r>
  <r>
    <n v="1952"/>
    <x v="1952"/>
    <x v="1950"/>
    <x v="19"/>
    <x v="1334"/>
    <x v="0"/>
    <x v="5"/>
    <s v="CAD"/>
    <x v="1951"/>
    <x v="1952"/>
    <b v="1"/>
    <x v="345"/>
    <x v="0"/>
    <x v="30"/>
    <x v="4"/>
    <x v="1952"/>
  </r>
  <r>
    <n v="1953"/>
    <x v="1953"/>
    <x v="1951"/>
    <x v="36"/>
    <x v="1335"/>
    <x v="0"/>
    <x v="0"/>
    <s v="USD"/>
    <x v="1952"/>
    <x v="1953"/>
    <b v="1"/>
    <x v="206"/>
    <x v="0"/>
    <x v="30"/>
    <x v="5"/>
    <x v="1953"/>
  </r>
  <r>
    <n v="1954"/>
    <x v="1954"/>
    <x v="1952"/>
    <x v="63"/>
    <x v="1336"/>
    <x v="0"/>
    <x v="0"/>
    <s v="USD"/>
    <x v="1953"/>
    <x v="1954"/>
    <b v="1"/>
    <x v="119"/>
    <x v="0"/>
    <x v="30"/>
    <x v="2"/>
    <x v="1954"/>
  </r>
  <r>
    <n v="1955"/>
    <x v="1955"/>
    <x v="1953"/>
    <x v="247"/>
    <x v="1337"/>
    <x v="0"/>
    <x v="0"/>
    <s v="USD"/>
    <x v="1954"/>
    <x v="1955"/>
    <b v="1"/>
    <x v="126"/>
    <x v="0"/>
    <x v="30"/>
    <x v="5"/>
    <x v="1955"/>
  </r>
  <r>
    <n v="1956"/>
    <x v="1956"/>
    <x v="1954"/>
    <x v="127"/>
    <x v="1338"/>
    <x v="0"/>
    <x v="0"/>
    <s v="USD"/>
    <x v="1955"/>
    <x v="1956"/>
    <b v="1"/>
    <x v="346"/>
    <x v="0"/>
    <x v="30"/>
    <x v="0"/>
    <x v="1956"/>
  </r>
  <r>
    <n v="1957"/>
    <x v="1957"/>
    <x v="1955"/>
    <x v="11"/>
    <x v="1339"/>
    <x v="0"/>
    <x v="0"/>
    <s v="USD"/>
    <x v="1956"/>
    <x v="1957"/>
    <b v="1"/>
    <x v="347"/>
    <x v="0"/>
    <x v="30"/>
    <x v="5"/>
    <x v="1957"/>
  </r>
  <r>
    <n v="1958"/>
    <x v="1958"/>
    <x v="1956"/>
    <x v="39"/>
    <x v="1340"/>
    <x v="0"/>
    <x v="0"/>
    <s v="USD"/>
    <x v="1957"/>
    <x v="1958"/>
    <b v="1"/>
    <x v="348"/>
    <x v="0"/>
    <x v="30"/>
    <x v="4"/>
    <x v="1958"/>
  </r>
  <r>
    <n v="1959"/>
    <x v="1959"/>
    <x v="1957"/>
    <x v="3"/>
    <x v="1341"/>
    <x v="0"/>
    <x v="0"/>
    <s v="USD"/>
    <x v="1958"/>
    <x v="1959"/>
    <b v="1"/>
    <x v="349"/>
    <x v="0"/>
    <x v="30"/>
    <x v="3"/>
    <x v="1959"/>
  </r>
  <r>
    <n v="1960"/>
    <x v="1960"/>
    <x v="1958"/>
    <x v="54"/>
    <x v="1342"/>
    <x v="0"/>
    <x v="11"/>
    <s v="SEK"/>
    <x v="1959"/>
    <x v="1960"/>
    <b v="1"/>
    <x v="51"/>
    <x v="0"/>
    <x v="30"/>
    <x v="3"/>
    <x v="1960"/>
  </r>
  <r>
    <n v="1961"/>
    <x v="1961"/>
    <x v="1959"/>
    <x v="3"/>
    <x v="1343"/>
    <x v="0"/>
    <x v="0"/>
    <s v="USD"/>
    <x v="1960"/>
    <x v="1961"/>
    <b v="1"/>
    <x v="350"/>
    <x v="0"/>
    <x v="30"/>
    <x v="5"/>
    <x v="1961"/>
  </r>
  <r>
    <n v="1962"/>
    <x v="1962"/>
    <x v="1960"/>
    <x v="3"/>
    <x v="1344"/>
    <x v="0"/>
    <x v="0"/>
    <s v="USD"/>
    <x v="1961"/>
    <x v="1962"/>
    <b v="1"/>
    <x v="351"/>
    <x v="0"/>
    <x v="30"/>
    <x v="3"/>
    <x v="1962"/>
  </r>
  <r>
    <n v="1963"/>
    <x v="1963"/>
    <x v="1961"/>
    <x v="266"/>
    <x v="1345"/>
    <x v="0"/>
    <x v="1"/>
    <s v="GBP"/>
    <x v="1962"/>
    <x v="1963"/>
    <b v="1"/>
    <x v="242"/>
    <x v="0"/>
    <x v="30"/>
    <x v="3"/>
    <x v="1963"/>
  </r>
  <r>
    <n v="1964"/>
    <x v="1964"/>
    <x v="1962"/>
    <x v="306"/>
    <x v="1346"/>
    <x v="0"/>
    <x v="13"/>
    <s v="EUR"/>
    <x v="1963"/>
    <x v="1964"/>
    <b v="1"/>
    <x v="352"/>
    <x v="0"/>
    <x v="30"/>
    <x v="2"/>
    <x v="1964"/>
  </r>
  <r>
    <n v="1965"/>
    <x v="1965"/>
    <x v="1963"/>
    <x v="10"/>
    <x v="1347"/>
    <x v="0"/>
    <x v="0"/>
    <s v="USD"/>
    <x v="1964"/>
    <x v="1965"/>
    <b v="1"/>
    <x v="273"/>
    <x v="0"/>
    <x v="30"/>
    <x v="6"/>
    <x v="1965"/>
  </r>
  <r>
    <n v="1966"/>
    <x v="1966"/>
    <x v="1964"/>
    <x v="57"/>
    <x v="1348"/>
    <x v="0"/>
    <x v="0"/>
    <s v="USD"/>
    <x v="1965"/>
    <x v="1966"/>
    <b v="1"/>
    <x v="353"/>
    <x v="0"/>
    <x v="30"/>
    <x v="3"/>
    <x v="1966"/>
  </r>
  <r>
    <n v="1967"/>
    <x v="1967"/>
    <x v="1965"/>
    <x v="22"/>
    <x v="1349"/>
    <x v="0"/>
    <x v="0"/>
    <s v="USD"/>
    <x v="1966"/>
    <x v="1967"/>
    <b v="1"/>
    <x v="316"/>
    <x v="0"/>
    <x v="30"/>
    <x v="3"/>
    <x v="1967"/>
  </r>
  <r>
    <n v="1968"/>
    <x v="1968"/>
    <x v="1966"/>
    <x v="63"/>
    <x v="1350"/>
    <x v="0"/>
    <x v="0"/>
    <s v="USD"/>
    <x v="1967"/>
    <x v="1968"/>
    <b v="1"/>
    <x v="354"/>
    <x v="0"/>
    <x v="30"/>
    <x v="2"/>
    <x v="1968"/>
  </r>
  <r>
    <n v="1969"/>
    <x v="1969"/>
    <x v="1967"/>
    <x v="22"/>
    <x v="1351"/>
    <x v="0"/>
    <x v="1"/>
    <s v="GBP"/>
    <x v="1968"/>
    <x v="1969"/>
    <b v="1"/>
    <x v="355"/>
    <x v="0"/>
    <x v="30"/>
    <x v="2"/>
    <x v="1969"/>
  </r>
  <r>
    <n v="1970"/>
    <x v="1970"/>
    <x v="1968"/>
    <x v="10"/>
    <x v="1352"/>
    <x v="0"/>
    <x v="0"/>
    <s v="USD"/>
    <x v="1969"/>
    <x v="1970"/>
    <b v="1"/>
    <x v="356"/>
    <x v="0"/>
    <x v="30"/>
    <x v="4"/>
    <x v="1970"/>
  </r>
  <r>
    <n v="1971"/>
    <x v="1971"/>
    <x v="1969"/>
    <x v="307"/>
    <x v="1353"/>
    <x v="0"/>
    <x v="0"/>
    <s v="USD"/>
    <x v="1970"/>
    <x v="1971"/>
    <b v="1"/>
    <x v="357"/>
    <x v="0"/>
    <x v="30"/>
    <x v="4"/>
    <x v="1971"/>
  </r>
  <r>
    <n v="1972"/>
    <x v="1972"/>
    <x v="1970"/>
    <x v="30"/>
    <x v="1354"/>
    <x v="0"/>
    <x v="0"/>
    <s v="USD"/>
    <x v="1971"/>
    <x v="1972"/>
    <b v="1"/>
    <x v="146"/>
    <x v="0"/>
    <x v="30"/>
    <x v="5"/>
    <x v="1972"/>
  </r>
  <r>
    <n v="1973"/>
    <x v="1973"/>
    <x v="1971"/>
    <x v="308"/>
    <x v="1355"/>
    <x v="0"/>
    <x v="0"/>
    <s v="USD"/>
    <x v="1972"/>
    <x v="1973"/>
    <b v="1"/>
    <x v="358"/>
    <x v="0"/>
    <x v="30"/>
    <x v="2"/>
    <x v="1973"/>
  </r>
  <r>
    <n v="1974"/>
    <x v="1974"/>
    <x v="1972"/>
    <x v="22"/>
    <x v="1356"/>
    <x v="0"/>
    <x v="1"/>
    <s v="GBP"/>
    <x v="1973"/>
    <x v="1974"/>
    <b v="1"/>
    <x v="359"/>
    <x v="0"/>
    <x v="30"/>
    <x v="4"/>
    <x v="1974"/>
  </r>
  <r>
    <n v="1975"/>
    <x v="1975"/>
    <x v="1973"/>
    <x v="194"/>
    <x v="1357"/>
    <x v="0"/>
    <x v="0"/>
    <s v="USD"/>
    <x v="1974"/>
    <x v="1975"/>
    <b v="1"/>
    <x v="35"/>
    <x v="0"/>
    <x v="30"/>
    <x v="4"/>
    <x v="1975"/>
  </r>
  <r>
    <n v="1976"/>
    <x v="1976"/>
    <x v="1974"/>
    <x v="23"/>
    <x v="1358"/>
    <x v="0"/>
    <x v="1"/>
    <s v="GBP"/>
    <x v="1975"/>
    <x v="1976"/>
    <b v="1"/>
    <x v="360"/>
    <x v="0"/>
    <x v="30"/>
    <x v="4"/>
    <x v="1976"/>
  </r>
  <r>
    <n v="1977"/>
    <x v="1977"/>
    <x v="1975"/>
    <x v="63"/>
    <x v="1359"/>
    <x v="0"/>
    <x v="0"/>
    <s v="USD"/>
    <x v="1976"/>
    <x v="1977"/>
    <b v="1"/>
    <x v="361"/>
    <x v="0"/>
    <x v="30"/>
    <x v="0"/>
    <x v="1977"/>
  </r>
  <r>
    <n v="1978"/>
    <x v="1978"/>
    <x v="1976"/>
    <x v="63"/>
    <x v="1360"/>
    <x v="0"/>
    <x v="0"/>
    <s v="USD"/>
    <x v="1977"/>
    <x v="1978"/>
    <b v="1"/>
    <x v="362"/>
    <x v="0"/>
    <x v="30"/>
    <x v="5"/>
    <x v="1978"/>
  </r>
  <r>
    <n v="1979"/>
    <x v="1979"/>
    <x v="1977"/>
    <x v="61"/>
    <x v="1361"/>
    <x v="0"/>
    <x v="0"/>
    <s v="USD"/>
    <x v="1978"/>
    <x v="1979"/>
    <b v="1"/>
    <x v="363"/>
    <x v="0"/>
    <x v="30"/>
    <x v="0"/>
    <x v="1979"/>
  </r>
  <r>
    <n v="1980"/>
    <x v="1980"/>
    <x v="1978"/>
    <x v="63"/>
    <x v="1362"/>
    <x v="0"/>
    <x v="12"/>
    <s v="EUR"/>
    <x v="1979"/>
    <x v="1980"/>
    <b v="1"/>
    <x v="364"/>
    <x v="0"/>
    <x v="30"/>
    <x v="2"/>
    <x v="1980"/>
  </r>
  <r>
    <n v="1981"/>
    <x v="1981"/>
    <x v="1979"/>
    <x v="51"/>
    <x v="1363"/>
    <x v="2"/>
    <x v="5"/>
    <s v="CAD"/>
    <x v="1980"/>
    <x v="1981"/>
    <b v="0"/>
    <x v="8"/>
    <x v="1"/>
    <x v="31"/>
    <x v="3"/>
    <x v="1981"/>
  </r>
  <r>
    <n v="1982"/>
    <x v="1982"/>
    <x v="1980"/>
    <x v="237"/>
    <x v="117"/>
    <x v="2"/>
    <x v="7"/>
    <s v="HKD"/>
    <x v="1981"/>
    <x v="1982"/>
    <b v="0"/>
    <x v="78"/>
    <x v="1"/>
    <x v="31"/>
    <x v="2"/>
    <x v="1982"/>
  </r>
  <r>
    <n v="1983"/>
    <x v="1983"/>
    <x v="1981"/>
    <x v="287"/>
    <x v="1364"/>
    <x v="2"/>
    <x v="0"/>
    <s v="USD"/>
    <x v="1982"/>
    <x v="1983"/>
    <b v="0"/>
    <x v="38"/>
    <x v="1"/>
    <x v="31"/>
    <x v="2"/>
    <x v="1983"/>
  </r>
  <r>
    <n v="1984"/>
    <x v="1984"/>
    <x v="1982"/>
    <x v="36"/>
    <x v="1365"/>
    <x v="2"/>
    <x v="0"/>
    <s v="USD"/>
    <x v="1983"/>
    <x v="1984"/>
    <b v="0"/>
    <x v="63"/>
    <x v="1"/>
    <x v="31"/>
    <x v="3"/>
    <x v="1984"/>
  </r>
  <r>
    <n v="1985"/>
    <x v="1985"/>
    <x v="1983"/>
    <x v="183"/>
    <x v="152"/>
    <x v="2"/>
    <x v="1"/>
    <s v="GBP"/>
    <x v="1984"/>
    <x v="1985"/>
    <b v="0"/>
    <x v="80"/>
    <x v="1"/>
    <x v="31"/>
    <x v="2"/>
    <x v="1985"/>
  </r>
  <r>
    <n v="1986"/>
    <x v="1986"/>
    <x v="1984"/>
    <x v="13"/>
    <x v="116"/>
    <x v="2"/>
    <x v="1"/>
    <s v="GBP"/>
    <x v="1985"/>
    <x v="1986"/>
    <b v="0"/>
    <x v="29"/>
    <x v="1"/>
    <x v="31"/>
    <x v="2"/>
    <x v="1986"/>
  </r>
  <r>
    <n v="1987"/>
    <x v="1987"/>
    <x v="1985"/>
    <x v="62"/>
    <x v="1366"/>
    <x v="2"/>
    <x v="1"/>
    <s v="GBP"/>
    <x v="1986"/>
    <x v="1987"/>
    <b v="0"/>
    <x v="33"/>
    <x v="1"/>
    <x v="31"/>
    <x v="0"/>
    <x v="1987"/>
  </r>
  <r>
    <n v="1988"/>
    <x v="1988"/>
    <x v="1986"/>
    <x v="12"/>
    <x v="379"/>
    <x v="2"/>
    <x v="0"/>
    <s v="USD"/>
    <x v="1987"/>
    <x v="1988"/>
    <b v="0"/>
    <x v="29"/>
    <x v="1"/>
    <x v="31"/>
    <x v="0"/>
    <x v="1988"/>
  </r>
  <r>
    <n v="1989"/>
    <x v="1989"/>
    <x v="1987"/>
    <x v="10"/>
    <x v="155"/>
    <x v="2"/>
    <x v="0"/>
    <s v="USD"/>
    <x v="1988"/>
    <x v="1989"/>
    <b v="0"/>
    <x v="29"/>
    <x v="1"/>
    <x v="31"/>
    <x v="2"/>
    <x v="1989"/>
  </r>
  <r>
    <n v="1990"/>
    <x v="1990"/>
    <x v="1988"/>
    <x v="9"/>
    <x v="1238"/>
    <x v="2"/>
    <x v="0"/>
    <s v="USD"/>
    <x v="1989"/>
    <x v="1990"/>
    <b v="0"/>
    <x v="81"/>
    <x v="1"/>
    <x v="31"/>
    <x v="2"/>
    <x v="1990"/>
  </r>
  <r>
    <n v="1991"/>
    <x v="1991"/>
    <x v="1989"/>
    <x v="13"/>
    <x v="133"/>
    <x v="2"/>
    <x v="0"/>
    <s v="USD"/>
    <x v="1990"/>
    <x v="1991"/>
    <b v="0"/>
    <x v="83"/>
    <x v="1"/>
    <x v="31"/>
    <x v="0"/>
    <x v="1991"/>
  </r>
  <r>
    <n v="1992"/>
    <x v="1992"/>
    <x v="1990"/>
    <x v="15"/>
    <x v="369"/>
    <x v="2"/>
    <x v="0"/>
    <s v="USD"/>
    <x v="1991"/>
    <x v="1992"/>
    <b v="0"/>
    <x v="84"/>
    <x v="1"/>
    <x v="31"/>
    <x v="0"/>
    <x v="1992"/>
  </r>
  <r>
    <n v="1993"/>
    <x v="1993"/>
    <x v="1991"/>
    <x v="13"/>
    <x v="117"/>
    <x v="2"/>
    <x v="1"/>
    <s v="GBP"/>
    <x v="1992"/>
    <x v="1993"/>
    <b v="0"/>
    <x v="78"/>
    <x v="1"/>
    <x v="31"/>
    <x v="0"/>
    <x v="1993"/>
  </r>
  <r>
    <n v="1994"/>
    <x v="1994"/>
    <x v="1992"/>
    <x v="50"/>
    <x v="117"/>
    <x v="2"/>
    <x v="0"/>
    <s v="USD"/>
    <x v="1993"/>
    <x v="1994"/>
    <b v="0"/>
    <x v="78"/>
    <x v="1"/>
    <x v="31"/>
    <x v="2"/>
    <x v="1994"/>
  </r>
  <r>
    <n v="1995"/>
    <x v="1995"/>
    <x v="1993"/>
    <x v="28"/>
    <x v="1367"/>
    <x v="2"/>
    <x v="5"/>
    <s v="CAD"/>
    <x v="1994"/>
    <x v="1995"/>
    <b v="0"/>
    <x v="83"/>
    <x v="1"/>
    <x v="31"/>
    <x v="0"/>
    <x v="1995"/>
  </r>
  <r>
    <n v="1996"/>
    <x v="1996"/>
    <x v="1994"/>
    <x v="309"/>
    <x v="117"/>
    <x v="2"/>
    <x v="0"/>
    <s v="USD"/>
    <x v="1995"/>
    <x v="1996"/>
    <b v="0"/>
    <x v="78"/>
    <x v="1"/>
    <x v="31"/>
    <x v="3"/>
    <x v="1996"/>
  </r>
  <r>
    <n v="1997"/>
    <x v="1997"/>
    <x v="1995"/>
    <x v="115"/>
    <x v="117"/>
    <x v="2"/>
    <x v="0"/>
    <s v="USD"/>
    <x v="1996"/>
    <x v="1997"/>
    <b v="0"/>
    <x v="78"/>
    <x v="1"/>
    <x v="31"/>
    <x v="3"/>
    <x v="1997"/>
  </r>
  <r>
    <n v="1998"/>
    <x v="1998"/>
    <x v="1996"/>
    <x v="30"/>
    <x v="1368"/>
    <x v="2"/>
    <x v="0"/>
    <s v="USD"/>
    <x v="1997"/>
    <x v="1998"/>
    <b v="0"/>
    <x v="83"/>
    <x v="1"/>
    <x v="31"/>
    <x v="3"/>
    <x v="1998"/>
  </r>
  <r>
    <n v="1999"/>
    <x v="1999"/>
    <x v="1997"/>
    <x v="310"/>
    <x v="1369"/>
    <x v="2"/>
    <x v="1"/>
    <s v="GBP"/>
    <x v="1998"/>
    <x v="1999"/>
    <b v="0"/>
    <x v="63"/>
    <x v="1"/>
    <x v="31"/>
    <x v="3"/>
    <x v="1999"/>
  </r>
  <r>
    <n v="2000"/>
    <x v="2000"/>
    <x v="1998"/>
    <x v="10"/>
    <x v="1370"/>
    <x v="2"/>
    <x v="5"/>
    <s v="CAD"/>
    <x v="1999"/>
    <x v="2000"/>
    <b v="0"/>
    <x v="20"/>
    <x v="1"/>
    <x v="31"/>
    <x v="0"/>
    <x v="2000"/>
  </r>
  <r>
    <n v="2001"/>
    <x v="2001"/>
    <x v="1999"/>
    <x v="56"/>
    <x v="1371"/>
    <x v="0"/>
    <x v="12"/>
    <s v="EUR"/>
    <x v="2000"/>
    <x v="2001"/>
    <b v="1"/>
    <x v="365"/>
    <x v="0"/>
    <x v="30"/>
    <x v="0"/>
    <x v="2001"/>
  </r>
  <r>
    <n v="2002"/>
    <x v="2002"/>
    <x v="2000"/>
    <x v="63"/>
    <x v="1372"/>
    <x v="0"/>
    <x v="0"/>
    <s v="USD"/>
    <x v="2001"/>
    <x v="2002"/>
    <b v="1"/>
    <x v="366"/>
    <x v="0"/>
    <x v="30"/>
    <x v="2"/>
    <x v="2002"/>
  </r>
  <r>
    <n v="2003"/>
    <x v="2003"/>
    <x v="2001"/>
    <x v="2"/>
    <x v="1373"/>
    <x v="0"/>
    <x v="0"/>
    <s v="USD"/>
    <x v="2002"/>
    <x v="2003"/>
    <b v="1"/>
    <x v="57"/>
    <x v="0"/>
    <x v="30"/>
    <x v="7"/>
    <x v="2003"/>
  </r>
  <r>
    <n v="2004"/>
    <x v="2004"/>
    <x v="2002"/>
    <x v="63"/>
    <x v="1374"/>
    <x v="0"/>
    <x v="0"/>
    <s v="USD"/>
    <x v="2003"/>
    <x v="2004"/>
    <b v="1"/>
    <x v="178"/>
    <x v="0"/>
    <x v="30"/>
    <x v="3"/>
    <x v="2004"/>
  </r>
  <r>
    <n v="2005"/>
    <x v="2005"/>
    <x v="2003"/>
    <x v="11"/>
    <x v="1375"/>
    <x v="0"/>
    <x v="0"/>
    <s v="USD"/>
    <x v="2004"/>
    <x v="2005"/>
    <b v="1"/>
    <x v="277"/>
    <x v="0"/>
    <x v="30"/>
    <x v="4"/>
    <x v="2005"/>
  </r>
  <r>
    <n v="2006"/>
    <x v="2006"/>
    <x v="2004"/>
    <x v="63"/>
    <x v="1376"/>
    <x v="0"/>
    <x v="0"/>
    <s v="USD"/>
    <x v="2005"/>
    <x v="2006"/>
    <b v="1"/>
    <x v="175"/>
    <x v="0"/>
    <x v="30"/>
    <x v="3"/>
    <x v="2006"/>
  </r>
  <r>
    <n v="2007"/>
    <x v="2007"/>
    <x v="2005"/>
    <x v="3"/>
    <x v="1377"/>
    <x v="0"/>
    <x v="0"/>
    <s v="USD"/>
    <x v="2006"/>
    <x v="2007"/>
    <b v="1"/>
    <x v="89"/>
    <x v="0"/>
    <x v="30"/>
    <x v="7"/>
    <x v="2007"/>
  </r>
  <r>
    <n v="2008"/>
    <x v="2008"/>
    <x v="2006"/>
    <x v="311"/>
    <x v="1378"/>
    <x v="0"/>
    <x v="0"/>
    <s v="USD"/>
    <x v="2007"/>
    <x v="2008"/>
    <b v="1"/>
    <x v="14"/>
    <x v="0"/>
    <x v="30"/>
    <x v="6"/>
    <x v="2008"/>
  </r>
  <r>
    <n v="2009"/>
    <x v="2009"/>
    <x v="2007"/>
    <x v="63"/>
    <x v="1379"/>
    <x v="0"/>
    <x v="12"/>
    <s v="EUR"/>
    <x v="2008"/>
    <x v="2009"/>
    <b v="1"/>
    <x v="367"/>
    <x v="0"/>
    <x v="30"/>
    <x v="2"/>
    <x v="2009"/>
  </r>
  <r>
    <n v="2010"/>
    <x v="2010"/>
    <x v="2008"/>
    <x v="11"/>
    <x v="1380"/>
    <x v="0"/>
    <x v="0"/>
    <s v="USD"/>
    <x v="2009"/>
    <x v="2010"/>
    <b v="1"/>
    <x v="368"/>
    <x v="0"/>
    <x v="30"/>
    <x v="2"/>
    <x v="2010"/>
  </r>
  <r>
    <n v="2011"/>
    <x v="2011"/>
    <x v="2009"/>
    <x v="63"/>
    <x v="1381"/>
    <x v="0"/>
    <x v="15"/>
    <s v="EUR"/>
    <x v="2010"/>
    <x v="2011"/>
    <b v="1"/>
    <x v="369"/>
    <x v="0"/>
    <x v="30"/>
    <x v="0"/>
    <x v="2011"/>
  </r>
  <r>
    <n v="2012"/>
    <x v="2012"/>
    <x v="2010"/>
    <x v="10"/>
    <x v="1382"/>
    <x v="0"/>
    <x v="0"/>
    <s v="USD"/>
    <x v="2011"/>
    <x v="2012"/>
    <b v="1"/>
    <x v="275"/>
    <x v="0"/>
    <x v="30"/>
    <x v="0"/>
    <x v="2012"/>
  </r>
  <r>
    <n v="2013"/>
    <x v="2013"/>
    <x v="2011"/>
    <x v="292"/>
    <x v="1383"/>
    <x v="0"/>
    <x v="0"/>
    <s v="USD"/>
    <x v="2012"/>
    <x v="2013"/>
    <b v="1"/>
    <x v="370"/>
    <x v="0"/>
    <x v="30"/>
    <x v="2"/>
    <x v="2013"/>
  </r>
  <r>
    <n v="2014"/>
    <x v="2014"/>
    <x v="2012"/>
    <x v="11"/>
    <x v="1384"/>
    <x v="0"/>
    <x v="0"/>
    <s v="USD"/>
    <x v="2013"/>
    <x v="2014"/>
    <b v="1"/>
    <x v="371"/>
    <x v="0"/>
    <x v="30"/>
    <x v="4"/>
    <x v="2014"/>
  </r>
  <r>
    <n v="2015"/>
    <x v="2015"/>
    <x v="2013"/>
    <x v="312"/>
    <x v="1385"/>
    <x v="0"/>
    <x v="0"/>
    <s v="USD"/>
    <x v="2014"/>
    <x v="2015"/>
    <b v="1"/>
    <x v="372"/>
    <x v="0"/>
    <x v="30"/>
    <x v="6"/>
    <x v="2015"/>
  </r>
  <r>
    <n v="2016"/>
    <x v="2016"/>
    <x v="2014"/>
    <x v="3"/>
    <x v="1386"/>
    <x v="0"/>
    <x v="0"/>
    <s v="USD"/>
    <x v="2015"/>
    <x v="2016"/>
    <b v="1"/>
    <x v="373"/>
    <x v="0"/>
    <x v="30"/>
    <x v="4"/>
    <x v="2016"/>
  </r>
  <r>
    <n v="2017"/>
    <x v="2017"/>
    <x v="2015"/>
    <x v="31"/>
    <x v="1387"/>
    <x v="0"/>
    <x v="0"/>
    <s v="USD"/>
    <x v="2016"/>
    <x v="2017"/>
    <b v="1"/>
    <x v="374"/>
    <x v="0"/>
    <x v="30"/>
    <x v="5"/>
    <x v="2017"/>
  </r>
  <r>
    <n v="2018"/>
    <x v="2018"/>
    <x v="2016"/>
    <x v="99"/>
    <x v="1388"/>
    <x v="0"/>
    <x v="17"/>
    <s v="EUR"/>
    <x v="2017"/>
    <x v="2018"/>
    <b v="1"/>
    <x v="375"/>
    <x v="0"/>
    <x v="30"/>
    <x v="0"/>
    <x v="2018"/>
  </r>
  <r>
    <n v="2019"/>
    <x v="2019"/>
    <x v="2017"/>
    <x v="79"/>
    <x v="1389"/>
    <x v="0"/>
    <x v="0"/>
    <s v="USD"/>
    <x v="2018"/>
    <x v="2019"/>
    <b v="1"/>
    <x v="376"/>
    <x v="0"/>
    <x v="30"/>
    <x v="2"/>
    <x v="2019"/>
  </r>
  <r>
    <n v="2020"/>
    <x v="2020"/>
    <x v="2018"/>
    <x v="15"/>
    <x v="1390"/>
    <x v="0"/>
    <x v="0"/>
    <s v="USD"/>
    <x v="2019"/>
    <x v="2020"/>
    <b v="1"/>
    <x v="259"/>
    <x v="0"/>
    <x v="30"/>
    <x v="3"/>
    <x v="2020"/>
  </r>
  <r>
    <n v="2021"/>
    <x v="2021"/>
    <x v="2019"/>
    <x v="10"/>
    <x v="1391"/>
    <x v="0"/>
    <x v="0"/>
    <s v="USD"/>
    <x v="2020"/>
    <x v="2021"/>
    <b v="1"/>
    <x v="195"/>
    <x v="0"/>
    <x v="30"/>
    <x v="3"/>
    <x v="2021"/>
  </r>
  <r>
    <n v="2022"/>
    <x v="2022"/>
    <x v="2020"/>
    <x v="57"/>
    <x v="1392"/>
    <x v="0"/>
    <x v="0"/>
    <s v="USD"/>
    <x v="2021"/>
    <x v="2022"/>
    <b v="1"/>
    <x v="166"/>
    <x v="0"/>
    <x v="30"/>
    <x v="2"/>
    <x v="2022"/>
  </r>
  <r>
    <n v="2023"/>
    <x v="2023"/>
    <x v="2021"/>
    <x v="57"/>
    <x v="1393"/>
    <x v="0"/>
    <x v="0"/>
    <s v="USD"/>
    <x v="2022"/>
    <x v="2023"/>
    <b v="1"/>
    <x v="377"/>
    <x v="0"/>
    <x v="30"/>
    <x v="0"/>
    <x v="2023"/>
  </r>
  <r>
    <n v="2024"/>
    <x v="2024"/>
    <x v="2022"/>
    <x v="23"/>
    <x v="1394"/>
    <x v="0"/>
    <x v="0"/>
    <s v="USD"/>
    <x v="2023"/>
    <x v="2024"/>
    <b v="1"/>
    <x v="217"/>
    <x v="0"/>
    <x v="30"/>
    <x v="5"/>
    <x v="2024"/>
  </r>
  <r>
    <n v="2025"/>
    <x v="2025"/>
    <x v="2023"/>
    <x v="58"/>
    <x v="1395"/>
    <x v="0"/>
    <x v="12"/>
    <s v="EUR"/>
    <x v="2024"/>
    <x v="2025"/>
    <b v="1"/>
    <x v="378"/>
    <x v="0"/>
    <x v="30"/>
    <x v="0"/>
    <x v="2025"/>
  </r>
  <r>
    <n v="2026"/>
    <x v="2026"/>
    <x v="2024"/>
    <x v="31"/>
    <x v="1396"/>
    <x v="0"/>
    <x v="0"/>
    <s v="USD"/>
    <x v="2025"/>
    <x v="2026"/>
    <b v="1"/>
    <x v="379"/>
    <x v="0"/>
    <x v="30"/>
    <x v="3"/>
    <x v="2026"/>
  </r>
  <r>
    <n v="2027"/>
    <x v="2027"/>
    <x v="2025"/>
    <x v="57"/>
    <x v="1397"/>
    <x v="0"/>
    <x v="0"/>
    <s v="USD"/>
    <x v="2026"/>
    <x v="2027"/>
    <b v="1"/>
    <x v="380"/>
    <x v="0"/>
    <x v="30"/>
    <x v="0"/>
    <x v="2027"/>
  </r>
  <r>
    <n v="2028"/>
    <x v="2028"/>
    <x v="2026"/>
    <x v="9"/>
    <x v="1398"/>
    <x v="0"/>
    <x v="0"/>
    <s v="USD"/>
    <x v="2027"/>
    <x v="2028"/>
    <b v="1"/>
    <x v="1"/>
    <x v="0"/>
    <x v="30"/>
    <x v="7"/>
    <x v="2028"/>
  </r>
  <r>
    <n v="2029"/>
    <x v="2029"/>
    <x v="2027"/>
    <x v="30"/>
    <x v="1399"/>
    <x v="0"/>
    <x v="0"/>
    <s v="USD"/>
    <x v="2028"/>
    <x v="2029"/>
    <b v="1"/>
    <x v="225"/>
    <x v="0"/>
    <x v="30"/>
    <x v="3"/>
    <x v="2029"/>
  </r>
  <r>
    <n v="2030"/>
    <x v="2030"/>
    <x v="2028"/>
    <x v="313"/>
    <x v="1400"/>
    <x v="0"/>
    <x v="1"/>
    <s v="GBP"/>
    <x v="2029"/>
    <x v="2030"/>
    <b v="1"/>
    <x v="381"/>
    <x v="0"/>
    <x v="30"/>
    <x v="5"/>
    <x v="2030"/>
  </r>
  <r>
    <n v="2031"/>
    <x v="2031"/>
    <x v="2029"/>
    <x v="63"/>
    <x v="1401"/>
    <x v="0"/>
    <x v="9"/>
    <s v="EUR"/>
    <x v="2030"/>
    <x v="2031"/>
    <b v="1"/>
    <x v="278"/>
    <x v="0"/>
    <x v="30"/>
    <x v="3"/>
    <x v="2031"/>
  </r>
  <r>
    <n v="2032"/>
    <x v="2032"/>
    <x v="2030"/>
    <x v="31"/>
    <x v="1402"/>
    <x v="0"/>
    <x v="0"/>
    <s v="USD"/>
    <x v="2031"/>
    <x v="2032"/>
    <b v="1"/>
    <x v="382"/>
    <x v="0"/>
    <x v="30"/>
    <x v="2"/>
    <x v="2032"/>
  </r>
  <r>
    <n v="2033"/>
    <x v="2033"/>
    <x v="2031"/>
    <x v="31"/>
    <x v="1403"/>
    <x v="0"/>
    <x v="0"/>
    <s v="USD"/>
    <x v="2032"/>
    <x v="2033"/>
    <b v="1"/>
    <x v="150"/>
    <x v="0"/>
    <x v="30"/>
    <x v="3"/>
    <x v="2033"/>
  </r>
  <r>
    <n v="2034"/>
    <x v="2034"/>
    <x v="2032"/>
    <x v="314"/>
    <x v="1404"/>
    <x v="0"/>
    <x v="0"/>
    <s v="USD"/>
    <x v="2033"/>
    <x v="2034"/>
    <b v="1"/>
    <x v="278"/>
    <x v="0"/>
    <x v="30"/>
    <x v="0"/>
    <x v="2034"/>
  </r>
  <r>
    <n v="2035"/>
    <x v="2035"/>
    <x v="2033"/>
    <x v="58"/>
    <x v="1405"/>
    <x v="0"/>
    <x v="0"/>
    <s v="USD"/>
    <x v="2034"/>
    <x v="2035"/>
    <b v="1"/>
    <x v="383"/>
    <x v="0"/>
    <x v="30"/>
    <x v="0"/>
    <x v="2035"/>
  </r>
  <r>
    <n v="2036"/>
    <x v="2036"/>
    <x v="2034"/>
    <x v="11"/>
    <x v="1406"/>
    <x v="0"/>
    <x v="0"/>
    <s v="USD"/>
    <x v="2035"/>
    <x v="2036"/>
    <b v="1"/>
    <x v="384"/>
    <x v="0"/>
    <x v="30"/>
    <x v="3"/>
    <x v="2036"/>
  </r>
  <r>
    <n v="2037"/>
    <x v="2037"/>
    <x v="2035"/>
    <x v="3"/>
    <x v="1407"/>
    <x v="0"/>
    <x v="0"/>
    <s v="USD"/>
    <x v="2036"/>
    <x v="2037"/>
    <b v="1"/>
    <x v="385"/>
    <x v="0"/>
    <x v="30"/>
    <x v="4"/>
    <x v="2037"/>
  </r>
  <r>
    <n v="2038"/>
    <x v="2038"/>
    <x v="2036"/>
    <x v="6"/>
    <x v="1408"/>
    <x v="0"/>
    <x v="1"/>
    <s v="GBP"/>
    <x v="2037"/>
    <x v="2038"/>
    <b v="1"/>
    <x v="386"/>
    <x v="0"/>
    <x v="30"/>
    <x v="4"/>
    <x v="2038"/>
  </r>
  <r>
    <n v="2039"/>
    <x v="2039"/>
    <x v="2037"/>
    <x v="152"/>
    <x v="1409"/>
    <x v="0"/>
    <x v="0"/>
    <s v="USD"/>
    <x v="2038"/>
    <x v="2039"/>
    <b v="1"/>
    <x v="169"/>
    <x v="0"/>
    <x v="30"/>
    <x v="2"/>
    <x v="2039"/>
  </r>
  <r>
    <n v="2040"/>
    <x v="2040"/>
    <x v="2038"/>
    <x v="9"/>
    <x v="1410"/>
    <x v="0"/>
    <x v="0"/>
    <s v="USD"/>
    <x v="2039"/>
    <x v="2040"/>
    <b v="1"/>
    <x v="197"/>
    <x v="0"/>
    <x v="30"/>
    <x v="4"/>
    <x v="2040"/>
  </r>
  <r>
    <n v="2041"/>
    <x v="2041"/>
    <x v="2039"/>
    <x v="196"/>
    <x v="1411"/>
    <x v="0"/>
    <x v="0"/>
    <s v="USD"/>
    <x v="2040"/>
    <x v="2041"/>
    <b v="0"/>
    <x v="148"/>
    <x v="0"/>
    <x v="30"/>
    <x v="2"/>
    <x v="2041"/>
  </r>
  <r>
    <n v="2042"/>
    <x v="2042"/>
    <x v="2040"/>
    <x v="3"/>
    <x v="1412"/>
    <x v="0"/>
    <x v="0"/>
    <s v="USD"/>
    <x v="2041"/>
    <x v="2042"/>
    <b v="0"/>
    <x v="205"/>
    <x v="0"/>
    <x v="30"/>
    <x v="0"/>
    <x v="2042"/>
  </r>
  <r>
    <n v="2043"/>
    <x v="2043"/>
    <x v="2041"/>
    <x v="315"/>
    <x v="1413"/>
    <x v="0"/>
    <x v="0"/>
    <s v="USD"/>
    <x v="2042"/>
    <x v="2043"/>
    <b v="0"/>
    <x v="189"/>
    <x v="0"/>
    <x v="30"/>
    <x v="2"/>
    <x v="2043"/>
  </r>
  <r>
    <n v="2044"/>
    <x v="2044"/>
    <x v="2042"/>
    <x v="36"/>
    <x v="1414"/>
    <x v="0"/>
    <x v="0"/>
    <s v="USD"/>
    <x v="2043"/>
    <x v="2044"/>
    <b v="0"/>
    <x v="387"/>
    <x v="0"/>
    <x v="30"/>
    <x v="0"/>
    <x v="2044"/>
  </r>
  <r>
    <n v="2045"/>
    <x v="2045"/>
    <x v="2043"/>
    <x v="244"/>
    <x v="1415"/>
    <x v="0"/>
    <x v="0"/>
    <s v="USD"/>
    <x v="2044"/>
    <x v="2045"/>
    <b v="0"/>
    <x v="40"/>
    <x v="0"/>
    <x v="30"/>
    <x v="5"/>
    <x v="2045"/>
  </r>
  <r>
    <n v="2046"/>
    <x v="2046"/>
    <x v="2044"/>
    <x v="3"/>
    <x v="1416"/>
    <x v="0"/>
    <x v="0"/>
    <s v="USD"/>
    <x v="2045"/>
    <x v="2046"/>
    <b v="0"/>
    <x v="37"/>
    <x v="0"/>
    <x v="30"/>
    <x v="4"/>
    <x v="2046"/>
  </r>
  <r>
    <n v="2047"/>
    <x v="2047"/>
    <x v="2045"/>
    <x v="316"/>
    <x v="1417"/>
    <x v="0"/>
    <x v="2"/>
    <s v="AUD"/>
    <x v="2046"/>
    <x v="2047"/>
    <b v="0"/>
    <x v="388"/>
    <x v="0"/>
    <x v="30"/>
    <x v="0"/>
    <x v="2047"/>
  </r>
  <r>
    <n v="2048"/>
    <x v="2048"/>
    <x v="2046"/>
    <x v="94"/>
    <x v="1418"/>
    <x v="0"/>
    <x v="0"/>
    <s v="USD"/>
    <x v="2047"/>
    <x v="2048"/>
    <b v="0"/>
    <x v="389"/>
    <x v="0"/>
    <x v="30"/>
    <x v="4"/>
    <x v="2048"/>
  </r>
  <r>
    <n v="2049"/>
    <x v="2049"/>
    <x v="2047"/>
    <x v="63"/>
    <x v="1419"/>
    <x v="0"/>
    <x v="1"/>
    <s v="GBP"/>
    <x v="2048"/>
    <x v="2049"/>
    <b v="0"/>
    <x v="390"/>
    <x v="0"/>
    <x v="30"/>
    <x v="4"/>
    <x v="2049"/>
  </r>
  <r>
    <n v="2050"/>
    <x v="2050"/>
    <x v="2048"/>
    <x v="3"/>
    <x v="1420"/>
    <x v="0"/>
    <x v="0"/>
    <s v="USD"/>
    <x v="2049"/>
    <x v="2050"/>
    <b v="0"/>
    <x v="203"/>
    <x v="0"/>
    <x v="30"/>
    <x v="0"/>
    <x v="2050"/>
  </r>
  <r>
    <n v="2051"/>
    <x v="2051"/>
    <x v="2049"/>
    <x v="6"/>
    <x v="1421"/>
    <x v="0"/>
    <x v="0"/>
    <s v="USD"/>
    <x v="2050"/>
    <x v="2051"/>
    <b v="0"/>
    <x v="391"/>
    <x v="0"/>
    <x v="30"/>
    <x v="4"/>
    <x v="2051"/>
  </r>
  <r>
    <n v="2052"/>
    <x v="2052"/>
    <x v="2050"/>
    <x v="63"/>
    <x v="1422"/>
    <x v="0"/>
    <x v="0"/>
    <s v="USD"/>
    <x v="2051"/>
    <x v="2052"/>
    <b v="0"/>
    <x v="392"/>
    <x v="0"/>
    <x v="30"/>
    <x v="2"/>
    <x v="2052"/>
  </r>
  <r>
    <n v="2053"/>
    <x v="2053"/>
    <x v="2051"/>
    <x v="10"/>
    <x v="766"/>
    <x v="0"/>
    <x v="0"/>
    <s v="USD"/>
    <x v="2052"/>
    <x v="2053"/>
    <b v="0"/>
    <x v="212"/>
    <x v="0"/>
    <x v="30"/>
    <x v="0"/>
    <x v="2053"/>
  </r>
  <r>
    <n v="2054"/>
    <x v="2054"/>
    <x v="2052"/>
    <x v="19"/>
    <x v="1423"/>
    <x v="0"/>
    <x v="1"/>
    <s v="GBP"/>
    <x v="2053"/>
    <x v="2054"/>
    <b v="0"/>
    <x v="393"/>
    <x v="0"/>
    <x v="30"/>
    <x v="3"/>
    <x v="2054"/>
  </r>
  <r>
    <n v="2055"/>
    <x v="2055"/>
    <x v="2053"/>
    <x v="12"/>
    <x v="1424"/>
    <x v="0"/>
    <x v="0"/>
    <s v="USD"/>
    <x v="2054"/>
    <x v="2055"/>
    <b v="0"/>
    <x v="21"/>
    <x v="0"/>
    <x v="30"/>
    <x v="3"/>
    <x v="2055"/>
  </r>
  <r>
    <n v="2056"/>
    <x v="2056"/>
    <x v="2054"/>
    <x v="63"/>
    <x v="1425"/>
    <x v="0"/>
    <x v="0"/>
    <s v="USD"/>
    <x v="2055"/>
    <x v="2056"/>
    <b v="0"/>
    <x v="394"/>
    <x v="0"/>
    <x v="30"/>
    <x v="4"/>
    <x v="2056"/>
  </r>
  <r>
    <n v="2057"/>
    <x v="2057"/>
    <x v="2055"/>
    <x v="36"/>
    <x v="1426"/>
    <x v="0"/>
    <x v="1"/>
    <s v="GBP"/>
    <x v="2056"/>
    <x v="2057"/>
    <b v="0"/>
    <x v="395"/>
    <x v="0"/>
    <x v="30"/>
    <x v="2"/>
    <x v="2057"/>
  </r>
  <r>
    <n v="2058"/>
    <x v="2058"/>
    <x v="2056"/>
    <x v="317"/>
    <x v="1427"/>
    <x v="0"/>
    <x v="1"/>
    <s v="GBP"/>
    <x v="2057"/>
    <x v="2058"/>
    <b v="0"/>
    <x v="396"/>
    <x v="0"/>
    <x v="30"/>
    <x v="0"/>
    <x v="2058"/>
  </r>
  <r>
    <n v="2059"/>
    <x v="2059"/>
    <x v="2057"/>
    <x v="11"/>
    <x v="1428"/>
    <x v="0"/>
    <x v="0"/>
    <s v="USD"/>
    <x v="2058"/>
    <x v="2059"/>
    <b v="0"/>
    <x v="269"/>
    <x v="0"/>
    <x v="30"/>
    <x v="0"/>
    <x v="2059"/>
  </r>
  <r>
    <n v="2060"/>
    <x v="2060"/>
    <x v="2058"/>
    <x v="31"/>
    <x v="1429"/>
    <x v="0"/>
    <x v="0"/>
    <s v="USD"/>
    <x v="2059"/>
    <x v="2060"/>
    <b v="0"/>
    <x v="397"/>
    <x v="0"/>
    <x v="30"/>
    <x v="3"/>
    <x v="2060"/>
  </r>
  <r>
    <n v="2061"/>
    <x v="2061"/>
    <x v="2059"/>
    <x v="10"/>
    <x v="1430"/>
    <x v="0"/>
    <x v="0"/>
    <s v="USD"/>
    <x v="2060"/>
    <x v="2061"/>
    <b v="0"/>
    <x v="2"/>
    <x v="0"/>
    <x v="30"/>
    <x v="2"/>
    <x v="2061"/>
  </r>
  <r>
    <n v="2062"/>
    <x v="2062"/>
    <x v="2060"/>
    <x v="57"/>
    <x v="1431"/>
    <x v="0"/>
    <x v="8"/>
    <s v="DKK"/>
    <x v="2061"/>
    <x v="2062"/>
    <b v="0"/>
    <x v="398"/>
    <x v="0"/>
    <x v="30"/>
    <x v="2"/>
    <x v="2062"/>
  </r>
  <r>
    <n v="2063"/>
    <x v="2063"/>
    <x v="2061"/>
    <x v="23"/>
    <x v="1432"/>
    <x v="0"/>
    <x v="12"/>
    <s v="EUR"/>
    <x v="2062"/>
    <x v="2063"/>
    <b v="0"/>
    <x v="72"/>
    <x v="0"/>
    <x v="30"/>
    <x v="2"/>
    <x v="2063"/>
  </r>
  <r>
    <n v="2064"/>
    <x v="2064"/>
    <x v="2062"/>
    <x v="318"/>
    <x v="1433"/>
    <x v="0"/>
    <x v="0"/>
    <s v="USD"/>
    <x v="2063"/>
    <x v="2064"/>
    <b v="0"/>
    <x v="399"/>
    <x v="0"/>
    <x v="30"/>
    <x v="4"/>
    <x v="2064"/>
  </r>
  <r>
    <n v="2065"/>
    <x v="2065"/>
    <x v="2063"/>
    <x v="79"/>
    <x v="1434"/>
    <x v="0"/>
    <x v="1"/>
    <s v="GBP"/>
    <x v="2064"/>
    <x v="2065"/>
    <b v="0"/>
    <x v="400"/>
    <x v="0"/>
    <x v="30"/>
    <x v="4"/>
    <x v="2065"/>
  </r>
  <r>
    <n v="2066"/>
    <x v="2066"/>
    <x v="2064"/>
    <x v="13"/>
    <x v="1435"/>
    <x v="0"/>
    <x v="0"/>
    <s v="USD"/>
    <x v="2065"/>
    <x v="2066"/>
    <b v="0"/>
    <x v="71"/>
    <x v="0"/>
    <x v="30"/>
    <x v="3"/>
    <x v="2066"/>
  </r>
  <r>
    <n v="2067"/>
    <x v="2067"/>
    <x v="2065"/>
    <x v="319"/>
    <x v="1436"/>
    <x v="0"/>
    <x v="1"/>
    <s v="GBP"/>
    <x v="2066"/>
    <x v="2067"/>
    <b v="0"/>
    <x v="73"/>
    <x v="0"/>
    <x v="30"/>
    <x v="0"/>
    <x v="2067"/>
  </r>
  <r>
    <n v="2068"/>
    <x v="2068"/>
    <x v="2066"/>
    <x v="31"/>
    <x v="1437"/>
    <x v="0"/>
    <x v="0"/>
    <s v="USD"/>
    <x v="2067"/>
    <x v="2068"/>
    <b v="0"/>
    <x v="88"/>
    <x v="0"/>
    <x v="30"/>
    <x v="2"/>
    <x v="2068"/>
  </r>
  <r>
    <n v="2069"/>
    <x v="2069"/>
    <x v="2067"/>
    <x v="63"/>
    <x v="1438"/>
    <x v="0"/>
    <x v="0"/>
    <s v="USD"/>
    <x v="2068"/>
    <x v="2069"/>
    <b v="0"/>
    <x v="40"/>
    <x v="0"/>
    <x v="30"/>
    <x v="0"/>
    <x v="2069"/>
  </r>
  <r>
    <n v="2070"/>
    <x v="2070"/>
    <x v="2068"/>
    <x v="152"/>
    <x v="1439"/>
    <x v="0"/>
    <x v="12"/>
    <s v="EUR"/>
    <x v="2069"/>
    <x v="2070"/>
    <b v="0"/>
    <x v="401"/>
    <x v="0"/>
    <x v="30"/>
    <x v="2"/>
    <x v="2070"/>
  </r>
  <r>
    <n v="2071"/>
    <x v="2071"/>
    <x v="2069"/>
    <x v="22"/>
    <x v="1440"/>
    <x v="0"/>
    <x v="0"/>
    <s v="USD"/>
    <x v="2070"/>
    <x v="2071"/>
    <b v="0"/>
    <x v="402"/>
    <x v="0"/>
    <x v="30"/>
    <x v="2"/>
    <x v="2071"/>
  </r>
  <r>
    <n v="2072"/>
    <x v="2072"/>
    <x v="2070"/>
    <x v="320"/>
    <x v="1441"/>
    <x v="0"/>
    <x v="0"/>
    <s v="USD"/>
    <x v="2071"/>
    <x v="2072"/>
    <b v="0"/>
    <x v="403"/>
    <x v="0"/>
    <x v="30"/>
    <x v="2"/>
    <x v="2072"/>
  </r>
  <r>
    <n v="2073"/>
    <x v="2073"/>
    <x v="2071"/>
    <x v="57"/>
    <x v="1442"/>
    <x v="0"/>
    <x v="0"/>
    <s v="USD"/>
    <x v="2072"/>
    <x v="2073"/>
    <b v="0"/>
    <x v="404"/>
    <x v="0"/>
    <x v="30"/>
    <x v="0"/>
    <x v="2073"/>
  </r>
  <r>
    <n v="2074"/>
    <x v="2074"/>
    <x v="2072"/>
    <x v="20"/>
    <x v="1443"/>
    <x v="0"/>
    <x v="0"/>
    <s v="USD"/>
    <x v="2073"/>
    <x v="2074"/>
    <b v="0"/>
    <x v="83"/>
    <x v="0"/>
    <x v="30"/>
    <x v="2"/>
    <x v="2074"/>
  </r>
  <r>
    <n v="2075"/>
    <x v="2075"/>
    <x v="2073"/>
    <x v="204"/>
    <x v="1444"/>
    <x v="0"/>
    <x v="0"/>
    <s v="USD"/>
    <x v="2074"/>
    <x v="2075"/>
    <b v="0"/>
    <x v="405"/>
    <x v="0"/>
    <x v="30"/>
    <x v="4"/>
    <x v="2075"/>
  </r>
  <r>
    <n v="2076"/>
    <x v="2076"/>
    <x v="2074"/>
    <x v="321"/>
    <x v="1445"/>
    <x v="0"/>
    <x v="1"/>
    <s v="GBP"/>
    <x v="2075"/>
    <x v="2076"/>
    <b v="0"/>
    <x v="406"/>
    <x v="0"/>
    <x v="30"/>
    <x v="3"/>
    <x v="2076"/>
  </r>
  <r>
    <n v="2077"/>
    <x v="2077"/>
    <x v="2075"/>
    <x v="63"/>
    <x v="1446"/>
    <x v="0"/>
    <x v="0"/>
    <s v="USD"/>
    <x v="2076"/>
    <x v="2077"/>
    <b v="0"/>
    <x v="101"/>
    <x v="0"/>
    <x v="30"/>
    <x v="0"/>
    <x v="2077"/>
  </r>
  <r>
    <n v="2078"/>
    <x v="2078"/>
    <x v="2076"/>
    <x v="22"/>
    <x v="1447"/>
    <x v="0"/>
    <x v="3"/>
    <s v="EUR"/>
    <x v="2077"/>
    <x v="2078"/>
    <b v="0"/>
    <x v="53"/>
    <x v="0"/>
    <x v="30"/>
    <x v="2"/>
    <x v="2078"/>
  </r>
  <r>
    <n v="2079"/>
    <x v="2079"/>
    <x v="2077"/>
    <x v="3"/>
    <x v="1448"/>
    <x v="0"/>
    <x v="1"/>
    <s v="GBP"/>
    <x v="2078"/>
    <x v="2079"/>
    <b v="0"/>
    <x v="407"/>
    <x v="0"/>
    <x v="30"/>
    <x v="0"/>
    <x v="2079"/>
  </r>
  <r>
    <n v="2080"/>
    <x v="2080"/>
    <x v="2078"/>
    <x v="28"/>
    <x v="1449"/>
    <x v="0"/>
    <x v="0"/>
    <s v="USD"/>
    <x v="2079"/>
    <x v="2080"/>
    <b v="0"/>
    <x v="133"/>
    <x v="0"/>
    <x v="30"/>
    <x v="0"/>
    <x v="2080"/>
  </r>
  <r>
    <n v="2081"/>
    <x v="2081"/>
    <x v="2079"/>
    <x v="8"/>
    <x v="1450"/>
    <x v="0"/>
    <x v="0"/>
    <s v="USD"/>
    <x v="2080"/>
    <x v="2081"/>
    <b v="0"/>
    <x v="165"/>
    <x v="0"/>
    <x v="14"/>
    <x v="5"/>
    <x v="2081"/>
  </r>
  <r>
    <n v="2082"/>
    <x v="2082"/>
    <x v="2080"/>
    <x v="15"/>
    <x v="1451"/>
    <x v="0"/>
    <x v="0"/>
    <s v="USD"/>
    <x v="2081"/>
    <x v="2082"/>
    <b v="0"/>
    <x v="44"/>
    <x v="0"/>
    <x v="14"/>
    <x v="6"/>
    <x v="2082"/>
  </r>
  <r>
    <n v="2083"/>
    <x v="2083"/>
    <x v="2081"/>
    <x v="47"/>
    <x v="447"/>
    <x v="0"/>
    <x v="0"/>
    <s v="USD"/>
    <x v="2082"/>
    <x v="2083"/>
    <b v="0"/>
    <x v="20"/>
    <x v="0"/>
    <x v="14"/>
    <x v="5"/>
    <x v="2083"/>
  </r>
  <r>
    <n v="2084"/>
    <x v="2084"/>
    <x v="2082"/>
    <x v="9"/>
    <x v="1452"/>
    <x v="0"/>
    <x v="0"/>
    <s v="USD"/>
    <x v="2083"/>
    <x v="2084"/>
    <b v="0"/>
    <x v="67"/>
    <x v="0"/>
    <x v="14"/>
    <x v="3"/>
    <x v="2084"/>
  </r>
  <r>
    <n v="2085"/>
    <x v="2085"/>
    <x v="2083"/>
    <x v="12"/>
    <x v="1453"/>
    <x v="0"/>
    <x v="0"/>
    <s v="USD"/>
    <x v="2084"/>
    <x v="2085"/>
    <b v="0"/>
    <x v="183"/>
    <x v="0"/>
    <x v="14"/>
    <x v="5"/>
    <x v="2085"/>
  </r>
  <r>
    <n v="2086"/>
    <x v="2086"/>
    <x v="2084"/>
    <x v="23"/>
    <x v="1454"/>
    <x v="0"/>
    <x v="0"/>
    <s v="USD"/>
    <x v="2085"/>
    <x v="2086"/>
    <b v="0"/>
    <x v="2"/>
    <x v="0"/>
    <x v="14"/>
    <x v="6"/>
    <x v="2086"/>
  </r>
  <r>
    <n v="2087"/>
    <x v="2087"/>
    <x v="2085"/>
    <x v="15"/>
    <x v="1455"/>
    <x v="0"/>
    <x v="0"/>
    <s v="USD"/>
    <x v="2086"/>
    <x v="2087"/>
    <b v="0"/>
    <x v="20"/>
    <x v="0"/>
    <x v="14"/>
    <x v="6"/>
    <x v="2087"/>
  </r>
  <r>
    <n v="2088"/>
    <x v="2088"/>
    <x v="2086"/>
    <x v="9"/>
    <x v="1456"/>
    <x v="0"/>
    <x v="0"/>
    <s v="USD"/>
    <x v="2087"/>
    <x v="2088"/>
    <b v="0"/>
    <x v="11"/>
    <x v="0"/>
    <x v="14"/>
    <x v="7"/>
    <x v="2088"/>
  </r>
  <r>
    <n v="2089"/>
    <x v="2089"/>
    <x v="2087"/>
    <x v="30"/>
    <x v="1457"/>
    <x v="0"/>
    <x v="0"/>
    <s v="USD"/>
    <x v="2088"/>
    <x v="2089"/>
    <b v="0"/>
    <x v="95"/>
    <x v="0"/>
    <x v="14"/>
    <x v="4"/>
    <x v="2089"/>
  </r>
  <r>
    <n v="2090"/>
    <x v="2090"/>
    <x v="2088"/>
    <x v="6"/>
    <x v="1458"/>
    <x v="0"/>
    <x v="0"/>
    <s v="USD"/>
    <x v="2089"/>
    <x v="2090"/>
    <b v="0"/>
    <x v="322"/>
    <x v="0"/>
    <x v="14"/>
    <x v="4"/>
    <x v="2090"/>
  </r>
  <r>
    <n v="2091"/>
    <x v="2091"/>
    <x v="2089"/>
    <x v="102"/>
    <x v="1459"/>
    <x v="0"/>
    <x v="0"/>
    <s v="USD"/>
    <x v="2090"/>
    <x v="2091"/>
    <b v="0"/>
    <x v="336"/>
    <x v="0"/>
    <x v="14"/>
    <x v="6"/>
    <x v="2091"/>
  </r>
  <r>
    <n v="2092"/>
    <x v="2092"/>
    <x v="2090"/>
    <x v="12"/>
    <x v="1460"/>
    <x v="0"/>
    <x v="0"/>
    <s v="USD"/>
    <x v="2091"/>
    <x v="2092"/>
    <b v="0"/>
    <x v="165"/>
    <x v="0"/>
    <x v="14"/>
    <x v="6"/>
    <x v="2092"/>
  </r>
  <r>
    <n v="2093"/>
    <x v="2093"/>
    <x v="2091"/>
    <x v="15"/>
    <x v="1461"/>
    <x v="0"/>
    <x v="0"/>
    <s v="USD"/>
    <x v="2092"/>
    <x v="2093"/>
    <b v="0"/>
    <x v="23"/>
    <x v="0"/>
    <x v="14"/>
    <x v="5"/>
    <x v="2093"/>
  </r>
  <r>
    <n v="2094"/>
    <x v="2094"/>
    <x v="2092"/>
    <x v="8"/>
    <x v="1462"/>
    <x v="0"/>
    <x v="0"/>
    <s v="USD"/>
    <x v="2093"/>
    <x v="2094"/>
    <b v="0"/>
    <x v="250"/>
    <x v="0"/>
    <x v="14"/>
    <x v="5"/>
    <x v="2094"/>
  </r>
  <r>
    <n v="2095"/>
    <x v="2095"/>
    <x v="2093"/>
    <x v="30"/>
    <x v="911"/>
    <x v="0"/>
    <x v="0"/>
    <s v="USD"/>
    <x v="2094"/>
    <x v="2095"/>
    <b v="0"/>
    <x v="19"/>
    <x v="0"/>
    <x v="14"/>
    <x v="6"/>
    <x v="2095"/>
  </r>
  <r>
    <n v="2096"/>
    <x v="2096"/>
    <x v="2094"/>
    <x v="20"/>
    <x v="904"/>
    <x v="0"/>
    <x v="0"/>
    <s v="USD"/>
    <x v="2095"/>
    <x v="2096"/>
    <b v="0"/>
    <x v="25"/>
    <x v="0"/>
    <x v="14"/>
    <x v="5"/>
    <x v="2096"/>
  </r>
  <r>
    <n v="2097"/>
    <x v="2097"/>
    <x v="2095"/>
    <x v="9"/>
    <x v="142"/>
    <x v="0"/>
    <x v="0"/>
    <s v="USD"/>
    <x v="2096"/>
    <x v="2097"/>
    <b v="0"/>
    <x v="44"/>
    <x v="0"/>
    <x v="14"/>
    <x v="6"/>
    <x v="2097"/>
  </r>
  <r>
    <n v="2098"/>
    <x v="2098"/>
    <x v="2096"/>
    <x v="12"/>
    <x v="1463"/>
    <x v="0"/>
    <x v="0"/>
    <s v="USD"/>
    <x v="2097"/>
    <x v="2098"/>
    <b v="0"/>
    <x v="58"/>
    <x v="0"/>
    <x v="14"/>
    <x v="5"/>
    <x v="2098"/>
  </r>
  <r>
    <n v="2099"/>
    <x v="2099"/>
    <x v="2097"/>
    <x v="9"/>
    <x v="1464"/>
    <x v="0"/>
    <x v="0"/>
    <s v="USD"/>
    <x v="2098"/>
    <x v="2099"/>
    <b v="0"/>
    <x v="287"/>
    <x v="0"/>
    <x v="14"/>
    <x v="0"/>
    <x v="2099"/>
  </r>
  <r>
    <n v="2100"/>
    <x v="2100"/>
    <x v="2098"/>
    <x v="20"/>
    <x v="1465"/>
    <x v="0"/>
    <x v="0"/>
    <s v="USD"/>
    <x v="2099"/>
    <x v="2100"/>
    <b v="0"/>
    <x v="74"/>
    <x v="0"/>
    <x v="14"/>
    <x v="5"/>
    <x v="2100"/>
  </r>
  <r>
    <n v="2101"/>
    <x v="2101"/>
    <x v="2099"/>
    <x v="13"/>
    <x v="1466"/>
    <x v="0"/>
    <x v="0"/>
    <s v="USD"/>
    <x v="2100"/>
    <x v="2101"/>
    <b v="0"/>
    <x v="34"/>
    <x v="0"/>
    <x v="14"/>
    <x v="6"/>
    <x v="2101"/>
  </r>
  <r>
    <n v="2102"/>
    <x v="2102"/>
    <x v="2100"/>
    <x v="28"/>
    <x v="1467"/>
    <x v="0"/>
    <x v="0"/>
    <s v="USD"/>
    <x v="2101"/>
    <x v="2102"/>
    <b v="0"/>
    <x v="44"/>
    <x v="0"/>
    <x v="14"/>
    <x v="6"/>
    <x v="2102"/>
  </r>
  <r>
    <n v="2103"/>
    <x v="2103"/>
    <x v="2101"/>
    <x v="198"/>
    <x v="1468"/>
    <x v="0"/>
    <x v="0"/>
    <s v="USD"/>
    <x v="2102"/>
    <x v="2103"/>
    <b v="0"/>
    <x v="248"/>
    <x v="0"/>
    <x v="14"/>
    <x v="5"/>
    <x v="2103"/>
  </r>
  <r>
    <n v="2104"/>
    <x v="2104"/>
    <x v="2102"/>
    <x v="134"/>
    <x v="1469"/>
    <x v="0"/>
    <x v="0"/>
    <s v="USD"/>
    <x v="2103"/>
    <x v="2104"/>
    <b v="0"/>
    <x v="77"/>
    <x v="0"/>
    <x v="14"/>
    <x v="4"/>
    <x v="2104"/>
  </r>
  <r>
    <n v="2105"/>
    <x v="2105"/>
    <x v="2103"/>
    <x v="13"/>
    <x v="1470"/>
    <x v="0"/>
    <x v="0"/>
    <s v="USD"/>
    <x v="2104"/>
    <x v="2105"/>
    <b v="0"/>
    <x v="221"/>
    <x v="0"/>
    <x v="14"/>
    <x v="3"/>
    <x v="2105"/>
  </r>
  <r>
    <n v="2106"/>
    <x v="2106"/>
    <x v="2104"/>
    <x v="41"/>
    <x v="1229"/>
    <x v="0"/>
    <x v="0"/>
    <s v="USD"/>
    <x v="2105"/>
    <x v="2106"/>
    <b v="0"/>
    <x v="34"/>
    <x v="0"/>
    <x v="14"/>
    <x v="5"/>
    <x v="2106"/>
  </r>
  <r>
    <n v="2107"/>
    <x v="2107"/>
    <x v="2105"/>
    <x v="13"/>
    <x v="1471"/>
    <x v="0"/>
    <x v="0"/>
    <s v="USD"/>
    <x v="2106"/>
    <x v="2107"/>
    <b v="0"/>
    <x v="6"/>
    <x v="0"/>
    <x v="14"/>
    <x v="3"/>
    <x v="2107"/>
  </r>
  <r>
    <n v="2108"/>
    <x v="2108"/>
    <x v="2106"/>
    <x v="194"/>
    <x v="1472"/>
    <x v="0"/>
    <x v="0"/>
    <s v="USD"/>
    <x v="2107"/>
    <x v="2108"/>
    <b v="0"/>
    <x v="277"/>
    <x v="0"/>
    <x v="14"/>
    <x v="5"/>
    <x v="2108"/>
  </r>
  <r>
    <n v="2109"/>
    <x v="2109"/>
    <x v="2107"/>
    <x v="23"/>
    <x v="1473"/>
    <x v="0"/>
    <x v="0"/>
    <s v="USD"/>
    <x v="2108"/>
    <x v="2109"/>
    <b v="0"/>
    <x v="244"/>
    <x v="0"/>
    <x v="14"/>
    <x v="0"/>
    <x v="2109"/>
  </r>
  <r>
    <n v="2110"/>
    <x v="2110"/>
    <x v="2108"/>
    <x v="13"/>
    <x v="1474"/>
    <x v="0"/>
    <x v="0"/>
    <s v="USD"/>
    <x v="2109"/>
    <x v="2110"/>
    <b v="0"/>
    <x v="44"/>
    <x v="0"/>
    <x v="14"/>
    <x v="3"/>
    <x v="2110"/>
  </r>
  <r>
    <n v="2111"/>
    <x v="2111"/>
    <x v="2109"/>
    <x v="13"/>
    <x v="167"/>
    <x v="0"/>
    <x v="0"/>
    <s v="USD"/>
    <x v="2110"/>
    <x v="2111"/>
    <b v="0"/>
    <x v="70"/>
    <x v="0"/>
    <x v="14"/>
    <x v="6"/>
    <x v="2111"/>
  </r>
  <r>
    <n v="2112"/>
    <x v="2112"/>
    <x v="2110"/>
    <x v="43"/>
    <x v="452"/>
    <x v="0"/>
    <x v="0"/>
    <s v="USD"/>
    <x v="2111"/>
    <x v="2112"/>
    <b v="0"/>
    <x v="202"/>
    <x v="0"/>
    <x v="14"/>
    <x v="4"/>
    <x v="2112"/>
  </r>
  <r>
    <n v="2113"/>
    <x v="2113"/>
    <x v="2111"/>
    <x v="39"/>
    <x v="1475"/>
    <x v="0"/>
    <x v="0"/>
    <s v="USD"/>
    <x v="2112"/>
    <x v="2113"/>
    <b v="0"/>
    <x v="329"/>
    <x v="0"/>
    <x v="14"/>
    <x v="3"/>
    <x v="2113"/>
  </r>
  <r>
    <n v="2114"/>
    <x v="2114"/>
    <x v="2112"/>
    <x v="10"/>
    <x v="1476"/>
    <x v="0"/>
    <x v="0"/>
    <s v="USD"/>
    <x v="2113"/>
    <x v="2114"/>
    <b v="0"/>
    <x v="206"/>
    <x v="0"/>
    <x v="14"/>
    <x v="7"/>
    <x v="2114"/>
  </r>
  <r>
    <n v="2115"/>
    <x v="2115"/>
    <x v="2113"/>
    <x v="15"/>
    <x v="1477"/>
    <x v="0"/>
    <x v="0"/>
    <s v="USD"/>
    <x v="2114"/>
    <x v="2115"/>
    <b v="0"/>
    <x v="17"/>
    <x v="0"/>
    <x v="14"/>
    <x v="6"/>
    <x v="2115"/>
  </r>
  <r>
    <n v="2116"/>
    <x v="2116"/>
    <x v="2114"/>
    <x v="240"/>
    <x v="1478"/>
    <x v="0"/>
    <x v="0"/>
    <s v="USD"/>
    <x v="2115"/>
    <x v="2116"/>
    <b v="0"/>
    <x v="297"/>
    <x v="0"/>
    <x v="14"/>
    <x v="5"/>
    <x v="2116"/>
  </r>
  <r>
    <n v="2117"/>
    <x v="2117"/>
    <x v="2115"/>
    <x v="38"/>
    <x v="1479"/>
    <x v="0"/>
    <x v="0"/>
    <s v="USD"/>
    <x v="2116"/>
    <x v="2117"/>
    <b v="0"/>
    <x v="2"/>
    <x v="0"/>
    <x v="14"/>
    <x v="0"/>
    <x v="2117"/>
  </r>
  <r>
    <n v="2118"/>
    <x v="2118"/>
    <x v="2116"/>
    <x v="28"/>
    <x v="1480"/>
    <x v="0"/>
    <x v="0"/>
    <s v="USD"/>
    <x v="2117"/>
    <x v="2118"/>
    <b v="0"/>
    <x v="57"/>
    <x v="0"/>
    <x v="14"/>
    <x v="6"/>
    <x v="2118"/>
  </r>
  <r>
    <n v="2119"/>
    <x v="2119"/>
    <x v="2117"/>
    <x v="13"/>
    <x v="1132"/>
    <x v="0"/>
    <x v="0"/>
    <s v="USD"/>
    <x v="2118"/>
    <x v="2119"/>
    <b v="0"/>
    <x v="19"/>
    <x v="0"/>
    <x v="14"/>
    <x v="5"/>
    <x v="2119"/>
  </r>
  <r>
    <n v="2120"/>
    <x v="2120"/>
    <x v="2118"/>
    <x v="6"/>
    <x v="1481"/>
    <x v="0"/>
    <x v="0"/>
    <s v="USD"/>
    <x v="2119"/>
    <x v="2120"/>
    <b v="0"/>
    <x v="50"/>
    <x v="0"/>
    <x v="14"/>
    <x v="4"/>
    <x v="2120"/>
  </r>
  <r>
    <n v="2121"/>
    <x v="2121"/>
    <x v="2119"/>
    <x v="63"/>
    <x v="1482"/>
    <x v="2"/>
    <x v="16"/>
    <s v="CHF"/>
    <x v="2120"/>
    <x v="2121"/>
    <b v="0"/>
    <x v="73"/>
    <x v="1"/>
    <x v="17"/>
    <x v="2"/>
    <x v="2121"/>
  </r>
  <r>
    <n v="2122"/>
    <x v="2122"/>
    <x v="2120"/>
    <x v="58"/>
    <x v="622"/>
    <x v="2"/>
    <x v="14"/>
    <s v="MXN"/>
    <x v="2121"/>
    <x v="2122"/>
    <b v="0"/>
    <x v="83"/>
    <x v="1"/>
    <x v="17"/>
    <x v="2"/>
    <x v="2122"/>
  </r>
  <r>
    <n v="2123"/>
    <x v="2123"/>
    <x v="2121"/>
    <x v="2"/>
    <x v="155"/>
    <x v="2"/>
    <x v="0"/>
    <s v="USD"/>
    <x v="2122"/>
    <x v="2123"/>
    <b v="0"/>
    <x v="81"/>
    <x v="1"/>
    <x v="17"/>
    <x v="7"/>
    <x v="2123"/>
  </r>
  <r>
    <n v="2124"/>
    <x v="2124"/>
    <x v="2122"/>
    <x v="184"/>
    <x v="129"/>
    <x v="2"/>
    <x v="0"/>
    <s v="USD"/>
    <x v="2123"/>
    <x v="2124"/>
    <b v="0"/>
    <x v="81"/>
    <x v="1"/>
    <x v="17"/>
    <x v="7"/>
    <x v="2124"/>
  </r>
  <r>
    <n v="2125"/>
    <x v="2125"/>
    <x v="2123"/>
    <x v="127"/>
    <x v="1483"/>
    <x v="2"/>
    <x v="0"/>
    <s v="USD"/>
    <x v="2124"/>
    <x v="2125"/>
    <b v="0"/>
    <x v="74"/>
    <x v="1"/>
    <x v="17"/>
    <x v="0"/>
    <x v="2125"/>
  </r>
  <r>
    <n v="2126"/>
    <x v="2126"/>
    <x v="2124"/>
    <x v="22"/>
    <x v="115"/>
    <x v="2"/>
    <x v="0"/>
    <s v="USD"/>
    <x v="2125"/>
    <x v="2126"/>
    <b v="0"/>
    <x v="84"/>
    <x v="1"/>
    <x v="17"/>
    <x v="3"/>
    <x v="2126"/>
  </r>
  <r>
    <n v="2127"/>
    <x v="2127"/>
    <x v="2125"/>
    <x v="89"/>
    <x v="1484"/>
    <x v="2"/>
    <x v="1"/>
    <s v="GBP"/>
    <x v="2126"/>
    <x v="2127"/>
    <b v="0"/>
    <x v="163"/>
    <x v="1"/>
    <x v="17"/>
    <x v="0"/>
    <x v="2127"/>
  </r>
  <r>
    <n v="2128"/>
    <x v="2128"/>
    <x v="2126"/>
    <x v="36"/>
    <x v="379"/>
    <x v="2"/>
    <x v="5"/>
    <s v="CAD"/>
    <x v="2127"/>
    <x v="2128"/>
    <b v="0"/>
    <x v="29"/>
    <x v="1"/>
    <x v="17"/>
    <x v="3"/>
    <x v="2128"/>
  </r>
  <r>
    <n v="2129"/>
    <x v="2129"/>
    <x v="2127"/>
    <x v="13"/>
    <x v="1369"/>
    <x v="2"/>
    <x v="0"/>
    <s v="USD"/>
    <x v="2128"/>
    <x v="2129"/>
    <b v="0"/>
    <x v="8"/>
    <x v="1"/>
    <x v="17"/>
    <x v="2"/>
    <x v="2129"/>
  </r>
  <r>
    <n v="2130"/>
    <x v="2130"/>
    <x v="2128"/>
    <x v="247"/>
    <x v="1079"/>
    <x v="2"/>
    <x v="0"/>
    <s v="USD"/>
    <x v="2129"/>
    <x v="2130"/>
    <b v="0"/>
    <x v="80"/>
    <x v="1"/>
    <x v="17"/>
    <x v="3"/>
    <x v="2130"/>
  </r>
  <r>
    <n v="2131"/>
    <x v="2131"/>
    <x v="2129"/>
    <x v="2"/>
    <x v="379"/>
    <x v="2"/>
    <x v="0"/>
    <s v="USD"/>
    <x v="2130"/>
    <x v="2131"/>
    <b v="0"/>
    <x v="83"/>
    <x v="1"/>
    <x v="17"/>
    <x v="0"/>
    <x v="2131"/>
  </r>
  <r>
    <n v="2132"/>
    <x v="2132"/>
    <x v="2130"/>
    <x v="57"/>
    <x v="1485"/>
    <x v="2"/>
    <x v="0"/>
    <s v="USD"/>
    <x v="2131"/>
    <x v="2132"/>
    <b v="0"/>
    <x v="221"/>
    <x v="1"/>
    <x v="17"/>
    <x v="3"/>
    <x v="2132"/>
  </r>
  <r>
    <n v="2133"/>
    <x v="2133"/>
    <x v="2131"/>
    <x v="28"/>
    <x v="1486"/>
    <x v="2"/>
    <x v="0"/>
    <s v="USD"/>
    <x v="2132"/>
    <x v="2133"/>
    <b v="0"/>
    <x v="83"/>
    <x v="1"/>
    <x v="17"/>
    <x v="6"/>
    <x v="2133"/>
  </r>
  <r>
    <n v="2134"/>
    <x v="2134"/>
    <x v="2132"/>
    <x v="12"/>
    <x v="1487"/>
    <x v="2"/>
    <x v="0"/>
    <s v="USD"/>
    <x v="2133"/>
    <x v="2134"/>
    <b v="0"/>
    <x v="83"/>
    <x v="1"/>
    <x v="17"/>
    <x v="4"/>
    <x v="2134"/>
  </r>
  <r>
    <n v="2135"/>
    <x v="2135"/>
    <x v="2133"/>
    <x v="10"/>
    <x v="1488"/>
    <x v="2"/>
    <x v="0"/>
    <s v="USD"/>
    <x v="2134"/>
    <x v="2135"/>
    <b v="0"/>
    <x v="19"/>
    <x v="1"/>
    <x v="17"/>
    <x v="5"/>
    <x v="2135"/>
  </r>
  <r>
    <n v="2136"/>
    <x v="2136"/>
    <x v="2134"/>
    <x v="58"/>
    <x v="1489"/>
    <x v="2"/>
    <x v="0"/>
    <s v="USD"/>
    <x v="2135"/>
    <x v="2136"/>
    <b v="0"/>
    <x v="80"/>
    <x v="1"/>
    <x v="17"/>
    <x v="4"/>
    <x v="2136"/>
  </r>
  <r>
    <n v="2137"/>
    <x v="2137"/>
    <x v="2135"/>
    <x v="63"/>
    <x v="1490"/>
    <x v="2"/>
    <x v="5"/>
    <s v="CAD"/>
    <x v="2136"/>
    <x v="2137"/>
    <b v="0"/>
    <x v="408"/>
    <x v="1"/>
    <x v="17"/>
    <x v="3"/>
    <x v="2137"/>
  </r>
  <r>
    <n v="2138"/>
    <x v="2138"/>
    <x v="2136"/>
    <x v="28"/>
    <x v="1491"/>
    <x v="2"/>
    <x v="1"/>
    <s v="GBP"/>
    <x v="2137"/>
    <x v="2138"/>
    <b v="0"/>
    <x v="8"/>
    <x v="1"/>
    <x v="17"/>
    <x v="4"/>
    <x v="2138"/>
  </r>
  <r>
    <n v="2139"/>
    <x v="2139"/>
    <x v="2137"/>
    <x v="11"/>
    <x v="1492"/>
    <x v="2"/>
    <x v="0"/>
    <s v="USD"/>
    <x v="2138"/>
    <x v="2139"/>
    <b v="0"/>
    <x v="66"/>
    <x v="1"/>
    <x v="17"/>
    <x v="2"/>
    <x v="2139"/>
  </r>
  <r>
    <n v="2140"/>
    <x v="2140"/>
    <x v="2138"/>
    <x v="69"/>
    <x v="145"/>
    <x v="2"/>
    <x v="0"/>
    <s v="USD"/>
    <x v="2139"/>
    <x v="2140"/>
    <b v="0"/>
    <x v="202"/>
    <x v="1"/>
    <x v="17"/>
    <x v="5"/>
    <x v="2140"/>
  </r>
  <r>
    <n v="2141"/>
    <x v="2141"/>
    <x v="2139"/>
    <x v="36"/>
    <x v="117"/>
    <x v="2"/>
    <x v="0"/>
    <s v="USD"/>
    <x v="2140"/>
    <x v="2141"/>
    <b v="0"/>
    <x v="78"/>
    <x v="1"/>
    <x v="17"/>
    <x v="3"/>
    <x v="2141"/>
  </r>
  <r>
    <n v="2142"/>
    <x v="2142"/>
    <x v="2140"/>
    <x v="124"/>
    <x v="321"/>
    <x v="2"/>
    <x v="12"/>
    <s v="EUR"/>
    <x v="2141"/>
    <x v="2142"/>
    <b v="0"/>
    <x v="8"/>
    <x v="1"/>
    <x v="17"/>
    <x v="0"/>
    <x v="2142"/>
  </r>
  <r>
    <n v="2143"/>
    <x v="2143"/>
    <x v="2141"/>
    <x v="13"/>
    <x v="1175"/>
    <x v="2"/>
    <x v="0"/>
    <s v="USD"/>
    <x v="2142"/>
    <x v="2143"/>
    <b v="0"/>
    <x v="81"/>
    <x v="1"/>
    <x v="17"/>
    <x v="7"/>
    <x v="2143"/>
  </r>
  <r>
    <n v="2144"/>
    <x v="2144"/>
    <x v="2142"/>
    <x v="322"/>
    <x v="1493"/>
    <x v="2"/>
    <x v="0"/>
    <s v="USD"/>
    <x v="2143"/>
    <x v="2144"/>
    <b v="0"/>
    <x v="54"/>
    <x v="1"/>
    <x v="17"/>
    <x v="4"/>
    <x v="2144"/>
  </r>
  <r>
    <n v="2145"/>
    <x v="2145"/>
    <x v="2143"/>
    <x v="36"/>
    <x v="1494"/>
    <x v="2"/>
    <x v="0"/>
    <s v="USD"/>
    <x v="2144"/>
    <x v="2145"/>
    <b v="0"/>
    <x v="30"/>
    <x v="1"/>
    <x v="17"/>
    <x v="4"/>
    <x v="2145"/>
  </r>
  <r>
    <n v="2146"/>
    <x v="2146"/>
    <x v="2144"/>
    <x v="10"/>
    <x v="116"/>
    <x v="2"/>
    <x v="0"/>
    <s v="USD"/>
    <x v="2145"/>
    <x v="2146"/>
    <b v="0"/>
    <x v="29"/>
    <x v="1"/>
    <x v="17"/>
    <x v="2"/>
    <x v="2146"/>
  </r>
  <r>
    <n v="2147"/>
    <x v="2147"/>
    <x v="2145"/>
    <x v="303"/>
    <x v="1495"/>
    <x v="2"/>
    <x v="0"/>
    <s v="USD"/>
    <x v="2146"/>
    <x v="2147"/>
    <b v="0"/>
    <x v="165"/>
    <x v="1"/>
    <x v="17"/>
    <x v="3"/>
    <x v="2147"/>
  </r>
  <r>
    <n v="2148"/>
    <x v="2148"/>
    <x v="2146"/>
    <x v="213"/>
    <x v="369"/>
    <x v="2"/>
    <x v="1"/>
    <s v="GBP"/>
    <x v="2147"/>
    <x v="2148"/>
    <b v="0"/>
    <x v="84"/>
    <x v="1"/>
    <x v="17"/>
    <x v="0"/>
    <x v="2148"/>
  </r>
  <r>
    <n v="2149"/>
    <x v="2149"/>
    <x v="2147"/>
    <x v="13"/>
    <x v="117"/>
    <x v="2"/>
    <x v="0"/>
    <s v="USD"/>
    <x v="2148"/>
    <x v="2149"/>
    <b v="0"/>
    <x v="78"/>
    <x v="1"/>
    <x v="17"/>
    <x v="7"/>
    <x v="2149"/>
  </r>
  <r>
    <n v="2150"/>
    <x v="2150"/>
    <x v="2148"/>
    <x v="63"/>
    <x v="1496"/>
    <x v="2"/>
    <x v="10"/>
    <s v="NOK"/>
    <x v="2149"/>
    <x v="2150"/>
    <b v="0"/>
    <x v="80"/>
    <x v="1"/>
    <x v="17"/>
    <x v="2"/>
    <x v="2150"/>
  </r>
  <r>
    <n v="2151"/>
    <x v="2151"/>
    <x v="2149"/>
    <x v="101"/>
    <x v="1497"/>
    <x v="2"/>
    <x v="0"/>
    <s v="USD"/>
    <x v="2150"/>
    <x v="2151"/>
    <b v="0"/>
    <x v="79"/>
    <x v="1"/>
    <x v="17"/>
    <x v="2"/>
    <x v="2151"/>
  </r>
  <r>
    <n v="2152"/>
    <x v="2152"/>
    <x v="2150"/>
    <x v="11"/>
    <x v="155"/>
    <x v="2"/>
    <x v="0"/>
    <s v="USD"/>
    <x v="2151"/>
    <x v="2152"/>
    <b v="0"/>
    <x v="80"/>
    <x v="1"/>
    <x v="17"/>
    <x v="3"/>
    <x v="2152"/>
  </r>
  <r>
    <n v="2153"/>
    <x v="2153"/>
    <x v="2151"/>
    <x v="323"/>
    <x v="1172"/>
    <x v="2"/>
    <x v="0"/>
    <s v="USD"/>
    <x v="2152"/>
    <x v="2153"/>
    <b v="0"/>
    <x v="80"/>
    <x v="1"/>
    <x v="17"/>
    <x v="3"/>
    <x v="2153"/>
  </r>
  <r>
    <n v="2154"/>
    <x v="2154"/>
    <x v="2152"/>
    <x v="49"/>
    <x v="369"/>
    <x v="2"/>
    <x v="0"/>
    <s v="USD"/>
    <x v="2153"/>
    <x v="2154"/>
    <b v="0"/>
    <x v="84"/>
    <x v="1"/>
    <x v="17"/>
    <x v="3"/>
    <x v="2154"/>
  </r>
  <r>
    <n v="2155"/>
    <x v="2155"/>
    <x v="2153"/>
    <x v="10"/>
    <x v="129"/>
    <x v="2"/>
    <x v="1"/>
    <s v="GBP"/>
    <x v="2154"/>
    <x v="2155"/>
    <b v="0"/>
    <x v="81"/>
    <x v="1"/>
    <x v="17"/>
    <x v="2"/>
    <x v="2155"/>
  </r>
  <r>
    <n v="2156"/>
    <x v="2156"/>
    <x v="2154"/>
    <x v="324"/>
    <x v="1498"/>
    <x v="2"/>
    <x v="0"/>
    <s v="USD"/>
    <x v="2155"/>
    <x v="2156"/>
    <b v="0"/>
    <x v="183"/>
    <x v="1"/>
    <x v="17"/>
    <x v="4"/>
    <x v="2156"/>
  </r>
  <r>
    <n v="2157"/>
    <x v="2157"/>
    <x v="2155"/>
    <x v="96"/>
    <x v="1499"/>
    <x v="2"/>
    <x v="0"/>
    <s v="USD"/>
    <x v="2156"/>
    <x v="2157"/>
    <b v="0"/>
    <x v="7"/>
    <x v="1"/>
    <x v="17"/>
    <x v="2"/>
    <x v="2157"/>
  </r>
  <r>
    <n v="2158"/>
    <x v="2158"/>
    <x v="2156"/>
    <x v="82"/>
    <x v="1500"/>
    <x v="2"/>
    <x v="0"/>
    <s v="USD"/>
    <x v="2157"/>
    <x v="2158"/>
    <b v="0"/>
    <x v="409"/>
    <x v="1"/>
    <x v="17"/>
    <x v="5"/>
    <x v="2158"/>
  </r>
  <r>
    <n v="2159"/>
    <x v="2159"/>
    <x v="2157"/>
    <x v="172"/>
    <x v="375"/>
    <x v="2"/>
    <x v="0"/>
    <s v="USD"/>
    <x v="2158"/>
    <x v="2159"/>
    <b v="0"/>
    <x v="84"/>
    <x v="1"/>
    <x v="17"/>
    <x v="6"/>
    <x v="2159"/>
  </r>
  <r>
    <n v="2160"/>
    <x v="2160"/>
    <x v="2158"/>
    <x v="3"/>
    <x v="1079"/>
    <x v="2"/>
    <x v="0"/>
    <s v="USD"/>
    <x v="2159"/>
    <x v="2160"/>
    <b v="0"/>
    <x v="38"/>
    <x v="1"/>
    <x v="17"/>
    <x v="5"/>
    <x v="2160"/>
  </r>
  <r>
    <n v="2161"/>
    <x v="2161"/>
    <x v="2159"/>
    <x v="44"/>
    <x v="1501"/>
    <x v="0"/>
    <x v="0"/>
    <s v="USD"/>
    <x v="2160"/>
    <x v="2161"/>
    <b v="0"/>
    <x v="62"/>
    <x v="0"/>
    <x v="11"/>
    <x v="0"/>
    <x v="2161"/>
  </r>
  <r>
    <n v="2162"/>
    <x v="2162"/>
    <x v="2160"/>
    <x v="37"/>
    <x v="1502"/>
    <x v="0"/>
    <x v="0"/>
    <s v="USD"/>
    <x v="2161"/>
    <x v="2162"/>
    <b v="0"/>
    <x v="6"/>
    <x v="0"/>
    <x v="11"/>
    <x v="3"/>
    <x v="2162"/>
  </r>
  <r>
    <n v="2163"/>
    <x v="2163"/>
    <x v="2161"/>
    <x v="30"/>
    <x v="1503"/>
    <x v="0"/>
    <x v="0"/>
    <s v="USD"/>
    <x v="2162"/>
    <x v="2163"/>
    <b v="0"/>
    <x v="34"/>
    <x v="0"/>
    <x v="11"/>
    <x v="0"/>
    <x v="2163"/>
  </r>
  <r>
    <n v="2164"/>
    <x v="2164"/>
    <x v="2162"/>
    <x v="62"/>
    <x v="1504"/>
    <x v="0"/>
    <x v="0"/>
    <s v="USD"/>
    <x v="2163"/>
    <x v="2164"/>
    <b v="0"/>
    <x v="183"/>
    <x v="0"/>
    <x v="11"/>
    <x v="2"/>
    <x v="2164"/>
  </r>
  <r>
    <n v="2165"/>
    <x v="2165"/>
    <x v="2163"/>
    <x v="30"/>
    <x v="1505"/>
    <x v="0"/>
    <x v="6"/>
    <s v="EUR"/>
    <x v="2164"/>
    <x v="2165"/>
    <b v="0"/>
    <x v="27"/>
    <x v="0"/>
    <x v="11"/>
    <x v="2"/>
    <x v="2165"/>
  </r>
  <r>
    <n v="2166"/>
    <x v="2166"/>
    <x v="2164"/>
    <x v="13"/>
    <x v="1506"/>
    <x v="0"/>
    <x v="0"/>
    <s v="USD"/>
    <x v="2165"/>
    <x v="2166"/>
    <b v="0"/>
    <x v="58"/>
    <x v="0"/>
    <x v="11"/>
    <x v="3"/>
    <x v="2166"/>
  </r>
  <r>
    <n v="2167"/>
    <x v="2167"/>
    <x v="2165"/>
    <x v="325"/>
    <x v="147"/>
    <x v="0"/>
    <x v="0"/>
    <s v="USD"/>
    <x v="2166"/>
    <x v="2167"/>
    <b v="0"/>
    <x v="22"/>
    <x v="0"/>
    <x v="11"/>
    <x v="5"/>
    <x v="2167"/>
  </r>
  <r>
    <n v="2168"/>
    <x v="2168"/>
    <x v="2166"/>
    <x v="102"/>
    <x v="1507"/>
    <x v="0"/>
    <x v="0"/>
    <s v="USD"/>
    <x v="2167"/>
    <x v="2168"/>
    <b v="0"/>
    <x v="158"/>
    <x v="0"/>
    <x v="11"/>
    <x v="1"/>
    <x v="2168"/>
  </r>
  <r>
    <n v="2169"/>
    <x v="2169"/>
    <x v="2167"/>
    <x v="326"/>
    <x v="358"/>
    <x v="0"/>
    <x v="0"/>
    <s v="USD"/>
    <x v="2168"/>
    <x v="2169"/>
    <b v="0"/>
    <x v="63"/>
    <x v="0"/>
    <x v="11"/>
    <x v="1"/>
    <x v="2169"/>
  </r>
  <r>
    <n v="2170"/>
    <x v="2170"/>
    <x v="2168"/>
    <x v="18"/>
    <x v="1508"/>
    <x v="0"/>
    <x v="0"/>
    <s v="USD"/>
    <x v="2169"/>
    <x v="2170"/>
    <b v="0"/>
    <x v="10"/>
    <x v="0"/>
    <x v="11"/>
    <x v="0"/>
    <x v="2170"/>
  </r>
  <r>
    <n v="2171"/>
    <x v="2171"/>
    <x v="2169"/>
    <x v="23"/>
    <x v="1509"/>
    <x v="0"/>
    <x v="0"/>
    <s v="USD"/>
    <x v="2170"/>
    <x v="2171"/>
    <b v="0"/>
    <x v="5"/>
    <x v="0"/>
    <x v="11"/>
    <x v="0"/>
    <x v="2171"/>
  </r>
  <r>
    <n v="2172"/>
    <x v="2172"/>
    <x v="2170"/>
    <x v="28"/>
    <x v="325"/>
    <x v="0"/>
    <x v="0"/>
    <s v="USD"/>
    <x v="2171"/>
    <x v="2172"/>
    <b v="0"/>
    <x v="62"/>
    <x v="0"/>
    <x v="11"/>
    <x v="0"/>
    <x v="2172"/>
  </r>
  <r>
    <n v="2173"/>
    <x v="2173"/>
    <x v="2171"/>
    <x v="285"/>
    <x v="1510"/>
    <x v="0"/>
    <x v="0"/>
    <s v="USD"/>
    <x v="2172"/>
    <x v="2173"/>
    <b v="0"/>
    <x v="240"/>
    <x v="0"/>
    <x v="11"/>
    <x v="4"/>
    <x v="2173"/>
  </r>
  <r>
    <n v="2174"/>
    <x v="2174"/>
    <x v="2172"/>
    <x v="23"/>
    <x v="1511"/>
    <x v="0"/>
    <x v="1"/>
    <s v="GBP"/>
    <x v="2173"/>
    <x v="2174"/>
    <b v="0"/>
    <x v="287"/>
    <x v="0"/>
    <x v="11"/>
    <x v="2"/>
    <x v="2174"/>
  </r>
  <r>
    <n v="2175"/>
    <x v="2175"/>
    <x v="2173"/>
    <x v="176"/>
    <x v="1512"/>
    <x v="0"/>
    <x v="0"/>
    <s v="USD"/>
    <x v="2174"/>
    <x v="2175"/>
    <b v="0"/>
    <x v="55"/>
    <x v="0"/>
    <x v="11"/>
    <x v="2"/>
    <x v="2175"/>
  </r>
  <r>
    <n v="2176"/>
    <x v="2176"/>
    <x v="2174"/>
    <x v="10"/>
    <x v="1513"/>
    <x v="0"/>
    <x v="0"/>
    <s v="USD"/>
    <x v="2175"/>
    <x v="2176"/>
    <b v="0"/>
    <x v="26"/>
    <x v="0"/>
    <x v="11"/>
    <x v="0"/>
    <x v="2176"/>
  </r>
  <r>
    <n v="2177"/>
    <x v="2177"/>
    <x v="2175"/>
    <x v="30"/>
    <x v="1514"/>
    <x v="0"/>
    <x v="0"/>
    <s v="USD"/>
    <x v="2176"/>
    <x v="2177"/>
    <b v="0"/>
    <x v="44"/>
    <x v="0"/>
    <x v="11"/>
    <x v="2"/>
    <x v="2177"/>
  </r>
  <r>
    <n v="2178"/>
    <x v="2178"/>
    <x v="2176"/>
    <x v="31"/>
    <x v="1515"/>
    <x v="0"/>
    <x v="0"/>
    <s v="USD"/>
    <x v="2177"/>
    <x v="2178"/>
    <b v="0"/>
    <x v="410"/>
    <x v="0"/>
    <x v="11"/>
    <x v="2"/>
    <x v="2178"/>
  </r>
  <r>
    <n v="2179"/>
    <x v="2179"/>
    <x v="2177"/>
    <x v="28"/>
    <x v="1516"/>
    <x v="0"/>
    <x v="0"/>
    <s v="USD"/>
    <x v="2178"/>
    <x v="2179"/>
    <b v="0"/>
    <x v="64"/>
    <x v="0"/>
    <x v="11"/>
    <x v="0"/>
    <x v="2179"/>
  </r>
  <r>
    <n v="2180"/>
    <x v="2180"/>
    <x v="2178"/>
    <x v="10"/>
    <x v="1517"/>
    <x v="0"/>
    <x v="0"/>
    <s v="USD"/>
    <x v="2179"/>
    <x v="2180"/>
    <b v="0"/>
    <x v="76"/>
    <x v="0"/>
    <x v="11"/>
    <x v="0"/>
    <x v="2180"/>
  </r>
  <r>
    <n v="2181"/>
    <x v="2181"/>
    <x v="2179"/>
    <x v="13"/>
    <x v="1518"/>
    <x v="0"/>
    <x v="0"/>
    <s v="USD"/>
    <x v="2180"/>
    <x v="2181"/>
    <b v="0"/>
    <x v="28"/>
    <x v="0"/>
    <x v="32"/>
    <x v="1"/>
    <x v="2181"/>
  </r>
  <r>
    <n v="2182"/>
    <x v="2182"/>
    <x v="2180"/>
    <x v="9"/>
    <x v="1519"/>
    <x v="0"/>
    <x v="5"/>
    <s v="CAD"/>
    <x v="2181"/>
    <x v="2182"/>
    <b v="0"/>
    <x v="289"/>
    <x v="0"/>
    <x v="32"/>
    <x v="3"/>
    <x v="2182"/>
  </r>
  <r>
    <n v="2183"/>
    <x v="2183"/>
    <x v="2181"/>
    <x v="40"/>
    <x v="1520"/>
    <x v="0"/>
    <x v="0"/>
    <s v="USD"/>
    <x v="2182"/>
    <x v="2183"/>
    <b v="0"/>
    <x v="411"/>
    <x v="0"/>
    <x v="32"/>
    <x v="1"/>
    <x v="2183"/>
  </r>
  <r>
    <n v="2184"/>
    <x v="2184"/>
    <x v="2182"/>
    <x v="3"/>
    <x v="1521"/>
    <x v="0"/>
    <x v="0"/>
    <s v="USD"/>
    <x v="2183"/>
    <x v="2184"/>
    <b v="1"/>
    <x v="161"/>
    <x v="0"/>
    <x v="32"/>
    <x v="2"/>
    <x v="2184"/>
  </r>
  <r>
    <n v="2185"/>
    <x v="2185"/>
    <x v="2183"/>
    <x v="10"/>
    <x v="1522"/>
    <x v="0"/>
    <x v="1"/>
    <s v="GBP"/>
    <x v="2184"/>
    <x v="2185"/>
    <b v="0"/>
    <x v="412"/>
    <x v="0"/>
    <x v="32"/>
    <x v="4"/>
    <x v="2185"/>
  </r>
  <r>
    <n v="2186"/>
    <x v="2186"/>
    <x v="2184"/>
    <x v="22"/>
    <x v="1523"/>
    <x v="0"/>
    <x v="0"/>
    <s v="USD"/>
    <x v="2185"/>
    <x v="2186"/>
    <b v="0"/>
    <x v="413"/>
    <x v="0"/>
    <x v="32"/>
    <x v="2"/>
    <x v="2186"/>
  </r>
  <r>
    <n v="2187"/>
    <x v="2187"/>
    <x v="2185"/>
    <x v="22"/>
    <x v="1524"/>
    <x v="0"/>
    <x v="0"/>
    <s v="USD"/>
    <x v="2186"/>
    <x v="2187"/>
    <b v="1"/>
    <x v="414"/>
    <x v="0"/>
    <x v="32"/>
    <x v="0"/>
    <x v="2187"/>
  </r>
  <r>
    <n v="2188"/>
    <x v="2188"/>
    <x v="2186"/>
    <x v="327"/>
    <x v="1525"/>
    <x v="0"/>
    <x v="2"/>
    <s v="AUD"/>
    <x v="2187"/>
    <x v="2188"/>
    <b v="0"/>
    <x v="415"/>
    <x v="0"/>
    <x v="32"/>
    <x v="2"/>
    <x v="2188"/>
  </r>
  <r>
    <n v="2189"/>
    <x v="2189"/>
    <x v="2187"/>
    <x v="38"/>
    <x v="1526"/>
    <x v="0"/>
    <x v="1"/>
    <s v="GBP"/>
    <x v="2188"/>
    <x v="2189"/>
    <b v="0"/>
    <x v="106"/>
    <x v="0"/>
    <x v="32"/>
    <x v="2"/>
    <x v="2189"/>
  </r>
  <r>
    <n v="2190"/>
    <x v="2190"/>
    <x v="2188"/>
    <x v="266"/>
    <x v="1527"/>
    <x v="0"/>
    <x v="0"/>
    <s v="USD"/>
    <x v="2189"/>
    <x v="2190"/>
    <b v="0"/>
    <x v="416"/>
    <x v="0"/>
    <x v="32"/>
    <x v="2"/>
    <x v="2190"/>
  </r>
  <r>
    <n v="2191"/>
    <x v="2191"/>
    <x v="2189"/>
    <x v="47"/>
    <x v="1528"/>
    <x v="0"/>
    <x v="1"/>
    <s v="GBP"/>
    <x v="2190"/>
    <x v="2191"/>
    <b v="0"/>
    <x v="20"/>
    <x v="0"/>
    <x v="32"/>
    <x v="1"/>
    <x v="2191"/>
  </r>
  <r>
    <n v="2192"/>
    <x v="2192"/>
    <x v="2190"/>
    <x v="14"/>
    <x v="1529"/>
    <x v="0"/>
    <x v="1"/>
    <s v="GBP"/>
    <x v="2191"/>
    <x v="2192"/>
    <b v="0"/>
    <x v="417"/>
    <x v="0"/>
    <x v="32"/>
    <x v="2"/>
    <x v="2192"/>
  </r>
  <r>
    <n v="2193"/>
    <x v="2193"/>
    <x v="2191"/>
    <x v="36"/>
    <x v="1530"/>
    <x v="0"/>
    <x v="0"/>
    <s v="USD"/>
    <x v="2192"/>
    <x v="2193"/>
    <b v="0"/>
    <x v="418"/>
    <x v="0"/>
    <x v="32"/>
    <x v="2"/>
    <x v="2193"/>
  </r>
  <r>
    <n v="2194"/>
    <x v="2194"/>
    <x v="2192"/>
    <x v="3"/>
    <x v="1531"/>
    <x v="0"/>
    <x v="0"/>
    <s v="USD"/>
    <x v="2193"/>
    <x v="2194"/>
    <b v="0"/>
    <x v="419"/>
    <x v="0"/>
    <x v="32"/>
    <x v="2"/>
    <x v="2194"/>
  </r>
  <r>
    <n v="2195"/>
    <x v="2195"/>
    <x v="2193"/>
    <x v="210"/>
    <x v="968"/>
    <x v="0"/>
    <x v="0"/>
    <s v="USD"/>
    <x v="2194"/>
    <x v="2195"/>
    <b v="0"/>
    <x v="248"/>
    <x v="0"/>
    <x v="32"/>
    <x v="0"/>
    <x v="2195"/>
  </r>
  <r>
    <n v="2196"/>
    <x v="2196"/>
    <x v="2194"/>
    <x v="32"/>
    <x v="1532"/>
    <x v="0"/>
    <x v="0"/>
    <s v="USD"/>
    <x v="2195"/>
    <x v="2196"/>
    <b v="0"/>
    <x v="302"/>
    <x v="0"/>
    <x v="32"/>
    <x v="2"/>
    <x v="2196"/>
  </r>
  <r>
    <n v="2197"/>
    <x v="2197"/>
    <x v="2195"/>
    <x v="11"/>
    <x v="1533"/>
    <x v="0"/>
    <x v="0"/>
    <s v="USD"/>
    <x v="2196"/>
    <x v="2197"/>
    <b v="0"/>
    <x v="420"/>
    <x v="0"/>
    <x v="32"/>
    <x v="0"/>
    <x v="2197"/>
  </r>
  <r>
    <n v="2198"/>
    <x v="2198"/>
    <x v="2196"/>
    <x v="79"/>
    <x v="1534"/>
    <x v="0"/>
    <x v="0"/>
    <s v="USD"/>
    <x v="2197"/>
    <x v="2198"/>
    <b v="0"/>
    <x v="421"/>
    <x v="0"/>
    <x v="32"/>
    <x v="0"/>
    <x v="2198"/>
  </r>
  <r>
    <n v="2199"/>
    <x v="2199"/>
    <x v="2197"/>
    <x v="7"/>
    <x v="1535"/>
    <x v="0"/>
    <x v="17"/>
    <s v="EUR"/>
    <x v="2198"/>
    <x v="2199"/>
    <b v="1"/>
    <x v="140"/>
    <x v="0"/>
    <x v="32"/>
    <x v="0"/>
    <x v="2199"/>
  </r>
  <r>
    <n v="2200"/>
    <x v="2200"/>
    <x v="2198"/>
    <x v="13"/>
    <x v="1536"/>
    <x v="0"/>
    <x v="1"/>
    <s v="GBP"/>
    <x v="2199"/>
    <x v="2200"/>
    <b v="0"/>
    <x v="40"/>
    <x v="0"/>
    <x v="32"/>
    <x v="0"/>
    <x v="2200"/>
  </r>
  <r>
    <n v="2201"/>
    <x v="2201"/>
    <x v="2199"/>
    <x v="252"/>
    <x v="1537"/>
    <x v="0"/>
    <x v="1"/>
    <s v="GBP"/>
    <x v="2200"/>
    <x v="2201"/>
    <b v="0"/>
    <x v="33"/>
    <x v="0"/>
    <x v="15"/>
    <x v="4"/>
    <x v="2201"/>
  </r>
  <r>
    <n v="2202"/>
    <x v="2202"/>
    <x v="2200"/>
    <x v="23"/>
    <x v="1538"/>
    <x v="0"/>
    <x v="0"/>
    <s v="USD"/>
    <x v="2201"/>
    <x v="2202"/>
    <b v="0"/>
    <x v="422"/>
    <x v="0"/>
    <x v="15"/>
    <x v="5"/>
    <x v="2202"/>
  </r>
  <r>
    <n v="2203"/>
    <x v="2203"/>
    <x v="2201"/>
    <x v="13"/>
    <x v="1539"/>
    <x v="0"/>
    <x v="5"/>
    <s v="CAD"/>
    <x v="2202"/>
    <x v="2203"/>
    <b v="0"/>
    <x v="133"/>
    <x v="0"/>
    <x v="15"/>
    <x v="0"/>
    <x v="2203"/>
  </r>
  <r>
    <n v="2204"/>
    <x v="2204"/>
    <x v="2202"/>
    <x v="15"/>
    <x v="1540"/>
    <x v="0"/>
    <x v="0"/>
    <s v="USD"/>
    <x v="2203"/>
    <x v="2204"/>
    <b v="0"/>
    <x v="196"/>
    <x v="0"/>
    <x v="15"/>
    <x v="4"/>
    <x v="2204"/>
  </r>
  <r>
    <n v="2205"/>
    <x v="2205"/>
    <x v="2203"/>
    <x v="47"/>
    <x v="1541"/>
    <x v="0"/>
    <x v="0"/>
    <s v="USD"/>
    <x v="2204"/>
    <x v="2205"/>
    <b v="0"/>
    <x v="74"/>
    <x v="0"/>
    <x v="15"/>
    <x v="5"/>
    <x v="2205"/>
  </r>
  <r>
    <n v="2206"/>
    <x v="2206"/>
    <x v="2204"/>
    <x v="184"/>
    <x v="932"/>
    <x v="0"/>
    <x v="0"/>
    <s v="USD"/>
    <x v="2205"/>
    <x v="2206"/>
    <b v="0"/>
    <x v="69"/>
    <x v="0"/>
    <x v="15"/>
    <x v="5"/>
    <x v="2206"/>
  </r>
  <r>
    <n v="2207"/>
    <x v="2207"/>
    <x v="2205"/>
    <x v="13"/>
    <x v="41"/>
    <x v="0"/>
    <x v="0"/>
    <s v="USD"/>
    <x v="2206"/>
    <x v="2207"/>
    <b v="0"/>
    <x v="63"/>
    <x v="0"/>
    <x v="15"/>
    <x v="4"/>
    <x v="2207"/>
  </r>
  <r>
    <n v="2208"/>
    <x v="2208"/>
    <x v="2206"/>
    <x v="28"/>
    <x v="1542"/>
    <x v="0"/>
    <x v="0"/>
    <s v="USD"/>
    <x v="2207"/>
    <x v="2208"/>
    <b v="0"/>
    <x v="54"/>
    <x v="0"/>
    <x v="15"/>
    <x v="5"/>
    <x v="2208"/>
  </r>
  <r>
    <n v="2209"/>
    <x v="2209"/>
    <x v="2207"/>
    <x v="2"/>
    <x v="1543"/>
    <x v="0"/>
    <x v="1"/>
    <s v="GBP"/>
    <x v="2208"/>
    <x v="2209"/>
    <b v="0"/>
    <x v="41"/>
    <x v="0"/>
    <x v="15"/>
    <x v="3"/>
    <x v="2209"/>
  </r>
  <r>
    <n v="2210"/>
    <x v="2210"/>
    <x v="2208"/>
    <x v="23"/>
    <x v="1544"/>
    <x v="0"/>
    <x v="0"/>
    <s v="USD"/>
    <x v="2209"/>
    <x v="2210"/>
    <b v="0"/>
    <x v="250"/>
    <x v="0"/>
    <x v="15"/>
    <x v="5"/>
    <x v="2210"/>
  </r>
  <r>
    <n v="2211"/>
    <x v="2211"/>
    <x v="2209"/>
    <x v="30"/>
    <x v="1545"/>
    <x v="0"/>
    <x v="0"/>
    <s v="USD"/>
    <x v="2210"/>
    <x v="2211"/>
    <b v="0"/>
    <x v="148"/>
    <x v="0"/>
    <x v="15"/>
    <x v="3"/>
    <x v="2211"/>
  </r>
  <r>
    <n v="2212"/>
    <x v="2212"/>
    <x v="2210"/>
    <x v="12"/>
    <x v="1546"/>
    <x v="0"/>
    <x v="0"/>
    <s v="USD"/>
    <x v="2211"/>
    <x v="2212"/>
    <b v="0"/>
    <x v="252"/>
    <x v="0"/>
    <x v="15"/>
    <x v="4"/>
    <x v="2212"/>
  </r>
  <r>
    <n v="2213"/>
    <x v="2213"/>
    <x v="2211"/>
    <x v="328"/>
    <x v="115"/>
    <x v="0"/>
    <x v="0"/>
    <s v="USD"/>
    <x v="2212"/>
    <x v="2213"/>
    <b v="0"/>
    <x v="29"/>
    <x v="0"/>
    <x v="15"/>
    <x v="0"/>
    <x v="2213"/>
  </r>
  <r>
    <n v="2214"/>
    <x v="2214"/>
    <x v="2212"/>
    <x v="20"/>
    <x v="1547"/>
    <x v="0"/>
    <x v="0"/>
    <s v="USD"/>
    <x v="2213"/>
    <x v="2214"/>
    <b v="0"/>
    <x v="54"/>
    <x v="0"/>
    <x v="15"/>
    <x v="3"/>
    <x v="2214"/>
  </r>
  <r>
    <n v="2215"/>
    <x v="2215"/>
    <x v="2213"/>
    <x v="131"/>
    <x v="1548"/>
    <x v="0"/>
    <x v="0"/>
    <s v="USD"/>
    <x v="2214"/>
    <x v="2215"/>
    <b v="0"/>
    <x v="51"/>
    <x v="0"/>
    <x v="15"/>
    <x v="5"/>
    <x v="2215"/>
  </r>
  <r>
    <n v="2216"/>
    <x v="2216"/>
    <x v="2214"/>
    <x v="43"/>
    <x v="1549"/>
    <x v="0"/>
    <x v="0"/>
    <s v="USD"/>
    <x v="2215"/>
    <x v="2216"/>
    <b v="0"/>
    <x v="25"/>
    <x v="0"/>
    <x v="15"/>
    <x v="0"/>
    <x v="2216"/>
  </r>
  <r>
    <n v="2217"/>
    <x v="2217"/>
    <x v="2215"/>
    <x v="329"/>
    <x v="94"/>
    <x v="0"/>
    <x v="0"/>
    <s v="USD"/>
    <x v="2216"/>
    <x v="2217"/>
    <b v="0"/>
    <x v="82"/>
    <x v="0"/>
    <x v="15"/>
    <x v="0"/>
    <x v="2217"/>
  </r>
  <r>
    <n v="2218"/>
    <x v="2218"/>
    <x v="2216"/>
    <x v="13"/>
    <x v="1550"/>
    <x v="0"/>
    <x v="0"/>
    <s v="USD"/>
    <x v="2217"/>
    <x v="2218"/>
    <b v="0"/>
    <x v="88"/>
    <x v="0"/>
    <x v="15"/>
    <x v="5"/>
    <x v="2218"/>
  </r>
  <r>
    <n v="2219"/>
    <x v="2219"/>
    <x v="2217"/>
    <x v="28"/>
    <x v="1101"/>
    <x v="0"/>
    <x v="0"/>
    <s v="USD"/>
    <x v="2218"/>
    <x v="2219"/>
    <b v="0"/>
    <x v="10"/>
    <x v="0"/>
    <x v="15"/>
    <x v="0"/>
    <x v="2219"/>
  </r>
  <r>
    <n v="2220"/>
    <x v="2220"/>
    <x v="2218"/>
    <x v="8"/>
    <x v="1551"/>
    <x v="0"/>
    <x v="0"/>
    <s v="USD"/>
    <x v="2219"/>
    <x v="2220"/>
    <b v="0"/>
    <x v="50"/>
    <x v="0"/>
    <x v="15"/>
    <x v="4"/>
    <x v="2220"/>
  </r>
  <r>
    <n v="2221"/>
    <x v="2221"/>
    <x v="2219"/>
    <x v="51"/>
    <x v="1552"/>
    <x v="0"/>
    <x v="0"/>
    <s v="USD"/>
    <x v="2220"/>
    <x v="2221"/>
    <b v="0"/>
    <x v="423"/>
    <x v="0"/>
    <x v="32"/>
    <x v="2"/>
    <x v="2221"/>
  </r>
  <r>
    <n v="2222"/>
    <x v="2222"/>
    <x v="2220"/>
    <x v="2"/>
    <x v="1553"/>
    <x v="0"/>
    <x v="0"/>
    <s v="USD"/>
    <x v="2221"/>
    <x v="2222"/>
    <b v="0"/>
    <x v="209"/>
    <x v="0"/>
    <x v="32"/>
    <x v="6"/>
    <x v="2222"/>
  </r>
  <r>
    <n v="2223"/>
    <x v="2223"/>
    <x v="2221"/>
    <x v="330"/>
    <x v="1554"/>
    <x v="0"/>
    <x v="5"/>
    <s v="CAD"/>
    <x v="2222"/>
    <x v="2223"/>
    <b v="0"/>
    <x v="61"/>
    <x v="0"/>
    <x v="32"/>
    <x v="0"/>
    <x v="2223"/>
  </r>
  <r>
    <n v="2224"/>
    <x v="2224"/>
    <x v="2222"/>
    <x v="3"/>
    <x v="1555"/>
    <x v="0"/>
    <x v="0"/>
    <s v="USD"/>
    <x v="2223"/>
    <x v="2224"/>
    <b v="0"/>
    <x v="228"/>
    <x v="0"/>
    <x v="32"/>
    <x v="2"/>
    <x v="2224"/>
  </r>
  <r>
    <n v="2225"/>
    <x v="2225"/>
    <x v="2223"/>
    <x v="223"/>
    <x v="1556"/>
    <x v="0"/>
    <x v="1"/>
    <s v="GBP"/>
    <x v="2224"/>
    <x v="2225"/>
    <b v="0"/>
    <x v="424"/>
    <x v="0"/>
    <x v="32"/>
    <x v="3"/>
    <x v="2225"/>
  </r>
  <r>
    <n v="2226"/>
    <x v="2226"/>
    <x v="2224"/>
    <x v="102"/>
    <x v="1557"/>
    <x v="0"/>
    <x v="0"/>
    <s v="USD"/>
    <x v="2225"/>
    <x v="2226"/>
    <b v="0"/>
    <x v="306"/>
    <x v="0"/>
    <x v="32"/>
    <x v="2"/>
    <x v="2226"/>
  </r>
  <r>
    <n v="2227"/>
    <x v="2227"/>
    <x v="2225"/>
    <x v="93"/>
    <x v="1558"/>
    <x v="0"/>
    <x v="1"/>
    <s v="GBP"/>
    <x v="2226"/>
    <x v="2227"/>
    <b v="0"/>
    <x v="425"/>
    <x v="0"/>
    <x v="32"/>
    <x v="4"/>
    <x v="2227"/>
  </r>
  <r>
    <n v="2228"/>
    <x v="2228"/>
    <x v="2226"/>
    <x v="28"/>
    <x v="1559"/>
    <x v="0"/>
    <x v="12"/>
    <s v="EUR"/>
    <x v="2227"/>
    <x v="2228"/>
    <b v="0"/>
    <x v="296"/>
    <x v="0"/>
    <x v="32"/>
    <x v="0"/>
    <x v="2228"/>
  </r>
  <r>
    <n v="2229"/>
    <x v="2229"/>
    <x v="2227"/>
    <x v="331"/>
    <x v="1560"/>
    <x v="0"/>
    <x v="0"/>
    <s v="USD"/>
    <x v="2228"/>
    <x v="2229"/>
    <b v="0"/>
    <x v="380"/>
    <x v="0"/>
    <x v="32"/>
    <x v="4"/>
    <x v="2229"/>
  </r>
  <r>
    <n v="2230"/>
    <x v="2230"/>
    <x v="2228"/>
    <x v="0"/>
    <x v="1561"/>
    <x v="0"/>
    <x v="0"/>
    <s v="USD"/>
    <x v="2229"/>
    <x v="2230"/>
    <b v="0"/>
    <x v="156"/>
    <x v="0"/>
    <x v="32"/>
    <x v="3"/>
    <x v="2230"/>
  </r>
  <r>
    <n v="2231"/>
    <x v="2231"/>
    <x v="2229"/>
    <x v="30"/>
    <x v="1562"/>
    <x v="0"/>
    <x v="0"/>
    <s v="USD"/>
    <x v="2230"/>
    <x v="2231"/>
    <b v="0"/>
    <x v="426"/>
    <x v="0"/>
    <x v="32"/>
    <x v="4"/>
    <x v="2231"/>
  </r>
  <r>
    <n v="2232"/>
    <x v="2232"/>
    <x v="2230"/>
    <x v="10"/>
    <x v="1563"/>
    <x v="0"/>
    <x v="0"/>
    <s v="USD"/>
    <x v="2231"/>
    <x v="2232"/>
    <b v="0"/>
    <x v="427"/>
    <x v="0"/>
    <x v="32"/>
    <x v="3"/>
    <x v="2232"/>
  </r>
  <r>
    <n v="2233"/>
    <x v="2233"/>
    <x v="2231"/>
    <x v="30"/>
    <x v="1564"/>
    <x v="0"/>
    <x v="1"/>
    <s v="GBP"/>
    <x v="2232"/>
    <x v="2233"/>
    <b v="0"/>
    <x v="428"/>
    <x v="0"/>
    <x v="32"/>
    <x v="0"/>
    <x v="2233"/>
  </r>
  <r>
    <n v="2234"/>
    <x v="2234"/>
    <x v="2232"/>
    <x v="213"/>
    <x v="1565"/>
    <x v="0"/>
    <x v="0"/>
    <s v="USD"/>
    <x v="2233"/>
    <x v="2234"/>
    <b v="0"/>
    <x v="33"/>
    <x v="0"/>
    <x v="32"/>
    <x v="2"/>
    <x v="2234"/>
  </r>
  <r>
    <n v="2235"/>
    <x v="2235"/>
    <x v="2233"/>
    <x v="93"/>
    <x v="1566"/>
    <x v="0"/>
    <x v="5"/>
    <s v="CAD"/>
    <x v="2234"/>
    <x v="2235"/>
    <b v="0"/>
    <x v="206"/>
    <x v="0"/>
    <x v="32"/>
    <x v="0"/>
    <x v="2235"/>
  </r>
  <r>
    <n v="2236"/>
    <x v="2236"/>
    <x v="2234"/>
    <x v="70"/>
    <x v="1567"/>
    <x v="0"/>
    <x v="0"/>
    <s v="USD"/>
    <x v="2235"/>
    <x v="2236"/>
    <b v="0"/>
    <x v="340"/>
    <x v="0"/>
    <x v="32"/>
    <x v="2"/>
    <x v="2236"/>
  </r>
  <r>
    <n v="2237"/>
    <x v="2237"/>
    <x v="2235"/>
    <x v="102"/>
    <x v="1568"/>
    <x v="0"/>
    <x v="0"/>
    <s v="USD"/>
    <x v="2236"/>
    <x v="2237"/>
    <b v="0"/>
    <x v="429"/>
    <x v="0"/>
    <x v="32"/>
    <x v="3"/>
    <x v="2237"/>
  </r>
  <r>
    <n v="2238"/>
    <x v="2238"/>
    <x v="2236"/>
    <x v="23"/>
    <x v="1569"/>
    <x v="0"/>
    <x v="12"/>
    <s v="EUR"/>
    <x v="2237"/>
    <x v="2238"/>
    <b v="0"/>
    <x v="1"/>
    <x v="0"/>
    <x v="32"/>
    <x v="1"/>
    <x v="2238"/>
  </r>
  <r>
    <n v="2239"/>
    <x v="2239"/>
    <x v="2237"/>
    <x v="31"/>
    <x v="1570"/>
    <x v="0"/>
    <x v="0"/>
    <s v="USD"/>
    <x v="2238"/>
    <x v="2239"/>
    <b v="0"/>
    <x v="374"/>
    <x v="0"/>
    <x v="32"/>
    <x v="4"/>
    <x v="2239"/>
  </r>
  <r>
    <n v="2240"/>
    <x v="2240"/>
    <x v="2238"/>
    <x v="10"/>
    <x v="1571"/>
    <x v="0"/>
    <x v="0"/>
    <s v="USD"/>
    <x v="2239"/>
    <x v="2240"/>
    <b v="0"/>
    <x v="93"/>
    <x v="0"/>
    <x v="32"/>
    <x v="2"/>
    <x v="2240"/>
  </r>
  <r>
    <n v="2241"/>
    <x v="2241"/>
    <x v="2239"/>
    <x v="28"/>
    <x v="1572"/>
    <x v="0"/>
    <x v="1"/>
    <s v="GBP"/>
    <x v="2240"/>
    <x v="2241"/>
    <b v="0"/>
    <x v="430"/>
    <x v="0"/>
    <x v="32"/>
    <x v="1"/>
    <x v="2241"/>
  </r>
  <r>
    <n v="2242"/>
    <x v="2242"/>
    <x v="2240"/>
    <x v="3"/>
    <x v="1573"/>
    <x v="0"/>
    <x v="0"/>
    <s v="USD"/>
    <x v="2241"/>
    <x v="2242"/>
    <b v="0"/>
    <x v="431"/>
    <x v="0"/>
    <x v="32"/>
    <x v="4"/>
    <x v="2242"/>
  </r>
  <r>
    <n v="2243"/>
    <x v="2243"/>
    <x v="2241"/>
    <x v="332"/>
    <x v="1574"/>
    <x v="0"/>
    <x v="0"/>
    <s v="USD"/>
    <x v="2242"/>
    <x v="2243"/>
    <b v="0"/>
    <x v="432"/>
    <x v="0"/>
    <x v="32"/>
    <x v="1"/>
    <x v="2243"/>
  </r>
  <r>
    <n v="2244"/>
    <x v="2244"/>
    <x v="2242"/>
    <x v="10"/>
    <x v="1575"/>
    <x v="0"/>
    <x v="0"/>
    <s v="USD"/>
    <x v="2243"/>
    <x v="2244"/>
    <b v="0"/>
    <x v="126"/>
    <x v="0"/>
    <x v="32"/>
    <x v="2"/>
    <x v="2244"/>
  </r>
  <r>
    <n v="2245"/>
    <x v="2245"/>
    <x v="2243"/>
    <x v="23"/>
    <x v="1576"/>
    <x v="0"/>
    <x v="0"/>
    <s v="USD"/>
    <x v="2244"/>
    <x v="2245"/>
    <b v="0"/>
    <x v="433"/>
    <x v="0"/>
    <x v="32"/>
    <x v="3"/>
    <x v="2245"/>
  </r>
  <r>
    <n v="2246"/>
    <x v="2246"/>
    <x v="2244"/>
    <x v="30"/>
    <x v="1514"/>
    <x v="0"/>
    <x v="1"/>
    <s v="GBP"/>
    <x v="2245"/>
    <x v="2246"/>
    <b v="0"/>
    <x v="7"/>
    <x v="0"/>
    <x v="32"/>
    <x v="0"/>
    <x v="2246"/>
  </r>
  <r>
    <n v="2247"/>
    <x v="2247"/>
    <x v="2245"/>
    <x v="17"/>
    <x v="1577"/>
    <x v="0"/>
    <x v="0"/>
    <s v="USD"/>
    <x v="2246"/>
    <x v="2247"/>
    <b v="0"/>
    <x v="434"/>
    <x v="0"/>
    <x v="32"/>
    <x v="0"/>
    <x v="2247"/>
  </r>
  <r>
    <n v="2248"/>
    <x v="2248"/>
    <x v="2246"/>
    <x v="39"/>
    <x v="1578"/>
    <x v="0"/>
    <x v="1"/>
    <s v="GBP"/>
    <x v="2247"/>
    <x v="2248"/>
    <b v="0"/>
    <x v="130"/>
    <x v="0"/>
    <x v="32"/>
    <x v="2"/>
    <x v="2248"/>
  </r>
  <r>
    <n v="2249"/>
    <x v="2249"/>
    <x v="2247"/>
    <x v="8"/>
    <x v="1579"/>
    <x v="0"/>
    <x v="0"/>
    <s v="USD"/>
    <x v="2248"/>
    <x v="2249"/>
    <b v="0"/>
    <x v="387"/>
    <x v="0"/>
    <x v="32"/>
    <x v="4"/>
    <x v="2249"/>
  </r>
  <r>
    <n v="2250"/>
    <x v="2250"/>
    <x v="2248"/>
    <x v="31"/>
    <x v="1580"/>
    <x v="0"/>
    <x v="0"/>
    <s v="USD"/>
    <x v="2249"/>
    <x v="2250"/>
    <b v="0"/>
    <x v="435"/>
    <x v="0"/>
    <x v="32"/>
    <x v="2"/>
    <x v="2250"/>
  </r>
  <r>
    <n v="2251"/>
    <x v="2251"/>
    <x v="2249"/>
    <x v="0"/>
    <x v="1581"/>
    <x v="0"/>
    <x v="0"/>
    <s v="USD"/>
    <x v="2250"/>
    <x v="2251"/>
    <b v="0"/>
    <x v="436"/>
    <x v="0"/>
    <x v="32"/>
    <x v="3"/>
    <x v="2251"/>
  </r>
  <r>
    <n v="2252"/>
    <x v="2252"/>
    <x v="2250"/>
    <x v="7"/>
    <x v="1582"/>
    <x v="0"/>
    <x v="3"/>
    <s v="EUR"/>
    <x v="2251"/>
    <x v="2252"/>
    <b v="0"/>
    <x v="437"/>
    <x v="0"/>
    <x v="32"/>
    <x v="2"/>
    <x v="2252"/>
  </r>
  <r>
    <n v="2253"/>
    <x v="2253"/>
    <x v="2251"/>
    <x v="6"/>
    <x v="1583"/>
    <x v="0"/>
    <x v="0"/>
    <s v="USD"/>
    <x v="2252"/>
    <x v="2253"/>
    <b v="0"/>
    <x v="87"/>
    <x v="0"/>
    <x v="32"/>
    <x v="0"/>
    <x v="2253"/>
  </r>
  <r>
    <n v="2254"/>
    <x v="2254"/>
    <x v="2252"/>
    <x v="2"/>
    <x v="1584"/>
    <x v="0"/>
    <x v="0"/>
    <s v="USD"/>
    <x v="2253"/>
    <x v="2254"/>
    <b v="0"/>
    <x v="438"/>
    <x v="0"/>
    <x v="32"/>
    <x v="1"/>
    <x v="2254"/>
  </r>
  <r>
    <n v="2255"/>
    <x v="2255"/>
    <x v="2253"/>
    <x v="333"/>
    <x v="1585"/>
    <x v="0"/>
    <x v="0"/>
    <s v="USD"/>
    <x v="2254"/>
    <x v="2255"/>
    <b v="0"/>
    <x v="197"/>
    <x v="0"/>
    <x v="32"/>
    <x v="2"/>
    <x v="2255"/>
  </r>
  <r>
    <n v="2256"/>
    <x v="2256"/>
    <x v="2254"/>
    <x v="334"/>
    <x v="1586"/>
    <x v="0"/>
    <x v="1"/>
    <s v="GBP"/>
    <x v="2255"/>
    <x v="2256"/>
    <b v="0"/>
    <x v="133"/>
    <x v="0"/>
    <x v="32"/>
    <x v="2"/>
    <x v="2256"/>
  </r>
  <r>
    <n v="2257"/>
    <x v="2257"/>
    <x v="2255"/>
    <x v="30"/>
    <x v="1587"/>
    <x v="0"/>
    <x v="1"/>
    <s v="GBP"/>
    <x v="2256"/>
    <x v="2257"/>
    <b v="0"/>
    <x v="39"/>
    <x v="0"/>
    <x v="32"/>
    <x v="2"/>
    <x v="2257"/>
  </r>
  <r>
    <n v="2258"/>
    <x v="2258"/>
    <x v="2256"/>
    <x v="41"/>
    <x v="1588"/>
    <x v="0"/>
    <x v="0"/>
    <s v="USD"/>
    <x v="2257"/>
    <x v="2258"/>
    <b v="0"/>
    <x v="242"/>
    <x v="0"/>
    <x v="32"/>
    <x v="0"/>
    <x v="2258"/>
  </r>
  <r>
    <n v="2259"/>
    <x v="2259"/>
    <x v="2257"/>
    <x v="28"/>
    <x v="1589"/>
    <x v="0"/>
    <x v="1"/>
    <s v="GBP"/>
    <x v="2258"/>
    <x v="2259"/>
    <b v="0"/>
    <x v="190"/>
    <x v="0"/>
    <x v="32"/>
    <x v="2"/>
    <x v="2259"/>
  </r>
  <r>
    <n v="2260"/>
    <x v="2260"/>
    <x v="2258"/>
    <x v="30"/>
    <x v="1590"/>
    <x v="0"/>
    <x v="0"/>
    <s v="USD"/>
    <x v="2259"/>
    <x v="2260"/>
    <b v="0"/>
    <x v="87"/>
    <x v="0"/>
    <x v="32"/>
    <x v="3"/>
    <x v="2260"/>
  </r>
  <r>
    <n v="2261"/>
    <x v="2261"/>
    <x v="2259"/>
    <x v="28"/>
    <x v="1591"/>
    <x v="0"/>
    <x v="2"/>
    <s v="AUD"/>
    <x v="2260"/>
    <x v="2261"/>
    <b v="0"/>
    <x v="439"/>
    <x v="0"/>
    <x v="32"/>
    <x v="1"/>
    <x v="2261"/>
  </r>
  <r>
    <n v="2262"/>
    <x v="2262"/>
    <x v="2260"/>
    <x v="126"/>
    <x v="1592"/>
    <x v="0"/>
    <x v="0"/>
    <s v="USD"/>
    <x v="2261"/>
    <x v="2262"/>
    <b v="0"/>
    <x v="331"/>
    <x v="0"/>
    <x v="32"/>
    <x v="3"/>
    <x v="2262"/>
  </r>
  <r>
    <n v="2263"/>
    <x v="2263"/>
    <x v="2261"/>
    <x v="51"/>
    <x v="1593"/>
    <x v="0"/>
    <x v="11"/>
    <s v="SEK"/>
    <x v="2262"/>
    <x v="2263"/>
    <b v="0"/>
    <x v="65"/>
    <x v="0"/>
    <x v="32"/>
    <x v="0"/>
    <x v="2263"/>
  </r>
  <r>
    <n v="2264"/>
    <x v="2264"/>
    <x v="2262"/>
    <x v="12"/>
    <x v="1594"/>
    <x v="0"/>
    <x v="0"/>
    <s v="USD"/>
    <x v="2263"/>
    <x v="2264"/>
    <b v="0"/>
    <x v="440"/>
    <x v="0"/>
    <x v="32"/>
    <x v="2"/>
    <x v="2264"/>
  </r>
  <r>
    <n v="2265"/>
    <x v="2265"/>
    <x v="2263"/>
    <x v="48"/>
    <x v="1595"/>
    <x v="0"/>
    <x v="1"/>
    <s v="GBP"/>
    <x v="2264"/>
    <x v="2265"/>
    <b v="0"/>
    <x v="57"/>
    <x v="0"/>
    <x v="32"/>
    <x v="2"/>
    <x v="2265"/>
  </r>
  <r>
    <n v="2266"/>
    <x v="2266"/>
    <x v="2264"/>
    <x v="15"/>
    <x v="1596"/>
    <x v="0"/>
    <x v="0"/>
    <s v="USD"/>
    <x v="2265"/>
    <x v="2266"/>
    <b v="0"/>
    <x v="441"/>
    <x v="0"/>
    <x v="32"/>
    <x v="2"/>
    <x v="2266"/>
  </r>
  <r>
    <n v="2267"/>
    <x v="2267"/>
    <x v="2265"/>
    <x v="22"/>
    <x v="1597"/>
    <x v="0"/>
    <x v="0"/>
    <s v="USD"/>
    <x v="2266"/>
    <x v="2267"/>
    <b v="0"/>
    <x v="442"/>
    <x v="0"/>
    <x v="32"/>
    <x v="3"/>
    <x v="2267"/>
  </r>
  <r>
    <n v="2268"/>
    <x v="2268"/>
    <x v="2266"/>
    <x v="89"/>
    <x v="1598"/>
    <x v="0"/>
    <x v="0"/>
    <s v="USD"/>
    <x v="2267"/>
    <x v="2268"/>
    <b v="0"/>
    <x v="441"/>
    <x v="0"/>
    <x v="32"/>
    <x v="1"/>
    <x v="2268"/>
  </r>
  <r>
    <n v="2269"/>
    <x v="2269"/>
    <x v="2267"/>
    <x v="30"/>
    <x v="1599"/>
    <x v="0"/>
    <x v="0"/>
    <s v="USD"/>
    <x v="2268"/>
    <x v="2269"/>
    <b v="0"/>
    <x v="443"/>
    <x v="0"/>
    <x v="32"/>
    <x v="1"/>
    <x v="2269"/>
  </r>
  <r>
    <n v="2270"/>
    <x v="2270"/>
    <x v="2268"/>
    <x v="31"/>
    <x v="1600"/>
    <x v="0"/>
    <x v="0"/>
    <s v="USD"/>
    <x v="2269"/>
    <x v="2270"/>
    <b v="0"/>
    <x v="444"/>
    <x v="0"/>
    <x v="32"/>
    <x v="2"/>
    <x v="2270"/>
  </r>
  <r>
    <n v="2271"/>
    <x v="2271"/>
    <x v="2269"/>
    <x v="22"/>
    <x v="1601"/>
    <x v="0"/>
    <x v="0"/>
    <s v="USD"/>
    <x v="2270"/>
    <x v="2271"/>
    <b v="0"/>
    <x v="445"/>
    <x v="0"/>
    <x v="32"/>
    <x v="2"/>
    <x v="2271"/>
  </r>
  <r>
    <n v="2272"/>
    <x v="2272"/>
    <x v="2270"/>
    <x v="28"/>
    <x v="1602"/>
    <x v="0"/>
    <x v="0"/>
    <s v="USD"/>
    <x v="2271"/>
    <x v="2272"/>
    <b v="0"/>
    <x v="446"/>
    <x v="0"/>
    <x v="32"/>
    <x v="0"/>
    <x v="2272"/>
  </r>
  <r>
    <n v="2273"/>
    <x v="2273"/>
    <x v="2271"/>
    <x v="30"/>
    <x v="1603"/>
    <x v="0"/>
    <x v="5"/>
    <s v="CAD"/>
    <x v="2272"/>
    <x v="2273"/>
    <b v="0"/>
    <x v="206"/>
    <x v="0"/>
    <x v="32"/>
    <x v="1"/>
    <x v="2273"/>
  </r>
  <r>
    <n v="2274"/>
    <x v="2274"/>
    <x v="2272"/>
    <x v="30"/>
    <x v="1604"/>
    <x v="0"/>
    <x v="0"/>
    <s v="USD"/>
    <x v="2273"/>
    <x v="2274"/>
    <b v="0"/>
    <x v="221"/>
    <x v="0"/>
    <x v="32"/>
    <x v="3"/>
    <x v="2274"/>
  </r>
  <r>
    <n v="2275"/>
    <x v="2275"/>
    <x v="2273"/>
    <x v="81"/>
    <x v="1605"/>
    <x v="0"/>
    <x v="1"/>
    <s v="GBP"/>
    <x v="2274"/>
    <x v="2275"/>
    <b v="0"/>
    <x v="1"/>
    <x v="0"/>
    <x v="32"/>
    <x v="3"/>
    <x v="2275"/>
  </r>
  <r>
    <n v="2276"/>
    <x v="2276"/>
    <x v="2274"/>
    <x v="335"/>
    <x v="1606"/>
    <x v="0"/>
    <x v="0"/>
    <s v="USD"/>
    <x v="2275"/>
    <x v="2276"/>
    <b v="0"/>
    <x v="11"/>
    <x v="0"/>
    <x v="32"/>
    <x v="4"/>
    <x v="2276"/>
  </r>
  <r>
    <n v="2277"/>
    <x v="2277"/>
    <x v="2275"/>
    <x v="0"/>
    <x v="1607"/>
    <x v="0"/>
    <x v="0"/>
    <s v="USD"/>
    <x v="2276"/>
    <x v="2277"/>
    <b v="0"/>
    <x v="447"/>
    <x v="0"/>
    <x v="32"/>
    <x v="5"/>
    <x v="2277"/>
  </r>
  <r>
    <n v="2278"/>
    <x v="2278"/>
    <x v="2276"/>
    <x v="13"/>
    <x v="1608"/>
    <x v="0"/>
    <x v="13"/>
    <s v="EUR"/>
    <x v="2277"/>
    <x v="2278"/>
    <b v="0"/>
    <x v="332"/>
    <x v="0"/>
    <x v="32"/>
    <x v="0"/>
    <x v="2278"/>
  </r>
  <r>
    <n v="2279"/>
    <x v="2279"/>
    <x v="2277"/>
    <x v="28"/>
    <x v="1609"/>
    <x v="0"/>
    <x v="0"/>
    <s v="USD"/>
    <x v="2278"/>
    <x v="2279"/>
    <b v="0"/>
    <x v="58"/>
    <x v="0"/>
    <x v="32"/>
    <x v="0"/>
    <x v="2279"/>
  </r>
  <r>
    <n v="2280"/>
    <x v="2280"/>
    <x v="2278"/>
    <x v="336"/>
    <x v="1610"/>
    <x v="0"/>
    <x v="0"/>
    <s v="USD"/>
    <x v="2279"/>
    <x v="2280"/>
    <b v="0"/>
    <x v="436"/>
    <x v="0"/>
    <x v="32"/>
    <x v="0"/>
    <x v="2280"/>
  </r>
  <r>
    <n v="2281"/>
    <x v="2281"/>
    <x v="2279"/>
    <x v="43"/>
    <x v="1611"/>
    <x v="0"/>
    <x v="0"/>
    <s v="USD"/>
    <x v="2280"/>
    <x v="2281"/>
    <b v="0"/>
    <x v="202"/>
    <x v="0"/>
    <x v="11"/>
    <x v="6"/>
    <x v="2281"/>
  </r>
  <r>
    <n v="2282"/>
    <x v="2282"/>
    <x v="2280"/>
    <x v="47"/>
    <x v="1612"/>
    <x v="0"/>
    <x v="0"/>
    <s v="USD"/>
    <x v="2281"/>
    <x v="2282"/>
    <b v="0"/>
    <x v="8"/>
    <x v="0"/>
    <x v="11"/>
    <x v="0"/>
    <x v="2282"/>
  </r>
  <r>
    <n v="2283"/>
    <x v="2283"/>
    <x v="2281"/>
    <x v="9"/>
    <x v="1613"/>
    <x v="0"/>
    <x v="0"/>
    <s v="USD"/>
    <x v="2282"/>
    <x v="2283"/>
    <b v="0"/>
    <x v="53"/>
    <x v="0"/>
    <x v="11"/>
    <x v="5"/>
    <x v="2283"/>
  </r>
  <r>
    <n v="2284"/>
    <x v="2284"/>
    <x v="2282"/>
    <x v="12"/>
    <x v="1614"/>
    <x v="0"/>
    <x v="0"/>
    <s v="USD"/>
    <x v="2283"/>
    <x v="2284"/>
    <b v="0"/>
    <x v="211"/>
    <x v="0"/>
    <x v="11"/>
    <x v="6"/>
    <x v="2284"/>
  </r>
  <r>
    <n v="2285"/>
    <x v="2285"/>
    <x v="2283"/>
    <x v="9"/>
    <x v="1615"/>
    <x v="0"/>
    <x v="0"/>
    <s v="USD"/>
    <x v="2284"/>
    <x v="2285"/>
    <b v="0"/>
    <x v="1"/>
    <x v="0"/>
    <x v="11"/>
    <x v="5"/>
    <x v="2285"/>
  </r>
  <r>
    <n v="2286"/>
    <x v="2286"/>
    <x v="2284"/>
    <x v="15"/>
    <x v="1616"/>
    <x v="0"/>
    <x v="0"/>
    <s v="USD"/>
    <x v="2285"/>
    <x v="2286"/>
    <b v="0"/>
    <x v="25"/>
    <x v="0"/>
    <x v="11"/>
    <x v="4"/>
    <x v="2286"/>
  </r>
  <r>
    <n v="2287"/>
    <x v="2287"/>
    <x v="2285"/>
    <x v="37"/>
    <x v="1617"/>
    <x v="0"/>
    <x v="0"/>
    <s v="USD"/>
    <x v="2286"/>
    <x v="2287"/>
    <b v="0"/>
    <x v="448"/>
    <x v="0"/>
    <x v="11"/>
    <x v="3"/>
    <x v="2287"/>
  </r>
  <r>
    <n v="2288"/>
    <x v="2288"/>
    <x v="2286"/>
    <x v="28"/>
    <x v="1099"/>
    <x v="0"/>
    <x v="0"/>
    <s v="USD"/>
    <x v="2287"/>
    <x v="2288"/>
    <b v="0"/>
    <x v="20"/>
    <x v="0"/>
    <x v="11"/>
    <x v="5"/>
    <x v="2288"/>
  </r>
  <r>
    <n v="2289"/>
    <x v="2289"/>
    <x v="2287"/>
    <x v="15"/>
    <x v="1618"/>
    <x v="0"/>
    <x v="0"/>
    <s v="USD"/>
    <x v="2288"/>
    <x v="2289"/>
    <b v="0"/>
    <x v="20"/>
    <x v="0"/>
    <x v="11"/>
    <x v="4"/>
    <x v="2289"/>
  </r>
  <r>
    <n v="2290"/>
    <x v="2290"/>
    <x v="2288"/>
    <x v="15"/>
    <x v="1619"/>
    <x v="0"/>
    <x v="0"/>
    <s v="USD"/>
    <x v="2289"/>
    <x v="2290"/>
    <b v="0"/>
    <x v="60"/>
    <x v="0"/>
    <x v="11"/>
    <x v="8"/>
    <x v="2290"/>
  </r>
  <r>
    <n v="2291"/>
    <x v="2291"/>
    <x v="2289"/>
    <x v="30"/>
    <x v="1620"/>
    <x v="0"/>
    <x v="0"/>
    <s v="USD"/>
    <x v="2290"/>
    <x v="2291"/>
    <b v="0"/>
    <x v="68"/>
    <x v="0"/>
    <x v="11"/>
    <x v="5"/>
    <x v="2291"/>
  </r>
  <r>
    <n v="2292"/>
    <x v="2292"/>
    <x v="2290"/>
    <x v="13"/>
    <x v="1621"/>
    <x v="0"/>
    <x v="0"/>
    <s v="USD"/>
    <x v="2291"/>
    <x v="2292"/>
    <b v="0"/>
    <x v="67"/>
    <x v="0"/>
    <x v="11"/>
    <x v="5"/>
    <x v="2292"/>
  </r>
  <r>
    <n v="2293"/>
    <x v="2293"/>
    <x v="2291"/>
    <x v="16"/>
    <x v="1622"/>
    <x v="0"/>
    <x v="0"/>
    <s v="USD"/>
    <x v="2292"/>
    <x v="2293"/>
    <b v="0"/>
    <x v="74"/>
    <x v="0"/>
    <x v="11"/>
    <x v="5"/>
    <x v="2293"/>
  </r>
  <r>
    <n v="2294"/>
    <x v="2294"/>
    <x v="2292"/>
    <x v="10"/>
    <x v="1623"/>
    <x v="0"/>
    <x v="0"/>
    <s v="USD"/>
    <x v="2293"/>
    <x v="2294"/>
    <b v="0"/>
    <x v="300"/>
    <x v="0"/>
    <x v="11"/>
    <x v="5"/>
    <x v="2294"/>
  </r>
  <r>
    <n v="2295"/>
    <x v="2295"/>
    <x v="2293"/>
    <x v="38"/>
    <x v="1624"/>
    <x v="0"/>
    <x v="0"/>
    <s v="USD"/>
    <x v="2294"/>
    <x v="2295"/>
    <b v="0"/>
    <x v="69"/>
    <x v="0"/>
    <x v="11"/>
    <x v="5"/>
    <x v="2295"/>
  </r>
  <r>
    <n v="2296"/>
    <x v="2296"/>
    <x v="2294"/>
    <x v="39"/>
    <x v="1625"/>
    <x v="0"/>
    <x v="0"/>
    <s v="USD"/>
    <x v="2295"/>
    <x v="2296"/>
    <b v="0"/>
    <x v="108"/>
    <x v="0"/>
    <x v="11"/>
    <x v="5"/>
    <x v="2296"/>
  </r>
  <r>
    <n v="2297"/>
    <x v="2297"/>
    <x v="2295"/>
    <x v="28"/>
    <x v="1626"/>
    <x v="0"/>
    <x v="0"/>
    <s v="USD"/>
    <x v="2296"/>
    <x v="2297"/>
    <b v="0"/>
    <x v="10"/>
    <x v="0"/>
    <x v="11"/>
    <x v="5"/>
    <x v="2297"/>
  </r>
  <r>
    <n v="2298"/>
    <x v="2298"/>
    <x v="2296"/>
    <x v="11"/>
    <x v="1627"/>
    <x v="0"/>
    <x v="0"/>
    <s v="USD"/>
    <x v="2297"/>
    <x v="2298"/>
    <b v="0"/>
    <x v="449"/>
    <x v="0"/>
    <x v="11"/>
    <x v="3"/>
    <x v="2298"/>
  </r>
  <r>
    <n v="2299"/>
    <x v="2299"/>
    <x v="2297"/>
    <x v="43"/>
    <x v="1628"/>
    <x v="0"/>
    <x v="0"/>
    <s v="USD"/>
    <x v="2298"/>
    <x v="2299"/>
    <b v="0"/>
    <x v="25"/>
    <x v="0"/>
    <x v="11"/>
    <x v="6"/>
    <x v="2299"/>
  </r>
  <r>
    <n v="2300"/>
    <x v="2300"/>
    <x v="2298"/>
    <x v="134"/>
    <x v="1629"/>
    <x v="0"/>
    <x v="0"/>
    <s v="USD"/>
    <x v="2299"/>
    <x v="2300"/>
    <b v="0"/>
    <x v="63"/>
    <x v="0"/>
    <x v="11"/>
    <x v="5"/>
    <x v="2300"/>
  </r>
  <r>
    <n v="2301"/>
    <x v="2301"/>
    <x v="2299"/>
    <x v="10"/>
    <x v="1630"/>
    <x v="0"/>
    <x v="0"/>
    <s v="USD"/>
    <x v="2300"/>
    <x v="2301"/>
    <b v="1"/>
    <x v="263"/>
    <x v="0"/>
    <x v="14"/>
    <x v="4"/>
    <x v="2301"/>
  </r>
  <r>
    <n v="2302"/>
    <x v="2302"/>
    <x v="2300"/>
    <x v="98"/>
    <x v="1631"/>
    <x v="0"/>
    <x v="0"/>
    <s v="USD"/>
    <x v="2301"/>
    <x v="2302"/>
    <b v="1"/>
    <x v="268"/>
    <x v="0"/>
    <x v="14"/>
    <x v="4"/>
    <x v="2302"/>
  </r>
  <r>
    <n v="2303"/>
    <x v="2303"/>
    <x v="2301"/>
    <x v="337"/>
    <x v="1632"/>
    <x v="0"/>
    <x v="0"/>
    <s v="USD"/>
    <x v="2302"/>
    <x v="2303"/>
    <b v="1"/>
    <x v="273"/>
    <x v="0"/>
    <x v="14"/>
    <x v="6"/>
    <x v="2303"/>
  </r>
  <r>
    <n v="2304"/>
    <x v="2304"/>
    <x v="2302"/>
    <x v="12"/>
    <x v="1633"/>
    <x v="0"/>
    <x v="0"/>
    <s v="USD"/>
    <x v="1254"/>
    <x v="2304"/>
    <b v="1"/>
    <x v="116"/>
    <x v="0"/>
    <x v="14"/>
    <x v="7"/>
    <x v="2304"/>
  </r>
  <r>
    <n v="2305"/>
    <x v="2305"/>
    <x v="2303"/>
    <x v="102"/>
    <x v="1634"/>
    <x v="0"/>
    <x v="0"/>
    <s v="USD"/>
    <x v="2303"/>
    <x v="2305"/>
    <b v="1"/>
    <x v="157"/>
    <x v="0"/>
    <x v="14"/>
    <x v="3"/>
    <x v="2305"/>
  </r>
  <r>
    <n v="2306"/>
    <x v="2306"/>
    <x v="2304"/>
    <x v="8"/>
    <x v="1635"/>
    <x v="0"/>
    <x v="0"/>
    <s v="USD"/>
    <x v="2304"/>
    <x v="2306"/>
    <b v="1"/>
    <x v="196"/>
    <x v="0"/>
    <x v="14"/>
    <x v="5"/>
    <x v="2306"/>
  </r>
  <r>
    <n v="2307"/>
    <x v="2307"/>
    <x v="2305"/>
    <x v="338"/>
    <x v="1636"/>
    <x v="0"/>
    <x v="0"/>
    <s v="USD"/>
    <x v="2305"/>
    <x v="2307"/>
    <b v="1"/>
    <x v="11"/>
    <x v="0"/>
    <x v="14"/>
    <x v="5"/>
    <x v="2307"/>
  </r>
  <r>
    <n v="2308"/>
    <x v="2308"/>
    <x v="2306"/>
    <x v="63"/>
    <x v="1637"/>
    <x v="0"/>
    <x v="0"/>
    <s v="USD"/>
    <x v="2306"/>
    <x v="2308"/>
    <b v="1"/>
    <x v="450"/>
    <x v="0"/>
    <x v="14"/>
    <x v="3"/>
    <x v="2308"/>
  </r>
  <r>
    <n v="2309"/>
    <x v="2309"/>
    <x v="2307"/>
    <x v="12"/>
    <x v="1638"/>
    <x v="0"/>
    <x v="0"/>
    <s v="USD"/>
    <x v="2307"/>
    <x v="2309"/>
    <b v="1"/>
    <x v="329"/>
    <x v="0"/>
    <x v="14"/>
    <x v="4"/>
    <x v="2309"/>
  </r>
  <r>
    <n v="2310"/>
    <x v="2310"/>
    <x v="2308"/>
    <x v="17"/>
    <x v="1639"/>
    <x v="0"/>
    <x v="0"/>
    <s v="USD"/>
    <x v="2308"/>
    <x v="2310"/>
    <b v="1"/>
    <x v="451"/>
    <x v="0"/>
    <x v="14"/>
    <x v="4"/>
    <x v="2310"/>
  </r>
  <r>
    <n v="2311"/>
    <x v="2311"/>
    <x v="2309"/>
    <x v="7"/>
    <x v="1640"/>
    <x v="0"/>
    <x v="0"/>
    <s v="USD"/>
    <x v="2309"/>
    <x v="2311"/>
    <b v="1"/>
    <x v="201"/>
    <x v="0"/>
    <x v="14"/>
    <x v="3"/>
    <x v="2311"/>
  </r>
  <r>
    <n v="2312"/>
    <x v="2312"/>
    <x v="2310"/>
    <x v="9"/>
    <x v="1641"/>
    <x v="0"/>
    <x v="0"/>
    <s v="USD"/>
    <x v="2310"/>
    <x v="2312"/>
    <b v="1"/>
    <x v="1"/>
    <x v="0"/>
    <x v="14"/>
    <x v="3"/>
    <x v="2312"/>
  </r>
  <r>
    <n v="2313"/>
    <x v="2313"/>
    <x v="2311"/>
    <x v="10"/>
    <x v="1642"/>
    <x v="0"/>
    <x v="0"/>
    <s v="USD"/>
    <x v="2311"/>
    <x v="2313"/>
    <b v="1"/>
    <x v="328"/>
    <x v="0"/>
    <x v="14"/>
    <x v="5"/>
    <x v="2313"/>
  </r>
  <r>
    <n v="2314"/>
    <x v="2314"/>
    <x v="2312"/>
    <x v="38"/>
    <x v="1643"/>
    <x v="0"/>
    <x v="0"/>
    <s v="USD"/>
    <x v="2312"/>
    <x v="2314"/>
    <b v="1"/>
    <x v="133"/>
    <x v="0"/>
    <x v="14"/>
    <x v="5"/>
    <x v="2314"/>
  </r>
  <r>
    <n v="2315"/>
    <x v="2315"/>
    <x v="2313"/>
    <x v="30"/>
    <x v="1644"/>
    <x v="0"/>
    <x v="0"/>
    <s v="USD"/>
    <x v="2313"/>
    <x v="2315"/>
    <b v="1"/>
    <x v="31"/>
    <x v="0"/>
    <x v="14"/>
    <x v="5"/>
    <x v="2315"/>
  </r>
  <r>
    <n v="2316"/>
    <x v="2316"/>
    <x v="2314"/>
    <x v="36"/>
    <x v="1645"/>
    <x v="0"/>
    <x v="0"/>
    <s v="USD"/>
    <x v="2314"/>
    <x v="2316"/>
    <b v="1"/>
    <x v="452"/>
    <x v="0"/>
    <x v="14"/>
    <x v="8"/>
    <x v="2316"/>
  </r>
  <r>
    <n v="2317"/>
    <x v="2317"/>
    <x v="2315"/>
    <x v="44"/>
    <x v="1646"/>
    <x v="0"/>
    <x v="0"/>
    <s v="USD"/>
    <x v="2315"/>
    <x v="2317"/>
    <b v="1"/>
    <x v="19"/>
    <x v="0"/>
    <x v="14"/>
    <x v="7"/>
    <x v="2317"/>
  </r>
  <r>
    <n v="2318"/>
    <x v="2318"/>
    <x v="2316"/>
    <x v="10"/>
    <x v="1647"/>
    <x v="0"/>
    <x v="0"/>
    <s v="USD"/>
    <x v="2316"/>
    <x v="2318"/>
    <b v="1"/>
    <x v="430"/>
    <x v="0"/>
    <x v="14"/>
    <x v="8"/>
    <x v="2318"/>
  </r>
  <r>
    <n v="2319"/>
    <x v="2319"/>
    <x v="2317"/>
    <x v="9"/>
    <x v="1648"/>
    <x v="0"/>
    <x v="0"/>
    <s v="USD"/>
    <x v="2317"/>
    <x v="2319"/>
    <b v="1"/>
    <x v="99"/>
    <x v="0"/>
    <x v="14"/>
    <x v="4"/>
    <x v="2319"/>
  </r>
  <r>
    <n v="2320"/>
    <x v="2320"/>
    <x v="2318"/>
    <x v="10"/>
    <x v="1649"/>
    <x v="0"/>
    <x v="0"/>
    <s v="USD"/>
    <x v="2318"/>
    <x v="2320"/>
    <b v="1"/>
    <x v="30"/>
    <x v="0"/>
    <x v="14"/>
    <x v="3"/>
    <x v="2320"/>
  </r>
  <r>
    <n v="2321"/>
    <x v="2321"/>
    <x v="2319"/>
    <x v="339"/>
    <x v="1650"/>
    <x v="3"/>
    <x v="15"/>
    <s v="EUR"/>
    <x v="2319"/>
    <x v="2321"/>
    <b v="0"/>
    <x v="31"/>
    <x v="1"/>
    <x v="33"/>
    <x v="1"/>
    <x v="2321"/>
  </r>
  <r>
    <n v="2322"/>
    <x v="2322"/>
    <x v="2320"/>
    <x v="200"/>
    <x v="1079"/>
    <x v="3"/>
    <x v="0"/>
    <s v="USD"/>
    <x v="2320"/>
    <x v="2322"/>
    <b v="0"/>
    <x v="80"/>
    <x v="1"/>
    <x v="33"/>
    <x v="1"/>
    <x v="2322"/>
  </r>
  <r>
    <n v="2323"/>
    <x v="2323"/>
    <x v="2321"/>
    <x v="49"/>
    <x v="678"/>
    <x v="3"/>
    <x v="0"/>
    <s v="USD"/>
    <x v="2321"/>
    <x v="2323"/>
    <b v="0"/>
    <x v="80"/>
    <x v="1"/>
    <x v="33"/>
    <x v="1"/>
    <x v="2323"/>
  </r>
  <r>
    <n v="2324"/>
    <x v="2324"/>
    <x v="2322"/>
    <x v="51"/>
    <x v="970"/>
    <x v="3"/>
    <x v="1"/>
    <s v="GBP"/>
    <x v="2322"/>
    <x v="2324"/>
    <b v="0"/>
    <x v="42"/>
    <x v="1"/>
    <x v="33"/>
    <x v="1"/>
    <x v="2324"/>
  </r>
  <r>
    <n v="2325"/>
    <x v="2325"/>
    <x v="2323"/>
    <x v="28"/>
    <x v="439"/>
    <x v="3"/>
    <x v="0"/>
    <s v="USD"/>
    <x v="2323"/>
    <x v="2325"/>
    <b v="0"/>
    <x v="63"/>
    <x v="1"/>
    <x v="33"/>
    <x v="1"/>
    <x v="2325"/>
  </r>
  <r>
    <n v="2326"/>
    <x v="2326"/>
    <x v="2324"/>
    <x v="36"/>
    <x v="1651"/>
    <x v="3"/>
    <x v="0"/>
    <s v="USD"/>
    <x v="2324"/>
    <x v="2326"/>
    <b v="0"/>
    <x v="29"/>
    <x v="1"/>
    <x v="33"/>
    <x v="1"/>
    <x v="2326"/>
  </r>
  <r>
    <n v="2327"/>
    <x v="2327"/>
    <x v="2325"/>
    <x v="19"/>
    <x v="1652"/>
    <x v="0"/>
    <x v="0"/>
    <s v="USD"/>
    <x v="2325"/>
    <x v="2327"/>
    <b v="1"/>
    <x v="453"/>
    <x v="0"/>
    <x v="33"/>
    <x v="3"/>
    <x v="2327"/>
  </r>
  <r>
    <n v="2328"/>
    <x v="2328"/>
    <x v="2326"/>
    <x v="3"/>
    <x v="1653"/>
    <x v="0"/>
    <x v="0"/>
    <s v="USD"/>
    <x v="2326"/>
    <x v="2328"/>
    <b v="1"/>
    <x v="416"/>
    <x v="0"/>
    <x v="33"/>
    <x v="0"/>
    <x v="2328"/>
  </r>
  <r>
    <n v="2329"/>
    <x v="2329"/>
    <x v="2327"/>
    <x v="31"/>
    <x v="1654"/>
    <x v="0"/>
    <x v="0"/>
    <s v="USD"/>
    <x v="2327"/>
    <x v="2329"/>
    <b v="1"/>
    <x v="207"/>
    <x v="0"/>
    <x v="33"/>
    <x v="3"/>
    <x v="2329"/>
  </r>
  <r>
    <n v="2330"/>
    <x v="2330"/>
    <x v="2328"/>
    <x v="19"/>
    <x v="1655"/>
    <x v="0"/>
    <x v="0"/>
    <s v="USD"/>
    <x v="2328"/>
    <x v="2330"/>
    <b v="1"/>
    <x v="430"/>
    <x v="0"/>
    <x v="33"/>
    <x v="0"/>
    <x v="2330"/>
  </r>
  <r>
    <n v="2331"/>
    <x v="2331"/>
    <x v="2329"/>
    <x v="6"/>
    <x v="1656"/>
    <x v="0"/>
    <x v="0"/>
    <s v="USD"/>
    <x v="2329"/>
    <x v="2331"/>
    <b v="1"/>
    <x v="454"/>
    <x v="0"/>
    <x v="33"/>
    <x v="3"/>
    <x v="2331"/>
  </r>
  <r>
    <n v="2332"/>
    <x v="2332"/>
    <x v="2330"/>
    <x v="31"/>
    <x v="1657"/>
    <x v="0"/>
    <x v="0"/>
    <s v="USD"/>
    <x v="2330"/>
    <x v="2332"/>
    <b v="1"/>
    <x v="455"/>
    <x v="0"/>
    <x v="33"/>
    <x v="0"/>
    <x v="2332"/>
  </r>
  <r>
    <n v="2333"/>
    <x v="2333"/>
    <x v="2331"/>
    <x v="20"/>
    <x v="610"/>
    <x v="0"/>
    <x v="0"/>
    <s v="USD"/>
    <x v="2331"/>
    <x v="2333"/>
    <b v="1"/>
    <x v="225"/>
    <x v="0"/>
    <x v="33"/>
    <x v="3"/>
    <x v="2333"/>
  </r>
  <r>
    <n v="2334"/>
    <x v="2334"/>
    <x v="2332"/>
    <x v="23"/>
    <x v="1658"/>
    <x v="0"/>
    <x v="0"/>
    <s v="USD"/>
    <x v="2332"/>
    <x v="2334"/>
    <b v="1"/>
    <x v="85"/>
    <x v="0"/>
    <x v="33"/>
    <x v="3"/>
    <x v="2334"/>
  </r>
  <r>
    <n v="2335"/>
    <x v="2335"/>
    <x v="2333"/>
    <x v="31"/>
    <x v="1659"/>
    <x v="0"/>
    <x v="0"/>
    <s v="USD"/>
    <x v="2333"/>
    <x v="2335"/>
    <b v="1"/>
    <x v="170"/>
    <x v="0"/>
    <x v="33"/>
    <x v="3"/>
    <x v="2335"/>
  </r>
  <r>
    <n v="2336"/>
    <x v="2336"/>
    <x v="2334"/>
    <x v="22"/>
    <x v="1660"/>
    <x v="0"/>
    <x v="0"/>
    <s v="USD"/>
    <x v="2334"/>
    <x v="2336"/>
    <b v="1"/>
    <x v="456"/>
    <x v="0"/>
    <x v="33"/>
    <x v="3"/>
    <x v="2336"/>
  </r>
  <r>
    <n v="2337"/>
    <x v="2337"/>
    <x v="2335"/>
    <x v="14"/>
    <x v="1661"/>
    <x v="0"/>
    <x v="0"/>
    <s v="USD"/>
    <x v="2335"/>
    <x v="2337"/>
    <b v="1"/>
    <x v="122"/>
    <x v="0"/>
    <x v="33"/>
    <x v="3"/>
    <x v="2337"/>
  </r>
  <r>
    <n v="2338"/>
    <x v="2338"/>
    <x v="2336"/>
    <x v="36"/>
    <x v="1662"/>
    <x v="0"/>
    <x v="0"/>
    <s v="USD"/>
    <x v="2336"/>
    <x v="2338"/>
    <b v="1"/>
    <x v="252"/>
    <x v="0"/>
    <x v="33"/>
    <x v="3"/>
    <x v="2338"/>
  </r>
  <r>
    <n v="2339"/>
    <x v="2339"/>
    <x v="2337"/>
    <x v="31"/>
    <x v="1663"/>
    <x v="0"/>
    <x v="0"/>
    <s v="USD"/>
    <x v="2337"/>
    <x v="2339"/>
    <b v="1"/>
    <x v="457"/>
    <x v="0"/>
    <x v="33"/>
    <x v="2"/>
    <x v="2339"/>
  </r>
  <r>
    <n v="2340"/>
    <x v="2340"/>
    <x v="2338"/>
    <x v="79"/>
    <x v="1664"/>
    <x v="0"/>
    <x v="0"/>
    <s v="USD"/>
    <x v="2338"/>
    <x v="2340"/>
    <b v="1"/>
    <x v="458"/>
    <x v="0"/>
    <x v="33"/>
    <x v="2"/>
    <x v="2340"/>
  </r>
  <r>
    <n v="2341"/>
    <x v="2341"/>
    <x v="2339"/>
    <x v="10"/>
    <x v="117"/>
    <x v="1"/>
    <x v="0"/>
    <s v="USD"/>
    <x v="2339"/>
    <x v="2341"/>
    <b v="0"/>
    <x v="78"/>
    <x v="1"/>
    <x v="7"/>
    <x v="0"/>
    <x v="2341"/>
  </r>
  <r>
    <n v="2342"/>
    <x v="2342"/>
    <x v="2340"/>
    <x v="62"/>
    <x v="117"/>
    <x v="1"/>
    <x v="0"/>
    <s v="USD"/>
    <x v="2340"/>
    <x v="2342"/>
    <b v="0"/>
    <x v="78"/>
    <x v="1"/>
    <x v="7"/>
    <x v="3"/>
    <x v="2342"/>
  </r>
  <r>
    <n v="2343"/>
    <x v="2343"/>
    <x v="2341"/>
    <x v="3"/>
    <x v="452"/>
    <x v="1"/>
    <x v="0"/>
    <s v="USD"/>
    <x v="2341"/>
    <x v="2343"/>
    <b v="0"/>
    <x v="29"/>
    <x v="1"/>
    <x v="7"/>
    <x v="0"/>
    <x v="2343"/>
  </r>
  <r>
    <n v="2344"/>
    <x v="2344"/>
    <x v="2342"/>
    <x v="28"/>
    <x v="116"/>
    <x v="1"/>
    <x v="5"/>
    <s v="CAD"/>
    <x v="2342"/>
    <x v="2344"/>
    <b v="0"/>
    <x v="29"/>
    <x v="1"/>
    <x v="7"/>
    <x v="2"/>
    <x v="2344"/>
  </r>
  <r>
    <n v="2345"/>
    <x v="2345"/>
    <x v="2343"/>
    <x v="9"/>
    <x v="117"/>
    <x v="1"/>
    <x v="0"/>
    <s v="USD"/>
    <x v="2343"/>
    <x v="2345"/>
    <b v="0"/>
    <x v="78"/>
    <x v="1"/>
    <x v="7"/>
    <x v="0"/>
    <x v="2345"/>
  </r>
  <r>
    <n v="2346"/>
    <x v="2346"/>
    <x v="2344"/>
    <x v="127"/>
    <x v="1665"/>
    <x v="1"/>
    <x v="0"/>
    <s v="USD"/>
    <x v="2344"/>
    <x v="2346"/>
    <b v="0"/>
    <x v="83"/>
    <x v="1"/>
    <x v="7"/>
    <x v="2"/>
    <x v="2346"/>
  </r>
  <r>
    <n v="2347"/>
    <x v="2347"/>
    <x v="2345"/>
    <x v="28"/>
    <x v="493"/>
    <x v="1"/>
    <x v="0"/>
    <s v="USD"/>
    <x v="2345"/>
    <x v="2347"/>
    <b v="0"/>
    <x v="29"/>
    <x v="1"/>
    <x v="7"/>
    <x v="2"/>
    <x v="2347"/>
  </r>
  <r>
    <n v="2348"/>
    <x v="2348"/>
    <x v="2346"/>
    <x v="54"/>
    <x v="795"/>
    <x v="1"/>
    <x v="0"/>
    <s v="USD"/>
    <x v="2346"/>
    <x v="2348"/>
    <b v="0"/>
    <x v="81"/>
    <x v="1"/>
    <x v="7"/>
    <x v="0"/>
    <x v="2348"/>
  </r>
  <r>
    <n v="2349"/>
    <x v="2349"/>
    <x v="2347"/>
    <x v="340"/>
    <x v="117"/>
    <x v="1"/>
    <x v="11"/>
    <s v="SEK"/>
    <x v="2347"/>
    <x v="2349"/>
    <b v="0"/>
    <x v="78"/>
    <x v="1"/>
    <x v="7"/>
    <x v="0"/>
    <x v="2349"/>
  </r>
  <r>
    <n v="2350"/>
    <x v="2350"/>
    <x v="2348"/>
    <x v="63"/>
    <x v="117"/>
    <x v="1"/>
    <x v="17"/>
    <s v="EUR"/>
    <x v="2348"/>
    <x v="2350"/>
    <b v="0"/>
    <x v="78"/>
    <x v="1"/>
    <x v="7"/>
    <x v="2"/>
    <x v="2350"/>
  </r>
  <r>
    <n v="2351"/>
    <x v="2351"/>
    <x v="2349"/>
    <x v="341"/>
    <x v="1651"/>
    <x v="1"/>
    <x v="4"/>
    <s v="NZD"/>
    <x v="2349"/>
    <x v="2351"/>
    <b v="0"/>
    <x v="63"/>
    <x v="1"/>
    <x v="7"/>
    <x v="0"/>
    <x v="2351"/>
  </r>
  <r>
    <n v="2352"/>
    <x v="2352"/>
    <x v="2350"/>
    <x v="13"/>
    <x v="117"/>
    <x v="1"/>
    <x v="0"/>
    <s v="USD"/>
    <x v="2350"/>
    <x v="2352"/>
    <b v="0"/>
    <x v="78"/>
    <x v="1"/>
    <x v="7"/>
    <x v="0"/>
    <x v="2352"/>
  </r>
  <r>
    <n v="2353"/>
    <x v="2353"/>
    <x v="2351"/>
    <x v="28"/>
    <x v="117"/>
    <x v="1"/>
    <x v="0"/>
    <s v="USD"/>
    <x v="2351"/>
    <x v="2353"/>
    <b v="0"/>
    <x v="78"/>
    <x v="1"/>
    <x v="7"/>
    <x v="0"/>
    <x v="2353"/>
  </r>
  <r>
    <n v="2354"/>
    <x v="2354"/>
    <x v="2352"/>
    <x v="19"/>
    <x v="379"/>
    <x v="1"/>
    <x v="0"/>
    <s v="USD"/>
    <x v="2352"/>
    <x v="2354"/>
    <b v="0"/>
    <x v="29"/>
    <x v="1"/>
    <x v="7"/>
    <x v="3"/>
    <x v="2354"/>
  </r>
  <r>
    <n v="2355"/>
    <x v="2355"/>
    <x v="2353"/>
    <x v="6"/>
    <x v="434"/>
    <x v="1"/>
    <x v="2"/>
    <s v="AUD"/>
    <x v="2353"/>
    <x v="2355"/>
    <b v="0"/>
    <x v="84"/>
    <x v="1"/>
    <x v="7"/>
    <x v="0"/>
    <x v="2355"/>
  </r>
  <r>
    <n v="2356"/>
    <x v="2356"/>
    <x v="2354"/>
    <x v="3"/>
    <x v="117"/>
    <x v="1"/>
    <x v="9"/>
    <s v="EUR"/>
    <x v="2354"/>
    <x v="2356"/>
    <b v="0"/>
    <x v="78"/>
    <x v="1"/>
    <x v="7"/>
    <x v="0"/>
    <x v="2356"/>
  </r>
  <r>
    <n v="2357"/>
    <x v="2357"/>
    <x v="2355"/>
    <x v="100"/>
    <x v="117"/>
    <x v="1"/>
    <x v="1"/>
    <s v="GBP"/>
    <x v="2355"/>
    <x v="2357"/>
    <b v="0"/>
    <x v="78"/>
    <x v="1"/>
    <x v="7"/>
    <x v="0"/>
    <x v="2357"/>
  </r>
  <r>
    <n v="2358"/>
    <x v="2358"/>
    <x v="2356"/>
    <x v="15"/>
    <x v="117"/>
    <x v="1"/>
    <x v="1"/>
    <s v="GBP"/>
    <x v="2356"/>
    <x v="2358"/>
    <b v="0"/>
    <x v="78"/>
    <x v="1"/>
    <x v="7"/>
    <x v="3"/>
    <x v="2358"/>
  </r>
  <r>
    <n v="2359"/>
    <x v="2359"/>
    <x v="2357"/>
    <x v="51"/>
    <x v="1666"/>
    <x v="1"/>
    <x v="0"/>
    <s v="USD"/>
    <x v="2357"/>
    <x v="2359"/>
    <b v="0"/>
    <x v="83"/>
    <x v="1"/>
    <x v="7"/>
    <x v="0"/>
    <x v="2359"/>
  </r>
  <r>
    <n v="2360"/>
    <x v="2360"/>
    <x v="2358"/>
    <x v="10"/>
    <x v="369"/>
    <x v="1"/>
    <x v="5"/>
    <s v="CAD"/>
    <x v="2358"/>
    <x v="2360"/>
    <b v="0"/>
    <x v="29"/>
    <x v="1"/>
    <x v="7"/>
    <x v="2"/>
    <x v="2360"/>
  </r>
  <r>
    <n v="2361"/>
    <x v="2361"/>
    <x v="2359"/>
    <x v="48"/>
    <x v="117"/>
    <x v="1"/>
    <x v="5"/>
    <s v="CAD"/>
    <x v="2359"/>
    <x v="2361"/>
    <b v="0"/>
    <x v="78"/>
    <x v="1"/>
    <x v="7"/>
    <x v="2"/>
    <x v="2361"/>
  </r>
  <r>
    <n v="2362"/>
    <x v="2362"/>
    <x v="2360"/>
    <x v="329"/>
    <x v="678"/>
    <x v="1"/>
    <x v="0"/>
    <s v="USD"/>
    <x v="2360"/>
    <x v="2362"/>
    <b v="0"/>
    <x v="84"/>
    <x v="1"/>
    <x v="7"/>
    <x v="3"/>
    <x v="2362"/>
  </r>
  <r>
    <n v="2363"/>
    <x v="2363"/>
    <x v="2361"/>
    <x v="164"/>
    <x v="117"/>
    <x v="1"/>
    <x v="0"/>
    <s v="USD"/>
    <x v="2361"/>
    <x v="2363"/>
    <b v="0"/>
    <x v="78"/>
    <x v="1"/>
    <x v="7"/>
    <x v="0"/>
    <x v="2363"/>
  </r>
  <r>
    <n v="2364"/>
    <x v="2364"/>
    <x v="2362"/>
    <x v="342"/>
    <x v="117"/>
    <x v="1"/>
    <x v="0"/>
    <s v="USD"/>
    <x v="2362"/>
    <x v="2364"/>
    <b v="0"/>
    <x v="78"/>
    <x v="1"/>
    <x v="7"/>
    <x v="0"/>
    <x v="2364"/>
  </r>
  <r>
    <n v="2365"/>
    <x v="2365"/>
    <x v="2363"/>
    <x v="28"/>
    <x v="117"/>
    <x v="1"/>
    <x v="13"/>
    <s v="EUR"/>
    <x v="2363"/>
    <x v="2365"/>
    <b v="0"/>
    <x v="78"/>
    <x v="1"/>
    <x v="7"/>
    <x v="0"/>
    <x v="2365"/>
  </r>
  <r>
    <n v="2366"/>
    <x v="2366"/>
    <x v="2364"/>
    <x v="31"/>
    <x v="1310"/>
    <x v="1"/>
    <x v="1"/>
    <s v="GBP"/>
    <x v="2364"/>
    <x v="2366"/>
    <b v="0"/>
    <x v="74"/>
    <x v="1"/>
    <x v="7"/>
    <x v="0"/>
    <x v="2366"/>
  </r>
  <r>
    <n v="2367"/>
    <x v="2367"/>
    <x v="2365"/>
    <x v="63"/>
    <x v="1667"/>
    <x v="1"/>
    <x v="0"/>
    <s v="USD"/>
    <x v="2365"/>
    <x v="2367"/>
    <b v="0"/>
    <x v="25"/>
    <x v="1"/>
    <x v="7"/>
    <x v="2"/>
    <x v="2367"/>
  </r>
  <r>
    <n v="2368"/>
    <x v="2368"/>
    <x v="2366"/>
    <x v="79"/>
    <x v="173"/>
    <x v="1"/>
    <x v="0"/>
    <s v="USD"/>
    <x v="2366"/>
    <x v="2368"/>
    <b v="0"/>
    <x v="84"/>
    <x v="1"/>
    <x v="7"/>
    <x v="0"/>
    <x v="2368"/>
  </r>
  <r>
    <n v="2369"/>
    <x v="2369"/>
    <x v="2367"/>
    <x v="31"/>
    <x v="117"/>
    <x v="1"/>
    <x v="0"/>
    <s v="USD"/>
    <x v="2367"/>
    <x v="2369"/>
    <b v="0"/>
    <x v="78"/>
    <x v="1"/>
    <x v="7"/>
    <x v="2"/>
    <x v="2369"/>
  </r>
  <r>
    <n v="2370"/>
    <x v="2370"/>
    <x v="2368"/>
    <x v="31"/>
    <x v="376"/>
    <x v="1"/>
    <x v="0"/>
    <s v="USD"/>
    <x v="2368"/>
    <x v="2370"/>
    <b v="0"/>
    <x v="80"/>
    <x v="1"/>
    <x v="7"/>
    <x v="3"/>
    <x v="2370"/>
  </r>
  <r>
    <n v="2371"/>
    <x v="2371"/>
    <x v="2369"/>
    <x v="13"/>
    <x v="117"/>
    <x v="1"/>
    <x v="0"/>
    <s v="USD"/>
    <x v="2369"/>
    <x v="2371"/>
    <b v="0"/>
    <x v="78"/>
    <x v="1"/>
    <x v="7"/>
    <x v="0"/>
    <x v="2371"/>
  </r>
  <r>
    <n v="2372"/>
    <x v="2372"/>
    <x v="2370"/>
    <x v="62"/>
    <x v="147"/>
    <x v="1"/>
    <x v="2"/>
    <s v="AUD"/>
    <x v="2370"/>
    <x v="2372"/>
    <b v="0"/>
    <x v="79"/>
    <x v="1"/>
    <x v="7"/>
    <x v="0"/>
    <x v="2372"/>
  </r>
  <r>
    <n v="2373"/>
    <x v="2373"/>
    <x v="2371"/>
    <x v="343"/>
    <x v="155"/>
    <x v="1"/>
    <x v="11"/>
    <s v="SEK"/>
    <x v="2371"/>
    <x v="2373"/>
    <b v="0"/>
    <x v="29"/>
    <x v="1"/>
    <x v="7"/>
    <x v="0"/>
    <x v="2373"/>
  </r>
  <r>
    <n v="2374"/>
    <x v="2374"/>
    <x v="2372"/>
    <x v="29"/>
    <x v="115"/>
    <x v="1"/>
    <x v="0"/>
    <s v="USD"/>
    <x v="2372"/>
    <x v="2374"/>
    <b v="0"/>
    <x v="29"/>
    <x v="1"/>
    <x v="7"/>
    <x v="0"/>
    <x v="2374"/>
  </r>
  <r>
    <n v="2375"/>
    <x v="2375"/>
    <x v="2373"/>
    <x v="3"/>
    <x v="117"/>
    <x v="1"/>
    <x v="0"/>
    <s v="USD"/>
    <x v="2373"/>
    <x v="2375"/>
    <b v="0"/>
    <x v="78"/>
    <x v="1"/>
    <x v="7"/>
    <x v="2"/>
    <x v="2375"/>
  </r>
  <r>
    <n v="2376"/>
    <x v="2376"/>
    <x v="2374"/>
    <x v="9"/>
    <x v="1668"/>
    <x v="1"/>
    <x v="0"/>
    <s v="USD"/>
    <x v="2374"/>
    <x v="2376"/>
    <b v="0"/>
    <x v="80"/>
    <x v="1"/>
    <x v="7"/>
    <x v="0"/>
    <x v="2376"/>
  </r>
  <r>
    <n v="2377"/>
    <x v="2377"/>
    <x v="2375"/>
    <x v="30"/>
    <x v="117"/>
    <x v="1"/>
    <x v="5"/>
    <s v="CAD"/>
    <x v="2375"/>
    <x v="2377"/>
    <b v="0"/>
    <x v="78"/>
    <x v="1"/>
    <x v="7"/>
    <x v="2"/>
    <x v="2377"/>
  </r>
  <r>
    <n v="2378"/>
    <x v="2378"/>
    <x v="2376"/>
    <x v="74"/>
    <x v="117"/>
    <x v="1"/>
    <x v="0"/>
    <s v="USD"/>
    <x v="2376"/>
    <x v="2378"/>
    <b v="0"/>
    <x v="78"/>
    <x v="1"/>
    <x v="7"/>
    <x v="0"/>
    <x v="2378"/>
  </r>
  <r>
    <n v="2379"/>
    <x v="2379"/>
    <x v="2377"/>
    <x v="11"/>
    <x v="117"/>
    <x v="1"/>
    <x v="0"/>
    <s v="USD"/>
    <x v="2377"/>
    <x v="2379"/>
    <b v="0"/>
    <x v="78"/>
    <x v="1"/>
    <x v="7"/>
    <x v="0"/>
    <x v="2379"/>
  </r>
  <r>
    <n v="2380"/>
    <x v="2380"/>
    <x v="2378"/>
    <x v="36"/>
    <x v="434"/>
    <x v="1"/>
    <x v="0"/>
    <s v="USD"/>
    <x v="2378"/>
    <x v="2380"/>
    <b v="0"/>
    <x v="83"/>
    <x v="1"/>
    <x v="7"/>
    <x v="0"/>
    <x v="2380"/>
  </r>
  <r>
    <n v="2381"/>
    <x v="2381"/>
    <x v="2379"/>
    <x v="344"/>
    <x v="1669"/>
    <x v="1"/>
    <x v="0"/>
    <s v="USD"/>
    <x v="2379"/>
    <x v="2381"/>
    <b v="0"/>
    <x v="63"/>
    <x v="1"/>
    <x v="7"/>
    <x v="0"/>
    <x v="2381"/>
  </r>
  <r>
    <n v="2382"/>
    <x v="2382"/>
    <x v="2380"/>
    <x v="9"/>
    <x v="735"/>
    <x v="1"/>
    <x v="0"/>
    <s v="USD"/>
    <x v="2380"/>
    <x v="2382"/>
    <b v="0"/>
    <x v="84"/>
    <x v="1"/>
    <x v="7"/>
    <x v="0"/>
    <x v="2382"/>
  </r>
  <r>
    <n v="2383"/>
    <x v="2383"/>
    <x v="2381"/>
    <x v="3"/>
    <x v="140"/>
    <x v="1"/>
    <x v="4"/>
    <s v="NZD"/>
    <x v="2381"/>
    <x v="2383"/>
    <b v="0"/>
    <x v="83"/>
    <x v="1"/>
    <x v="7"/>
    <x v="0"/>
    <x v="2383"/>
  </r>
  <r>
    <n v="2384"/>
    <x v="2384"/>
    <x v="2382"/>
    <x v="28"/>
    <x v="138"/>
    <x v="1"/>
    <x v="0"/>
    <s v="USD"/>
    <x v="2382"/>
    <x v="2384"/>
    <b v="0"/>
    <x v="22"/>
    <x v="1"/>
    <x v="7"/>
    <x v="3"/>
    <x v="2384"/>
  </r>
  <r>
    <n v="2385"/>
    <x v="2385"/>
    <x v="2383"/>
    <x v="99"/>
    <x v="1670"/>
    <x v="1"/>
    <x v="0"/>
    <s v="USD"/>
    <x v="2383"/>
    <x v="2385"/>
    <b v="0"/>
    <x v="63"/>
    <x v="1"/>
    <x v="7"/>
    <x v="0"/>
    <x v="2385"/>
  </r>
  <r>
    <n v="2386"/>
    <x v="2386"/>
    <x v="2384"/>
    <x v="11"/>
    <x v="117"/>
    <x v="1"/>
    <x v="5"/>
    <s v="CAD"/>
    <x v="2384"/>
    <x v="2386"/>
    <b v="0"/>
    <x v="78"/>
    <x v="1"/>
    <x v="7"/>
    <x v="3"/>
    <x v="2386"/>
  </r>
  <r>
    <n v="2387"/>
    <x v="2387"/>
    <x v="2385"/>
    <x v="60"/>
    <x v="772"/>
    <x v="1"/>
    <x v="0"/>
    <s v="USD"/>
    <x v="2385"/>
    <x v="2387"/>
    <b v="0"/>
    <x v="83"/>
    <x v="1"/>
    <x v="7"/>
    <x v="2"/>
    <x v="2387"/>
  </r>
  <r>
    <n v="2388"/>
    <x v="2388"/>
    <x v="2386"/>
    <x v="258"/>
    <x v="1501"/>
    <x v="1"/>
    <x v="0"/>
    <s v="USD"/>
    <x v="2386"/>
    <x v="2388"/>
    <b v="0"/>
    <x v="22"/>
    <x v="1"/>
    <x v="7"/>
    <x v="3"/>
    <x v="2388"/>
  </r>
  <r>
    <n v="2389"/>
    <x v="2389"/>
    <x v="2387"/>
    <x v="194"/>
    <x v="134"/>
    <x v="1"/>
    <x v="6"/>
    <s v="EUR"/>
    <x v="2387"/>
    <x v="2389"/>
    <b v="0"/>
    <x v="29"/>
    <x v="1"/>
    <x v="7"/>
    <x v="0"/>
    <x v="2389"/>
  </r>
  <r>
    <n v="2390"/>
    <x v="2390"/>
    <x v="2388"/>
    <x v="345"/>
    <x v="117"/>
    <x v="1"/>
    <x v="2"/>
    <s v="AUD"/>
    <x v="2388"/>
    <x v="2390"/>
    <b v="0"/>
    <x v="78"/>
    <x v="1"/>
    <x v="7"/>
    <x v="3"/>
    <x v="2390"/>
  </r>
  <r>
    <n v="2391"/>
    <x v="2391"/>
    <x v="2389"/>
    <x v="22"/>
    <x v="379"/>
    <x v="1"/>
    <x v="0"/>
    <s v="USD"/>
    <x v="2389"/>
    <x v="2391"/>
    <b v="0"/>
    <x v="29"/>
    <x v="1"/>
    <x v="7"/>
    <x v="0"/>
    <x v="2391"/>
  </r>
  <r>
    <n v="2392"/>
    <x v="2392"/>
    <x v="2390"/>
    <x v="285"/>
    <x v="117"/>
    <x v="1"/>
    <x v="0"/>
    <s v="USD"/>
    <x v="2390"/>
    <x v="2392"/>
    <b v="0"/>
    <x v="78"/>
    <x v="1"/>
    <x v="7"/>
    <x v="0"/>
    <x v="2392"/>
  </r>
  <r>
    <n v="2393"/>
    <x v="2393"/>
    <x v="2391"/>
    <x v="57"/>
    <x v="155"/>
    <x v="1"/>
    <x v="0"/>
    <s v="USD"/>
    <x v="2391"/>
    <x v="2393"/>
    <b v="0"/>
    <x v="29"/>
    <x v="1"/>
    <x v="7"/>
    <x v="0"/>
    <x v="2393"/>
  </r>
  <r>
    <n v="2394"/>
    <x v="2394"/>
    <x v="2392"/>
    <x v="10"/>
    <x v="158"/>
    <x v="1"/>
    <x v="17"/>
    <s v="EUR"/>
    <x v="2392"/>
    <x v="2394"/>
    <b v="0"/>
    <x v="84"/>
    <x v="1"/>
    <x v="7"/>
    <x v="0"/>
    <x v="2394"/>
  </r>
  <r>
    <n v="2395"/>
    <x v="2395"/>
    <x v="2393"/>
    <x v="287"/>
    <x v="117"/>
    <x v="1"/>
    <x v="0"/>
    <s v="USD"/>
    <x v="2393"/>
    <x v="2395"/>
    <b v="0"/>
    <x v="78"/>
    <x v="1"/>
    <x v="7"/>
    <x v="2"/>
    <x v="2395"/>
  </r>
  <r>
    <n v="2396"/>
    <x v="2396"/>
    <x v="2394"/>
    <x v="10"/>
    <x v="115"/>
    <x v="1"/>
    <x v="16"/>
    <s v="CHF"/>
    <x v="2394"/>
    <x v="2396"/>
    <b v="0"/>
    <x v="29"/>
    <x v="1"/>
    <x v="7"/>
    <x v="0"/>
    <x v="2396"/>
  </r>
  <r>
    <n v="2397"/>
    <x v="2397"/>
    <x v="2395"/>
    <x v="346"/>
    <x v="117"/>
    <x v="1"/>
    <x v="0"/>
    <s v="USD"/>
    <x v="2395"/>
    <x v="2397"/>
    <b v="0"/>
    <x v="78"/>
    <x v="1"/>
    <x v="7"/>
    <x v="3"/>
    <x v="2397"/>
  </r>
  <r>
    <n v="2398"/>
    <x v="2398"/>
    <x v="2396"/>
    <x v="23"/>
    <x v="117"/>
    <x v="1"/>
    <x v="0"/>
    <s v="USD"/>
    <x v="2396"/>
    <x v="2398"/>
    <b v="0"/>
    <x v="78"/>
    <x v="1"/>
    <x v="7"/>
    <x v="0"/>
    <x v="2398"/>
  </r>
  <r>
    <n v="2399"/>
    <x v="2399"/>
    <x v="2397"/>
    <x v="93"/>
    <x v="117"/>
    <x v="1"/>
    <x v="11"/>
    <s v="SEK"/>
    <x v="2397"/>
    <x v="2399"/>
    <b v="0"/>
    <x v="78"/>
    <x v="1"/>
    <x v="7"/>
    <x v="3"/>
    <x v="2399"/>
  </r>
  <r>
    <n v="2400"/>
    <x v="2400"/>
    <x v="2398"/>
    <x v="63"/>
    <x v="117"/>
    <x v="1"/>
    <x v="2"/>
    <s v="AUD"/>
    <x v="2398"/>
    <x v="2400"/>
    <b v="0"/>
    <x v="78"/>
    <x v="1"/>
    <x v="7"/>
    <x v="2"/>
    <x v="2400"/>
  </r>
  <r>
    <n v="2401"/>
    <x v="2401"/>
    <x v="2399"/>
    <x v="89"/>
    <x v="1671"/>
    <x v="2"/>
    <x v="0"/>
    <s v="USD"/>
    <x v="2399"/>
    <x v="2401"/>
    <b v="0"/>
    <x v="82"/>
    <x v="1"/>
    <x v="19"/>
    <x v="2"/>
    <x v="2401"/>
  </r>
  <r>
    <n v="2402"/>
    <x v="2402"/>
    <x v="2400"/>
    <x v="14"/>
    <x v="401"/>
    <x v="2"/>
    <x v="0"/>
    <s v="USD"/>
    <x v="2400"/>
    <x v="2402"/>
    <b v="0"/>
    <x v="29"/>
    <x v="1"/>
    <x v="19"/>
    <x v="0"/>
    <x v="2402"/>
  </r>
  <r>
    <n v="2403"/>
    <x v="2403"/>
    <x v="2401"/>
    <x v="38"/>
    <x v="1672"/>
    <x v="2"/>
    <x v="1"/>
    <s v="GBP"/>
    <x v="2401"/>
    <x v="2403"/>
    <b v="0"/>
    <x v="8"/>
    <x v="1"/>
    <x v="19"/>
    <x v="2"/>
    <x v="2403"/>
  </r>
  <r>
    <n v="2404"/>
    <x v="2404"/>
    <x v="2402"/>
    <x v="36"/>
    <x v="117"/>
    <x v="2"/>
    <x v="0"/>
    <s v="USD"/>
    <x v="2402"/>
    <x v="2404"/>
    <b v="0"/>
    <x v="78"/>
    <x v="1"/>
    <x v="19"/>
    <x v="0"/>
    <x v="2404"/>
  </r>
  <r>
    <n v="2405"/>
    <x v="2405"/>
    <x v="2403"/>
    <x v="10"/>
    <x v="1673"/>
    <x v="2"/>
    <x v="0"/>
    <s v="USD"/>
    <x v="2403"/>
    <x v="2405"/>
    <b v="0"/>
    <x v="9"/>
    <x v="1"/>
    <x v="19"/>
    <x v="2"/>
    <x v="2405"/>
  </r>
  <r>
    <n v="2406"/>
    <x v="2406"/>
    <x v="2404"/>
    <x v="53"/>
    <x v="1674"/>
    <x v="2"/>
    <x v="0"/>
    <s v="USD"/>
    <x v="2404"/>
    <x v="2406"/>
    <b v="0"/>
    <x v="38"/>
    <x v="1"/>
    <x v="19"/>
    <x v="3"/>
    <x v="2406"/>
  </r>
  <r>
    <n v="2407"/>
    <x v="2407"/>
    <x v="2405"/>
    <x v="29"/>
    <x v="1675"/>
    <x v="2"/>
    <x v="0"/>
    <s v="USD"/>
    <x v="2405"/>
    <x v="2407"/>
    <b v="0"/>
    <x v="51"/>
    <x v="1"/>
    <x v="19"/>
    <x v="0"/>
    <x v="2407"/>
  </r>
  <r>
    <n v="2408"/>
    <x v="2408"/>
    <x v="2406"/>
    <x v="36"/>
    <x v="134"/>
    <x v="2"/>
    <x v="0"/>
    <s v="USD"/>
    <x v="2406"/>
    <x v="2408"/>
    <b v="0"/>
    <x v="84"/>
    <x v="1"/>
    <x v="19"/>
    <x v="3"/>
    <x v="2408"/>
  </r>
  <r>
    <n v="2409"/>
    <x v="2409"/>
    <x v="2407"/>
    <x v="31"/>
    <x v="75"/>
    <x v="2"/>
    <x v="0"/>
    <s v="USD"/>
    <x v="2407"/>
    <x v="2409"/>
    <b v="0"/>
    <x v="79"/>
    <x v="1"/>
    <x v="19"/>
    <x v="0"/>
    <x v="2409"/>
  </r>
  <r>
    <n v="2410"/>
    <x v="2410"/>
    <x v="2408"/>
    <x v="36"/>
    <x v="117"/>
    <x v="2"/>
    <x v="2"/>
    <s v="AUD"/>
    <x v="2408"/>
    <x v="2410"/>
    <b v="0"/>
    <x v="78"/>
    <x v="1"/>
    <x v="19"/>
    <x v="0"/>
    <x v="2410"/>
  </r>
  <r>
    <n v="2411"/>
    <x v="2411"/>
    <x v="2409"/>
    <x v="31"/>
    <x v="118"/>
    <x v="2"/>
    <x v="0"/>
    <s v="USD"/>
    <x v="2409"/>
    <x v="2411"/>
    <b v="0"/>
    <x v="83"/>
    <x v="1"/>
    <x v="19"/>
    <x v="0"/>
    <x v="2411"/>
  </r>
  <r>
    <n v="2412"/>
    <x v="2412"/>
    <x v="2410"/>
    <x v="6"/>
    <x v="117"/>
    <x v="2"/>
    <x v="6"/>
    <s v="EUR"/>
    <x v="2410"/>
    <x v="2412"/>
    <b v="0"/>
    <x v="78"/>
    <x v="1"/>
    <x v="19"/>
    <x v="2"/>
    <x v="2412"/>
  </r>
  <r>
    <n v="2413"/>
    <x v="2413"/>
    <x v="2411"/>
    <x v="9"/>
    <x v="379"/>
    <x v="2"/>
    <x v="0"/>
    <s v="USD"/>
    <x v="2411"/>
    <x v="2413"/>
    <b v="0"/>
    <x v="83"/>
    <x v="1"/>
    <x v="19"/>
    <x v="3"/>
    <x v="2413"/>
  </r>
  <r>
    <n v="2414"/>
    <x v="2414"/>
    <x v="2412"/>
    <x v="36"/>
    <x v="75"/>
    <x v="2"/>
    <x v="0"/>
    <s v="USD"/>
    <x v="2412"/>
    <x v="2414"/>
    <b v="0"/>
    <x v="62"/>
    <x v="1"/>
    <x v="19"/>
    <x v="0"/>
    <x v="2414"/>
  </r>
  <r>
    <n v="2415"/>
    <x v="2415"/>
    <x v="2413"/>
    <x v="127"/>
    <x v="400"/>
    <x v="2"/>
    <x v="0"/>
    <s v="USD"/>
    <x v="2413"/>
    <x v="2415"/>
    <b v="0"/>
    <x v="79"/>
    <x v="1"/>
    <x v="19"/>
    <x v="2"/>
    <x v="2415"/>
  </r>
  <r>
    <n v="2416"/>
    <x v="2416"/>
    <x v="2414"/>
    <x v="22"/>
    <x v="139"/>
    <x v="2"/>
    <x v="0"/>
    <s v="USD"/>
    <x v="2414"/>
    <x v="2416"/>
    <b v="0"/>
    <x v="29"/>
    <x v="1"/>
    <x v="19"/>
    <x v="0"/>
    <x v="2416"/>
  </r>
  <r>
    <n v="2417"/>
    <x v="2417"/>
    <x v="2415"/>
    <x v="28"/>
    <x v="117"/>
    <x v="2"/>
    <x v="0"/>
    <s v="USD"/>
    <x v="2415"/>
    <x v="2417"/>
    <b v="0"/>
    <x v="78"/>
    <x v="1"/>
    <x v="19"/>
    <x v="3"/>
    <x v="2417"/>
  </r>
  <r>
    <n v="2418"/>
    <x v="2418"/>
    <x v="2416"/>
    <x v="31"/>
    <x v="139"/>
    <x v="2"/>
    <x v="0"/>
    <s v="USD"/>
    <x v="2416"/>
    <x v="2418"/>
    <b v="0"/>
    <x v="81"/>
    <x v="1"/>
    <x v="19"/>
    <x v="0"/>
    <x v="2418"/>
  </r>
  <r>
    <n v="2419"/>
    <x v="2419"/>
    <x v="2417"/>
    <x v="9"/>
    <x v="117"/>
    <x v="2"/>
    <x v="0"/>
    <s v="USD"/>
    <x v="2417"/>
    <x v="2419"/>
    <b v="0"/>
    <x v="78"/>
    <x v="1"/>
    <x v="19"/>
    <x v="3"/>
    <x v="2419"/>
  </r>
  <r>
    <n v="2420"/>
    <x v="2420"/>
    <x v="2418"/>
    <x v="347"/>
    <x v="1676"/>
    <x v="2"/>
    <x v="0"/>
    <s v="USD"/>
    <x v="2418"/>
    <x v="2420"/>
    <b v="0"/>
    <x v="17"/>
    <x v="1"/>
    <x v="19"/>
    <x v="3"/>
    <x v="2420"/>
  </r>
  <r>
    <n v="2421"/>
    <x v="2421"/>
    <x v="2419"/>
    <x v="12"/>
    <x v="116"/>
    <x v="2"/>
    <x v="0"/>
    <s v="USD"/>
    <x v="2419"/>
    <x v="2421"/>
    <b v="0"/>
    <x v="29"/>
    <x v="1"/>
    <x v="19"/>
    <x v="0"/>
    <x v="2421"/>
  </r>
  <r>
    <n v="2422"/>
    <x v="2422"/>
    <x v="2420"/>
    <x v="2"/>
    <x v="116"/>
    <x v="2"/>
    <x v="0"/>
    <s v="USD"/>
    <x v="2420"/>
    <x v="2422"/>
    <b v="0"/>
    <x v="29"/>
    <x v="1"/>
    <x v="19"/>
    <x v="0"/>
    <x v="2422"/>
  </r>
  <r>
    <n v="2423"/>
    <x v="2423"/>
    <x v="2421"/>
    <x v="127"/>
    <x v="138"/>
    <x v="2"/>
    <x v="0"/>
    <s v="USD"/>
    <x v="2421"/>
    <x v="2423"/>
    <b v="0"/>
    <x v="29"/>
    <x v="1"/>
    <x v="19"/>
    <x v="3"/>
    <x v="2423"/>
  </r>
  <r>
    <n v="2424"/>
    <x v="2424"/>
    <x v="2422"/>
    <x v="31"/>
    <x v="622"/>
    <x v="2"/>
    <x v="0"/>
    <s v="USD"/>
    <x v="2422"/>
    <x v="2424"/>
    <b v="0"/>
    <x v="82"/>
    <x v="1"/>
    <x v="19"/>
    <x v="3"/>
    <x v="2424"/>
  </r>
  <r>
    <n v="2425"/>
    <x v="2425"/>
    <x v="2423"/>
    <x v="8"/>
    <x v="116"/>
    <x v="2"/>
    <x v="0"/>
    <s v="USD"/>
    <x v="2423"/>
    <x v="2425"/>
    <b v="0"/>
    <x v="29"/>
    <x v="1"/>
    <x v="19"/>
    <x v="2"/>
    <x v="2425"/>
  </r>
  <r>
    <n v="2426"/>
    <x v="2426"/>
    <x v="2424"/>
    <x v="22"/>
    <x v="117"/>
    <x v="2"/>
    <x v="0"/>
    <s v="USD"/>
    <x v="2424"/>
    <x v="2426"/>
    <b v="0"/>
    <x v="78"/>
    <x v="1"/>
    <x v="19"/>
    <x v="0"/>
    <x v="2426"/>
  </r>
  <r>
    <n v="2427"/>
    <x v="2427"/>
    <x v="2425"/>
    <x v="63"/>
    <x v="116"/>
    <x v="2"/>
    <x v="0"/>
    <s v="USD"/>
    <x v="2425"/>
    <x v="2427"/>
    <b v="0"/>
    <x v="29"/>
    <x v="1"/>
    <x v="19"/>
    <x v="2"/>
    <x v="2427"/>
  </r>
  <r>
    <n v="2428"/>
    <x v="2428"/>
    <x v="2426"/>
    <x v="19"/>
    <x v="116"/>
    <x v="2"/>
    <x v="0"/>
    <s v="USD"/>
    <x v="2426"/>
    <x v="2428"/>
    <b v="0"/>
    <x v="29"/>
    <x v="1"/>
    <x v="19"/>
    <x v="0"/>
    <x v="2428"/>
  </r>
  <r>
    <n v="2429"/>
    <x v="2429"/>
    <x v="2427"/>
    <x v="348"/>
    <x v="557"/>
    <x v="2"/>
    <x v="10"/>
    <s v="NOK"/>
    <x v="2427"/>
    <x v="2429"/>
    <b v="0"/>
    <x v="80"/>
    <x v="1"/>
    <x v="19"/>
    <x v="2"/>
    <x v="2429"/>
  </r>
  <r>
    <n v="2430"/>
    <x v="2430"/>
    <x v="2428"/>
    <x v="9"/>
    <x v="577"/>
    <x v="2"/>
    <x v="0"/>
    <s v="USD"/>
    <x v="2428"/>
    <x v="2430"/>
    <b v="0"/>
    <x v="84"/>
    <x v="1"/>
    <x v="19"/>
    <x v="2"/>
    <x v="2430"/>
  </r>
  <r>
    <n v="2431"/>
    <x v="2431"/>
    <x v="2429"/>
    <x v="57"/>
    <x v="369"/>
    <x v="2"/>
    <x v="0"/>
    <s v="USD"/>
    <x v="2429"/>
    <x v="2431"/>
    <b v="0"/>
    <x v="84"/>
    <x v="1"/>
    <x v="19"/>
    <x v="2"/>
    <x v="2431"/>
  </r>
  <r>
    <n v="2432"/>
    <x v="2432"/>
    <x v="2430"/>
    <x v="32"/>
    <x v="369"/>
    <x v="2"/>
    <x v="0"/>
    <s v="USD"/>
    <x v="2430"/>
    <x v="2432"/>
    <b v="0"/>
    <x v="84"/>
    <x v="1"/>
    <x v="19"/>
    <x v="0"/>
    <x v="2432"/>
  </r>
  <r>
    <n v="2433"/>
    <x v="2433"/>
    <x v="2431"/>
    <x v="3"/>
    <x v="117"/>
    <x v="2"/>
    <x v="0"/>
    <s v="USD"/>
    <x v="2431"/>
    <x v="2433"/>
    <b v="0"/>
    <x v="78"/>
    <x v="1"/>
    <x v="19"/>
    <x v="2"/>
    <x v="2433"/>
  </r>
  <r>
    <n v="2434"/>
    <x v="2434"/>
    <x v="2432"/>
    <x v="22"/>
    <x v="375"/>
    <x v="2"/>
    <x v="0"/>
    <s v="USD"/>
    <x v="2432"/>
    <x v="2434"/>
    <b v="0"/>
    <x v="84"/>
    <x v="1"/>
    <x v="19"/>
    <x v="0"/>
    <x v="2434"/>
  </r>
  <r>
    <n v="2435"/>
    <x v="2435"/>
    <x v="2433"/>
    <x v="65"/>
    <x v="1677"/>
    <x v="2"/>
    <x v="11"/>
    <s v="SEK"/>
    <x v="2433"/>
    <x v="2435"/>
    <b v="0"/>
    <x v="80"/>
    <x v="1"/>
    <x v="19"/>
    <x v="0"/>
    <x v="2435"/>
  </r>
  <r>
    <n v="2436"/>
    <x v="2436"/>
    <x v="2434"/>
    <x v="349"/>
    <x v="372"/>
    <x v="2"/>
    <x v="5"/>
    <s v="CAD"/>
    <x v="2434"/>
    <x v="2436"/>
    <b v="0"/>
    <x v="84"/>
    <x v="1"/>
    <x v="19"/>
    <x v="0"/>
    <x v="2436"/>
  </r>
  <r>
    <n v="2437"/>
    <x v="2437"/>
    <x v="2435"/>
    <x v="6"/>
    <x v="117"/>
    <x v="2"/>
    <x v="0"/>
    <s v="USD"/>
    <x v="2435"/>
    <x v="2437"/>
    <b v="0"/>
    <x v="78"/>
    <x v="1"/>
    <x v="19"/>
    <x v="0"/>
    <x v="2437"/>
  </r>
  <r>
    <n v="2438"/>
    <x v="2438"/>
    <x v="2436"/>
    <x v="36"/>
    <x v="155"/>
    <x v="2"/>
    <x v="0"/>
    <s v="USD"/>
    <x v="2436"/>
    <x v="2438"/>
    <b v="0"/>
    <x v="29"/>
    <x v="1"/>
    <x v="19"/>
    <x v="0"/>
    <x v="2438"/>
  </r>
  <r>
    <n v="2439"/>
    <x v="2439"/>
    <x v="2437"/>
    <x v="3"/>
    <x v="117"/>
    <x v="2"/>
    <x v="0"/>
    <s v="USD"/>
    <x v="2437"/>
    <x v="2439"/>
    <b v="0"/>
    <x v="78"/>
    <x v="1"/>
    <x v="19"/>
    <x v="0"/>
    <x v="2439"/>
  </r>
  <r>
    <n v="2440"/>
    <x v="2440"/>
    <x v="2438"/>
    <x v="10"/>
    <x v="115"/>
    <x v="2"/>
    <x v="18"/>
    <s v="EUR"/>
    <x v="2438"/>
    <x v="2440"/>
    <b v="0"/>
    <x v="84"/>
    <x v="1"/>
    <x v="19"/>
    <x v="2"/>
    <x v="2440"/>
  </r>
  <r>
    <n v="2441"/>
    <x v="2441"/>
    <x v="2439"/>
    <x v="51"/>
    <x v="1678"/>
    <x v="0"/>
    <x v="0"/>
    <s v="USD"/>
    <x v="2439"/>
    <x v="2441"/>
    <b v="0"/>
    <x v="280"/>
    <x v="0"/>
    <x v="33"/>
    <x v="0"/>
    <x v="2441"/>
  </r>
  <r>
    <n v="2442"/>
    <x v="2442"/>
    <x v="2440"/>
    <x v="95"/>
    <x v="1679"/>
    <x v="0"/>
    <x v="0"/>
    <s v="USD"/>
    <x v="2440"/>
    <x v="2442"/>
    <b v="0"/>
    <x v="459"/>
    <x v="0"/>
    <x v="33"/>
    <x v="0"/>
    <x v="2442"/>
  </r>
  <r>
    <n v="2443"/>
    <x v="2443"/>
    <x v="2441"/>
    <x v="22"/>
    <x v="1680"/>
    <x v="0"/>
    <x v="0"/>
    <s v="USD"/>
    <x v="2441"/>
    <x v="2443"/>
    <b v="0"/>
    <x v="409"/>
    <x v="0"/>
    <x v="33"/>
    <x v="3"/>
    <x v="2443"/>
  </r>
  <r>
    <n v="2444"/>
    <x v="2444"/>
    <x v="2442"/>
    <x v="9"/>
    <x v="1681"/>
    <x v="0"/>
    <x v="0"/>
    <s v="USD"/>
    <x v="2442"/>
    <x v="2444"/>
    <b v="0"/>
    <x v="42"/>
    <x v="0"/>
    <x v="33"/>
    <x v="2"/>
    <x v="2444"/>
  </r>
  <r>
    <n v="2445"/>
    <x v="2445"/>
    <x v="2443"/>
    <x v="10"/>
    <x v="1682"/>
    <x v="0"/>
    <x v="0"/>
    <s v="USD"/>
    <x v="2443"/>
    <x v="2445"/>
    <b v="0"/>
    <x v="248"/>
    <x v="0"/>
    <x v="33"/>
    <x v="0"/>
    <x v="2445"/>
  </r>
  <r>
    <n v="2446"/>
    <x v="2446"/>
    <x v="2444"/>
    <x v="10"/>
    <x v="1683"/>
    <x v="0"/>
    <x v="0"/>
    <s v="USD"/>
    <x v="2444"/>
    <x v="2446"/>
    <b v="0"/>
    <x v="112"/>
    <x v="0"/>
    <x v="33"/>
    <x v="2"/>
    <x v="2446"/>
  </r>
  <r>
    <n v="2447"/>
    <x v="2447"/>
    <x v="2445"/>
    <x v="30"/>
    <x v="1684"/>
    <x v="0"/>
    <x v="0"/>
    <s v="USD"/>
    <x v="2445"/>
    <x v="2447"/>
    <b v="0"/>
    <x v="152"/>
    <x v="0"/>
    <x v="33"/>
    <x v="2"/>
    <x v="2447"/>
  </r>
  <r>
    <n v="2448"/>
    <x v="2448"/>
    <x v="2446"/>
    <x v="44"/>
    <x v="357"/>
    <x v="0"/>
    <x v="0"/>
    <s v="USD"/>
    <x v="2446"/>
    <x v="2448"/>
    <b v="0"/>
    <x v="82"/>
    <x v="0"/>
    <x v="33"/>
    <x v="2"/>
    <x v="2448"/>
  </r>
  <r>
    <n v="2449"/>
    <x v="2449"/>
    <x v="2447"/>
    <x v="3"/>
    <x v="1685"/>
    <x v="0"/>
    <x v="0"/>
    <s v="USD"/>
    <x v="2447"/>
    <x v="2449"/>
    <b v="0"/>
    <x v="148"/>
    <x v="0"/>
    <x v="33"/>
    <x v="3"/>
    <x v="2449"/>
  </r>
  <r>
    <n v="2450"/>
    <x v="2450"/>
    <x v="2448"/>
    <x v="36"/>
    <x v="1686"/>
    <x v="0"/>
    <x v="0"/>
    <s v="USD"/>
    <x v="2448"/>
    <x v="2450"/>
    <b v="0"/>
    <x v="332"/>
    <x v="0"/>
    <x v="33"/>
    <x v="3"/>
    <x v="2450"/>
  </r>
  <r>
    <n v="2451"/>
    <x v="2451"/>
    <x v="2449"/>
    <x v="3"/>
    <x v="1687"/>
    <x v="0"/>
    <x v="0"/>
    <s v="USD"/>
    <x v="2449"/>
    <x v="2451"/>
    <b v="0"/>
    <x v="153"/>
    <x v="0"/>
    <x v="33"/>
    <x v="1"/>
    <x v="2451"/>
  </r>
  <r>
    <n v="2452"/>
    <x v="2452"/>
    <x v="2450"/>
    <x v="20"/>
    <x v="1688"/>
    <x v="0"/>
    <x v="0"/>
    <s v="USD"/>
    <x v="2450"/>
    <x v="2452"/>
    <b v="0"/>
    <x v="41"/>
    <x v="0"/>
    <x v="33"/>
    <x v="0"/>
    <x v="2452"/>
  </r>
  <r>
    <n v="2453"/>
    <x v="2453"/>
    <x v="2451"/>
    <x v="9"/>
    <x v="1689"/>
    <x v="0"/>
    <x v="0"/>
    <s v="USD"/>
    <x v="2451"/>
    <x v="2453"/>
    <b v="0"/>
    <x v="85"/>
    <x v="0"/>
    <x v="33"/>
    <x v="1"/>
    <x v="2453"/>
  </r>
  <r>
    <n v="2454"/>
    <x v="2454"/>
    <x v="2452"/>
    <x v="19"/>
    <x v="1690"/>
    <x v="0"/>
    <x v="0"/>
    <s v="USD"/>
    <x v="2452"/>
    <x v="2454"/>
    <b v="0"/>
    <x v="208"/>
    <x v="0"/>
    <x v="33"/>
    <x v="1"/>
    <x v="2454"/>
  </r>
  <r>
    <n v="2455"/>
    <x v="2455"/>
    <x v="2453"/>
    <x v="43"/>
    <x v="1691"/>
    <x v="0"/>
    <x v="0"/>
    <s v="USD"/>
    <x v="2453"/>
    <x v="2455"/>
    <b v="0"/>
    <x v="38"/>
    <x v="0"/>
    <x v="33"/>
    <x v="2"/>
    <x v="2455"/>
  </r>
  <r>
    <n v="2456"/>
    <x v="2456"/>
    <x v="2454"/>
    <x v="15"/>
    <x v="1692"/>
    <x v="0"/>
    <x v="0"/>
    <s v="USD"/>
    <x v="2454"/>
    <x v="2456"/>
    <b v="0"/>
    <x v="85"/>
    <x v="0"/>
    <x v="33"/>
    <x v="1"/>
    <x v="2456"/>
  </r>
  <r>
    <n v="2457"/>
    <x v="2457"/>
    <x v="2455"/>
    <x v="165"/>
    <x v="1693"/>
    <x v="0"/>
    <x v="0"/>
    <s v="USD"/>
    <x v="2455"/>
    <x v="2457"/>
    <b v="0"/>
    <x v="204"/>
    <x v="0"/>
    <x v="33"/>
    <x v="2"/>
    <x v="2457"/>
  </r>
  <r>
    <n v="2458"/>
    <x v="2458"/>
    <x v="2456"/>
    <x v="10"/>
    <x v="1603"/>
    <x v="0"/>
    <x v="0"/>
    <s v="USD"/>
    <x v="2456"/>
    <x v="2458"/>
    <b v="0"/>
    <x v="144"/>
    <x v="0"/>
    <x v="33"/>
    <x v="2"/>
    <x v="2458"/>
  </r>
  <r>
    <n v="2459"/>
    <x v="2459"/>
    <x v="2457"/>
    <x v="11"/>
    <x v="1694"/>
    <x v="0"/>
    <x v="0"/>
    <s v="USD"/>
    <x v="2457"/>
    <x v="2459"/>
    <b v="0"/>
    <x v="460"/>
    <x v="0"/>
    <x v="33"/>
    <x v="2"/>
    <x v="2459"/>
  </r>
  <r>
    <n v="2460"/>
    <x v="2460"/>
    <x v="2458"/>
    <x v="0"/>
    <x v="1695"/>
    <x v="0"/>
    <x v="0"/>
    <s v="USD"/>
    <x v="2458"/>
    <x v="2460"/>
    <b v="0"/>
    <x v="32"/>
    <x v="0"/>
    <x v="33"/>
    <x v="2"/>
    <x v="2460"/>
  </r>
  <r>
    <n v="2461"/>
    <x v="2461"/>
    <x v="2459"/>
    <x v="51"/>
    <x v="1696"/>
    <x v="0"/>
    <x v="0"/>
    <s v="USD"/>
    <x v="1837"/>
    <x v="2461"/>
    <b v="0"/>
    <x v="48"/>
    <x v="0"/>
    <x v="14"/>
    <x v="6"/>
    <x v="2461"/>
  </r>
  <r>
    <n v="2462"/>
    <x v="2462"/>
    <x v="2460"/>
    <x v="9"/>
    <x v="1697"/>
    <x v="0"/>
    <x v="0"/>
    <s v="USD"/>
    <x v="2459"/>
    <x v="2462"/>
    <b v="0"/>
    <x v="248"/>
    <x v="0"/>
    <x v="14"/>
    <x v="5"/>
    <x v="2462"/>
  </r>
  <r>
    <n v="2463"/>
    <x v="2463"/>
    <x v="2461"/>
    <x v="13"/>
    <x v="66"/>
    <x v="0"/>
    <x v="0"/>
    <s v="USD"/>
    <x v="2460"/>
    <x v="2463"/>
    <b v="0"/>
    <x v="11"/>
    <x v="0"/>
    <x v="14"/>
    <x v="4"/>
    <x v="2463"/>
  </r>
  <r>
    <n v="2464"/>
    <x v="2464"/>
    <x v="2462"/>
    <x v="13"/>
    <x v="580"/>
    <x v="0"/>
    <x v="5"/>
    <s v="CAD"/>
    <x v="2461"/>
    <x v="2464"/>
    <b v="0"/>
    <x v="68"/>
    <x v="0"/>
    <x v="14"/>
    <x v="0"/>
    <x v="2464"/>
  </r>
  <r>
    <n v="2465"/>
    <x v="2465"/>
    <x v="2463"/>
    <x v="176"/>
    <x v="1698"/>
    <x v="0"/>
    <x v="0"/>
    <s v="USD"/>
    <x v="2462"/>
    <x v="2465"/>
    <b v="0"/>
    <x v="53"/>
    <x v="0"/>
    <x v="14"/>
    <x v="5"/>
    <x v="2465"/>
  </r>
  <r>
    <n v="2466"/>
    <x v="2466"/>
    <x v="2464"/>
    <x v="30"/>
    <x v="911"/>
    <x v="0"/>
    <x v="0"/>
    <s v="USD"/>
    <x v="2463"/>
    <x v="2466"/>
    <b v="0"/>
    <x v="47"/>
    <x v="0"/>
    <x v="14"/>
    <x v="4"/>
    <x v="2466"/>
  </r>
  <r>
    <n v="2467"/>
    <x v="2467"/>
    <x v="2465"/>
    <x v="28"/>
    <x v="1699"/>
    <x v="0"/>
    <x v="0"/>
    <s v="USD"/>
    <x v="2464"/>
    <x v="2467"/>
    <b v="0"/>
    <x v="68"/>
    <x v="0"/>
    <x v="14"/>
    <x v="5"/>
    <x v="2467"/>
  </r>
  <r>
    <n v="2468"/>
    <x v="2468"/>
    <x v="2466"/>
    <x v="13"/>
    <x v="1700"/>
    <x v="0"/>
    <x v="0"/>
    <s v="USD"/>
    <x v="2465"/>
    <x v="2468"/>
    <b v="0"/>
    <x v="6"/>
    <x v="0"/>
    <x v="14"/>
    <x v="5"/>
    <x v="2468"/>
  </r>
  <r>
    <n v="2469"/>
    <x v="2469"/>
    <x v="2467"/>
    <x v="38"/>
    <x v="1701"/>
    <x v="0"/>
    <x v="0"/>
    <s v="USD"/>
    <x v="2466"/>
    <x v="2469"/>
    <b v="0"/>
    <x v="5"/>
    <x v="0"/>
    <x v="14"/>
    <x v="6"/>
    <x v="2469"/>
  </r>
  <r>
    <n v="2470"/>
    <x v="2470"/>
    <x v="2468"/>
    <x v="28"/>
    <x v="1702"/>
    <x v="0"/>
    <x v="0"/>
    <s v="USD"/>
    <x v="2467"/>
    <x v="2470"/>
    <b v="0"/>
    <x v="17"/>
    <x v="0"/>
    <x v="14"/>
    <x v="5"/>
    <x v="2470"/>
  </r>
  <r>
    <n v="2471"/>
    <x v="2471"/>
    <x v="2469"/>
    <x v="2"/>
    <x v="141"/>
    <x v="0"/>
    <x v="0"/>
    <s v="USD"/>
    <x v="2468"/>
    <x v="2471"/>
    <b v="0"/>
    <x v="57"/>
    <x v="0"/>
    <x v="14"/>
    <x v="6"/>
    <x v="2471"/>
  </r>
  <r>
    <n v="2472"/>
    <x v="2472"/>
    <x v="2470"/>
    <x v="51"/>
    <x v="1703"/>
    <x v="0"/>
    <x v="0"/>
    <s v="USD"/>
    <x v="2469"/>
    <x v="2472"/>
    <b v="0"/>
    <x v="201"/>
    <x v="0"/>
    <x v="14"/>
    <x v="7"/>
    <x v="2472"/>
  </r>
  <r>
    <n v="2473"/>
    <x v="2473"/>
    <x v="2471"/>
    <x v="13"/>
    <x v="41"/>
    <x v="0"/>
    <x v="0"/>
    <s v="USD"/>
    <x v="2470"/>
    <x v="2473"/>
    <b v="0"/>
    <x v="5"/>
    <x v="0"/>
    <x v="14"/>
    <x v="5"/>
    <x v="2473"/>
  </r>
  <r>
    <n v="2474"/>
    <x v="2474"/>
    <x v="2472"/>
    <x v="10"/>
    <x v="1704"/>
    <x v="0"/>
    <x v="0"/>
    <s v="USD"/>
    <x v="2471"/>
    <x v="2474"/>
    <b v="0"/>
    <x v="44"/>
    <x v="0"/>
    <x v="14"/>
    <x v="7"/>
    <x v="2474"/>
  </r>
  <r>
    <n v="2475"/>
    <x v="2475"/>
    <x v="2473"/>
    <x v="30"/>
    <x v="1705"/>
    <x v="0"/>
    <x v="0"/>
    <s v="USD"/>
    <x v="2472"/>
    <x v="2475"/>
    <b v="0"/>
    <x v="75"/>
    <x v="0"/>
    <x v="14"/>
    <x v="7"/>
    <x v="2475"/>
  </r>
  <r>
    <n v="2476"/>
    <x v="2476"/>
    <x v="2474"/>
    <x v="50"/>
    <x v="1706"/>
    <x v="0"/>
    <x v="0"/>
    <s v="USD"/>
    <x v="2473"/>
    <x v="2476"/>
    <b v="0"/>
    <x v="165"/>
    <x v="0"/>
    <x v="14"/>
    <x v="3"/>
    <x v="2476"/>
  </r>
  <r>
    <n v="2477"/>
    <x v="823"/>
    <x v="2475"/>
    <x v="47"/>
    <x v="1707"/>
    <x v="0"/>
    <x v="0"/>
    <s v="USD"/>
    <x v="2474"/>
    <x v="2477"/>
    <b v="0"/>
    <x v="14"/>
    <x v="0"/>
    <x v="14"/>
    <x v="5"/>
    <x v="2477"/>
  </r>
  <r>
    <n v="2478"/>
    <x v="2477"/>
    <x v="2476"/>
    <x v="6"/>
    <x v="1708"/>
    <x v="0"/>
    <x v="0"/>
    <s v="USD"/>
    <x v="2475"/>
    <x v="2478"/>
    <b v="0"/>
    <x v="1"/>
    <x v="0"/>
    <x v="14"/>
    <x v="5"/>
    <x v="2478"/>
  </r>
  <r>
    <n v="2479"/>
    <x v="2478"/>
    <x v="2477"/>
    <x v="43"/>
    <x v="1709"/>
    <x v="0"/>
    <x v="0"/>
    <s v="USD"/>
    <x v="2476"/>
    <x v="2479"/>
    <b v="0"/>
    <x v="38"/>
    <x v="0"/>
    <x v="14"/>
    <x v="5"/>
    <x v="2479"/>
  </r>
  <r>
    <n v="2480"/>
    <x v="2479"/>
    <x v="2478"/>
    <x v="13"/>
    <x v="41"/>
    <x v="0"/>
    <x v="0"/>
    <s v="USD"/>
    <x v="2477"/>
    <x v="2480"/>
    <b v="0"/>
    <x v="22"/>
    <x v="0"/>
    <x v="14"/>
    <x v="0"/>
    <x v="2480"/>
  </r>
  <r>
    <n v="2481"/>
    <x v="2480"/>
    <x v="2479"/>
    <x v="23"/>
    <x v="1710"/>
    <x v="0"/>
    <x v="0"/>
    <s v="USD"/>
    <x v="2478"/>
    <x v="2481"/>
    <b v="0"/>
    <x v="195"/>
    <x v="0"/>
    <x v="14"/>
    <x v="5"/>
    <x v="2481"/>
  </r>
  <r>
    <n v="2482"/>
    <x v="2481"/>
    <x v="2480"/>
    <x v="28"/>
    <x v="1099"/>
    <x v="0"/>
    <x v="0"/>
    <s v="USD"/>
    <x v="2479"/>
    <x v="2482"/>
    <b v="0"/>
    <x v="20"/>
    <x v="0"/>
    <x v="14"/>
    <x v="6"/>
    <x v="2482"/>
  </r>
  <r>
    <n v="2483"/>
    <x v="2482"/>
    <x v="2481"/>
    <x v="184"/>
    <x v="1711"/>
    <x v="0"/>
    <x v="0"/>
    <s v="USD"/>
    <x v="2480"/>
    <x v="2483"/>
    <b v="0"/>
    <x v="10"/>
    <x v="0"/>
    <x v="14"/>
    <x v="5"/>
    <x v="2483"/>
  </r>
  <r>
    <n v="2484"/>
    <x v="2483"/>
    <x v="2482"/>
    <x v="8"/>
    <x v="1712"/>
    <x v="0"/>
    <x v="0"/>
    <s v="USD"/>
    <x v="2481"/>
    <x v="2484"/>
    <b v="0"/>
    <x v="240"/>
    <x v="0"/>
    <x v="14"/>
    <x v="6"/>
    <x v="2484"/>
  </r>
  <r>
    <n v="2485"/>
    <x v="2484"/>
    <x v="2483"/>
    <x v="13"/>
    <x v="318"/>
    <x v="0"/>
    <x v="0"/>
    <s v="USD"/>
    <x v="2482"/>
    <x v="2485"/>
    <b v="0"/>
    <x v="14"/>
    <x v="0"/>
    <x v="14"/>
    <x v="6"/>
    <x v="2485"/>
  </r>
  <r>
    <n v="2486"/>
    <x v="2485"/>
    <x v="2484"/>
    <x v="43"/>
    <x v="1713"/>
    <x v="0"/>
    <x v="0"/>
    <s v="USD"/>
    <x v="2483"/>
    <x v="2486"/>
    <b v="0"/>
    <x v="209"/>
    <x v="0"/>
    <x v="14"/>
    <x v="5"/>
    <x v="2486"/>
  </r>
  <r>
    <n v="2487"/>
    <x v="2486"/>
    <x v="2485"/>
    <x v="15"/>
    <x v="1714"/>
    <x v="0"/>
    <x v="0"/>
    <s v="USD"/>
    <x v="2484"/>
    <x v="2487"/>
    <b v="0"/>
    <x v="44"/>
    <x v="0"/>
    <x v="14"/>
    <x v="5"/>
    <x v="2487"/>
  </r>
  <r>
    <n v="2488"/>
    <x v="2487"/>
    <x v="2486"/>
    <x v="9"/>
    <x v="1715"/>
    <x v="0"/>
    <x v="0"/>
    <s v="USD"/>
    <x v="2485"/>
    <x v="2488"/>
    <b v="0"/>
    <x v="71"/>
    <x v="0"/>
    <x v="14"/>
    <x v="6"/>
    <x v="2488"/>
  </r>
  <r>
    <n v="2489"/>
    <x v="2488"/>
    <x v="2487"/>
    <x v="8"/>
    <x v="1716"/>
    <x v="0"/>
    <x v="0"/>
    <s v="USD"/>
    <x v="2486"/>
    <x v="2489"/>
    <b v="0"/>
    <x v="11"/>
    <x v="0"/>
    <x v="14"/>
    <x v="4"/>
    <x v="2489"/>
  </r>
  <r>
    <n v="2490"/>
    <x v="2489"/>
    <x v="2488"/>
    <x v="2"/>
    <x v="1493"/>
    <x v="0"/>
    <x v="0"/>
    <s v="USD"/>
    <x v="2487"/>
    <x v="2490"/>
    <b v="0"/>
    <x v="38"/>
    <x v="0"/>
    <x v="14"/>
    <x v="5"/>
    <x v="2490"/>
  </r>
  <r>
    <n v="2491"/>
    <x v="2490"/>
    <x v="2489"/>
    <x v="2"/>
    <x v="1717"/>
    <x v="0"/>
    <x v="0"/>
    <s v="USD"/>
    <x v="2488"/>
    <x v="2491"/>
    <b v="0"/>
    <x v="73"/>
    <x v="0"/>
    <x v="14"/>
    <x v="7"/>
    <x v="2491"/>
  </r>
  <r>
    <n v="2492"/>
    <x v="2491"/>
    <x v="2490"/>
    <x v="20"/>
    <x v="661"/>
    <x v="0"/>
    <x v="0"/>
    <s v="USD"/>
    <x v="2489"/>
    <x v="2492"/>
    <b v="0"/>
    <x v="74"/>
    <x v="0"/>
    <x v="14"/>
    <x v="5"/>
    <x v="2492"/>
  </r>
  <r>
    <n v="2493"/>
    <x v="2492"/>
    <x v="2491"/>
    <x v="22"/>
    <x v="1718"/>
    <x v="0"/>
    <x v="0"/>
    <s v="USD"/>
    <x v="2490"/>
    <x v="2493"/>
    <b v="0"/>
    <x v="461"/>
    <x v="0"/>
    <x v="14"/>
    <x v="4"/>
    <x v="2493"/>
  </r>
  <r>
    <n v="2494"/>
    <x v="2493"/>
    <x v="2492"/>
    <x v="15"/>
    <x v="1719"/>
    <x v="0"/>
    <x v="0"/>
    <s v="USD"/>
    <x v="2491"/>
    <x v="2494"/>
    <b v="0"/>
    <x v="70"/>
    <x v="0"/>
    <x v="14"/>
    <x v="5"/>
    <x v="2494"/>
  </r>
  <r>
    <n v="2495"/>
    <x v="2494"/>
    <x v="2493"/>
    <x v="15"/>
    <x v="1720"/>
    <x v="0"/>
    <x v="0"/>
    <s v="USD"/>
    <x v="2492"/>
    <x v="2495"/>
    <b v="0"/>
    <x v="288"/>
    <x v="0"/>
    <x v="14"/>
    <x v="5"/>
    <x v="2495"/>
  </r>
  <r>
    <n v="2496"/>
    <x v="2495"/>
    <x v="2494"/>
    <x v="12"/>
    <x v="44"/>
    <x v="0"/>
    <x v="0"/>
    <s v="USD"/>
    <x v="2493"/>
    <x v="2496"/>
    <b v="0"/>
    <x v="73"/>
    <x v="0"/>
    <x v="14"/>
    <x v="4"/>
    <x v="2496"/>
  </r>
  <r>
    <n v="2497"/>
    <x v="2496"/>
    <x v="2495"/>
    <x v="23"/>
    <x v="1721"/>
    <x v="0"/>
    <x v="0"/>
    <s v="USD"/>
    <x v="2494"/>
    <x v="2497"/>
    <b v="0"/>
    <x v="66"/>
    <x v="0"/>
    <x v="14"/>
    <x v="6"/>
    <x v="2497"/>
  </r>
  <r>
    <n v="2498"/>
    <x v="2497"/>
    <x v="2496"/>
    <x v="28"/>
    <x v="1722"/>
    <x v="0"/>
    <x v="0"/>
    <s v="USD"/>
    <x v="2495"/>
    <x v="2498"/>
    <b v="0"/>
    <x v="9"/>
    <x v="0"/>
    <x v="14"/>
    <x v="0"/>
    <x v="2498"/>
  </r>
  <r>
    <n v="2499"/>
    <x v="2498"/>
    <x v="2497"/>
    <x v="23"/>
    <x v="1723"/>
    <x v="0"/>
    <x v="0"/>
    <s v="USD"/>
    <x v="2496"/>
    <x v="2499"/>
    <b v="0"/>
    <x v="203"/>
    <x v="0"/>
    <x v="14"/>
    <x v="5"/>
    <x v="2499"/>
  </r>
  <r>
    <n v="2500"/>
    <x v="2499"/>
    <x v="2498"/>
    <x v="20"/>
    <x v="1724"/>
    <x v="0"/>
    <x v="0"/>
    <s v="USD"/>
    <x v="2497"/>
    <x v="2500"/>
    <b v="0"/>
    <x v="60"/>
    <x v="0"/>
    <x v="14"/>
    <x v="5"/>
    <x v="2500"/>
  </r>
  <r>
    <n v="2501"/>
    <x v="2500"/>
    <x v="2499"/>
    <x v="34"/>
    <x v="1725"/>
    <x v="2"/>
    <x v="5"/>
    <s v="CAD"/>
    <x v="2498"/>
    <x v="2501"/>
    <b v="0"/>
    <x v="63"/>
    <x v="1"/>
    <x v="34"/>
    <x v="0"/>
    <x v="2501"/>
  </r>
  <r>
    <n v="2502"/>
    <x v="2501"/>
    <x v="2500"/>
    <x v="74"/>
    <x v="1726"/>
    <x v="2"/>
    <x v="0"/>
    <s v="USD"/>
    <x v="2499"/>
    <x v="2502"/>
    <b v="0"/>
    <x v="81"/>
    <x v="1"/>
    <x v="34"/>
    <x v="3"/>
    <x v="2502"/>
  </r>
  <r>
    <n v="2503"/>
    <x v="2502"/>
    <x v="2501"/>
    <x v="3"/>
    <x v="117"/>
    <x v="2"/>
    <x v="0"/>
    <s v="USD"/>
    <x v="2500"/>
    <x v="2503"/>
    <b v="0"/>
    <x v="78"/>
    <x v="1"/>
    <x v="34"/>
    <x v="2"/>
    <x v="2503"/>
  </r>
  <r>
    <n v="2504"/>
    <x v="2503"/>
    <x v="2502"/>
    <x v="19"/>
    <x v="117"/>
    <x v="2"/>
    <x v="0"/>
    <s v="USD"/>
    <x v="2501"/>
    <x v="2504"/>
    <b v="0"/>
    <x v="78"/>
    <x v="1"/>
    <x v="34"/>
    <x v="3"/>
    <x v="2504"/>
  </r>
  <r>
    <n v="2505"/>
    <x v="2504"/>
    <x v="2503"/>
    <x v="39"/>
    <x v="117"/>
    <x v="2"/>
    <x v="0"/>
    <s v="USD"/>
    <x v="2502"/>
    <x v="2505"/>
    <b v="0"/>
    <x v="78"/>
    <x v="1"/>
    <x v="34"/>
    <x v="0"/>
    <x v="2505"/>
  </r>
  <r>
    <n v="2506"/>
    <x v="2505"/>
    <x v="2504"/>
    <x v="10"/>
    <x v="134"/>
    <x v="2"/>
    <x v="1"/>
    <s v="GBP"/>
    <x v="2503"/>
    <x v="2506"/>
    <b v="0"/>
    <x v="84"/>
    <x v="1"/>
    <x v="34"/>
    <x v="0"/>
    <x v="2506"/>
  </r>
  <r>
    <n v="2507"/>
    <x v="2506"/>
    <x v="2505"/>
    <x v="350"/>
    <x v="117"/>
    <x v="2"/>
    <x v="0"/>
    <s v="USD"/>
    <x v="2504"/>
    <x v="2507"/>
    <b v="0"/>
    <x v="78"/>
    <x v="1"/>
    <x v="34"/>
    <x v="0"/>
    <x v="2507"/>
  </r>
  <r>
    <n v="2508"/>
    <x v="2507"/>
    <x v="2506"/>
    <x v="22"/>
    <x v="117"/>
    <x v="2"/>
    <x v="0"/>
    <s v="USD"/>
    <x v="2505"/>
    <x v="2508"/>
    <b v="0"/>
    <x v="78"/>
    <x v="1"/>
    <x v="34"/>
    <x v="3"/>
    <x v="2508"/>
  </r>
  <r>
    <n v="2509"/>
    <x v="2508"/>
    <x v="2507"/>
    <x v="75"/>
    <x v="325"/>
    <x v="2"/>
    <x v="1"/>
    <s v="GBP"/>
    <x v="2506"/>
    <x v="2509"/>
    <b v="0"/>
    <x v="33"/>
    <x v="1"/>
    <x v="34"/>
    <x v="0"/>
    <x v="2509"/>
  </r>
  <r>
    <n v="2510"/>
    <x v="2509"/>
    <x v="2508"/>
    <x v="63"/>
    <x v="735"/>
    <x v="2"/>
    <x v="0"/>
    <s v="USD"/>
    <x v="2507"/>
    <x v="2510"/>
    <b v="0"/>
    <x v="84"/>
    <x v="1"/>
    <x v="34"/>
    <x v="0"/>
    <x v="2510"/>
  </r>
  <r>
    <n v="2511"/>
    <x v="2510"/>
    <x v="2509"/>
    <x v="57"/>
    <x v="117"/>
    <x v="2"/>
    <x v="1"/>
    <s v="GBP"/>
    <x v="2508"/>
    <x v="2511"/>
    <b v="0"/>
    <x v="78"/>
    <x v="1"/>
    <x v="34"/>
    <x v="2"/>
    <x v="2511"/>
  </r>
  <r>
    <n v="2512"/>
    <x v="2511"/>
    <x v="2510"/>
    <x v="146"/>
    <x v="117"/>
    <x v="2"/>
    <x v="0"/>
    <s v="USD"/>
    <x v="2509"/>
    <x v="2512"/>
    <b v="0"/>
    <x v="78"/>
    <x v="1"/>
    <x v="34"/>
    <x v="3"/>
    <x v="2512"/>
  </r>
  <r>
    <n v="2513"/>
    <x v="2512"/>
    <x v="2511"/>
    <x v="237"/>
    <x v="117"/>
    <x v="2"/>
    <x v="12"/>
    <s v="EUR"/>
    <x v="2510"/>
    <x v="2513"/>
    <b v="0"/>
    <x v="78"/>
    <x v="1"/>
    <x v="34"/>
    <x v="2"/>
    <x v="2513"/>
  </r>
  <r>
    <n v="2514"/>
    <x v="2513"/>
    <x v="2512"/>
    <x v="14"/>
    <x v="852"/>
    <x v="2"/>
    <x v="0"/>
    <s v="USD"/>
    <x v="2511"/>
    <x v="2514"/>
    <b v="0"/>
    <x v="80"/>
    <x v="1"/>
    <x v="34"/>
    <x v="3"/>
    <x v="2514"/>
  </r>
  <r>
    <n v="2515"/>
    <x v="2514"/>
    <x v="2513"/>
    <x v="10"/>
    <x v="1727"/>
    <x v="2"/>
    <x v="0"/>
    <s v="USD"/>
    <x v="2512"/>
    <x v="2515"/>
    <b v="0"/>
    <x v="8"/>
    <x v="1"/>
    <x v="34"/>
    <x v="0"/>
    <x v="2515"/>
  </r>
  <r>
    <n v="2516"/>
    <x v="2515"/>
    <x v="2514"/>
    <x v="29"/>
    <x v="117"/>
    <x v="2"/>
    <x v="0"/>
    <s v="USD"/>
    <x v="2513"/>
    <x v="2516"/>
    <b v="0"/>
    <x v="78"/>
    <x v="1"/>
    <x v="34"/>
    <x v="3"/>
    <x v="2516"/>
  </r>
  <r>
    <n v="2517"/>
    <x v="2516"/>
    <x v="2515"/>
    <x v="102"/>
    <x v="1728"/>
    <x v="2"/>
    <x v="5"/>
    <s v="CAD"/>
    <x v="2514"/>
    <x v="2517"/>
    <b v="0"/>
    <x v="51"/>
    <x v="1"/>
    <x v="34"/>
    <x v="0"/>
    <x v="2517"/>
  </r>
  <r>
    <n v="2518"/>
    <x v="2517"/>
    <x v="2516"/>
    <x v="10"/>
    <x v="117"/>
    <x v="2"/>
    <x v="0"/>
    <s v="USD"/>
    <x v="2515"/>
    <x v="2518"/>
    <b v="0"/>
    <x v="78"/>
    <x v="1"/>
    <x v="34"/>
    <x v="3"/>
    <x v="2518"/>
  </r>
  <r>
    <n v="2519"/>
    <x v="2518"/>
    <x v="2517"/>
    <x v="60"/>
    <x v="654"/>
    <x v="2"/>
    <x v="0"/>
    <s v="USD"/>
    <x v="2516"/>
    <x v="2519"/>
    <b v="0"/>
    <x v="80"/>
    <x v="1"/>
    <x v="34"/>
    <x v="3"/>
    <x v="2519"/>
  </r>
  <r>
    <n v="2520"/>
    <x v="2519"/>
    <x v="2518"/>
    <x v="57"/>
    <x v="117"/>
    <x v="2"/>
    <x v="0"/>
    <s v="USD"/>
    <x v="2517"/>
    <x v="2520"/>
    <b v="0"/>
    <x v="78"/>
    <x v="1"/>
    <x v="34"/>
    <x v="2"/>
    <x v="2520"/>
  </r>
  <r>
    <n v="2521"/>
    <x v="2520"/>
    <x v="2519"/>
    <x v="78"/>
    <x v="1729"/>
    <x v="0"/>
    <x v="0"/>
    <s v="USD"/>
    <x v="2518"/>
    <x v="2521"/>
    <b v="0"/>
    <x v="462"/>
    <x v="0"/>
    <x v="35"/>
    <x v="0"/>
    <x v="2521"/>
  </r>
  <r>
    <n v="2522"/>
    <x v="2521"/>
    <x v="2520"/>
    <x v="10"/>
    <x v="97"/>
    <x v="0"/>
    <x v="0"/>
    <s v="USD"/>
    <x v="2519"/>
    <x v="2522"/>
    <b v="0"/>
    <x v="74"/>
    <x v="0"/>
    <x v="35"/>
    <x v="2"/>
    <x v="2522"/>
  </r>
  <r>
    <n v="2523"/>
    <x v="2522"/>
    <x v="2521"/>
    <x v="42"/>
    <x v="1730"/>
    <x v="0"/>
    <x v="0"/>
    <s v="USD"/>
    <x v="2520"/>
    <x v="2523"/>
    <b v="0"/>
    <x v="55"/>
    <x v="0"/>
    <x v="35"/>
    <x v="3"/>
    <x v="2523"/>
  </r>
  <r>
    <n v="2524"/>
    <x v="2523"/>
    <x v="2522"/>
    <x v="51"/>
    <x v="1731"/>
    <x v="0"/>
    <x v="0"/>
    <s v="USD"/>
    <x v="2521"/>
    <x v="2524"/>
    <b v="0"/>
    <x v="68"/>
    <x v="0"/>
    <x v="35"/>
    <x v="3"/>
    <x v="2524"/>
  </r>
  <r>
    <n v="2525"/>
    <x v="2524"/>
    <x v="2523"/>
    <x v="6"/>
    <x v="1732"/>
    <x v="0"/>
    <x v="0"/>
    <s v="USD"/>
    <x v="2522"/>
    <x v="2525"/>
    <b v="0"/>
    <x v="144"/>
    <x v="0"/>
    <x v="35"/>
    <x v="5"/>
    <x v="2525"/>
  </r>
  <r>
    <n v="2526"/>
    <x v="2525"/>
    <x v="2524"/>
    <x v="23"/>
    <x v="1733"/>
    <x v="0"/>
    <x v="0"/>
    <s v="USD"/>
    <x v="2523"/>
    <x v="2526"/>
    <b v="0"/>
    <x v="51"/>
    <x v="0"/>
    <x v="35"/>
    <x v="3"/>
    <x v="2526"/>
  </r>
  <r>
    <n v="2527"/>
    <x v="2526"/>
    <x v="2525"/>
    <x v="23"/>
    <x v="1734"/>
    <x v="0"/>
    <x v="0"/>
    <s v="USD"/>
    <x v="2524"/>
    <x v="2527"/>
    <b v="0"/>
    <x v="26"/>
    <x v="0"/>
    <x v="35"/>
    <x v="4"/>
    <x v="2527"/>
  </r>
  <r>
    <n v="2528"/>
    <x v="2527"/>
    <x v="2526"/>
    <x v="23"/>
    <x v="1735"/>
    <x v="0"/>
    <x v="1"/>
    <s v="GBP"/>
    <x v="2525"/>
    <x v="2528"/>
    <b v="0"/>
    <x v="75"/>
    <x v="0"/>
    <x v="35"/>
    <x v="0"/>
    <x v="2528"/>
  </r>
  <r>
    <n v="2529"/>
    <x v="2528"/>
    <x v="2527"/>
    <x v="12"/>
    <x v="1736"/>
    <x v="0"/>
    <x v="0"/>
    <s v="USD"/>
    <x v="2526"/>
    <x v="2529"/>
    <b v="0"/>
    <x v="88"/>
    <x v="0"/>
    <x v="35"/>
    <x v="5"/>
    <x v="2529"/>
  </r>
  <r>
    <n v="2530"/>
    <x v="2529"/>
    <x v="2528"/>
    <x v="115"/>
    <x v="1737"/>
    <x v="0"/>
    <x v="0"/>
    <s v="USD"/>
    <x v="2527"/>
    <x v="2530"/>
    <b v="0"/>
    <x v="53"/>
    <x v="0"/>
    <x v="35"/>
    <x v="0"/>
    <x v="2530"/>
  </r>
  <r>
    <n v="2531"/>
    <x v="2530"/>
    <x v="2529"/>
    <x v="37"/>
    <x v="1733"/>
    <x v="0"/>
    <x v="0"/>
    <s v="USD"/>
    <x v="2528"/>
    <x v="2531"/>
    <b v="0"/>
    <x v="42"/>
    <x v="0"/>
    <x v="35"/>
    <x v="0"/>
    <x v="2531"/>
  </r>
  <r>
    <n v="2532"/>
    <x v="2531"/>
    <x v="2530"/>
    <x v="23"/>
    <x v="1738"/>
    <x v="0"/>
    <x v="0"/>
    <s v="USD"/>
    <x v="2529"/>
    <x v="2532"/>
    <b v="0"/>
    <x v="65"/>
    <x v="0"/>
    <x v="35"/>
    <x v="5"/>
    <x v="2532"/>
  </r>
  <r>
    <n v="2533"/>
    <x v="2532"/>
    <x v="2531"/>
    <x v="51"/>
    <x v="1739"/>
    <x v="0"/>
    <x v="0"/>
    <s v="USD"/>
    <x v="2530"/>
    <x v="2533"/>
    <b v="0"/>
    <x v="327"/>
    <x v="0"/>
    <x v="35"/>
    <x v="4"/>
    <x v="2533"/>
  </r>
  <r>
    <n v="2534"/>
    <x v="2533"/>
    <x v="2532"/>
    <x v="13"/>
    <x v="1740"/>
    <x v="0"/>
    <x v="0"/>
    <s v="USD"/>
    <x v="2531"/>
    <x v="2534"/>
    <b v="0"/>
    <x v="25"/>
    <x v="0"/>
    <x v="35"/>
    <x v="8"/>
    <x v="2534"/>
  </r>
  <r>
    <n v="2535"/>
    <x v="2534"/>
    <x v="2533"/>
    <x v="22"/>
    <x v="1741"/>
    <x v="0"/>
    <x v="0"/>
    <s v="USD"/>
    <x v="2532"/>
    <x v="2535"/>
    <b v="0"/>
    <x v="76"/>
    <x v="0"/>
    <x v="35"/>
    <x v="3"/>
    <x v="2535"/>
  </r>
  <r>
    <n v="2536"/>
    <x v="2535"/>
    <x v="2534"/>
    <x v="251"/>
    <x v="792"/>
    <x v="0"/>
    <x v="0"/>
    <s v="USD"/>
    <x v="2533"/>
    <x v="2536"/>
    <b v="0"/>
    <x v="80"/>
    <x v="0"/>
    <x v="35"/>
    <x v="4"/>
    <x v="2536"/>
  </r>
  <r>
    <n v="2537"/>
    <x v="2536"/>
    <x v="2535"/>
    <x v="28"/>
    <x v="1742"/>
    <x v="0"/>
    <x v="0"/>
    <s v="USD"/>
    <x v="2534"/>
    <x v="2537"/>
    <b v="0"/>
    <x v="202"/>
    <x v="0"/>
    <x v="35"/>
    <x v="6"/>
    <x v="2537"/>
  </r>
  <r>
    <n v="2538"/>
    <x v="2537"/>
    <x v="2536"/>
    <x v="102"/>
    <x v="1743"/>
    <x v="0"/>
    <x v="0"/>
    <s v="USD"/>
    <x v="2535"/>
    <x v="2538"/>
    <b v="0"/>
    <x v="333"/>
    <x v="0"/>
    <x v="35"/>
    <x v="4"/>
    <x v="2538"/>
  </r>
  <r>
    <n v="2539"/>
    <x v="2538"/>
    <x v="2537"/>
    <x v="3"/>
    <x v="1744"/>
    <x v="0"/>
    <x v="0"/>
    <s v="USD"/>
    <x v="2536"/>
    <x v="2539"/>
    <b v="0"/>
    <x v="211"/>
    <x v="0"/>
    <x v="35"/>
    <x v="3"/>
    <x v="2539"/>
  </r>
  <r>
    <n v="2540"/>
    <x v="2539"/>
    <x v="2538"/>
    <x v="30"/>
    <x v="1745"/>
    <x v="0"/>
    <x v="0"/>
    <s v="USD"/>
    <x v="2537"/>
    <x v="2540"/>
    <b v="0"/>
    <x v="74"/>
    <x v="0"/>
    <x v="35"/>
    <x v="6"/>
    <x v="2540"/>
  </r>
  <r>
    <n v="2541"/>
    <x v="2540"/>
    <x v="2539"/>
    <x v="8"/>
    <x v="1746"/>
    <x v="0"/>
    <x v="1"/>
    <s v="GBP"/>
    <x v="2538"/>
    <x v="2541"/>
    <b v="0"/>
    <x v="287"/>
    <x v="0"/>
    <x v="35"/>
    <x v="4"/>
    <x v="2541"/>
  </r>
  <r>
    <n v="2542"/>
    <x v="2541"/>
    <x v="2540"/>
    <x v="176"/>
    <x v="1747"/>
    <x v="0"/>
    <x v="0"/>
    <s v="USD"/>
    <x v="2539"/>
    <x v="2542"/>
    <b v="0"/>
    <x v="62"/>
    <x v="0"/>
    <x v="35"/>
    <x v="4"/>
    <x v="2542"/>
  </r>
  <r>
    <n v="2543"/>
    <x v="2542"/>
    <x v="2541"/>
    <x v="49"/>
    <x v="1748"/>
    <x v="0"/>
    <x v="0"/>
    <s v="USD"/>
    <x v="2540"/>
    <x v="2543"/>
    <b v="0"/>
    <x v="62"/>
    <x v="0"/>
    <x v="35"/>
    <x v="7"/>
    <x v="2543"/>
  </r>
  <r>
    <n v="2544"/>
    <x v="2543"/>
    <x v="2542"/>
    <x v="10"/>
    <x v="1749"/>
    <x v="0"/>
    <x v="0"/>
    <s v="USD"/>
    <x v="2541"/>
    <x v="2544"/>
    <b v="0"/>
    <x v="7"/>
    <x v="0"/>
    <x v="35"/>
    <x v="5"/>
    <x v="2544"/>
  </r>
  <r>
    <n v="2545"/>
    <x v="2544"/>
    <x v="2543"/>
    <x v="13"/>
    <x v="1750"/>
    <x v="0"/>
    <x v="0"/>
    <s v="USD"/>
    <x v="2542"/>
    <x v="2545"/>
    <b v="0"/>
    <x v="42"/>
    <x v="0"/>
    <x v="35"/>
    <x v="0"/>
    <x v="2545"/>
  </r>
  <r>
    <n v="2546"/>
    <x v="2545"/>
    <x v="2544"/>
    <x v="8"/>
    <x v="1751"/>
    <x v="0"/>
    <x v="0"/>
    <s v="USD"/>
    <x v="2543"/>
    <x v="2546"/>
    <b v="0"/>
    <x v="71"/>
    <x v="0"/>
    <x v="35"/>
    <x v="4"/>
    <x v="2546"/>
  </r>
  <r>
    <n v="2547"/>
    <x v="2546"/>
    <x v="2545"/>
    <x v="62"/>
    <x v="1752"/>
    <x v="0"/>
    <x v="0"/>
    <s v="USD"/>
    <x v="2544"/>
    <x v="2547"/>
    <b v="0"/>
    <x v="179"/>
    <x v="0"/>
    <x v="35"/>
    <x v="5"/>
    <x v="2547"/>
  </r>
  <r>
    <n v="2548"/>
    <x v="2547"/>
    <x v="2546"/>
    <x v="12"/>
    <x v="1753"/>
    <x v="0"/>
    <x v="6"/>
    <s v="EUR"/>
    <x v="2545"/>
    <x v="2548"/>
    <b v="0"/>
    <x v="77"/>
    <x v="0"/>
    <x v="35"/>
    <x v="2"/>
    <x v="2548"/>
  </r>
  <r>
    <n v="2549"/>
    <x v="2548"/>
    <x v="2547"/>
    <x v="351"/>
    <x v="1516"/>
    <x v="0"/>
    <x v="1"/>
    <s v="GBP"/>
    <x v="2546"/>
    <x v="2549"/>
    <b v="0"/>
    <x v="77"/>
    <x v="0"/>
    <x v="35"/>
    <x v="4"/>
    <x v="2549"/>
  </r>
  <r>
    <n v="2550"/>
    <x v="2549"/>
    <x v="2548"/>
    <x v="115"/>
    <x v="1754"/>
    <x v="0"/>
    <x v="0"/>
    <s v="USD"/>
    <x v="2547"/>
    <x v="2550"/>
    <b v="0"/>
    <x v="3"/>
    <x v="0"/>
    <x v="35"/>
    <x v="0"/>
    <x v="2550"/>
  </r>
  <r>
    <n v="2551"/>
    <x v="2550"/>
    <x v="2549"/>
    <x v="352"/>
    <x v="1755"/>
    <x v="0"/>
    <x v="0"/>
    <s v="USD"/>
    <x v="2548"/>
    <x v="2551"/>
    <b v="0"/>
    <x v="66"/>
    <x v="0"/>
    <x v="35"/>
    <x v="5"/>
    <x v="2551"/>
  </r>
  <r>
    <n v="2552"/>
    <x v="2551"/>
    <x v="2550"/>
    <x v="9"/>
    <x v="1756"/>
    <x v="0"/>
    <x v="0"/>
    <s v="USD"/>
    <x v="2549"/>
    <x v="2552"/>
    <b v="0"/>
    <x v="59"/>
    <x v="0"/>
    <x v="35"/>
    <x v="1"/>
    <x v="2552"/>
  </r>
  <r>
    <n v="2553"/>
    <x v="2552"/>
    <x v="2551"/>
    <x v="15"/>
    <x v="1757"/>
    <x v="0"/>
    <x v="0"/>
    <s v="USD"/>
    <x v="2550"/>
    <x v="2553"/>
    <b v="0"/>
    <x v="65"/>
    <x v="0"/>
    <x v="35"/>
    <x v="5"/>
    <x v="2553"/>
  </r>
  <r>
    <n v="2554"/>
    <x v="2553"/>
    <x v="2552"/>
    <x v="9"/>
    <x v="1758"/>
    <x v="0"/>
    <x v="0"/>
    <s v="USD"/>
    <x v="2551"/>
    <x v="2554"/>
    <b v="0"/>
    <x v="85"/>
    <x v="0"/>
    <x v="35"/>
    <x v="0"/>
    <x v="2554"/>
  </r>
  <r>
    <n v="2555"/>
    <x v="2554"/>
    <x v="2553"/>
    <x v="13"/>
    <x v="1759"/>
    <x v="0"/>
    <x v="0"/>
    <s v="USD"/>
    <x v="2552"/>
    <x v="2555"/>
    <b v="0"/>
    <x v="2"/>
    <x v="0"/>
    <x v="35"/>
    <x v="5"/>
    <x v="2555"/>
  </r>
  <r>
    <n v="2556"/>
    <x v="2555"/>
    <x v="2554"/>
    <x v="353"/>
    <x v="1760"/>
    <x v="0"/>
    <x v="0"/>
    <s v="USD"/>
    <x v="2553"/>
    <x v="2556"/>
    <b v="0"/>
    <x v="69"/>
    <x v="0"/>
    <x v="35"/>
    <x v="5"/>
    <x v="2556"/>
  </r>
  <r>
    <n v="2557"/>
    <x v="2556"/>
    <x v="2555"/>
    <x v="42"/>
    <x v="1761"/>
    <x v="0"/>
    <x v="1"/>
    <s v="GBP"/>
    <x v="2554"/>
    <x v="2557"/>
    <b v="0"/>
    <x v="17"/>
    <x v="0"/>
    <x v="35"/>
    <x v="3"/>
    <x v="2557"/>
  </r>
  <r>
    <n v="2558"/>
    <x v="2557"/>
    <x v="2556"/>
    <x v="21"/>
    <x v="1762"/>
    <x v="0"/>
    <x v="2"/>
    <s v="AUD"/>
    <x v="2555"/>
    <x v="2558"/>
    <b v="0"/>
    <x v="59"/>
    <x v="0"/>
    <x v="35"/>
    <x v="0"/>
    <x v="2558"/>
  </r>
  <r>
    <n v="2559"/>
    <x v="2558"/>
    <x v="2557"/>
    <x v="134"/>
    <x v="1763"/>
    <x v="0"/>
    <x v="0"/>
    <s v="USD"/>
    <x v="2556"/>
    <x v="2559"/>
    <b v="0"/>
    <x v="20"/>
    <x v="0"/>
    <x v="35"/>
    <x v="6"/>
    <x v="2559"/>
  </r>
  <r>
    <n v="2560"/>
    <x v="2559"/>
    <x v="2558"/>
    <x v="9"/>
    <x v="1764"/>
    <x v="0"/>
    <x v="1"/>
    <s v="GBP"/>
    <x v="2557"/>
    <x v="2560"/>
    <b v="0"/>
    <x v="64"/>
    <x v="0"/>
    <x v="35"/>
    <x v="0"/>
    <x v="2560"/>
  </r>
  <r>
    <n v="2561"/>
    <x v="2560"/>
    <x v="2559"/>
    <x v="57"/>
    <x v="117"/>
    <x v="1"/>
    <x v="5"/>
    <s v="CAD"/>
    <x v="2558"/>
    <x v="2561"/>
    <b v="0"/>
    <x v="78"/>
    <x v="1"/>
    <x v="19"/>
    <x v="0"/>
    <x v="2561"/>
  </r>
  <r>
    <n v="2562"/>
    <x v="2561"/>
    <x v="2560"/>
    <x v="3"/>
    <x v="735"/>
    <x v="1"/>
    <x v="12"/>
    <s v="EUR"/>
    <x v="2559"/>
    <x v="2562"/>
    <b v="0"/>
    <x v="83"/>
    <x v="1"/>
    <x v="19"/>
    <x v="2"/>
    <x v="2562"/>
  </r>
  <r>
    <n v="2563"/>
    <x v="2562"/>
    <x v="2561"/>
    <x v="22"/>
    <x v="117"/>
    <x v="1"/>
    <x v="0"/>
    <s v="USD"/>
    <x v="2560"/>
    <x v="2563"/>
    <b v="0"/>
    <x v="78"/>
    <x v="1"/>
    <x v="19"/>
    <x v="0"/>
    <x v="2563"/>
  </r>
  <r>
    <n v="2564"/>
    <x v="2563"/>
    <x v="2562"/>
    <x v="79"/>
    <x v="117"/>
    <x v="1"/>
    <x v="5"/>
    <s v="CAD"/>
    <x v="2561"/>
    <x v="2564"/>
    <b v="0"/>
    <x v="78"/>
    <x v="1"/>
    <x v="19"/>
    <x v="3"/>
    <x v="2564"/>
  </r>
  <r>
    <n v="2565"/>
    <x v="2564"/>
    <x v="2563"/>
    <x v="3"/>
    <x v="173"/>
    <x v="1"/>
    <x v="0"/>
    <s v="USD"/>
    <x v="2562"/>
    <x v="2565"/>
    <b v="0"/>
    <x v="29"/>
    <x v="1"/>
    <x v="19"/>
    <x v="2"/>
    <x v="2565"/>
  </r>
  <r>
    <n v="2566"/>
    <x v="2565"/>
    <x v="2564"/>
    <x v="19"/>
    <x v="117"/>
    <x v="1"/>
    <x v="0"/>
    <s v="USD"/>
    <x v="2563"/>
    <x v="2566"/>
    <b v="0"/>
    <x v="78"/>
    <x v="1"/>
    <x v="19"/>
    <x v="3"/>
    <x v="2566"/>
  </r>
  <r>
    <n v="2567"/>
    <x v="2566"/>
    <x v="2565"/>
    <x v="101"/>
    <x v="678"/>
    <x v="1"/>
    <x v="0"/>
    <s v="USD"/>
    <x v="2564"/>
    <x v="2567"/>
    <b v="0"/>
    <x v="84"/>
    <x v="1"/>
    <x v="19"/>
    <x v="0"/>
    <x v="2567"/>
  </r>
  <r>
    <n v="2568"/>
    <x v="2567"/>
    <x v="2566"/>
    <x v="3"/>
    <x v="155"/>
    <x v="1"/>
    <x v="1"/>
    <s v="GBP"/>
    <x v="2565"/>
    <x v="2568"/>
    <b v="0"/>
    <x v="29"/>
    <x v="1"/>
    <x v="19"/>
    <x v="2"/>
    <x v="2568"/>
  </r>
  <r>
    <n v="2569"/>
    <x v="2568"/>
    <x v="2567"/>
    <x v="115"/>
    <x v="1011"/>
    <x v="1"/>
    <x v="0"/>
    <s v="USD"/>
    <x v="2566"/>
    <x v="2569"/>
    <b v="0"/>
    <x v="84"/>
    <x v="1"/>
    <x v="19"/>
    <x v="0"/>
    <x v="2569"/>
  </r>
  <r>
    <n v="2570"/>
    <x v="2569"/>
    <x v="2568"/>
    <x v="39"/>
    <x v="1765"/>
    <x v="1"/>
    <x v="0"/>
    <s v="USD"/>
    <x v="2567"/>
    <x v="2570"/>
    <b v="0"/>
    <x v="84"/>
    <x v="1"/>
    <x v="19"/>
    <x v="1"/>
    <x v="2570"/>
  </r>
  <r>
    <n v="2571"/>
    <x v="2570"/>
    <x v="2569"/>
    <x v="57"/>
    <x v="156"/>
    <x v="1"/>
    <x v="2"/>
    <s v="AUD"/>
    <x v="2568"/>
    <x v="2571"/>
    <b v="0"/>
    <x v="80"/>
    <x v="1"/>
    <x v="19"/>
    <x v="2"/>
    <x v="2571"/>
  </r>
  <r>
    <n v="2572"/>
    <x v="2571"/>
    <x v="2570"/>
    <x v="11"/>
    <x v="117"/>
    <x v="1"/>
    <x v="0"/>
    <s v="USD"/>
    <x v="2569"/>
    <x v="2572"/>
    <b v="0"/>
    <x v="78"/>
    <x v="1"/>
    <x v="19"/>
    <x v="0"/>
    <x v="2572"/>
  </r>
  <r>
    <n v="2573"/>
    <x v="2572"/>
    <x v="2571"/>
    <x v="6"/>
    <x v="117"/>
    <x v="1"/>
    <x v="0"/>
    <s v="USD"/>
    <x v="2570"/>
    <x v="2573"/>
    <b v="0"/>
    <x v="78"/>
    <x v="1"/>
    <x v="19"/>
    <x v="3"/>
    <x v="2573"/>
  </r>
  <r>
    <n v="2574"/>
    <x v="2573"/>
    <x v="2572"/>
    <x v="3"/>
    <x v="117"/>
    <x v="1"/>
    <x v="0"/>
    <s v="USD"/>
    <x v="2571"/>
    <x v="2574"/>
    <b v="0"/>
    <x v="78"/>
    <x v="1"/>
    <x v="19"/>
    <x v="2"/>
    <x v="2574"/>
  </r>
  <r>
    <n v="2575"/>
    <x v="2574"/>
    <x v="2573"/>
    <x v="94"/>
    <x v="117"/>
    <x v="1"/>
    <x v="0"/>
    <s v="USD"/>
    <x v="2572"/>
    <x v="2575"/>
    <b v="0"/>
    <x v="78"/>
    <x v="1"/>
    <x v="19"/>
    <x v="3"/>
    <x v="2575"/>
  </r>
  <r>
    <n v="2576"/>
    <x v="2575"/>
    <x v="2574"/>
    <x v="3"/>
    <x v="117"/>
    <x v="1"/>
    <x v="0"/>
    <s v="USD"/>
    <x v="2573"/>
    <x v="2576"/>
    <b v="0"/>
    <x v="78"/>
    <x v="1"/>
    <x v="19"/>
    <x v="0"/>
    <x v="2576"/>
  </r>
  <r>
    <n v="2577"/>
    <x v="2576"/>
    <x v="2575"/>
    <x v="36"/>
    <x v="117"/>
    <x v="1"/>
    <x v="0"/>
    <s v="USD"/>
    <x v="2574"/>
    <x v="2577"/>
    <b v="0"/>
    <x v="78"/>
    <x v="1"/>
    <x v="19"/>
    <x v="3"/>
    <x v="2577"/>
  </r>
  <r>
    <n v="2578"/>
    <x v="2577"/>
    <x v="2576"/>
    <x v="12"/>
    <x v="117"/>
    <x v="1"/>
    <x v="0"/>
    <s v="USD"/>
    <x v="2575"/>
    <x v="2578"/>
    <b v="0"/>
    <x v="78"/>
    <x v="1"/>
    <x v="19"/>
    <x v="0"/>
    <x v="2578"/>
  </r>
  <r>
    <n v="2579"/>
    <x v="2578"/>
    <x v="2577"/>
    <x v="61"/>
    <x v="1766"/>
    <x v="1"/>
    <x v="0"/>
    <s v="USD"/>
    <x v="2576"/>
    <x v="2579"/>
    <b v="0"/>
    <x v="8"/>
    <x v="1"/>
    <x v="19"/>
    <x v="3"/>
    <x v="2579"/>
  </r>
  <r>
    <n v="2580"/>
    <x v="2579"/>
    <x v="2578"/>
    <x v="0"/>
    <x v="152"/>
    <x v="1"/>
    <x v="0"/>
    <s v="USD"/>
    <x v="2577"/>
    <x v="2580"/>
    <b v="0"/>
    <x v="84"/>
    <x v="1"/>
    <x v="19"/>
    <x v="0"/>
    <x v="2580"/>
  </r>
  <r>
    <n v="2581"/>
    <x v="2580"/>
    <x v="2579"/>
    <x v="10"/>
    <x v="798"/>
    <x v="2"/>
    <x v="0"/>
    <s v="USD"/>
    <x v="2578"/>
    <x v="2581"/>
    <b v="0"/>
    <x v="202"/>
    <x v="1"/>
    <x v="19"/>
    <x v="0"/>
    <x v="2581"/>
  </r>
  <r>
    <n v="2582"/>
    <x v="2581"/>
    <x v="2580"/>
    <x v="161"/>
    <x v="116"/>
    <x v="2"/>
    <x v="0"/>
    <s v="USD"/>
    <x v="2579"/>
    <x v="2582"/>
    <b v="0"/>
    <x v="29"/>
    <x v="1"/>
    <x v="19"/>
    <x v="2"/>
    <x v="2582"/>
  </r>
  <r>
    <n v="2583"/>
    <x v="2582"/>
    <x v="2581"/>
    <x v="28"/>
    <x v="139"/>
    <x v="2"/>
    <x v="0"/>
    <s v="USD"/>
    <x v="2580"/>
    <x v="2583"/>
    <b v="0"/>
    <x v="81"/>
    <x v="1"/>
    <x v="19"/>
    <x v="0"/>
    <x v="2583"/>
  </r>
  <r>
    <n v="2584"/>
    <x v="2583"/>
    <x v="2582"/>
    <x v="3"/>
    <x v="117"/>
    <x v="2"/>
    <x v="0"/>
    <s v="USD"/>
    <x v="2581"/>
    <x v="2584"/>
    <b v="0"/>
    <x v="78"/>
    <x v="1"/>
    <x v="19"/>
    <x v="0"/>
    <x v="2584"/>
  </r>
  <r>
    <n v="2585"/>
    <x v="2584"/>
    <x v="2583"/>
    <x v="11"/>
    <x v="155"/>
    <x v="2"/>
    <x v="0"/>
    <s v="USD"/>
    <x v="2582"/>
    <x v="2585"/>
    <b v="0"/>
    <x v="29"/>
    <x v="1"/>
    <x v="19"/>
    <x v="3"/>
    <x v="2585"/>
  </r>
  <r>
    <n v="2586"/>
    <x v="2585"/>
    <x v="2584"/>
    <x v="9"/>
    <x v="139"/>
    <x v="2"/>
    <x v="1"/>
    <s v="GBP"/>
    <x v="2583"/>
    <x v="2586"/>
    <b v="0"/>
    <x v="29"/>
    <x v="1"/>
    <x v="19"/>
    <x v="0"/>
    <x v="2586"/>
  </r>
  <r>
    <n v="2587"/>
    <x v="2586"/>
    <x v="2585"/>
    <x v="63"/>
    <x v="1272"/>
    <x v="2"/>
    <x v="0"/>
    <s v="USD"/>
    <x v="2584"/>
    <x v="2587"/>
    <b v="0"/>
    <x v="79"/>
    <x v="1"/>
    <x v="19"/>
    <x v="0"/>
    <x v="2587"/>
  </r>
  <r>
    <n v="2588"/>
    <x v="2587"/>
    <x v="2586"/>
    <x v="12"/>
    <x v="694"/>
    <x v="2"/>
    <x v="0"/>
    <s v="USD"/>
    <x v="2585"/>
    <x v="2588"/>
    <b v="0"/>
    <x v="22"/>
    <x v="1"/>
    <x v="19"/>
    <x v="0"/>
    <x v="2588"/>
  </r>
  <r>
    <n v="2589"/>
    <x v="2588"/>
    <x v="2587"/>
    <x v="63"/>
    <x v="139"/>
    <x v="2"/>
    <x v="8"/>
    <s v="DKK"/>
    <x v="2586"/>
    <x v="2589"/>
    <b v="0"/>
    <x v="29"/>
    <x v="1"/>
    <x v="19"/>
    <x v="2"/>
    <x v="2589"/>
  </r>
  <r>
    <n v="2590"/>
    <x v="2589"/>
    <x v="2588"/>
    <x v="9"/>
    <x v="117"/>
    <x v="2"/>
    <x v="2"/>
    <s v="AUD"/>
    <x v="2587"/>
    <x v="2590"/>
    <b v="0"/>
    <x v="78"/>
    <x v="1"/>
    <x v="19"/>
    <x v="2"/>
    <x v="2590"/>
  </r>
  <r>
    <n v="2591"/>
    <x v="2590"/>
    <x v="2589"/>
    <x v="15"/>
    <x v="375"/>
    <x v="2"/>
    <x v="0"/>
    <s v="USD"/>
    <x v="2588"/>
    <x v="2591"/>
    <b v="0"/>
    <x v="84"/>
    <x v="1"/>
    <x v="19"/>
    <x v="2"/>
    <x v="2591"/>
  </r>
  <r>
    <n v="2592"/>
    <x v="2591"/>
    <x v="2590"/>
    <x v="11"/>
    <x v="155"/>
    <x v="2"/>
    <x v="0"/>
    <s v="USD"/>
    <x v="2589"/>
    <x v="2592"/>
    <b v="0"/>
    <x v="29"/>
    <x v="1"/>
    <x v="19"/>
    <x v="3"/>
    <x v="2592"/>
  </r>
  <r>
    <n v="2593"/>
    <x v="2592"/>
    <x v="2591"/>
    <x v="3"/>
    <x v="117"/>
    <x v="2"/>
    <x v="0"/>
    <s v="USD"/>
    <x v="2590"/>
    <x v="2593"/>
    <b v="0"/>
    <x v="78"/>
    <x v="1"/>
    <x v="19"/>
    <x v="0"/>
    <x v="2593"/>
  </r>
  <r>
    <n v="2594"/>
    <x v="2593"/>
    <x v="2592"/>
    <x v="58"/>
    <x v="116"/>
    <x v="2"/>
    <x v="0"/>
    <s v="USD"/>
    <x v="2591"/>
    <x v="2594"/>
    <b v="0"/>
    <x v="29"/>
    <x v="1"/>
    <x v="19"/>
    <x v="3"/>
    <x v="2594"/>
  </r>
  <r>
    <n v="2595"/>
    <x v="2594"/>
    <x v="2593"/>
    <x v="36"/>
    <x v="1767"/>
    <x v="2"/>
    <x v="0"/>
    <s v="USD"/>
    <x v="2592"/>
    <x v="2595"/>
    <b v="0"/>
    <x v="10"/>
    <x v="1"/>
    <x v="19"/>
    <x v="1"/>
    <x v="2595"/>
  </r>
  <r>
    <n v="2596"/>
    <x v="2595"/>
    <x v="2594"/>
    <x v="19"/>
    <x v="1768"/>
    <x v="2"/>
    <x v="5"/>
    <s v="CAD"/>
    <x v="2593"/>
    <x v="2596"/>
    <b v="0"/>
    <x v="74"/>
    <x v="1"/>
    <x v="19"/>
    <x v="3"/>
    <x v="2596"/>
  </r>
  <r>
    <n v="2597"/>
    <x v="2596"/>
    <x v="2595"/>
    <x v="15"/>
    <x v="1079"/>
    <x v="2"/>
    <x v="1"/>
    <s v="GBP"/>
    <x v="2594"/>
    <x v="2597"/>
    <b v="0"/>
    <x v="63"/>
    <x v="1"/>
    <x v="19"/>
    <x v="2"/>
    <x v="2597"/>
  </r>
  <r>
    <n v="2598"/>
    <x v="2597"/>
    <x v="2596"/>
    <x v="9"/>
    <x v="1769"/>
    <x v="2"/>
    <x v="0"/>
    <s v="USD"/>
    <x v="2595"/>
    <x v="2598"/>
    <b v="0"/>
    <x v="25"/>
    <x v="1"/>
    <x v="19"/>
    <x v="0"/>
    <x v="2598"/>
  </r>
  <r>
    <n v="2599"/>
    <x v="2598"/>
    <x v="2597"/>
    <x v="354"/>
    <x v="456"/>
    <x v="2"/>
    <x v="0"/>
    <s v="USD"/>
    <x v="2596"/>
    <x v="2599"/>
    <b v="0"/>
    <x v="81"/>
    <x v="1"/>
    <x v="19"/>
    <x v="3"/>
    <x v="2599"/>
  </r>
  <r>
    <n v="2600"/>
    <x v="2599"/>
    <x v="2598"/>
    <x v="63"/>
    <x v="1505"/>
    <x v="2"/>
    <x v="0"/>
    <s v="USD"/>
    <x v="2597"/>
    <x v="2600"/>
    <b v="0"/>
    <x v="209"/>
    <x v="1"/>
    <x v="19"/>
    <x v="2"/>
    <x v="2600"/>
  </r>
  <r>
    <n v="2601"/>
    <x v="2600"/>
    <x v="2599"/>
    <x v="2"/>
    <x v="1770"/>
    <x v="0"/>
    <x v="0"/>
    <s v="USD"/>
    <x v="2598"/>
    <x v="2601"/>
    <b v="1"/>
    <x v="299"/>
    <x v="0"/>
    <x v="36"/>
    <x v="5"/>
    <x v="2601"/>
  </r>
  <r>
    <n v="2602"/>
    <x v="2601"/>
    <x v="2600"/>
    <x v="14"/>
    <x v="1771"/>
    <x v="0"/>
    <x v="0"/>
    <s v="USD"/>
    <x v="2599"/>
    <x v="2602"/>
    <b v="1"/>
    <x v="463"/>
    <x v="0"/>
    <x v="36"/>
    <x v="3"/>
    <x v="2602"/>
  </r>
  <r>
    <n v="2603"/>
    <x v="2602"/>
    <x v="2601"/>
    <x v="257"/>
    <x v="702"/>
    <x v="0"/>
    <x v="0"/>
    <s v="USD"/>
    <x v="2600"/>
    <x v="2603"/>
    <b v="1"/>
    <x v="133"/>
    <x v="0"/>
    <x v="36"/>
    <x v="4"/>
    <x v="2603"/>
  </r>
  <r>
    <n v="2604"/>
    <x v="2603"/>
    <x v="2602"/>
    <x v="22"/>
    <x v="1772"/>
    <x v="0"/>
    <x v="0"/>
    <s v="USD"/>
    <x v="2601"/>
    <x v="2604"/>
    <b v="1"/>
    <x v="306"/>
    <x v="0"/>
    <x v="36"/>
    <x v="5"/>
    <x v="2604"/>
  </r>
  <r>
    <n v="2605"/>
    <x v="2604"/>
    <x v="2603"/>
    <x v="57"/>
    <x v="1773"/>
    <x v="0"/>
    <x v="0"/>
    <s v="USD"/>
    <x v="2602"/>
    <x v="2605"/>
    <b v="1"/>
    <x v="464"/>
    <x v="0"/>
    <x v="36"/>
    <x v="2"/>
    <x v="2605"/>
  </r>
  <r>
    <n v="2606"/>
    <x v="2605"/>
    <x v="2604"/>
    <x v="34"/>
    <x v="1774"/>
    <x v="0"/>
    <x v="0"/>
    <s v="USD"/>
    <x v="2603"/>
    <x v="2606"/>
    <b v="1"/>
    <x v="465"/>
    <x v="0"/>
    <x v="36"/>
    <x v="3"/>
    <x v="2606"/>
  </r>
  <r>
    <n v="2607"/>
    <x v="2606"/>
    <x v="2605"/>
    <x v="6"/>
    <x v="1775"/>
    <x v="0"/>
    <x v="0"/>
    <s v="USD"/>
    <x v="2604"/>
    <x v="2607"/>
    <b v="1"/>
    <x v="367"/>
    <x v="0"/>
    <x v="36"/>
    <x v="0"/>
    <x v="2607"/>
  </r>
  <r>
    <n v="2608"/>
    <x v="2607"/>
    <x v="2606"/>
    <x v="6"/>
    <x v="1776"/>
    <x v="0"/>
    <x v="0"/>
    <s v="USD"/>
    <x v="2605"/>
    <x v="2608"/>
    <b v="1"/>
    <x v="466"/>
    <x v="0"/>
    <x v="36"/>
    <x v="1"/>
    <x v="2608"/>
  </r>
  <r>
    <n v="2609"/>
    <x v="2608"/>
    <x v="2607"/>
    <x v="19"/>
    <x v="1777"/>
    <x v="0"/>
    <x v="0"/>
    <s v="USD"/>
    <x v="2606"/>
    <x v="2609"/>
    <b v="1"/>
    <x v="467"/>
    <x v="0"/>
    <x v="36"/>
    <x v="5"/>
    <x v="2609"/>
  </r>
  <r>
    <n v="2610"/>
    <x v="2609"/>
    <x v="2608"/>
    <x v="355"/>
    <x v="1778"/>
    <x v="0"/>
    <x v="0"/>
    <s v="USD"/>
    <x v="2607"/>
    <x v="2610"/>
    <b v="1"/>
    <x v="468"/>
    <x v="0"/>
    <x v="36"/>
    <x v="2"/>
    <x v="2610"/>
  </r>
  <r>
    <n v="2611"/>
    <x v="2610"/>
    <x v="2609"/>
    <x v="34"/>
    <x v="1779"/>
    <x v="0"/>
    <x v="12"/>
    <s v="EUR"/>
    <x v="2608"/>
    <x v="2611"/>
    <b v="1"/>
    <x v="469"/>
    <x v="0"/>
    <x v="36"/>
    <x v="2"/>
    <x v="2611"/>
  </r>
  <r>
    <n v="2612"/>
    <x v="2611"/>
    <x v="2610"/>
    <x v="3"/>
    <x v="1780"/>
    <x v="0"/>
    <x v="0"/>
    <s v="USD"/>
    <x v="2609"/>
    <x v="2612"/>
    <b v="1"/>
    <x v="324"/>
    <x v="0"/>
    <x v="36"/>
    <x v="3"/>
    <x v="2612"/>
  </r>
  <r>
    <n v="2613"/>
    <x v="2612"/>
    <x v="2611"/>
    <x v="51"/>
    <x v="1781"/>
    <x v="0"/>
    <x v="0"/>
    <s v="USD"/>
    <x v="2610"/>
    <x v="2613"/>
    <b v="1"/>
    <x v="33"/>
    <x v="0"/>
    <x v="36"/>
    <x v="5"/>
    <x v="2613"/>
  </r>
  <r>
    <n v="2614"/>
    <x v="2613"/>
    <x v="2612"/>
    <x v="124"/>
    <x v="1782"/>
    <x v="0"/>
    <x v="0"/>
    <s v="USD"/>
    <x v="2611"/>
    <x v="2614"/>
    <b v="1"/>
    <x v="61"/>
    <x v="0"/>
    <x v="36"/>
    <x v="3"/>
    <x v="2614"/>
  </r>
  <r>
    <n v="2615"/>
    <x v="2614"/>
    <x v="2613"/>
    <x v="356"/>
    <x v="1783"/>
    <x v="0"/>
    <x v="1"/>
    <s v="GBP"/>
    <x v="2612"/>
    <x v="2615"/>
    <b v="0"/>
    <x v="250"/>
    <x v="0"/>
    <x v="36"/>
    <x v="2"/>
    <x v="2615"/>
  </r>
  <r>
    <n v="2616"/>
    <x v="2615"/>
    <x v="2614"/>
    <x v="31"/>
    <x v="1784"/>
    <x v="0"/>
    <x v="0"/>
    <s v="USD"/>
    <x v="2613"/>
    <x v="2616"/>
    <b v="1"/>
    <x v="146"/>
    <x v="0"/>
    <x v="36"/>
    <x v="0"/>
    <x v="2616"/>
  </r>
  <r>
    <n v="2617"/>
    <x v="2616"/>
    <x v="2615"/>
    <x v="2"/>
    <x v="1785"/>
    <x v="0"/>
    <x v="0"/>
    <s v="USD"/>
    <x v="2614"/>
    <x v="2617"/>
    <b v="1"/>
    <x v="180"/>
    <x v="0"/>
    <x v="36"/>
    <x v="3"/>
    <x v="2617"/>
  </r>
  <r>
    <n v="2618"/>
    <x v="2617"/>
    <x v="2616"/>
    <x v="36"/>
    <x v="1786"/>
    <x v="0"/>
    <x v="0"/>
    <s v="USD"/>
    <x v="2615"/>
    <x v="2618"/>
    <b v="1"/>
    <x v="99"/>
    <x v="0"/>
    <x v="36"/>
    <x v="0"/>
    <x v="2618"/>
  </r>
  <r>
    <n v="2619"/>
    <x v="2618"/>
    <x v="2617"/>
    <x v="28"/>
    <x v="1787"/>
    <x v="0"/>
    <x v="0"/>
    <s v="USD"/>
    <x v="2616"/>
    <x v="2619"/>
    <b v="1"/>
    <x v="28"/>
    <x v="0"/>
    <x v="36"/>
    <x v="0"/>
    <x v="2619"/>
  </r>
  <r>
    <n v="2620"/>
    <x v="2619"/>
    <x v="2618"/>
    <x v="99"/>
    <x v="1788"/>
    <x v="0"/>
    <x v="2"/>
    <s v="AUD"/>
    <x v="2617"/>
    <x v="2620"/>
    <b v="1"/>
    <x v="470"/>
    <x v="0"/>
    <x v="36"/>
    <x v="0"/>
    <x v="2620"/>
  </r>
  <r>
    <n v="2621"/>
    <x v="2620"/>
    <x v="2619"/>
    <x v="36"/>
    <x v="1789"/>
    <x v="0"/>
    <x v="0"/>
    <s v="USD"/>
    <x v="2618"/>
    <x v="2621"/>
    <b v="1"/>
    <x v="471"/>
    <x v="0"/>
    <x v="36"/>
    <x v="0"/>
    <x v="2621"/>
  </r>
  <r>
    <n v="2622"/>
    <x v="2621"/>
    <x v="2620"/>
    <x v="15"/>
    <x v="1790"/>
    <x v="0"/>
    <x v="13"/>
    <s v="EUR"/>
    <x v="2619"/>
    <x v="2622"/>
    <b v="0"/>
    <x v="142"/>
    <x v="0"/>
    <x v="36"/>
    <x v="2"/>
    <x v="2622"/>
  </r>
  <r>
    <n v="2623"/>
    <x v="2622"/>
    <x v="2621"/>
    <x v="13"/>
    <x v="1791"/>
    <x v="0"/>
    <x v="0"/>
    <s v="USD"/>
    <x v="2620"/>
    <x v="2623"/>
    <b v="0"/>
    <x v="95"/>
    <x v="0"/>
    <x v="36"/>
    <x v="2"/>
    <x v="2623"/>
  </r>
  <r>
    <n v="2624"/>
    <x v="2623"/>
    <x v="2622"/>
    <x v="6"/>
    <x v="1792"/>
    <x v="0"/>
    <x v="0"/>
    <s v="USD"/>
    <x v="2621"/>
    <x v="2624"/>
    <b v="0"/>
    <x v="472"/>
    <x v="0"/>
    <x v="36"/>
    <x v="5"/>
    <x v="2624"/>
  </r>
  <r>
    <n v="2625"/>
    <x v="2624"/>
    <x v="2623"/>
    <x v="325"/>
    <x v="1793"/>
    <x v="0"/>
    <x v="12"/>
    <s v="EUR"/>
    <x v="2622"/>
    <x v="2625"/>
    <b v="0"/>
    <x v="47"/>
    <x v="0"/>
    <x v="36"/>
    <x v="2"/>
    <x v="2625"/>
  </r>
  <r>
    <n v="2626"/>
    <x v="2625"/>
    <x v="2624"/>
    <x v="30"/>
    <x v="1794"/>
    <x v="0"/>
    <x v="0"/>
    <s v="USD"/>
    <x v="2623"/>
    <x v="2626"/>
    <b v="0"/>
    <x v="133"/>
    <x v="0"/>
    <x v="36"/>
    <x v="0"/>
    <x v="2626"/>
  </r>
  <r>
    <n v="2627"/>
    <x v="2626"/>
    <x v="2625"/>
    <x v="325"/>
    <x v="1795"/>
    <x v="0"/>
    <x v="0"/>
    <s v="USD"/>
    <x v="2624"/>
    <x v="2627"/>
    <b v="0"/>
    <x v="43"/>
    <x v="0"/>
    <x v="36"/>
    <x v="0"/>
    <x v="2627"/>
  </r>
  <r>
    <n v="2628"/>
    <x v="2627"/>
    <x v="2626"/>
    <x v="357"/>
    <x v="1796"/>
    <x v="0"/>
    <x v="0"/>
    <s v="USD"/>
    <x v="2625"/>
    <x v="2628"/>
    <b v="0"/>
    <x v="64"/>
    <x v="0"/>
    <x v="36"/>
    <x v="3"/>
    <x v="2628"/>
  </r>
  <r>
    <n v="2629"/>
    <x v="2628"/>
    <x v="2627"/>
    <x v="10"/>
    <x v="1797"/>
    <x v="0"/>
    <x v="1"/>
    <s v="GBP"/>
    <x v="2626"/>
    <x v="2629"/>
    <b v="0"/>
    <x v="61"/>
    <x v="0"/>
    <x v="36"/>
    <x v="0"/>
    <x v="2629"/>
  </r>
  <r>
    <n v="2630"/>
    <x v="2629"/>
    <x v="2628"/>
    <x v="13"/>
    <x v="1798"/>
    <x v="0"/>
    <x v="2"/>
    <s v="AUD"/>
    <x v="2627"/>
    <x v="2630"/>
    <b v="0"/>
    <x v="75"/>
    <x v="0"/>
    <x v="36"/>
    <x v="2"/>
    <x v="2630"/>
  </r>
  <r>
    <n v="2631"/>
    <x v="2630"/>
    <x v="2629"/>
    <x v="22"/>
    <x v="1799"/>
    <x v="0"/>
    <x v="0"/>
    <s v="USD"/>
    <x v="2628"/>
    <x v="2631"/>
    <b v="0"/>
    <x v="172"/>
    <x v="0"/>
    <x v="36"/>
    <x v="0"/>
    <x v="2631"/>
  </r>
  <r>
    <n v="2632"/>
    <x v="2631"/>
    <x v="2630"/>
    <x v="358"/>
    <x v="1800"/>
    <x v="0"/>
    <x v="0"/>
    <s v="USD"/>
    <x v="2629"/>
    <x v="2632"/>
    <b v="0"/>
    <x v="288"/>
    <x v="0"/>
    <x v="36"/>
    <x v="2"/>
    <x v="2632"/>
  </r>
  <r>
    <n v="2633"/>
    <x v="2632"/>
    <x v="2631"/>
    <x v="10"/>
    <x v="1801"/>
    <x v="0"/>
    <x v="0"/>
    <s v="USD"/>
    <x v="2630"/>
    <x v="2633"/>
    <b v="0"/>
    <x v="473"/>
    <x v="0"/>
    <x v="36"/>
    <x v="3"/>
    <x v="2633"/>
  </r>
  <r>
    <n v="2634"/>
    <x v="2633"/>
    <x v="2632"/>
    <x v="359"/>
    <x v="1802"/>
    <x v="0"/>
    <x v="0"/>
    <s v="USD"/>
    <x v="2631"/>
    <x v="2634"/>
    <b v="0"/>
    <x v="20"/>
    <x v="0"/>
    <x v="36"/>
    <x v="2"/>
    <x v="2634"/>
  </r>
  <r>
    <n v="2635"/>
    <x v="2634"/>
    <x v="2633"/>
    <x v="236"/>
    <x v="1803"/>
    <x v="0"/>
    <x v="5"/>
    <s v="CAD"/>
    <x v="2632"/>
    <x v="2635"/>
    <b v="0"/>
    <x v="87"/>
    <x v="0"/>
    <x v="36"/>
    <x v="0"/>
    <x v="2635"/>
  </r>
  <r>
    <n v="2636"/>
    <x v="2635"/>
    <x v="2634"/>
    <x v="28"/>
    <x v="1804"/>
    <x v="0"/>
    <x v="0"/>
    <s v="USD"/>
    <x v="2633"/>
    <x v="2636"/>
    <b v="0"/>
    <x v="133"/>
    <x v="0"/>
    <x v="36"/>
    <x v="2"/>
    <x v="2636"/>
  </r>
  <r>
    <n v="2637"/>
    <x v="2636"/>
    <x v="2635"/>
    <x v="2"/>
    <x v="1805"/>
    <x v="0"/>
    <x v="0"/>
    <s v="USD"/>
    <x v="2634"/>
    <x v="2637"/>
    <b v="0"/>
    <x v="55"/>
    <x v="0"/>
    <x v="36"/>
    <x v="2"/>
    <x v="2637"/>
  </r>
  <r>
    <n v="2638"/>
    <x v="2637"/>
    <x v="2636"/>
    <x v="360"/>
    <x v="1806"/>
    <x v="0"/>
    <x v="0"/>
    <s v="USD"/>
    <x v="2635"/>
    <x v="2638"/>
    <b v="0"/>
    <x v="25"/>
    <x v="0"/>
    <x v="36"/>
    <x v="3"/>
    <x v="2638"/>
  </r>
  <r>
    <n v="2639"/>
    <x v="2638"/>
    <x v="2637"/>
    <x v="43"/>
    <x v="1807"/>
    <x v="0"/>
    <x v="1"/>
    <s v="GBP"/>
    <x v="2636"/>
    <x v="2639"/>
    <b v="0"/>
    <x v="72"/>
    <x v="0"/>
    <x v="36"/>
    <x v="0"/>
    <x v="2639"/>
  </r>
  <r>
    <n v="2640"/>
    <x v="2639"/>
    <x v="2638"/>
    <x v="9"/>
    <x v="1808"/>
    <x v="0"/>
    <x v="0"/>
    <s v="USD"/>
    <x v="2637"/>
    <x v="2640"/>
    <b v="0"/>
    <x v="50"/>
    <x v="0"/>
    <x v="36"/>
    <x v="0"/>
    <x v="2640"/>
  </r>
  <r>
    <n v="2641"/>
    <x v="2640"/>
    <x v="2639"/>
    <x v="15"/>
    <x v="493"/>
    <x v="2"/>
    <x v="0"/>
    <s v="USD"/>
    <x v="2638"/>
    <x v="2641"/>
    <b v="0"/>
    <x v="29"/>
    <x v="1"/>
    <x v="36"/>
    <x v="3"/>
    <x v="2641"/>
  </r>
  <r>
    <n v="2642"/>
    <x v="2641"/>
    <x v="2640"/>
    <x v="69"/>
    <x v="117"/>
    <x v="2"/>
    <x v="12"/>
    <s v="EUR"/>
    <x v="2639"/>
    <x v="2642"/>
    <b v="0"/>
    <x v="78"/>
    <x v="1"/>
    <x v="36"/>
    <x v="2"/>
    <x v="2642"/>
  </r>
  <r>
    <n v="2643"/>
    <x v="2642"/>
    <x v="2641"/>
    <x v="80"/>
    <x v="1809"/>
    <x v="1"/>
    <x v="0"/>
    <s v="USD"/>
    <x v="323"/>
    <x v="2643"/>
    <b v="1"/>
    <x v="474"/>
    <x v="1"/>
    <x v="36"/>
    <x v="2"/>
    <x v="2643"/>
  </r>
  <r>
    <n v="2644"/>
    <x v="2643"/>
    <x v="2642"/>
    <x v="57"/>
    <x v="1254"/>
    <x v="1"/>
    <x v="0"/>
    <s v="USD"/>
    <x v="2640"/>
    <x v="2644"/>
    <b v="1"/>
    <x v="47"/>
    <x v="1"/>
    <x v="36"/>
    <x v="1"/>
    <x v="2644"/>
  </r>
  <r>
    <n v="2645"/>
    <x v="2644"/>
    <x v="2643"/>
    <x v="22"/>
    <x v="1740"/>
    <x v="1"/>
    <x v="2"/>
    <s v="AUD"/>
    <x v="2641"/>
    <x v="2645"/>
    <b v="1"/>
    <x v="23"/>
    <x v="1"/>
    <x v="36"/>
    <x v="3"/>
    <x v="2645"/>
  </r>
  <r>
    <n v="2646"/>
    <x v="2645"/>
    <x v="2644"/>
    <x v="69"/>
    <x v="1810"/>
    <x v="1"/>
    <x v="0"/>
    <s v="USD"/>
    <x v="2642"/>
    <x v="2646"/>
    <b v="1"/>
    <x v="475"/>
    <x v="1"/>
    <x v="36"/>
    <x v="0"/>
    <x v="2646"/>
  </r>
  <r>
    <n v="2647"/>
    <x v="2646"/>
    <x v="2645"/>
    <x v="30"/>
    <x v="1275"/>
    <x v="1"/>
    <x v="5"/>
    <s v="CAD"/>
    <x v="2643"/>
    <x v="2647"/>
    <b v="0"/>
    <x v="83"/>
    <x v="1"/>
    <x v="36"/>
    <x v="0"/>
    <x v="2647"/>
  </r>
  <r>
    <n v="2648"/>
    <x v="2647"/>
    <x v="2646"/>
    <x v="14"/>
    <x v="437"/>
    <x v="1"/>
    <x v="0"/>
    <s v="USD"/>
    <x v="2644"/>
    <x v="2648"/>
    <b v="0"/>
    <x v="79"/>
    <x v="1"/>
    <x v="36"/>
    <x v="2"/>
    <x v="2648"/>
  </r>
  <r>
    <n v="2649"/>
    <x v="2648"/>
    <x v="2647"/>
    <x v="152"/>
    <x v="1811"/>
    <x v="1"/>
    <x v="0"/>
    <s v="USD"/>
    <x v="2645"/>
    <x v="2649"/>
    <b v="0"/>
    <x v="83"/>
    <x v="1"/>
    <x v="36"/>
    <x v="0"/>
    <x v="2649"/>
  </r>
  <r>
    <n v="2650"/>
    <x v="2649"/>
    <x v="2648"/>
    <x v="127"/>
    <x v="1812"/>
    <x v="1"/>
    <x v="0"/>
    <s v="USD"/>
    <x v="2646"/>
    <x v="2650"/>
    <b v="0"/>
    <x v="81"/>
    <x v="1"/>
    <x v="36"/>
    <x v="2"/>
    <x v="2650"/>
  </r>
  <r>
    <n v="2651"/>
    <x v="2650"/>
    <x v="2649"/>
    <x v="361"/>
    <x v="1813"/>
    <x v="1"/>
    <x v="0"/>
    <s v="USD"/>
    <x v="2647"/>
    <x v="2651"/>
    <b v="0"/>
    <x v="57"/>
    <x v="1"/>
    <x v="36"/>
    <x v="0"/>
    <x v="2651"/>
  </r>
  <r>
    <n v="2652"/>
    <x v="2651"/>
    <x v="2650"/>
    <x v="57"/>
    <x v="1197"/>
    <x v="1"/>
    <x v="2"/>
    <s v="AUD"/>
    <x v="2648"/>
    <x v="2652"/>
    <b v="0"/>
    <x v="202"/>
    <x v="1"/>
    <x v="36"/>
    <x v="3"/>
    <x v="2652"/>
  </r>
  <r>
    <n v="2653"/>
    <x v="2652"/>
    <x v="2651"/>
    <x v="362"/>
    <x v="1814"/>
    <x v="1"/>
    <x v="0"/>
    <s v="USD"/>
    <x v="2649"/>
    <x v="2653"/>
    <b v="0"/>
    <x v="16"/>
    <x v="1"/>
    <x v="36"/>
    <x v="3"/>
    <x v="2653"/>
  </r>
  <r>
    <n v="2654"/>
    <x v="2653"/>
    <x v="2652"/>
    <x v="57"/>
    <x v="152"/>
    <x v="1"/>
    <x v="0"/>
    <s v="USD"/>
    <x v="2650"/>
    <x v="2654"/>
    <b v="0"/>
    <x v="79"/>
    <x v="1"/>
    <x v="36"/>
    <x v="0"/>
    <x v="2654"/>
  </r>
  <r>
    <n v="2655"/>
    <x v="2654"/>
    <x v="2653"/>
    <x v="36"/>
    <x v="1815"/>
    <x v="1"/>
    <x v="0"/>
    <s v="USD"/>
    <x v="2651"/>
    <x v="2655"/>
    <b v="0"/>
    <x v="68"/>
    <x v="1"/>
    <x v="36"/>
    <x v="2"/>
    <x v="2655"/>
  </r>
  <r>
    <n v="2656"/>
    <x v="2655"/>
    <x v="2654"/>
    <x v="60"/>
    <x v="1816"/>
    <x v="1"/>
    <x v="0"/>
    <s v="USD"/>
    <x v="2652"/>
    <x v="2656"/>
    <b v="0"/>
    <x v="215"/>
    <x v="1"/>
    <x v="36"/>
    <x v="1"/>
    <x v="2656"/>
  </r>
  <r>
    <n v="2657"/>
    <x v="2656"/>
    <x v="2655"/>
    <x v="11"/>
    <x v="1817"/>
    <x v="1"/>
    <x v="0"/>
    <s v="USD"/>
    <x v="2653"/>
    <x v="2657"/>
    <b v="0"/>
    <x v="211"/>
    <x v="1"/>
    <x v="36"/>
    <x v="2"/>
    <x v="2657"/>
  </r>
  <r>
    <n v="2658"/>
    <x v="2657"/>
    <x v="2656"/>
    <x v="316"/>
    <x v="1818"/>
    <x v="1"/>
    <x v="0"/>
    <s v="USD"/>
    <x v="2654"/>
    <x v="2658"/>
    <b v="0"/>
    <x v="80"/>
    <x v="1"/>
    <x v="36"/>
    <x v="2"/>
    <x v="2658"/>
  </r>
  <r>
    <n v="2659"/>
    <x v="2658"/>
    <x v="2657"/>
    <x v="197"/>
    <x v="1819"/>
    <x v="1"/>
    <x v="0"/>
    <s v="USD"/>
    <x v="2655"/>
    <x v="2659"/>
    <b v="0"/>
    <x v="73"/>
    <x v="1"/>
    <x v="36"/>
    <x v="0"/>
    <x v="2659"/>
  </r>
  <r>
    <n v="2660"/>
    <x v="2659"/>
    <x v="2658"/>
    <x v="22"/>
    <x v="1820"/>
    <x v="1"/>
    <x v="0"/>
    <s v="USD"/>
    <x v="2656"/>
    <x v="2660"/>
    <b v="0"/>
    <x v="81"/>
    <x v="1"/>
    <x v="36"/>
    <x v="0"/>
    <x v="2660"/>
  </r>
  <r>
    <n v="2661"/>
    <x v="2660"/>
    <x v="2659"/>
    <x v="10"/>
    <x v="1821"/>
    <x v="0"/>
    <x v="0"/>
    <s v="USD"/>
    <x v="2657"/>
    <x v="2661"/>
    <b v="0"/>
    <x v="65"/>
    <x v="0"/>
    <x v="37"/>
    <x v="4"/>
    <x v="2661"/>
  </r>
  <r>
    <n v="2662"/>
    <x v="2661"/>
    <x v="2660"/>
    <x v="22"/>
    <x v="1822"/>
    <x v="0"/>
    <x v="0"/>
    <s v="USD"/>
    <x v="2658"/>
    <x v="2662"/>
    <b v="0"/>
    <x v="144"/>
    <x v="0"/>
    <x v="37"/>
    <x v="0"/>
    <x v="2662"/>
  </r>
  <r>
    <n v="2663"/>
    <x v="2662"/>
    <x v="2661"/>
    <x v="22"/>
    <x v="1823"/>
    <x v="0"/>
    <x v="5"/>
    <s v="CAD"/>
    <x v="2659"/>
    <x v="2663"/>
    <b v="0"/>
    <x v="66"/>
    <x v="0"/>
    <x v="37"/>
    <x v="0"/>
    <x v="2663"/>
  </r>
  <r>
    <n v="2664"/>
    <x v="2663"/>
    <x v="2662"/>
    <x v="178"/>
    <x v="1824"/>
    <x v="0"/>
    <x v="0"/>
    <s v="USD"/>
    <x v="2660"/>
    <x v="2664"/>
    <b v="0"/>
    <x v="201"/>
    <x v="0"/>
    <x v="37"/>
    <x v="0"/>
    <x v="2664"/>
  </r>
  <r>
    <n v="2665"/>
    <x v="2664"/>
    <x v="2663"/>
    <x v="8"/>
    <x v="1825"/>
    <x v="0"/>
    <x v="0"/>
    <s v="USD"/>
    <x v="2661"/>
    <x v="2665"/>
    <b v="0"/>
    <x v="67"/>
    <x v="0"/>
    <x v="37"/>
    <x v="0"/>
    <x v="2665"/>
  </r>
  <r>
    <n v="2666"/>
    <x v="2665"/>
    <x v="2664"/>
    <x v="3"/>
    <x v="1826"/>
    <x v="0"/>
    <x v="0"/>
    <s v="USD"/>
    <x v="2662"/>
    <x v="2666"/>
    <b v="0"/>
    <x v="190"/>
    <x v="0"/>
    <x v="37"/>
    <x v="0"/>
    <x v="2666"/>
  </r>
  <r>
    <n v="2667"/>
    <x v="2666"/>
    <x v="2665"/>
    <x v="15"/>
    <x v="1827"/>
    <x v="0"/>
    <x v="0"/>
    <s v="USD"/>
    <x v="2663"/>
    <x v="2667"/>
    <b v="0"/>
    <x v="59"/>
    <x v="0"/>
    <x v="37"/>
    <x v="2"/>
    <x v="2667"/>
  </r>
  <r>
    <n v="2668"/>
    <x v="2667"/>
    <x v="2666"/>
    <x v="28"/>
    <x v="1240"/>
    <x v="0"/>
    <x v="5"/>
    <s v="CAD"/>
    <x v="2664"/>
    <x v="2668"/>
    <b v="0"/>
    <x v="33"/>
    <x v="0"/>
    <x v="37"/>
    <x v="0"/>
    <x v="2668"/>
  </r>
  <r>
    <n v="2669"/>
    <x v="2668"/>
    <x v="2667"/>
    <x v="134"/>
    <x v="1099"/>
    <x v="0"/>
    <x v="0"/>
    <s v="USD"/>
    <x v="2665"/>
    <x v="2669"/>
    <b v="0"/>
    <x v="202"/>
    <x v="0"/>
    <x v="37"/>
    <x v="0"/>
    <x v="2669"/>
  </r>
  <r>
    <n v="2670"/>
    <x v="2669"/>
    <x v="2668"/>
    <x v="363"/>
    <x v="1828"/>
    <x v="2"/>
    <x v="2"/>
    <s v="AUD"/>
    <x v="2666"/>
    <x v="2670"/>
    <b v="1"/>
    <x v="65"/>
    <x v="1"/>
    <x v="37"/>
    <x v="3"/>
    <x v="2670"/>
  </r>
  <r>
    <n v="2671"/>
    <x v="2670"/>
    <x v="2669"/>
    <x v="31"/>
    <x v="1829"/>
    <x v="2"/>
    <x v="0"/>
    <s v="USD"/>
    <x v="2667"/>
    <x v="2671"/>
    <b v="1"/>
    <x v="87"/>
    <x v="1"/>
    <x v="37"/>
    <x v="3"/>
    <x v="2671"/>
  </r>
  <r>
    <n v="2672"/>
    <x v="2671"/>
    <x v="2670"/>
    <x v="3"/>
    <x v="1830"/>
    <x v="2"/>
    <x v="0"/>
    <s v="USD"/>
    <x v="2668"/>
    <x v="2672"/>
    <b v="1"/>
    <x v="5"/>
    <x v="1"/>
    <x v="37"/>
    <x v="0"/>
    <x v="2672"/>
  </r>
  <r>
    <n v="2673"/>
    <x v="2672"/>
    <x v="2671"/>
    <x v="79"/>
    <x v="1831"/>
    <x v="2"/>
    <x v="0"/>
    <s v="USD"/>
    <x v="2669"/>
    <x v="2673"/>
    <b v="1"/>
    <x v="36"/>
    <x v="1"/>
    <x v="37"/>
    <x v="3"/>
    <x v="2673"/>
  </r>
  <r>
    <n v="2674"/>
    <x v="2673"/>
    <x v="2672"/>
    <x v="19"/>
    <x v="1832"/>
    <x v="2"/>
    <x v="0"/>
    <s v="USD"/>
    <x v="2670"/>
    <x v="2674"/>
    <b v="1"/>
    <x v="199"/>
    <x v="1"/>
    <x v="37"/>
    <x v="2"/>
    <x v="2674"/>
  </r>
  <r>
    <n v="2675"/>
    <x v="2674"/>
    <x v="2673"/>
    <x v="31"/>
    <x v="1833"/>
    <x v="2"/>
    <x v="0"/>
    <s v="USD"/>
    <x v="2671"/>
    <x v="2675"/>
    <b v="1"/>
    <x v="60"/>
    <x v="1"/>
    <x v="37"/>
    <x v="3"/>
    <x v="2675"/>
  </r>
  <r>
    <n v="2676"/>
    <x v="2675"/>
    <x v="2674"/>
    <x v="190"/>
    <x v="1834"/>
    <x v="2"/>
    <x v="5"/>
    <s v="CAD"/>
    <x v="2672"/>
    <x v="2676"/>
    <b v="0"/>
    <x v="82"/>
    <x v="1"/>
    <x v="37"/>
    <x v="2"/>
    <x v="2676"/>
  </r>
  <r>
    <n v="2677"/>
    <x v="2676"/>
    <x v="2675"/>
    <x v="330"/>
    <x v="1835"/>
    <x v="2"/>
    <x v="0"/>
    <s v="USD"/>
    <x v="2673"/>
    <x v="2677"/>
    <b v="0"/>
    <x v="74"/>
    <x v="1"/>
    <x v="37"/>
    <x v="3"/>
    <x v="2677"/>
  </r>
  <r>
    <n v="2678"/>
    <x v="2677"/>
    <x v="2676"/>
    <x v="364"/>
    <x v="1742"/>
    <x v="2"/>
    <x v="3"/>
    <s v="EUR"/>
    <x v="2674"/>
    <x v="2678"/>
    <b v="0"/>
    <x v="84"/>
    <x v="1"/>
    <x v="37"/>
    <x v="0"/>
    <x v="2678"/>
  </r>
  <r>
    <n v="2679"/>
    <x v="2678"/>
    <x v="2677"/>
    <x v="79"/>
    <x v="849"/>
    <x v="2"/>
    <x v="0"/>
    <s v="USD"/>
    <x v="2675"/>
    <x v="2679"/>
    <b v="0"/>
    <x v="83"/>
    <x v="1"/>
    <x v="37"/>
    <x v="0"/>
    <x v="2679"/>
  </r>
  <r>
    <n v="2680"/>
    <x v="2679"/>
    <x v="2678"/>
    <x v="261"/>
    <x v="1836"/>
    <x v="2"/>
    <x v="3"/>
    <s v="EUR"/>
    <x v="2676"/>
    <x v="2680"/>
    <b v="0"/>
    <x v="80"/>
    <x v="1"/>
    <x v="37"/>
    <x v="2"/>
    <x v="2680"/>
  </r>
  <r>
    <n v="2681"/>
    <x v="2680"/>
    <x v="2679"/>
    <x v="6"/>
    <x v="434"/>
    <x v="2"/>
    <x v="0"/>
    <s v="USD"/>
    <x v="2677"/>
    <x v="2681"/>
    <b v="0"/>
    <x v="84"/>
    <x v="1"/>
    <x v="19"/>
    <x v="3"/>
    <x v="2681"/>
  </r>
  <r>
    <n v="2682"/>
    <x v="2681"/>
    <x v="2680"/>
    <x v="12"/>
    <x v="1837"/>
    <x v="2"/>
    <x v="0"/>
    <s v="USD"/>
    <x v="2678"/>
    <x v="2682"/>
    <b v="0"/>
    <x v="9"/>
    <x v="1"/>
    <x v="19"/>
    <x v="3"/>
    <x v="2682"/>
  </r>
  <r>
    <n v="2683"/>
    <x v="2682"/>
    <x v="2681"/>
    <x v="36"/>
    <x v="1275"/>
    <x v="2"/>
    <x v="0"/>
    <s v="USD"/>
    <x v="2679"/>
    <x v="2683"/>
    <b v="0"/>
    <x v="83"/>
    <x v="1"/>
    <x v="19"/>
    <x v="0"/>
    <x v="2683"/>
  </r>
  <r>
    <n v="2684"/>
    <x v="2683"/>
    <x v="2682"/>
    <x v="54"/>
    <x v="25"/>
    <x v="2"/>
    <x v="0"/>
    <s v="USD"/>
    <x v="2680"/>
    <x v="2684"/>
    <b v="0"/>
    <x v="80"/>
    <x v="1"/>
    <x v="19"/>
    <x v="3"/>
    <x v="2684"/>
  </r>
  <r>
    <n v="2685"/>
    <x v="2684"/>
    <x v="2683"/>
    <x v="63"/>
    <x v="115"/>
    <x v="2"/>
    <x v="0"/>
    <s v="USD"/>
    <x v="2681"/>
    <x v="2685"/>
    <b v="0"/>
    <x v="29"/>
    <x v="1"/>
    <x v="19"/>
    <x v="0"/>
    <x v="2685"/>
  </r>
  <r>
    <n v="2686"/>
    <x v="2685"/>
    <x v="2684"/>
    <x v="11"/>
    <x v="117"/>
    <x v="2"/>
    <x v="0"/>
    <s v="USD"/>
    <x v="2682"/>
    <x v="2686"/>
    <b v="0"/>
    <x v="78"/>
    <x v="1"/>
    <x v="19"/>
    <x v="3"/>
    <x v="2686"/>
  </r>
  <r>
    <n v="2687"/>
    <x v="2686"/>
    <x v="2685"/>
    <x v="36"/>
    <x v="117"/>
    <x v="2"/>
    <x v="0"/>
    <s v="USD"/>
    <x v="2683"/>
    <x v="2687"/>
    <b v="0"/>
    <x v="78"/>
    <x v="1"/>
    <x v="19"/>
    <x v="0"/>
    <x v="2687"/>
  </r>
  <r>
    <n v="2688"/>
    <x v="2687"/>
    <x v="2686"/>
    <x v="63"/>
    <x v="1838"/>
    <x v="2"/>
    <x v="0"/>
    <s v="USD"/>
    <x v="2684"/>
    <x v="2688"/>
    <b v="0"/>
    <x v="25"/>
    <x v="1"/>
    <x v="19"/>
    <x v="0"/>
    <x v="2688"/>
  </r>
  <r>
    <n v="2689"/>
    <x v="2688"/>
    <x v="2687"/>
    <x v="19"/>
    <x v="116"/>
    <x v="2"/>
    <x v="0"/>
    <s v="USD"/>
    <x v="2685"/>
    <x v="2689"/>
    <b v="0"/>
    <x v="29"/>
    <x v="1"/>
    <x v="19"/>
    <x v="2"/>
    <x v="2689"/>
  </r>
  <r>
    <n v="2690"/>
    <x v="2689"/>
    <x v="2688"/>
    <x v="58"/>
    <x v="1839"/>
    <x v="2"/>
    <x v="0"/>
    <s v="USD"/>
    <x v="2686"/>
    <x v="2690"/>
    <b v="0"/>
    <x v="115"/>
    <x v="1"/>
    <x v="19"/>
    <x v="0"/>
    <x v="2690"/>
  </r>
  <r>
    <n v="2691"/>
    <x v="2690"/>
    <x v="2689"/>
    <x v="99"/>
    <x v="428"/>
    <x v="2"/>
    <x v="5"/>
    <s v="CAD"/>
    <x v="2687"/>
    <x v="2691"/>
    <b v="0"/>
    <x v="84"/>
    <x v="1"/>
    <x v="19"/>
    <x v="0"/>
    <x v="2691"/>
  </r>
  <r>
    <n v="2692"/>
    <x v="2691"/>
    <x v="2690"/>
    <x v="8"/>
    <x v="379"/>
    <x v="2"/>
    <x v="0"/>
    <s v="USD"/>
    <x v="2688"/>
    <x v="2692"/>
    <b v="0"/>
    <x v="29"/>
    <x v="1"/>
    <x v="19"/>
    <x v="0"/>
    <x v="2692"/>
  </r>
  <r>
    <n v="2693"/>
    <x v="2692"/>
    <x v="2691"/>
    <x v="10"/>
    <x v="130"/>
    <x v="2"/>
    <x v="0"/>
    <s v="USD"/>
    <x v="2689"/>
    <x v="2693"/>
    <b v="0"/>
    <x v="83"/>
    <x v="1"/>
    <x v="19"/>
    <x v="3"/>
    <x v="2693"/>
  </r>
  <r>
    <n v="2694"/>
    <x v="2693"/>
    <x v="2692"/>
    <x v="11"/>
    <x v="116"/>
    <x v="2"/>
    <x v="0"/>
    <s v="USD"/>
    <x v="2690"/>
    <x v="2694"/>
    <b v="0"/>
    <x v="29"/>
    <x v="1"/>
    <x v="19"/>
    <x v="3"/>
    <x v="2694"/>
  </r>
  <r>
    <n v="2695"/>
    <x v="2694"/>
    <x v="2693"/>
    <x v="36"/>
    <x v="1840"/>
    <x v="2"/>
    <x v="0"/>
    <s v="USD"/>
    <x v="2691"/>
    <x v="2695"/>
    <b v="0"/>
    <x v="83"/>
    <x v="1"/>
    <x v="19"/>
    <x v="0"/>
    <x v="2695"/>
  </r>
  <r>
    <n v="2696"/>
    <x v="2695"/>
    <x v="2694"/>
    <x v="127"/>
    <x v="1841"/>
    <x v="2"/>
    <x v="0"/>
    <s v="USD"/>
    <x v="2692"/>
    <x v="2696"/>
    <b v="0"/>
    <x v="44"/>
    <x v="1"/>
    <x v="19"/>
    <x v="3"/>
    <x v="2696"/>
  </r>
  <r>
    <n v="2697"/>
    <x v="2696"/>
    <x v="2695"/>
    <x v="165"/>
    <x v="1842"/>
    <x v="2"/>
    <x v="0"/>
    <s v="USD"/>
    <x v="2693"/>
    <x v="2697"/>
    <b v="0"/>
    <x v="47"/>
    <x v="1"/>
    <x v="19"/>
    <x v="0"/>
    <x v="2697"/>
  </r>
  <r>
    <n v="2698"/>
    <x v="2697"/>
    <x v="2696"/>
    <x v="6"/>
    <x v="1843"/>
    <x v="2"/>
    <x v="0"/>
    <s v="USD"/>
    <x v="2694"/>
    <x v="2698"/>
    <b v="0"/>
    <x v="84"/>
    <x v="1"/>
    <x v="19"/>
    <x v="3"/>
    <x v="2698"/>
  </r>
  <r>
    <n v="2699"/>
    <x v="2698"/>
    <x v="2697"/>
    <x v="365"/>
    <x v="117"/>
    <x v="2"/>
    <x v="5"/>
    <s v="CAD"/>
    <x v="2695"/>
    <x v="2699"/>
    <b v="0"/>
    <x v="78"/>
    <x v="1"/>
    <x v="19"/>
    <x v="3"/>
    <x v="2699"/>
  </r>
  <r>
    <n v="2700"/>
    <x v="2699"/>
    <x v="2698"/>
    <x v="204"/>
    <x v="119"/>
    <x v="2"/>
    <x v="0"/>
    <s v="USD"/>
    <x v="2696"/>
    <x v="2700"/>
    <b v="0"/>
    <x v="80"/>
    <x v="1"/>
    <x v="19"/>
    <x v="3"/>
    <x v="2700"/>
  </r>
  <r>
    <n v="2701"/>
    <x v="2700"/>
    <x v="2699"/>
    <x v="104"/>
    <x v="76"/>
    <x v="3"/>
    <x v="17"/>
    <s v="EUR"/>
    <x v="2697"/>
    <x v="2701"/>
    <b v="0"/>
    <x v="67"/>
    <x v="1"/>
    <x v="38"/>
    <x v="1"/>
    <x v="2701"/>
  </r>
  <r>
    <n v="2702"/>
    <x v="2701"/>
    <x v="2700"/>
    <x v="3"/>
    <x v="1844"/>
    <x v="3"/>
    <x v="0"/>
    <s v="USD"/>
    <x v="2698"/>
    <x v="2702"/>
    <b v="1"/>
    <x v="55"/>
    <x v="1"/>
    <x v="38"/>
    <x v="1"/>
    <x v="2702"/>
  </r>
  <r>
    <n v="2703"/>
    <x v="2702"/>
    <x v="2701"/>
    <x v="79"/>
    <x v="1845"/>
    <x v="3"/>
    <x v="14"/>
    <s v="MXN"/>
    <x v="2699"/>
    <x v="2703"/>
    <b v="0"/>
    <x v="43"/>
    <x v="1"/>
    <x v="38"/>
    <x v="1"/>
    <x v="2703"/>
  </r>
  <r>
    <n v="2704"/>
    <x v="2703"/>
    <x v="2702"/>
    <x v="266"/>
    <x v="1288"/>
    <x v="3"/>
    <x v="0"/>
    <s v="USD"/>
    <x v="2700"/>
    <x v="2704"/>
    <b v="0"/>
    <x v="63"/>
    <x v="1"/>
    <x v="38"/>
    <x v="1"/>
    <x v="2704"/>
  </r>
  <r>
    <n v="2705"/>
    <x v="2704"/>
    <x v="2703"/>
    <x v="281"/>
    <x v="1846"/>
    <x v="3"/>
    <x v="0"/>
    <s v="USD"/>
    <x v="2701"/>
    <x v="2705"/>
    <b v="0"/>
    <x v="22"/>
    <x v="1"/>
    <x v="38"/>
    <x v="1"/>
    <x v="2705"/>
  </r>
  <r>
    <n v="2706"/>
    <x v="2705"/>
    <x v="2704"/>
    <x v="19"/>
    <x v="1847"/>
    <x v="0"/>
    <x v="0"/>
    <s v="USD"/>
    <x v="2702"/>
    <x v="2706"/>
    <b v="1"/>
    <x v="40"/>
    <x v="0"/>
    <x v="38"/>
    <x v="3"/>
    <x v="2706"/>
  </r>
  <r>
    <n v="2707"/>
    <x v="2706"/>
    <x v="2705"/>
    <x v="6"/>
    <x v="1848"/>
    <x v="0"/>
    <x v="0"/>
    <s v="USD"/>
    <x v="2703"/>
    <x v="2707"/>
    <b v="1"/>
    <x v="476"/>
    <x v="0"/>
    <x v="38"/>
    <x v="4"/>
    <x v="2707"/>
  </r>
  <r>
    <n v="2708"/>
    <x v="2707"/>
    <x v="2706"/>
    <x v="22"/>
    <x v="1849"/>
    <x v="0"/>
    <x v="1"/>
    <s v="GBP"/>
    <x v="2704"/>
    <x v="2708"/>
    <b v="1"/>
    <x v="477"/>
    <x v="0"/>
    <x v="38"/>
    <x v="2"/>
    <x v="2708"/>
  </r>
  <r>
    <n v="2709"/>
    <x v="2708"/>
    <x v="2707"/>
    <x v="63"/>
    <x v="1850"/>
    <x v="0"/>
    <x v="0"/>
    <s v="USD"/>
    <x v="2705"/>
    <x v="2709"/>
    <b v="1"/>
    <x v="478"/>
    <x v="0"/>
    <x v="38"/>
    <x v="2"/>
    <x v="2709"/>
  </r>
  <r>
    <n v="2710"/>
    <x v="2709"/>
    <x v="2708"/>
    <x v="127"/>
    <x v="1851"/>
    <x v="0"/>
    <x v="0"/>
    <s v="USD"/>
    <x v="2706"/>
    <x v="2710"/>
    <b v="1"/>
    <x v="479"/>
    <x v="0"/>
    <x v="38"/>
    <x v="3"/>
    <x v="2710"/>
  </r>
  <r>
    <n v="2711"/>
    <x v="2710"/>
    <x v="2709"/>
    <x v="366"/>
    <x v="1852"/>
    <x v="0"/>
    <x v="1"/>
    <s v="GBP"/>
    <x v="2707"/>
    <x v="2711"/>
    <b v="1"/>
    <x v="196"/>
    <x v="0"/>
    <x v="38"/>
    <x v="3"/>
    <x v="2711"/>
  </r>
  <r>
    <n v="2712"/>
    <x v="2711"/>
    <x v="2710"/>
    <x v="62"/>
    <x v="1853"/>
    <x v="0"/>
    <x v="0"/>
    <s v="USD"/>
    <x v="2708"/>
    <x v="2712"/>
    <b v="1"/>
    <x v="235"/>
    <x v="0"/>
    <x v="38"/>
    <x v="4"/>
    <x v="2712"/>
  </r>
  <r>
    <n v="2713"/>
    <x v="2712"/>
    <x v="2711"/>
    <x v="60"/>
    <x v="1854"/>
    <x v="0"/>
    <x v="0"/>
    <s v="USD"/>
    <x v="2709"/>
    <x v="2713"/>
    <b v="1"/>
    <x v="480"/>
    <x v="0"/>
    <x v="38"/>
    <x v="0"/>
    <x v="2713"/>
  </r>
  <r>
    <n v="2714"/>
    <x v="2713"/>
    <x v="2712"/>
    <x v="31"/>
    <x v="1855"/>
    <x v="0"/>
    <x v="0"/>
    <s v="USD"/>
    <x v="2710"/>
    <x v="2714"/>
    <b v="1"/>
    <x v="120"/>
    <x v="0"/>
    <x v="38"/>
    <x v="2"/>
    <x v="2714"/>
  </r>
  <r>
    <n v="2715"/>
    <x v="2714"/>
    <x v="2713"/>
    <x v="14"/>
    <x v="1856"/>
    <x v="0"/>
    <x v="0"/>
    <s v="USD"/>
    <x v="2711"/>
    <x v="2715"/>
    <b v="1"/>
    <x v="481"/>
    <x v="0"/>
    <x v="38"/>
    <x v="2"/>
    <x v="2715"/>
  </r>
  <r>
    <n v="2716"/>
    <x v="2715"/>
    <x v="2714"/>
    <x v="3"/>
    <x v="1857"/>
    <x v="0"/>
    <x v="12"/>
    <s v="EUR"/>
    <x v="2712"/>
    <x v="2716"/>
    <b v="1"/>
    <x v="482"/>
    <x v="0"/>
    <x v="38"/>
    <x v="0"/>
    <x v="2716"/>
  </r>
  <r>
    <n v="2717"/>
    <x v="2716"/>
    <x v="2715"/>
    <x v="31"/>
    <x v="1858"/>
    <x v="0"/>
    <x v="0"/>
    <s v="USD"/>
    <x v="2713"/>
    <x v="2717"/>
    <b v="1"/>
    <x v="166"/>
    <x v="0"/>
    <x v="38"/>
    <x v="3"/>
    <x v="2717"/>
  </r>
  <r>
    <n v="2718"/>
    <x v="2717"/>
    <x v="2716"/>
    <x v="102"/>
    <x v="1859"/>
    <x v="0"/>
    <x v="0"/>
    <s v="USD"/>
    <x v="2714"/>
    <x v="2718"/>
    <b v="1"/>
    <x v="265"/>
    <x v="0"/>
    <x v="38"/>
    <x v="2"/>
    <x v="2718"/>
  </r>
  <r>
    <n v="2719"/>
    <x v="2718"/>
    <x v="2717"/>
    <x v="12"/>
    <x v="1860"/>
    <x v="0"/>
    <x v="0"/>
    <s v="USD"/>
    <x v="2715"/>
    <x v="2719"/>
    <b v="0"/>
    <x v="50"/>
    <x v="0"/>
    <x v="38"/>
    <x v="2"/>
    <x v="2719"/>
  </r>
  <r>
    <n v="2720"/>
    <x v="2719"/>
    <x v="2718"/>
    <x v="31"/>
    <x v="1861"/>
    <x v="0"/>
    <x v="0"/>
    <s v="USD"/>
    <x v="2716"/>
    <x v="2720"/>
    <b v="0"/>
    <x v="210"/>
    <x v="0"/>
    <x v="38"/>
    <x v="2"/>
    <x v="2720"/>
  </r>
  <r>
    <n v="2721"/>
    <x v="2720"/>
    <x v="2719"/>
    <x v="47"/>
    <x v="1862"/>
    <x v="0"/>
    <x v="1"/>
    <s v="GBP"/>
    <x v="2717"/>
    <x v="2721"/>
    <b v="0"/>
    <x v="314"/>
    <x v="0"/>
    <x v="30"/>
    <x v="4"/>
    <x v="2721"/>
  </r>
  <r>
    <n v="2722"/>
    <x v="2721"/>
    <x v="2720"/>
    <x v="10"/>
    <x v="1863"/>
    <x v="0"/>
    <x v="0"/>
    <s v="USD"/>
    <x v="2718"/>
    <x v="2722"/>
    <b v="0"/>
    <x v="333"/>
    <x v="0"/>
    <x v="30"/>
    <x v="2"/>
    <x v="2722"/>
  </r>
  <r>
    <n v="2723"/>
    <x v="2722"/>
    <x v="2721"/>
    <x v="14"/>
    <x v="1864"/>
    <x v="0"/>
    <x v="0"/>
    <s v="USD"/>
    <x v="2719"/>
    <x v="2723"/>
    <b v="0"/>
    <x v="282"/>
    <x v="0"/>
    <x v="30"/>
    <x v="3"/>
    <x v="2723"/>
  </r>
  <r>
    <n v="2724"/>
    <x v="2723"/>
    <x v="2722"/>
    <x v="367"/>
    <x v="1865"/>
    <x v="0"/>
    <x v="1"/>
    <s v="GBP"/>
    <x v="2720"/>
    <x v="2724"/>
    <b v="0"/>
    <x v="483"/>
    <x v="0"/>
    <x v="30"/>
    <x v="0"/>
    <x v="2724"/>
  </r>
  <r>
    <n v="2725"/>
    <x v="2724"/>
    <x v="2723"/>
    <x v="79"/>
    <x v="1866"/>
    <x v="0"/>
    <x v="5"/>
    <s v="CAD"/>
    <x v="2721"/>
    <x v="2725"/>
    <b v="0"/>
    <x v="116"/>
    <x v="0"/>
    <x v="30"/>
    <x v="1"/>
    <x v="2725"/>
  </r>
  <r>
    <n v="2726"/>
    <x v="2725"/>
    <x v="2724"/>
    <x v="57"/>
    <x v="1867"/>
    <x v="0"/>
    <x v="0"/>
    <s v="USD"/>
    <x v="2722"/>
    <x v="2726"/>
    <b v="0"/>
    <x v="442"/>
    <x v="0"/>
    <x v="30"/>
    <x v="2"/>
    <x v="2726"/>
  </r>
  <r>
    <n v="2727"/>
    <x v="2726"/>
    <x v="2725"/>
    <x v="3"/>
    <x v="1868"/>
    <x v="0"/>
    <x v="0"/>
    <s v="USD"/>
    <x v="2723"/>
    <x v="2727"/>
    <b v="0"/>
    <x v="484"/>
    <x v="0"/>
    <x v="30"/>
    <x v="0"/>
    <x v="2727"/>
  </r>
  <r>
    <n v="2728"/>
    <x v="2727"/>
    <x v="2726"/>
    <x v="36"/>
    <x v="1869"/>
    <x v="0"/>
    <x v="0"/>
    <s v="USD"/>
    <x v="2724"/>
    <x v="2728"/>
    <b v="0"/>
    <x v="413"/>
    <x v="0"/>
    <x v="30"/>
    <x v="0"/>
    <x v="2728"/>
  </r>
  <r>
    <n v="2729"/>
    <x v="2728"/>
    <x v="2727"/>
    <x v="51"/>
    <x v="1870"/>
    <x v="0"/>
    <x v="0"/>
    <s v="USD"/>
    <x v="2725"/>
    <x v="2729"/>
    <b v="0"/>
    <x v="23"/>
    <x v="0"/>
    <x v="30"/>
    <x v="0"/>
    <x v="2729"/>
  </r>
  <r>
    <n v="2730"/>
    <x v="2729"/>
    <x v="2728"/>
    <x v="100"/>
    <x v="1871"/>
    <x v="0"/>
    <x v="0"/>
    <s v="USD"/>
    <x v="2726"/>
    <x v="2730"/>
    <b v="0"/>
    <x v="345"/>
    <x v="0"/>
    <x v="30"/>
    <x v="4"/>
    <x v="2730"/>
  </r>
  <r>
    <n v="2731"/>
    <x v="2730"/>
    <x v="2729"/>
    <x v="11"/>
    <x v="1872"/>
    <x v="0"/>
    <x v="0"/>
    <s v="USD"/>
    <x v="2727"/>
    <x v="2731"/>
    <b v="0"/>
    <x v="77"/>
    <x v="0"/>
    <x v="30"/>
    <x v="3"/>
    <x v="2731"/>
  </r>
  <r>
    <n v="2732"/>
    <x v="2731"/>
    <x v="2730"/>
    <x v="14"/>
    <x v="1873"/>
    <x v="0"/>
    <x v="0"/>
    <s v="USD"/>
    <x v="2728"/>
    <x v="2732"/>
    <b v="0"/>
    <x v="96"/>
    <x v="0"/>
    <x v="30"/>
    <x v="4"/>
    <x v="2732"/>
  </r>
  <r>
    <n v="2733"/>
    <x v="2732"/>
    <x v="2731"/>
    <x v="63"/>
    <x v="1874"/>
    <x v="0"/>
    <x v="0"/>
    <s v="USD"/>
    <x v="2729"/>
    <x v="2733"/>
    <b v="0"/>
    <x v="46"/>
    <x v="0"/>
    <x v="30"/>
    <x v="0"/>
    <x v="2733"/>
  </r>
  <r>
    <n v="2734"/>
    <x v="2733"/>
    <x v="2732"/>
    <x v="332"/>
    <x v="1875"/>
    <x v="0"/>
    <x v="0"/>
    <s v="USD"/>
    <x v="2730"/>
    <x v="2734"/>
    <b v="0"/>
    <x v="430"/>
    <x v="0"/>
    <x v="30"/>
    <x v="2"/>
    <x v="2734"/>
  </r>
  <r>
    <n v="2735"/>
    <x v="2734"/>
    <x v="2733"/>
    <x v="47"/>
    <x v="1876"/>
    <x v="0"/>
    <x v="1"/>
    <s v="GBP"/>
    <x v="2731"/>
    <x v="2735"/>
    <b v="0"/>
    <x v="485"/>
    <x v="0"/>
    <x v="30"/>
    <x v="4"/>
    <x v="2735"/>
  </r>
  <r>
    <n v="2736"/>
    <x v="2735"/>
    <x v="2734"/>
    <x v="6"/>
    <x v="1877"/>
    <x v="0"/>
    <x v="5"/>
    <s v="CAD"/>
    <x v="2732"/>
    <x v="2736"/>
    <b v="0"/>
    <x v="6"/>
    <x v="0"/>
    <x v="30"/>
    <x v="3"/>
    <x v="2736"/>
  </r>
  <r>
    <n v="2737"/>
    <x v="2736"/>
    <x v="2735"/>
    <x v="11"/>
    <x v="1878"/>
    <x v="0"/>
    <x v="0"/>
    <s v="USD"/>
    <x v="2733"/>
    <x v="2737"/>
    <b v="0"/>
    <x v="231"/>
    <x v="0"/>
    <x v="30"/>
    <x v="4"/>
    <x v="2737"/>
  </r>
  <r>
    <n v="2738"/>
    <x v="2737"/>
    <x v="2736"/>
    <x v="10"/>
    <x v="1879"/>
    <x v="0"/>
    <x v="0"/>
    <s v="USD"/>
    <x v="2734"/>
    <x v="2738"/>
    <b v="0"/>
    <x v="41"/>
    <x v="0"/>
    <x v="30"/>
    <x v="2"/>
    <x v="2738"/>
  </r>
  <r>
    <n v="2739"/>
    <x v="2738"/>
    <x v="2737"/>
    <x v="184"/>
    <x v="1880"/>
    <x v="0"/>
    <x v="1"/>
    <s v="GBP"/>
    <x v="2735"/>
    <x v="2739"/>
    <b v="0"/>
    <x v="277"/>
    <x v="0"/>
    <x v="30"/>
    <x v="3"/>
    <x v="2739"/>
  </r>
  <r>
    <n v="2740"/>
    <x v="2739"/>
    <x v="2738"/>
    <x v="43"/>
    <x v="622"/>
    <x v="0"/>
    <x v="0"/>
    <s v="USD"/>
    <x v="2736"/>
    <x v="2740"/>
    <b v="0"/>
    <x v="57"/>
    <x v="0"/>
    <x v="30"/>
    <x v="0"/>
    <x v="2740"/>
  </r>
  <r>
    <n v="2741"/>
    <x v="2740"/>
    <x v="2739"/>
    <x v="6"/>
    <x v="428"/>
    <x v="2"/>
    <x v="0"/>
    <s v="USD"/>
    <x v="2737"/>
    <x v="2741"/>
    <b v="0"/>
    <x v="80"/>
    <x v="1"/>
    <x v="39"/>
    <x v="3"/>
    <x v="2741"/>
  </r>
  <r>
    <n v="2742"/>
    <x v="2741"/>
    <x v="2740"/>
    <x v="30"/>
    <x v="1881"/>
    <x v="2"/>
    <x v="0"/>
    <s v="USD"/>
    <x v="2738"/>
    <x v="2742"/>
    <b v="0"/>
    <x v="59"/>
    <x v="1"/>
    <x v="39"/>
    <x v="5"/>
    <x v="2742"/>
  </r>
  <r>
    <n v="2743"/>
    <x v="2742"/>
    <x v="2741"/>
    <x v="368"/>
    <x v="117"/>
    <x v="2"/>
    <x v="0"/>
    <s v="USD"/>
    <x v="2739"/>
    <x v="2743"/>
    <b v="0"/>
    <x v="78"/>
    <x v="1"/>
    <x v="39"/>
    <x v="2"/>
    <x v="2743"/>
  </r>
  <r>
    <n v="2744"/>
    <x v="2743"/>
    <x v="2742"/>
    <x v="194"/>
    <x v="1882"/>
    <x v="2"/>
    <x v="0"/>
    <s v="USD"/>
    <x v="2740"/>
    <x v="2744"/>
    <b v="0"/>
    <x v="19"/>
    <x v="1"/>
    <x v="39"/>
    <x v="5"/>
    <x v="2744"/>
  </r>
  <r>
    <n v="2745"/>
    <x v="2744"/>
    <x v="2743"/>
    <x v="6"/>
    <x v="1883"/>
    <x v="2"/>
    <x v="0"/>
    <s v="USD"/>
    <x v="2741"/>
    <x v="2745"/>
    <b v="0"/>
    <x v="72"/>
    <x v="1"/>
    <x v="39"/>
    <x v="5"/>
    <x v="2745"/>
  </r>
  <r>
    <n v="2746"/>
    <x v="2745"/>
    <x v="2744"/>
    <x v="9"/>
    <x v="1688"/>
    <x v="2"/>
    <x v="0"/>
    <s v="USD"/>
    <x v="2742"/>
    <x v="2746"/>
    <b v="0"/>
    <x v="10"/>
    <x v="1"/>
    <x v="39"/>
    <x v="3"/>
    <x v="2746"/>
  </r>
  <r>
    <n v="2747"/>
    <x v="2746"/>
    <x v="2745"/>
    <x v="2"/>
    <x v="133"/>
    <x v="2"/>
    <x v="0"/>
    <s v="USD"/>
    <x v="2743"/>
    <x v="2747"/>
    <b v="0"/>
    <x v="80"/>
    <x v="1"/>
    <x v="39"/>
    <x v="5"/>
    <x v="2747"/>
  </r>
  <r>
    <n v="2748"/>
    <x v="2747"/>
    <x v="2746"/>
    <x v="10"/>
    <x v="500"/>
    <x v="2"/>
    <x v="0"/>
    <s v="USD"/>
    <x v="2744"/>
    <x v="2748"/>
    <b v="0"/>
    <x v="80"/>
    <x v="1"/>
    <x v="39"/>
    <x v="2"/>
    <x v="2748"/>
  </r>
  <r>
    <n v="2749"/>
    <x v="2748"/>
    <x v="2747"/>
    <x v="3"/>
    <x v="178"/>
    <x v="2"/>
    <x v="0"/>
    <s v="USD"/>
    <x v="2745"/>
    <x v="2749"/>
    <b v="0"/>
    <x v="84"/>
    <x v="1"/>
    <x v="39"/>
    <x v="0"/>
    <x v="2749"/>
  </r>
  <r>
    <n v="2750"/>
    <x v="2749"/>
    <x v="2748"/>
    <x v="369"/>
    <x v="117"/>
    <x v="2"/>
    <x v="0"/>
    <s v="USD"/>
    <x v="2746"/>
    <x v="2750"/>
    <b v="0"/>
    <x v="78"/>
    <x v="1"/>
    <x v="39"/>
    <x v="5"/>
    <x v="2750"/>
  </r>
  <r>
    <n v="2751"/>
    <x v="2750"/>
    <x v="2749"/>
    <x v="370"/>
    <x v="117"/>
    <x v="2"/>
    <x v="0"/>
    <s v="USD"/>
    <x v="2747"/>
    <x v="2751"/>
    <b v="0"/>
    <x v="78"/>
    <x v="1"/>
    <x v="39"/>
    <x v="3"/>
    <x v="2751"/>
  </r>
  <r>
    <n v="2752"/>
    <x v="2751"/>
    <x v="2750"/>
    <x v="225"/>
    <x v="1100"/>
    <x v="2"/>
    <x v="0"/>
    <s v="USD"/>
    <x v="2748"/>
    <x v="2752"/>
    <b v="0"/>
    <x v="25"/>
    <x v="1"/>
    <x v="39"/>
    <x v="6"/>
    <x v="2752"/>
  </r>
  <r>
    <n v="2753"/>
    <x v="2752"/>
    <x v="2751"/>
    <x v="13"/>
    <x v="163"/>
    <x v="2"/>
    <x v="0"/>
    <s v="USD"/>
    <x v="2749"/>
    <x v="2753"/>
    <b v="0"/>
    <x v="22"/>
    <x v="1"/>
    <x v="39"/>
    <x v="5"/>
    <x v="2753"/>
  </r>
  <r>
    <n v="2754"/>
    <x v="2753"/>
    <x v="2752"/>
    <x v="3"/>
    <x v="117"/>
    <x v="2"/>
    <x v="0"/>
    <s v="USD"/>
    <x v="2750"/>
    <x v="2754"/>
    <b v="0"/>
    <x v="78"/>
    <x v="1"/>
    <x v="39"/>
    <x v="3"/>
    <x v="2754"/>
  </r>
  <r>
    <n v="2755"/>
    <x v="2754"/>
    <x v="2753"/>
    <x v="2"/>
    <x v="92"/>
    <x v="2"/>
    <x v="17"/>
    <s v="EUR"/>
    <x v="2751"/>
    <x v="2755"/>
    <b v="0"/>
    <x v="41"/>
    <x v="1"/>
    <x v="39"/>
    <x v="0"/>
    <x v="2755"/>
  </r>
  <r>
    <n v="2756"/>
    <x v="2755"/>
    <x v="2754"/>
    <x v="3"/>
    <x v="1884"/>
    <x v="2"/>
    <x v="0"/>
    <s v="USD"/>
    <x v="2752"/>
    <x v="2756"/>
    <b v="0"/>
    <x v="51"/>
    <x v="1"/>
    <x v="39"/>
    <x v="4"/>
    <x v="2756"/>
  </r>
  <r>
    <n v="2757"/>
    <x v="2756"/>
    <x v="2755"/>
    <x v="15"/>
    <x v="115"/>
    <x v="2"/>
    <x v="0"/>
    <s v="USD"/>
    <x v="2753"/>
    <x v="2757"/>
    <b v="0"/>
    <x v="84"/>
    <x v="1"/>
    <x v="39"/>
    <x v="2"/>
    <x v="2757"/>
  </r>
  <r>
    <n v="2758"/>
    <x v="2757"/>
    <x v="2756"/>
    <x v="13"/>
    <x v="731"/>
    <x v="2"/>
    <x v="2"/>
    <s v="AUD"/>
    <x v="2754"/>
    <x v="2758"/>
    <b v="0"/>
    <x v="79"/>
    <x v="1"/>
    <x v="39"/>
    <x v="2"/>
    <x v="2758"/>
  </r>
  <r>
    <n v="2759"/>
    <x v="2758"/>
    <x v="2757"/>
    <x v="28"/>
    <x v="522"/>
    <x v="2"/>
    <x v="2"/>
    <s v="AUD"/>
    <x v="2755"/>
    <x v="2759"/>
    <b v="0"/>
    <x v="84"/>
    <x v="1"/>
    <x v="39"/>
    <x v="2"/>
    <x v="2759"/>
  </r>
  <r>
    <n v="2760"/>
    <x v="2759"/>
    <x v="2758"/>
    <x v="10"/>
    <x v="117"/>
    <x v="2"/>
    <x v="1"/>
    <s v="GBP"/>
    <x v="2756"/>
    <x v="2760"/>
    <b v="0"/>
    <x v="78"/>
    <x v="1"/>
    <x v="39"/>
    <x v="4"/>
    <x v="2760"/>
  </r>
  <r>
    <n v="2761"/>
    <x v="2760"/>
    <x v="2759"/>
    <x v="10"/>
    <x v="1275"/>
    <x v="2"/>
    <x v="0"/>
    <s v="USD"/>
    <x v="2757"/>
    <x v="2761"/>
    <b v="0"/>
    <x v="80"/>
    <x v="1"/>
    <x v="39"/>
    <x v="5"/>
    <x v="2761"/>
  </r>
  <r>
    <n v="2762"/>
    <x v="2761"/>
    <x v="2760"/>
    <x v="53"/>
    <x v="379"/>
    <x v="2"/>
    <x v="0"/>
    <s v="USD"/>
    <x v="2758"/>
    <x v="2762"/>
    <b v="0"/>
    <x v="29"/>
    <x v="1"/>
    <x v="39"/>
    <x v="5"/>
    <x v="2762"/>
  </r>
  <r>
    <n v="2763"/>
    <x v="2762"/>
    <x v="2761"/>
    <x v="371"/>
    <x v="456"/>
    <x v="2"/>
    <x v="0"/>
    <s v="USD"/>
    <x v="2759"/>
    <x v="2763"/>
    <b v="0"/>
    <x v="83"/>
    <x v="1"/>
    <x v="39"/>
    <x v="4"/>
    <x v="2763"/>
  </r>
  <r>
    <n v="2764"/>
    <x v="2763"/>
    <x v="2762"/>
    <x v="23"/>
    <x v="372"/>
    <x v="2"/>
    <x v="0"/>
    <s v="USD"/>
    <x v="2760"/>
    <x v="2764"/>
    <b v="0"/>
    <x v="80"/>
    <x v="1"/>
    <x v="39"/>
    <x v="5"/>
    <x v="2764"/>
  </r>
  <r>
    <n v="2765"/>
    <x v="2764"/>
    <x v="2763"/>
    <x v="23"/>
    <x v="117"/>
    <x v="2"/>
    <x v="0"/>
    <s v="USD"/>
    <x v="2761"/>
    <x v="2765"/>
    <b v="0"/>
    <x v="78"/>
    <x v="1"/>
    <x v="39"/>
    <x v="5"/>
    <x v="2765"/>
  </r>
  <r>
    <n v="2766"/>
    <x v="2765"/>
    <x v="2764"/>
    <x v="10"/>
    <x v="173"/>
    <x v="2"/>
    <x v="0"/>
    <s v="USD"/>
    <x v="2762"/>
    <x v="2766"/>
    <b v="0"/>
    <x v="80"/>
    <x v="1"/>
    <x v="39"/>
    <x v="6"/>
    <x v="2766"/>
  </r>
  <r>
    <n v="2767"/>
    <x v="2766"/>
    <x v="2765"/>
    <x v="23"/>
    <x v="1172"/>
    <x v="2"/>
    <x v="5"/>
    <s v="CAD"/>
    <x v="2763"/>
    <x v="2767"/>
    <b v="0"/>
    <x v="83"/>
    <x v="1"/>
    <x v="39"/>
    <x v="0"/>
    <x v="2767"/>
  </r>
  <r>
    <n v="2768"/>
    <x v="2767"/>
    <x v="2766"/>
    <x v="39"/>
    <x v="1885"/>
    <x v="2"/>
    <x v="0"/>
    <s v="USD"/>
    <x v="2764"/>
    <x v="2768"/>
    <b v="0"/>
    <x v="69"/>
    <x v="1"/>
    <x v="39"/>
    <x v="5"/>
    <x v="2768"/>
  </r>
  <r>
    <n v="2769"/>
    <x v="2768"/>
    <x v="2767"/>
    <x v="134"/>
    <x v="369"/>
    <x v="2"/>
    <x v="1"/>
    <s v="GBP"/>
    <x v="2765"/>
    <x v="2769"/>
    <b v="0"/>
    <x v="84"/>
    <x v="1"/>
    <x v="39"/>
    <x v="3"/>
    <x v="2769"/>
  </r>
  <r>
    <n v="2770"/>
    <x v="2769"/>
    <x v="2768"/>
    <x v="22"/>
    <x v="1886"/>
    <x v="2"/>
    <x v="0"/>
    <s v="USD"/>
    <x v="2766"/>
    <x v="2770"/>
    <b v="0"/>
    <x v="51"/>
    <x v="1"/>
    <x v="39"/>
    <x v="3"/>
    <x v="2770"/>
  </r>
  <r>
    <n v="2771"/>
    <x v="2770"/>
    <x v="2769"/>
    <x v="372"/>
    <x v="117"/>
    <x v="2"/>
    <x v="0"/>
    <s v="USD"/>
    <x v="2767"/>
    <x v="2771"/>
    <b v="0"/>
    <x v="78"/>
    <x v="1"/>
    <x v="39"/>
    <x v="5"/>
    <x v="2771"/>
  </r>
  <r>
    <n v="2772"/>
    <x v="2771"/>
    <x v="2770"/>
    <x v="6"/>
    <x v="117"/>
    <x v="2"/>
    <x v="0"/>
    <s v="USD"/>
    <x v="2768"/>
    <x v="2772"/>
    <b v="0"/>
    <x v="78"/>
    <x v="1"/>
    <x v="39"/>
    <x v="4"/>
    <x v="2772"/>
  </r>
  <r>
    <n v="2773"/>
    <x v="2772"/>
    <x v="2771"/>
    <x v="373"/>
    <x v="116"/>
    <x v="2"/>
    <x v="5"/>
    <s v="CAD"/>
    <x v="2769"/>
    <x v="2773"/>
    <b v="0"/>
    <x v="29"/>
    <x v="1"/>
    <x v="39"/>
    <x v="2"/>
    <x v="2773"/>
  </r>
  <r>
    <n v="2774"/>
    <x v="2773"/>
    <x v="2772"/>
    <x v="23"/>
    <x v="365"/>
    <x v="2"/>
    <x v="0"/>
    <s v="USD"/>
    <x v="2770"/>
    <x v="2774"/>
    <b v="0"/>
    <x v="62"/>
    <x v="1"/>
    <x v="39"/>
    <x v="4"/>
    <x v="2774"/>
  </r>
  <r>
    <n v="2775"/>
    <x v="2774"/>
    <x v="2773"/>
    <x v="10"/>
    <x v="403"/>
    <x v="2"/>
    <x v="0"/>
    <s v="USD"/>
    <x v="2771"/>
    <x v="2775"/>
    <b v="0"/>
    <x v="84"/>
    <x v="1"/>
    <x v="39"/>
    <x v="6"/>
    <x v="2775"/>
  </r>
  <r>
    <n v="2776"/>
    <x v="2775"/>
    <x v="2774"/>
    <x v="223"/>
    <x v="1308"/>
    <x v="2"/>
    <x v="0"/>
    <s v="USD"/>
    <x v="2772"/>
    <x v="2776"/>
    <b v="0"/>
    <x v="17"/>
    <x v="1"/>
    <x v="39"/>
    <x v="0"/>
    <x v="2776"/>
  </r>
  <r>
    <n v="2777"/>
    <x v="2776"/>
    <x v="2775"/>
    <x v="9"/>
    <x v="115"/>
    <x v="2"/>
    <x v="0"/>
    <s v="USD"/>
    <x v="2773"/>
    <x v="2777"/>
    <b v="0"/>
    <x v="29"/>
    <x v="1"/>
    <x v="39"/>
    <x v="0"/>
    <x v="2777"/>
  </r>
  <r>
    <n v="2778"/>
    <x v="2777"/>
    <x v="2776"/>
    <x v="62"/>
    <x v="1166"/>
    <x v="2"/>
    <x v="0"/>
    <s v="USD"/>
    <x v="2774"/>
    <x v="2778"/>
    <b v="0"/>
    <x v="41"/>
    <x v="1"/>
    <x v="39"/>
    <x v="3"/>
    <x v="2778"/>
  </r>
  <r>
    <n v="2779"/>
    <x v="2778"/>
    <x v="2777"/>
    <x v="30"/>
    <x v="500"/>
    <x v="2"/>
    <x v="0"/>
    <s v="USD"/>
    <x v="2775"/>
    <x v="2779"/>
    <b v="0"/>
    <x v="29"/>
    <x v="1"/>
    <x v="39"/>
    <x v="0"/>
    <x v="2779"/>
  </r>
  <r>
    <n v="2780"/>
    <x v="2779"/>
    <x v="2778"/>
    <x v="57"/>
    <x v="117"/>
    <x v="2"/>
    <x v="13"/>
    <s v="EUR"/>
    <x v="2776"/>
    <x v="2780"/>
    <b v="0"/>
    <x v="78"/>
    <x v="1"/>
    <x v="39"/>
    <x v="1"/>
    <x v="2780"/>
  </r>
  <r>
    <n v="2781"/>
    <x v="2780"/>
    <x v="2779"/>
    <x v="21"/>
    <x v="1887"/>
    <x v="0"/>
    <x v="0"/>
    <s v="USD"/>
    <x v="2777"/>
    <x v="2781"/>
    <b v="0"/>
    <x v="33"/>
    <x v="0"/>
    <x v="6"/>
    <x v="0"/>
    <x v="2781"/>
  </r>
  <r>
    <n v="2782"/>
    <x v="2781"/>
    <x v="2780"/>
    <x v="28"/>
    <x v="647"/>
    <x v="0"/>
    <x v="0"/>
    <s v="USD"/>
    <x v="2778"/>
    <x v="2782"/>
    <b v="0"/>
    <x v="59"/>
    <x v="0"/>
    <x v="6"/>
    <x v="0"/>
    <x v="2782"/>
  </r>
  <r>
    <n v="2783"/>
    <x v="2782"/>
    <x v="2781"/>
    <x v="28"/>
    <x v="1288"/>
    <x v="0"/>
    <x v="1"/>
    <s v="GBP"/>
    <x v="2779"/>
    <x v="2783"/>
    <b v="0"/>
    <x v="42"/>
    <x v="0"/>
    <x v="6"/>
    <x v="0"/>
    <x v="2783"/>
  </r>
  <r>
    <n v="2784"/>
    <x v="2783"/>
    <x v="2782"/>
    <x v="12"/>
    <x v="583"/>
    <x v="0"/>
    <x v="0"/>
    <s v="USD"/>
    <x v="2780"/>
    <x v="2784"/>
    <b v="0"/>
    <x v="52"/>
    <x v="0"/>
    <x v="6"/>
    <x v="3"/>
    <x v="2784"/>
  </r>
  <r>
    <n v="2785"/>
    <x v="2784"/>
    <x v="2783"/>
    <x v="10"/>
    <x v="1888"/>
    <x v="0"/>
    <x v="0"/>
    <s v="USD"/>
    <x v="2781"/>
    <x v="2785"/>
    <b v="0"/>
    <x v="136"/>
    <x v="0"/>
    <x v="6"/>
    <x v="2"/>
    <x v="2785"/>
  </r>
  <r>
    <n v="2786"/>
    <x v="2785"/>
    <x v="2784"/>
    <x v="30"/>
    <x v="1889"/>
    <x v="0"/>
    <x v="1"/>
    <s v="GBP"/>
    <x v="2782"/>
    <x v="2786"/>
    <b v="0"/>
    <x v="142"/>
    <x v="0"/>
    <x v="6"/>
    <x v="3"/>
    <x v="2786"/>
  </r>
  <r>
    <n v="2787"/>
    <x v="2786"/>
    <x v="2785"/>
    <x v="28"/>
    <x v="1890"/>
    <x v="0"/>
    <x v="0"/>
    <s v="USD"/>
    <x v="2783"/>
    <x v="2787"/>
    <b v="0"/>
    <x v="44"/>
    <x v="0"/>
    <x v="6"/>
    <x v="3"/>
    <x v="2787"/>
  </r>
  <r>
    <n v="2788"/>
    <x v="2787"/>
    <x v="2786"/>
    <x v="13"/>
    <x v="420"/>
    <x v="0"/>
    <x v="0"/>
    <s v="USD"/>
    <x v="2784"/>
    <x v="2788"/>
    <b v="0"/>
    <x v="9"/>
    <x v="0"/>
    <x v="6"/>
    <x v="2"/>
    <x v="2788"/>
  </r>
  <r>
    <n v="2789"/>
    <x v="2788"/>
    <x v="2787"/>
    <x v="9"/>
    <x v="1891"/>
    <x v="0"/>
    <x v="0"/>
    <s v="USD"/>
    <x v="2785"/>
    <x v="2789"/>
    <b v="0"/>
    <x v="54"/>
    <x v="0"/>
    <x v="6"/>
    <x v="0"/>
    <x v="2789"/>
  </r>
  <r>
    <n v="2790"/>
    <x v="2789"/>
    <x v="2788"/>
    <x v="9"/>
    <x v="1892"/>
    <x v="0"/>
    <x v="0"/>
    <s v="USD"/>
    <x v="2786"/>
    <x v="2790"/>
    <b v="0"/>
    <x v="36"/>
    <x v="0"/>
    <x v="6"/>
    <x v="0"/>
    <x v="2790"/>
  </r>
  <r>
    <n v="2791"/>
    <x v="2790"/>
    <x v="2789"/>
    <x v="13"/>
    <x v="420"/>
    <x v="0"/>
    <x v="0"/>
    <s v="USD"/>
    <x v="2787"/>
    <x v="2791"/>
    <b v="0"/>
    <x v="33"/>
    <x v="0"/>
    <x v="6"/>
    <x v="2"/>
    <x v="2791"/>
  </r>
  <r>
    <n v="2792"/>
    <x v="2791"/>
    <x v="2790"/>
    <x v="13"/>
    <x v="778"/>
    <x v="0"/>
    <x v="0"/>
    <s v="USD"/>
    <x v="2788"/>
    <x v="2792"/>
    <b v="0"/>
    <x v="54"/>
    <x v="0"/>
    <x v="6"/>
    <x v="0"/>
    <x v="2792"/>
  </r>
  <r>
    <n v="2793"/>
    <x v="2792"/>
    <x v="2791"/>
    <x v="3"/>
    <x v="1893"/>
    <x v="0"/>
    <x v="2"/>
    <s v="AUD"/>
    <x v="2789"/>
    <x v="2793"/>
    <b v="0"/>
    <x v="196"/>
    <x v="0"/>
    <x v="6"/>
    <x v="0"/>
    <x v="2793"/>
  </r>
  <r>
    <n v="2794"/>
    <x v="2793"/>
    <x v="2792"/>
    <x v="45"/>
    <x v="735"/>
    <x v="0"/>
    <x v="1"/>
    <s v="GBP"/>
    <x v="2790"/>
    <x v="2794"/>
    <b v="0"/>
    <x v="83"/>
    <x v="0"/>
    <x v="6"/>
    <x v="2"/>
    <x v="2794"/>
  </r>
  <r>
    <n v="2795"/>
    <x v="2794"/>
    <x v="2793"/>
    <x v="176"/>
    <x v="655"/>
    <x v="0"/>
    <x v="0"/>
    <s v="USD"/>
    <x v="2791"/>
    <x v="2795"/>
    <b v="0"/>
    <x v="9"/>
    <x v="0"/>
    <x v="6"/>
    <x v="3"/>
    <x v="2795"/>
  </r>
  <r>
    <n v="2796"/>
    <x v="2795"/>
    <x v="2794"/>
    <x v="134"/>
    <x v="1894"/>
    <x v="0"/>
    <x v="1"/>
    <s v="GBP"/>
    <x v="2792"/>
    <x v="2796"/>
    <b v="0"/>
    <x v="64"/>
    <x v="0"/>
    <x v="6"/>
    <x v="3"/>
    <x v="2796"/>
  </r>
  <r>
    <n v="2797"/>
    <x v="2796"/>
    <x v="2795"/>
    <x v="6"/>
    <x v="1895"/>
    <x v="0"/>
    <x v="1"/>
    <s v="GBP"/>
    <x v="2793"/>
    <x v="2797"/>
    <b v="0"/>
    <x v="225"/>
    <x v="0"/>
    <x v="6"/>
    <x v="3"/>
    <x v="2797"/>
  </r>
  <r>
    <n v="2798"/>
    <x v="2797"/>
    <x v="2796"/>
    <x v="10"/>
    <x v="1896"/>
    <x v="0"/>
    <x v="1"/>
    <s v="GBP"/>
    <x v="2794"/>
    <x v="2798"/>
    <b v="0"/>
    <x v="237"/>
    <x v="0"/>
    <x v="6"/>
    <x v="0"/>
    <x v="2798"/>
  </r>
  <r>
    <n v="2799"/>
    <x v="2798"/>
    <x v="2797"/>
    <x v="10"/>
    <x v="1897"/>
    <x v="0"/>
    <x v="1"/>
    <s v="GBP"/>
    <x v="2795"/>
    <x v="2799"/>
    <b v="0"/>
    <x v="208"/>
    <x v="0"/>
    <x v="6"/>
    <x v="2"/>
    <x v="2799"/>
  </r>
  <r>
    <n v="2800"/>
    <x v="2799"/>
    <x v="2798"/>
    <x v="28"/>
    <x v="414"/>
    <x v="0"/>
    <x v="1"/>
    <s v="GBP"/>
    <x v="2796"/>
    <x v="2800"/>
    <b v="0"/>
    <x v="162"/>
    <x v="0"/>
    <x v="6"/>
    <x v="3"/>
    <x v="2800"/>
  </r>
  <r>
    <n v="2801"/>
    <x v="2800"/>
    <x v="2799"/>
    <x v="2"/>
    <x v="1898"/>
    <x v="0"/>
    <x v="2"/>
    <s v="AUD"/>
    <x v="2797"/>
    <x v="2801"/>
    <b v="0"/>
    <x v="62"/>
    <x v="0"/>
    <x v="6"/>
    <x v="3"/>
    <x v="2801"/>
  </r>
  <r>
    <n v="2802"/>
    <x v="2801"/>
    <x v="2800"/>
    <x v="9"/>
    <x v="987"/>
    <x v="0"/>
    <x v="1"/>
    <s v="GBP"/>
    <x v="2798"/>
    <x v="2802"/>
    <b v="0"/>
    <x v="240"/>
    <x v="0"/>
    <x v="6"/>
    <x v="0"/>
    <x v="2802"/>
  </r>
  <r>
    <n v="2803"/>
    <x v="2802"/>
    <x v="2801"/>
    <x v="3"/>
    <x v="1899"/>
    <x v="0"/>
    <x v="0"/>
    <s v="USD"/>
    <x v="2799"/>
    <x v="2803"/>
    <b v="0"/>
    <x v="261"/>
    <x v="0"/>
    <x v="6"/>
    <x v="0"/>
    <x v="2803"/>
  </r>
  <r>
    <n v="2804"/>
    <x v="2803"/>
    <x v="2802"/>
    <x v="28"/>
    <x v="1900"/>
    <x v="0"/>
    <x v="1"/>
    <s v="GBP"/>
    <x v="2800"/>
    <x v="2804"/>
    <b v="0"/>
    <x v="23"/>
    <x v="0"/>
    <x v="6"/>
    <x v="3"/>
    <x v="2804"/>
  </r>
  <r>
    <n v="2805"/>
    <x v="2804"/>
    <x v="2803"/>
    <x v="44"/>
    <x v="1901"/>
    <x v="0"/>
    <x v="1"/>
    <s v="GBP"/>
    <x v="2801"/>
    <x v="2805"/>
    <b v="0"/>
    <x v="59"/>
    <x v="0"/>
    <x v="6"/>
    <x v="0"/>
    <x v="2805"/>
  </r>
  <r>
    <n v="2806"/>
    <x v="2805"/>
    <x v="2804"/>
    <x v="9"/>
    <x v="1902"/>
    <x v="0"/>
    <x v="1"/>
    <s v="GBP"/>
    <x v="2802"/>
    <x v="2806"/>
    <b v="0"/>
    <x v="88"/>
    <x v="0"/>
    <x v="6"/>
    <x v="0"/>
    <x v="2806"/>
  </r>
  <r>
    <n v="2807"/>
    <x v="2806"/>
    <x v="2805"/>
    <x v="10"/>
    <x v="540"/>
    <x v="0"/>
    <x v="0"/>
    <s v="USD"/>
    <x v="2803"/>
    <x v="2807"/>
    <b v="0"/>
    <x v="251"/>
    <x v="0"/>
    <x v="6"/>
    <x v="0"/>
    <x v="2807"/>
  </r>
  <r>
    <n v="2808"/>
    <x v="2807"/>
    <x v="2806"/>
    <x v="37"/>
    <x v="1903"/>
    <x v="0"/>
    <x v="0"/>
    <s v="USD"/>
    <x v="2804"/>
    <x v="2808"/>
    <b v="0"/>
    <x v="50"/>
    <x v="0"/>
    <x v="6"/>
    <x v="0"/>
    <x v="2808"/>
  </r>
  <r>
    <n v="2809"/>
    <x v="2808"/>
    <x v="2807"/>
    <x v="30"/>
    <x v="1904"/>
    <x v="0"/>
    <x v="0"/>
    <s v="USD"/>
    <x v="2805"/>
    <x v="2809"/>
    <b v="0"/>
    <x v="64"/>
    <x v="0"/>
    <x v="6"/>
    <x v="2"/>
    <x v="2809"/>
  </r>
  <r>
    <n v="2810"/>
    <x v="2809"/>
    <x v="2808"/>
    <x v="30"/>
    <x v="1905"/>
    <x v="0"/>
    <x v="0"/>
    <s v="USD"/>
    <x v="2806"/>
    <x v="2810"/>
    <b v="0"/>
    <x v="7"/>
    <x v="0"/>
    <x v="6"/>
    <x v="3"/>
    <x v="2810"/>
  </r>
  <r>
    <n v="2811"/>
    <x v="2810"/>
    <x v="2809"/>
    <x v="3"/>
    <x v="1906"/>
    <x v="0"/>
    <x v="1"/>
    <s v="GBP"/>
    <x v="2807"/>
    <x v="2811"/>
    <b v="0"/>
    <x v="52"/>
    <x v="0"/>
    <x v="6"/>
    <x v="0"/>
    <x v="2811"/>
  </r>
  <r>
    <n v="2812"/>
    <x v="2811"/>
    <x v="2810"/>
    <x v="10"/>
    <x v="1907"/>
    <x v="0"/>
    <x v="5"/>
    <s v="CAD"/>
    <x v="2808"/>
    <x v="2812"/>
    <b v="0"/>
    <x v="183"/>
    <x v="0"/>
    <x v="6"/>
    <x v="0"/>
    <x v="2812"/>
  </r>
  <r>
    <n v="2813"/>
    <x v="2812"/>
    <x v="2811"/>
    <x v="70"/>
    <x v="1908"/>
    <x v="0"/>
    <x v="0"/>
    <s v="USD"/>
    <x v="2809"/>
    <x v="2813"/>
    <b v="0"/>
    <x v="93"/>
    <x v="0"/>
    <x v="6"/>
    <x v="2"/>
    <x v="2813"/>
  </r>
  <r>
    <n v="2814"/>
    <x v="2813"/>
    <x v="2812"/>
    <x v="15"/>
    <x v="1909"/>
    <x v="0"/>
    <x v="1"/>
    <s v="GBP"/>
    <x v="2810"/>
    <x v="2814"/>
    <b v="0"/>
    <x v="31"/>
    <x v="0"/>
    <x v="6"/>
    <x v="0"/>
    <x v="2814"/>
  </r>
  <r>
    <n v="2815"/>
    <x v="2814"/>
    <x v="2813"/>
    <x v="49"/>
    <x v="898"/>
    <x v="0"/>
    <x v="5"/>
    <s v="CAD"/>
    <x v="2811"/>
    <x v="2815"/>
    <b v="0"/>
    <x v="25"/>
    <x v="0"/>
    <x v="6"/>
    <x v="2"/>
    <x v="2815"/>
  </r>
  <r>
    <n v="2816"/>
    <x v="2815"/>
    <x v="2814"/>
    <x v="9"/>
    <x v="1910"/>
    <x v="0"/>
    <x v="1"/>
    <s v="GBP"/>
    <x v="2812"/>
    <x v="2816"/>
    <b v="0"/>
    <x v="39"/>
    <x v="0"/>
    <x v="6"/>
    <x v="0"/>
    <x v="2816"/>
  </r>
  <r>
    <n v="2817"/>
    <x v="2816"/>
    <x v="2815"/>
    <x v="20"/>
    <x v="1911"/>
    <x v="0"/>
    <x v="1"/>
    <s v="GBP"/>
    <x v="2813"/>
    <x v="2817"/>
    <b v="0"/>
    <x v="51"/>
    <x v="0"/>
    <x v="6"/>
    <x v="0"/>
    <x v="2817"/>
  </r>
  <r>
    <n v="2818"/>
    <x v="2817"/>
    <x v="2816"/>
    <x v="3"/>
    <x v="1912"/>
    <x v="0"/>
    <x v="0"/>
    <s v="USD"/>
    <x v="2814"/>
    <x v="2818"/>
    <b v="0"/>
    <x v="332"/>
    <x v="0"/>
    <x v="6"/>
    <x v="0"/>
    <x v="2818"/>
  </r>
  <r>
    <n v="2819"/>
    <x v="2818"/>
    <x v="2817"/>
    <x v="10"/>
    <x v="1913"/>
    <x v="0"/>
    <x v="1"/>
    <s v="GBP"/>
    <x v="2815"/>
    <x v="2819"/>
    <b v="0"/>
    <x v="201"/>
    <x v="0"/>
    <x v="6"/>
    <x v="0"/>
    <x v="2819"/>
  </r>
  <r>
    <n v="2820"/>
    <x v="2819"/>
    <x v="2818"/>
    <x v="48"/>
    <x v="1914"/>
    <x v="0"/>
    <x v="1"/>
    <s v="GBP"/>
    <x v="2816"/>
    <x v="2820"/>
    <b v="0"/>
    <x v="9"/>
    <x v="0"/>
    <x v="6"/>
    <x v="2"/>
    <x v="2820"/>
  </r>
  <r>
    <n v="2821"/>
    <x v="2820"/>
    <x v="2819"/>
    <x v="28"/>
    <x v="325"/>
    <x v="0"/>
    <x v="1"/>
    <s v="GBP"/>
    <x v="2817"/>
    <x v="2821"/>
    <b v="0"/>
    <x v="2"/>
    <x v="0"/>
    <x v="6"/>
    <x v="3"/>
    <x v="2821"/>
  </r>
  <r>
    <n v="2822"/>
    <x v="2821"/>
    <x v="2820"/>
    <x v="12"/>
    <x v="44"/>
    <x v="0"/>
    <x v="0"/>
    <s v="USD"/>
    <x v="2818"/>
    <x v="2822"/>
    <b v="0"/>
    <x v="225"/>
    <x v="0"/>
    <x v="6"/>
    <x v="0"/>
    <x v="2822"/>
  </r>
  <r>
    <n v="2823"/>
    <x v="2822"/>
    <x v="2821"/>
    <x v="213"/>
    <x v="1811"/>
    <x v="0"/>
    <x v="1"/>
    <s v="GBP"/>
    <x v="2819"/>
    <x v="2823"/>
    <b v="0"/>
    <x v="25"/>
    <x v="0"/>
    <x v="6"/>
    <x v="0"/>
    <x v="2823"/>
  </r>
  <r>
    <n v="2824"/>
    <x v="2823"/>
    <x v="2822"/>
    <x v="81"/>
    <x v="1158"/>
    <x v="0"/>
    <x v="0"/>
    <s v="USD"/>
    <x v="2820"/>
    <x v="2824"/>
    <b v="0"/>
    <x v="41"/>
    <x v="0"/>
    <x v="6"/>
    <x v="0"/>
    <x v="2824"/>
  </r>
  <r>
    <n v="2825"/>
    <x v="2824"/>
    <x v="2823"/>
    <x v="9"/>
    <x v="109"/>
    <x v="0"/>
    <x v="1"/>
    <s v="GBP"/>
    <x v="2821"/>
    <x v="2825"/>
    <b v="0"/>
    <x v="13"/>
    <x v="0"/>
    <x v="6"/>
    <x v="0"/>
    <x v="2825"/>
  </r>
  <r>
    <n v="2826"/>
    <x v="2825"/>
    <x v="2824"/>
    <x v="13"/>
    <x v="1915"/>
    <x v="0"/>
    <x v="0"/>
    <s v="USD"/>
    <x v="2822"/>
    <x v="2826"/>
    <b v="0"/>
    <x v="10"/>
    <x v="0"/>
    <x v="6"/>
    <x v="0"/>
    <x v="2826"/>
  </r>
  <r>
    <n v="2827"/>
    <x v="2826"/>
    <x v="2825"/>
    <x v="13"/>
    <x v="858"/>
    <x v="0"/>
    <x v="0"/>
    <s v="USD"/>
    <x v="2823"/>
    <x v="2827"/>
    <b v="0"/>
    <x v="23"/>
    <x v="0"/>
    <x v="6"/>
    <x v="2"/>
    <x v="2827"/>
  </r>
  <r>
    <n v="2828"/>
    <x v="2827"/>
    <x v="2826"/>
    <x v="196"/>
    <x v="1916"/>
    <x v="0"/>
    <x v="1"/>
    <s v="GBP"/>
    <x v="2824"/>
    <x v="2828"/>
    <b v="0"/>
    <x v="174"/>
    <x v="0"/>
    <x v="6"/>
    <x v="0"/>
    <x v="2828"/>
  </r>
  <r>
    <n v="2829"/>
    <x v="2828"/>
    <x v="2827"/>
    <x v="30"/>
    <x v="1917"/>
    <x v="0"/>
    <x v="1"/>
    <s v="GBP"/>
    <x v="2825"/>
    <x v="2829"/>
    <b v="0"/>
    <x v="88"/>
    <x v="0"/>
    <x v="6"/>
    <x v="2"/>
    <x v="2829"/>
  </r>
  <r>
    <n v="2830"/>
    <x v="2829"/>
    <x v="2828"/>
    <x v="9"/>
    <x v="142"/>
    <x v="0"/>
    <x v="0"/>
    <s v="USD"/>
    <x v="2826"/>
    <x v="2830"/>
    <b v="0"/>
    <x v="202"/>
    <x v="0"/>
    <x v="6"/>
    <x v="3"/>
    <x v="2830"/>
  </r>
  <r>
    <n v="2831"/>
    <x v="2830"/>
    <x v="2829"/>
    <x v="9"/>
    <x v="1918"/>
    <x v="0"/>
    <x v="0"/>
    <s v="USD"/>
    <x v="2827"/>
    <x v="2831"/>
    <b v="0"/>
    <x v="47"/>
    <x v="0"/>
    <x v="6"/>
    <x v="0"/>
    <x v="2831"/>
  </r>
  <r>
    <n v="2832"/>
    <x v="2831"/>
    <x v="2830"/>
    <x v="30"/>
    <x v="1919"/>
    <x v="0"/>
    <x v="1"/>
    <s v="GBP"/>
    <x v="2828"/>
    <x v="2832"/>
    <b v="0"/>
    <x v="195"/>
    <x v="0"/>
    <x v="6"/>
    <x v="3"/>
    <x v="2832"/>
  </r>
  <r>
    <n v="2833"/>
    <x v="2832"/>
    <x v="2831"/>
    <x v="200"/>
    <x v="1920"/>
    <x v="0"/>
    <x v="0"/>
    <s v="USD"/>
    <x v="2829"/>
    <x v="2833"/>
    <b v="0"/>
    <x v="2"/>
    <x v="0"/>
    <x v="6"/>
    <x v="0"/>
    <x v="2833"/>
  </r>
  <r>
    <n v="2834"/>
    <x v="2833"/>
    <x v="2832"/>
    <x v="134"/>
    <x v="1467"/>
    <x v="0"/>
    <x v="1"/>
    <s v="GBP"/>
    <x v="2830"/>
    <x v="2834"/>
    <b v="0"/>
    <x v="64"/>
    <x v="0"/>
    <x v="6"/>
    <x v="0"/>
    <x v="2834"/>
  </r>
  <r>
    <n v="2835"/>
    <x v="2834"/>
    <x v="2833"/>
    <x v="28"/>
    <x v="1921"/>
    <x v="0"/>
    <x v="1"/>
    <s v="GBP"/>
    <x v="2831"/>
    <x v="2835"/>
    <b v="0"/>
    <x v="251"/>
    <x v="0"/>
    <x v="6"/>
    <x v="0"/>
    <x v="2835"/>
  </r>
  <r>
    <n v="2836"/>
    <x v="2835"/>
    <x v="2834"/>
    <x v="52"/>
    <x v="1922"/>
    <x v="0"/>
    <x v="0"/>
    <s v="USD"/>
    <x v="2832"/>
    <x v="2836"/>
    <b v="0"/>
    <x v="202"/>
    <x v="0"/>
    <x v="6"/>
    <x v="1"/>
    <x v="2836"/>
  </r>
  <r>
    <n v="2837"/>
    <x v="2836"/>
    <x v="2835"/>
    <x v="16"/>
    <x v="447"/>
    <x v="0"/>
    <x v="5"/>
    <s v="CAD"/>
    <x v="2833"/>
    <x v="2837"/>
    <b v="0"/>
    <x v="64"/>
    <x v="0"/>
    <x v="6"/>
    <x v="0"/>
    <x v="2837"/>
  </r>
  <r>
    <n v="2838"/>
    <x v="2837"/>
    <x v="2836"/>
    <x v="13"/>
    <x v="858"/>
    <x v="0"/>
    <x v="0"/>
    <s v="USD"/>
    <x v="2834"/>
    <x v="2838"/>
    <b v="0"/>
    <x v="241"/>
    <x v="0"/>
    <x v="6"/>
    <x v="3"/>
    <x v="2838"/>
  </r>
  <r>
    <n v="2839"/>
    <x v="2838"/>
    <x v="2837"/>
    <x v="8"/>
    <x v="1923"/>
    <x v="0"/>
    <x v="0"/>
    <s v="USD"/>
    <x v="2835"/>
    <x v="2839"/>
    <b v="0"/>
    <x v="162"/>
    <x v="0"/>
    <x v="6"/>
    <x v="3"/>
    <x v="2839"/>
  </r>
  <r>
    <n v="2840"/>
    <x v="2839"/>
    <x v="2838"/>
    <x v="30"/>
    <x v="1287"/>
    <x v="0"/>
    <x v="1"/>
    <s v="GBP"/>
    <x v="2836"/>
    <x v="2840"/>
    <b v="0"/>
    <x v="462"/>
    <x v="0"/>
    <x v="6"/>
    <x v="0"/>
    <x v="2840"/>
  </r>
  <r>
    <n v="2841"/>
    <x v="2840"/>
    <x v="2839"/>
    <x v="28"/>
    <x v="115"/>
    <x v="2"/>
    <x v="1"/>
    <s v="GBP"/>
    <x v="2837"/>
    <x v="2841"/>
    <b v="0"/>
    <x v="29"/>
    <x v="1"/>
    <x v="6"/>
    <x v="0"/>
    <x v="2841"/>
  </r>
  <r>
    <n v="2842"/>
    <x v="2841"/>
    <x v="2840"/>
    <x v="15"/>
    <x v="117"/>
    <x v="2"/>
    <x v="1"/>
    <s v="GBP"/>
    <x v="2838"/>
    <x v="2842"/>
    <b v="0"/>
    <x v="78"/>
    <x v="1"/>
    <x v="6"/>
    <x v="3"/>
    <x v="2842"/>
  </r>
  <r>
    <n v="2843"/>
    <x v="2842"/>
    <x v="2841"/>
    <x v="38"/>
    <x v="117"/>
    <x v="2"/>
    <x v="0"/>
    <s v="USD"/>
    <x v="2839"/>
    <x v="2843"/>
    <b v="0"/>
    <x v="78"/>
    <x v="1"/>
    <x v="6"/>
    <x v="2"/>
    <x v="2843"/>
  </r>
  <r>
    <n v="2844"/>
    <x v="2843"/>
    <x v="2842"/>
    <x v="131"/>
    <x v="134"/>
    <x v="2"/>
    <x v="15"/>
    <s v="EUR"/>
    <x v="2840"/>
    <x v="2844"/>
    <b v="0"/>
    <x v="29"/>
    <x v="1"/>
    <x v="6"/>
    <x v="2"/>
    <x v="2844"/>
  </r>
  <r>
    <n v="2845"/>
    <x v="2844"/>
    <x v="2843"/>
    <x v="51"/>
    <x v="1924"/>
    <x v="2"/>
    <x v="0"/>
    <s v="USD"/>
    <x v="2841"/>
    <x v="2845"/>
    <b v="0"/>
    <x v="70"/>
    <x v="1"/>
    <x v="6"/>
    <x v="0"/>
    <x v="2845"/>
  </r>
  <r>
    <n v="2846"/>
    <x v="2845"/>
    <x v="2844"/>
    <x v="6"/>
    <x v="117"/>
    <x v="2"/>
    <x v="0"/>
    <s v="USD"/>
    <x v="2842"/>
    <x v="2846"/>
    <b v="0"/>
    <x v="78"/>
    <x v="1"/>
    <x v="6"/>
    <x v="0"/>
    <x v="2846"/>
  </r>
  <r>
    <n v="2847"/>
    <x v="2846"/>
    <x v="2845"/>
    <x v="13"/>
    <x v="117"/>
    <x v="2"/>
    <x v="0"/>
    <s v="USD"/>
    <x v="2843"/>
    <x v="2847"/>
    <b v="0"/>
    <x v="78"/>
    <x v="1"/>
    <x v="6"/>
    <x v="2"/>
    <x v="2847"/>
  </r>
  <r>
    <n v="2848"/>
    <x v="2847"/>
    <x v="2846"/>
    <x v="19"/>
    <x v="119"/>
    <x v="2"/>
    <x v="0"/>
    <s v="USD"/>
    <x v="2844"/>
    <x v="2848"/>
    <b v="0"/>
    <x v="83"/>
    <x v="1"/>
    <x v="6"/>
    <x v="0"/>
    <x v="2848"/>
  </r>
  <r>
    <n v="2849"/>
    <x v="2848"/>
    <x v="2847"/>
    <x v="2"/>
    <x v="139"/>
    <x v="2"/>
    <x v="1"/>
    <s v="GBP"/>
    <x v="2845"/>
    <x v="2849"/>
    <b v="0"/>
    <x v="29"/>
    <x v="1"/>
    <x v="6"/>
    <x v="2"/>
    <x v="2849"/>
  </r>
  <r>
    <n v="2850"/>
    <x v="2849"/>
    <x v="2848"/>
    <x v="6"/>
    <x v="1925"/>
    <x v="2"/>
    <x v="0"/>
    <s v="USD"/>
    <x v="2846"/>
    <x v="2850"/>
    <b v="0"/>
    <x v="62"/>
    <x v="1"/>
    <x v="6"/>
    <x v="3"/>
    <x v="2850"/>
  </r>
  <r>
    <n v="2851"/>
    <x v="2850"/>
    <x v="2849"/>
    <x v="37"/>
    <x v="117"/>
    <x v="2"/>
    <x v="17"/>
    <s v="EUR"/>
    <x v="2847"/>
    <x v="2851"/>
    <b v="0"/>
    <x v="78"/>
    <x v="1"/>
    <x v="6"/>
    <x v="2"/>
    <x v="2851"/>
  </r>
  <r>
    <n v="2852"/>
    <x v="2851"/>
    <x v="2850"/>
    <x v="10"/>
    <x v="483"/>
    <x v="2"/>
    <x v="0"/>
    <s v="USD"/>
    <x v="2848"/>
    <x v="2852"/>
    <b v="0"/>
    <x v="79"/>
    <x v="1"/>
    <x v="6"/>
    <x v="3"/>
    <x v="2852"/>
  </r>
  <r>
    <n v="2853"/>
    <x v="2852"/>
    <x v="2851"/>
    <x v="196"/>
    <x v="117"/>
    <x v="2"/>
    <x v="5"/>
    <s v="CAD"/>
    <x v="2849"/>
    <x v="2853"/>
    <b v="0"/>
    <x v="78"/>
    <x v="1"/>
    <x v="6"/>
    <x v="3"/>
    <x v="2853"/>
  </r>
  <r>
    <n v="2854"/>
    <x v="2853"/>
    <x v="2852"/>
    <x v="28"/>
    <x v="1926"/>
    <x v="2"/>
    <x v="1"/>
    <s v="GBP"/>
    <x v="2850"/>
    <x v="2854"/>
    <b v="0"/>
    <x v="25"/>
    <x v="1"/>
    <x v="6"/>
    <x v="0"/>
    <x v="2854"/>
  </r>
  <r>
    <n v="2855"/>
    <x v="2854"/>
    <x v="2853"/>
    <x v="20"/>
    <x v="452"/>
    <x v="2"/>
    <x v="0"/>
    <s v="USD"/>
    <x v="2851"/>
    <x v="2855"/>
    <b v="0"/>
    <x v="81"/>
    <x v="1"/>
    <x v="6"/>
    <x v="2"/>
    <x v="2855"/>
  </r>
  <r>
    <n v="2856"/>
    <x v="2855"/>
    <x v="2854"/>
    <x v="9"/>
    <x v="1927"/>
    <x v="2"/>
    <x v="0"/>
    <s v="USD"/>
    <x v="2852"/>
    <x v="2856"/>
    <b v="0"/>
    <x v="79"/>
    <x v="1"/>
    <x v="6"/>
    <x v="0"/>
    <x v="2856"/>
  </r>
  <r>
    <n v="2857"/>
    <x v="2856"/>
    <x v="2855"/>
    <x v="114"/>
    <x v="1928"/>
    <x v="2"/>
    <x v="14"/>
    <s v="MXN"/>
    <x v="2853"/>
    <x v="2857"/>
    <b v="0"/>
    <x v="41"/>
    <x v="1"/>
    <x v="6"/>
    <x v="2"/>
    <x v="2857"/>
  </r>
  <r>
    <n v="2858"/>
    <x v="2857"/>
    <x v="2856"/>
    <x v="28"/>
    <x v="117"/>
    <x v="2"/>
    <x v="9"/>
    <s v="EUR"/>
    <x v="2854"/>
    <x v="2858"/>
    <b v="0"/>
    <x v="78"/>
    <x v="1"/>
    <x v="6"/>
    <x v="3"/>
    <x v="2858"/>
  </r>
  <r>
    <n v="2859"/>
    <x v="2858"/>
    <x v="2857"/>
    <x v="13"/>
    <x v="428"/>
    <x v="2"/>
    <x v="2"/>
    <s v="AUD"/>
    <x v="2855"/>
    <x v="2859"/>
    <b v="0"/>
    <x v="29"/>
    <x v="1"/>
    <x v="6"/>
    <x v="0"/>
    <x v="2859"/>
  </r>
  <r>
    <n v="2860"/>
    <x v="2859"/>
    <x v="2858"/>
    <x v="23"/>
    <x v="764"/>
    <x v="2"/>
    <x v="0"/>
    <s v="USD"/>
    <x v="2856"/>
    <x v="2860"/>
    <b v="0"/>
    <x v="82"/>
    <x v="1"/>
    <x v="6"/>
    <x v="2"/>
    <x v="2860"/>
  </r>
  <r>
    <n v="2861"/>
    <x v="2860"/>
    <x v="2859"/>
    <x v="49"/>
    <x v="439"/>
    <x v="2"/>
    <x v="2"/>
    <s v="AUD"/>
    <x v="2857"/>
    <x v="2861"/>
    <b v="0"/>
    <x v="83"/>
    <x v="1"/>
    <x v="6"/>
    <x v="0"/>
    <x v="2861"/>
  </r>
  <r>
    <n v="2862"/>
    <x v="2861"/>
    <x v="2860"/>
    <x v="83"/>
    <x v="434"/>
    <x v="2"/>
    <x v="0"/>
    <s v="USD"/>
    <x v="2858"/>
    <x v="2862"/>
    <b v="0"/>
    <x v="83"/>
    <x v="1"/>
    <x v="6"/>
    <x v="3"/>
    <x v="2862"/>
  </r>
  <r>
    <n v="2863"/>
    <x v="2862"/>
    <x v="2861"/>
    <x v="63"/>
    <x v="170"/>
    <x v="2"/>
    <x v="0"/>
    <s v="USD"/>
    <x v="2859"/>
    <x v="2863"/>
    <b v="0"/>
    <x v="29"/>
    <x v="1"/>
    <x v="6"/>
    <x v="3"/>
    <x v="2863"/>
  </r>
  <r>
    <n v="2864"/>
    <x v="2863"/>
    <x v="2862"/>
    <x v="30"/>
    <x v="130"/>
    <x v="2"/>
    <x v="1"/>
    <s v="GBP"/>
    <x v="2860"/>
    <x v="2864"/>
    <b v="0"/>
    <x v="83"/>
    <x v="1"/>
    <x v="6"/>
    <x v="0"/>
    <x v="2864"/>
  </r>
  <r>
    <n v="2865"/>
    <x v="2864"/>
    <x v="2863"/>
    <x v="374"/>
    <x v="117"/>
    <x v="2"/>
    <x v="0"/>
    <s v="USD"/>
    <x v="2861"/>
    <x v="2865"/>
    <b v="0"/>
    <x v="78"/>
    <x v="1"/>
    <x v="6"/>
    <x v="3"/>
    <x v="2865"/>
  </r>
  <r>
    <n v="2866"/>
    <x v="2865"/>
    <x v="2864"/>
    <x v="10"/>
    <x v="372"/>
    <x v="2"/>
    <x v="0"/>
    <s v="USD"/>
    <x v="2862"/>
    <x v="2866"/>
    <b v="0"/>
    <x v="84"/>
    <x v="1"/>
    <x v="6"/>
    <x v="2"/>
    <x v="2866"/>
  </r>
  <r>
    <n v="2867"/>
    <x v="2866"/>
    <x v="2865"/>
    <x v="30"/>
    <x v="1929"/>
    <x v="2"/>
    <x v="0"/>
    <s v="USD"/>
    <x v="2863"/>
    <x v="2867"/>
    <b v="0"/>
    <x v="73"/>
    <x v="1"/>
    <x v="6"/>
    <x v="2"/>
    <x v="2867"/>
  </r>
  <r>
    <n v="2868"/>
    <x v="2867"/>
    <x v="2866"/>
    <x v="36"/>
    <x v="1930"/>
    <x v="2"/>
    <x v="0"/>
    <s v="USD"/>
    <x v="2864"/>
    <x v="2868"/>
    <b v="0"/>
    <x v="65"/>
    <x v="1"/>
    <x v="6"/>
    <x v="2"/>
    <x v="2868"/>
  </r>
  <r>
    <n v="2869"/>
    <x v="2868"/>
    <x v="2867"/>
    <x v="22"/>
    <x v="571"/>
    <x v="2"/>
    <x v="0"/>
    <s v="USD"/>
    <x v="2865"/>
    <x v="2869"/>
    <b v="0"/>
    <x v="81"/>
    <x v="1"/>
    <x v="6"/>
    <x v="2"/>
    <x v="2869"/>
  </r>
  <r>
    <n v="2870"/>
    <x v="2869"/>
    <x v="2868"/>
    <x v="10"/>
    <x v="661"/>
    <x v="2"/>
    <x v="0"/>
    <s v="USD"/>
    <x v="2866"/>
    <x v="2870"/>
    <b v="0"/>
    <x v="82"/>
    <x v="1"/>
    <x v="6"/>
    <x v="3"/>
    <x v="2870"/>
  </r>
  <r>
    <n v="2871"/>
    <x v="2870"/>
    <x v="2869"/>
    <x v="3"/>
    <x v="720"/>
    <x v="2"/>
    <x v="0"/>
    <s v="USD"/>
    <x v="2867"/>
    <x v="2871"/>
    <b v="0"/>
    <x v="62"/>
    <x v="1"/>
    <x v="6"/>
    <x v="3"/>
    <x v="2871"/>
  </r>
  <r>
    <n v="2872"/>
    <x v="2871"/>
    <x v="2870"/>
    <x v="9"/>
    <x v="117"/>
    <x v="2"/>
    <x v="0"/>
    <s v="USD"/>
    <x v="2868"/>
    <x v="2872"/>
    <b v="0"/>
    <x v="78"/>
    <x v="1"/>
    <x v="6"/>
    <x v="0"/>
    <x v="2872"/>
  </r>
  <r>
    <n v="2873"/>
    <x v="2872"/>
    <x v="2871"/>
    <x v="30"/>
    <x v="1931"/>
    <x v="2"/>
    <x v="0"/>
    <s v="USD"/>
    <x v="2869"/>
    <x v="2873"/>
    <b v="0"/>
    <x v="22"/>
    <x v="1"/>
    <x v="6"/>
    <x v="3"/>
    <x v="2873"/>
  </r>
  <r>
    <n v="2874"/>
    <x v="2873"/>
    <x v="2872"/>
    <x v="10"/>
    <x v="1932"/>
    <x v="2"/>
    <x v="0"/>
    <s v="USD"/>
    <x v="2870"/>
    <x v="2874"/>
    <b v="0"/>
    <x v="83"/>
    <x v="1"/>
    <x v="6"/>
    <x v="2"/>
    <x v="2874"/>
  </r>
  <r>
    <n v="2875"/>
    <x v="2874"/>
    <x v="2873"/>
    <x v="22"/>
    <x v="1001"/>
    <x v="2"/>
    <x v="0"/>
    <s v="USD"/>
    <x v="2871"/>
    <x v="2875"/>
    <b v="0"/>
    <x v="83"/>
    <x v="1"/>
    <x v="6"/>
    <x v="2"/>
    <x v="2875"/>
  </r>
  <r>
    <n v="2876"/>
    <x v="2875"/>
    <x v="2874"/>
    <x v="60"/>
    <x v="117"/>
    <x v="2"/>
    <x v="0"/>
    <s v="USD"/>
    <x v="2872"/>
    <x v="2876"/>
    <b v="0"/>
    <x v="78"/>
    <x v="1"/>
    <x v="6"/>
    <x v="0"/>
    <x v="2876"/>
  </r>
  <r>
    <n v="2877"/>
    <x v="2876"/>
    <x v="2875"/>
    <x v="12"/>
    <x v="1084"/>
    <x v="2"/>
    <x v="0"/>
    <s v="USD"/>
    <x v="2873"/>
    <x v="2877"/>
    <b v="0"/>
    <x v="79"/>
    <x v="1"/>
    <x v="6"/>
    <x v="2"/>
    <x v="2877"/>
  </r>
  <r>
    <n v="2878"/>
    <x v="2877"/>
    <x v="2876"/>
    <x v="9"/>
    <x v="1933"/>
    <x v="2"/>
    <x v="1"/>
    <s v="GBP"/>
    <x v="2874"/>
    <x v="2878"/>
    <b v="0"/>
    <x v="80"/>
    <x v="1"/>
    <x v="6"/>
    <x v="0"/>
    <x v="2878"/>
  </r>
  <r>
    <n v="2879"/>
    <x v="2878"/>
    <x v="2877"/>
    <x v="375"/>
    <x v="792"/>
    <x v="2"/>
    <x v="0"/>
    <s v="USD"/>
    <x v="2875"/>
    <x v="2879"/>
    <b v="0"/>
    <x v="29"/>
    <x v="1"/>
    <x v="6"/>
    <x v="0"/>
    <x v="2879"/>
  </r>
  <r>
    <n v="2880"/>
    <x v="2879"/>
    <x v="2878"/>
    <x v="14"/>
    <x v="1794"/>
    <x v="2"/>
    <x v="0"/>
    <s v="USD"/>
    <x v="2876"/>
    <x v="2880"/>
    <b v="0"/>
    <x v="60"/>
    <x v="1"/>
    <x v="6"/>
    <x v="0"/>
    <x v="2880"/>
  </r>
  <r>
    <n v="2881"/>
    <x v="2880"/>
    <x v="2879"/>
    <x v="62"/>
    <x v="117"/>
    <x v="2"/>
    <x v="0"/>
    <s v="USD"/>
    <x v="2877"/>
    <x v="2881"/>
    <b v="0"/>
    <x v="78"/>
    <x v="1"/>
    <x v="6"/>
    <x v="3"/>
    <x v="2881"/>
  </r>
  <r>
    <n v="2882"/>
    <x v="2881"/>
    <x v="2880"/>
    <x v="47"/>
    <x v="800"/>
    <x v="2"/>
    <x v="0"/>
    <s v="USD"/>
    <x v="2878"/>
    <x v="2882"/>
    <b v="0"/>
    <x v="80"/>
    <x v="1"/>
    <x v="6"/>
    <x v="2"/>
    <x v="2882"/>
  </r>
  <r>
    <n v="2883"/>
    <x v="2882"/>
    <x v="2881"/>
    <x v="3"/>
    <x v="1934"/>
    <x v="2"/>
    <x v="0"/>
    <s v="USD"/>
    <x v="2879"/>
    <x v="2883"/>
    <b v="0"/>
    <x v="81"/>
    <x v="1"/>
    <x v="6"/>
    <x v="2"/>
    <x v="2883"/>
  </r>
  <r>
    <n v="2884"/>
    <x v="2883"/>
    <x v="2882"/>
    <x v="101"/>
    <x v="1935"/>
    <x v="2"/>
    <x v="0"/>
    <s v="USD"/>
    <x v="2880"/>
    <x v="2884"/>
    <b v="0"/>
    <x v="80"/>
    <x v="1"/>
    <x v="6"/>
    <x v="3"/>
    <x v="2884"/>
  </r>
  <r>
    <n v="2885"/>
    <x v="2884"/>
    <x v="2883"/>
    <x v="44"/>
    <x v="176"/>
    <x v="2"/>
    <x v="0"/>
    <s v="USD"/>
    <x v="2881"/>
    <x v="2885"/>
    <b v="0"/>
    <x v="81"/>
    <x v="1"/>
    <x v="6"/>
    <x v="0"/>
    <x v="2885"/>
  </r>
  <r>
    <n v="2886"/>
    <x v="2885"/>
    <x v="2884"/>
    <x v="48"/>
    <x v="115"/>
    <x v="2"/>
    <x v="0"/>
    <s v="USD"/>
    <x v="2882"/>
    <x v="2886"/>
    <b v="0"/>
    <x v="29"/>
    <x v="1"/>
    <x v="6"/>
    <x v="0"/>
    <x v="2886"/>
  </r>
  <r>
    <n v="2887"/>
    <x v="2886"/>
    <x v="2885"/>
    <x v="9"/>
    <x v="139"/>
    <x v="2"/>
    <x v="0"/>
    <s v="USD"/>
    <x v="2883"/>
    <x v="2887"/>
    <b v="0"/>
    <x v="29"/>
    <x v="1"/>
    <x v="6"/>
    <x v="3"/>
    <x v="2887"/>
  </r>
  <r>
    <n v="2888"/>
    <x v="2887"/>
    <x v="2886"/>
    <x v="11"/>
    <x v="117"/>
    <x v="2"/>
    <x v="0"/>
    <s v="USD"/>
    <x v="2884"/>
    <x v="2888"/>
    <b v="0"/>
    <x v="78"/>
    <x v="1"/>
    <x v="6"/>
    <x v="3"/>
    <x v="2888"/>
  </r>
  <r>
    <n v="2889"/>
    <x v="2888"/>
    <x v="2887"/>
    <x v="9"/>
    <x v="1936"/>
    <x v="2"/>
    <x v="0"/>
    <s v="USD"/>
    <x v="2885"/>
    <x v="2889"/>
    <b v="0"/>
    <x v="25"/>
    <x v="1"/>
    <x v="6"/>
    <x v="3"/>
    <x v="2889"/>
  </r>
  <r>
    <n v="2890"/>
    <x v="2889"/>
    <x v="2888"/>
    <x v="13"/>
    <x v="577"/>
    <x v="2"/>
    <x v="0"/>
    <s v="USD"/>
    <x v="2886"/>
    <x v="2890"/>
    <b v="0"/>
    <x v="83"/>
    <x v="1"/>
    <x v="6"/>
    <x v="3"/>
    <x v="2890"/>
  </r>
  <r>
    <n v="2891"/>
    <x v="2890"/>
    <x v="2889"/>
    <x v="3"/>
    <x v="687"/>
    <x v="2"/>
    <x v="0"/>
    <s v="USD"/>
    <x v="2887"/>
    <x v="2891"/>
    <b v="0"/>
    <x v="73"/>
    <x v="1"/>
    <x v="6"/>
    <x v="2"/>
    <x v="2891"/>
  </r>
  <r>
    <n v="2892"/>
    <x v="2891"/>
    <x v="2890"/>
    <x v="62"/>
    <x v="83"/>
    <x v="2"/>
    <x v="0"/>
    <s v="USD"/>
    <x v="2888"/>
    <x v="2892"/>
    <b v="0"/>
    <x v="57"/>
    <x v="1"/>
    <x v="6"/>
    <x v="3"/>
    <x v="2892"/>
  </r>
  <r>
    <n v="2893"/>
    <x v="2892"/>
    <x v="2891"/>
    <x v="10"/>
    <x v="379"/>
    <x v="2"/>
    <x v="0"/>
    <s v="USD"/>
    <x v="2889"/>
    <x v="2893"/>
    <b v="0"/>
    <x v="84"/>
    <x v="1"/>
    <x v="6"/>
    <x v="3"/>
    <x v="2893"/>
  </r>
  <r>
    <n v="2894"/>
    <x v="2893"/>
    <x v="2892"/>
    <x v="63"/>
    <x v="117"/>
    <x v="2"/>
    <x v="0"/>
    <s v="USD"/>
    <x v="2890"/>
    <x v="2894"/>
    <b v="0"/>
    <x v="78"/>
    <x v="1"/>
    <x v="6"/>
    <x v="0"/>
    <x v="2894"/>
  </r>
  <r>
    <n v="2895"/>
    <x v="2894"/>
    <x v="2893"/>
    <x v="2"/>
    <x v="1937"/>
    <x v="2"/>
    <x v="0"/>
    <s v="USD"/>
    <x v="2891"/>
    <x v="2895"/>
    <b v="0"/>
    <x v="80"/>
    <x v="1"/>
    <x v="6"/>
    <x v="3"/>
    <x v="2895"/>
  </r>
  <r>
    <n v="2896"/>
    <x v="2895"/>
    <x v="2894"/>
    <x v="9"/>
    <x v="1370"/>
    <x v="2"/>
    <x v="0"/>
    <s v="USD"/>
    <x v="2892"/>
    <x v="2896"/>
    <b v="0"/>
    <x v="8"/>
    <x v="1"/>
    <x v="6"/>
    <x v="2"/>
    <x v="2896"/>
  </r>
  <r>
    <n v="2897"/>
    <x v="2896"/>
    <x v="2895"/>
    <x v="14"/>
    <x v="1100"/>
    <x v="2"/>
    <x v="0"/>
    <s v="USD"/>
    <x v="2893"/>
    <x v="2897"/>
    <b v="0"/>
    <x v="83"/>
    <x v="1"/>
    <x v="6"/>
    <x v="0"/>
    <x v="2897"/>
  </r>
  <r>
    <n v="2898"/>
    <x v="2897"/>
    <x v="2896"/>
    <x v="51"/>
    <x v="1938"/>
    <x v="2"/>
    <x v="0"/>
    <s v="USD"/>
    <x v="2894"/>
    <x v="2898"/>
    <b v="0"/>
    <x v="8"/>
    <x v="1"/>
    <x v="6"/>
    <x v="0"/>
    <x v="2898"/>
  </r>
  <r>
    <n v="2899"/>
    <x v="2898"/>
    <x v="2897"/>
    <x v="3"/>
    <x v="117"/>
    <x v="2"/>
    <x v="0"/>
    <s v="USD"/>
    <x v="2895"/>
    <x v="2899"/>
    <b v="0"/>
    <x v="78"/>
    <x v="1"/>
    <x v="6"/>
    <x v="2"/>
    <x v="2899"/>
  </r>
  <r>
    <n v="2900"/>
    <x v="2899"/>
    <x v="2898"/>
    <x v="62"/>
    <x v="1939"/>
    <x v="2"/>
    <x v="0"/>
    <s v="USD"/>
    <x v="2896"/>
    <x v="2900"/>
    <b v="0"/>
    <x v="63"/>
    <x v="1"/>
    <x v="6"/>
    <x v="3"/>
    <x v="2900"/>
  </r>
  <r>
    <n v="2901"/>
    <x v="2900"/>
    <x v="2899"/>
    <x v="47"/>
    <x v="360"/>
    <x v="2"/>
    <x v="0"/>
    <s v="USD"/>
    <x v="2897"/>
    <x v="2901"/>
    <b v="0"/>
    <x v="84"/>
    <x v="1"/>
    <x v="6"/>
    <x v="3"/>
    <x v="2901"/>
  </r>
  <r>
    <n v="2902"/>
    <x v="2901"/>
    <x v="2900"/>
    <x v="60"/>
    <x v="379"/>
    <x v="2"/>
    <x v="0"/>
    <s v="USD"/>
    <x v="2898"/>
    <x v="2902"/>
    <b v="0"/>
    <x v="29"/>
    <x v="1"/>
    <x v="6"/>
    <x v="0"/>
    <x v="2902"/>
  </r>
  <r>
    <n v="2903"/>
    <x v="2902"/>
    <x v="2901"/>
    <x v="10"/>
    <x v="1665"/>
    <x v="2"/>
    <x v="0"/>
    <s v="USD"/>
    <x v="2899"/>
    <x v="2903"/>
    <b v="0"/>
    <x v="80"/>
    <x v="1"/>
    <x v="6"/>
    <x v="0"/>
    <x v="2903"/>
  </r>
  <r>
    <n v="2904"/>
    <x v="2903"/>
    <x v="2902"/>
    <x v="15"/>
    <x v="735"/>
    <x v="2"/>
    <x v="1"/>
    <s v="GBP"/>
    <x v="2900"/>
    <x v="2904"/>
    <b v="0"/>
    <x v="80"/>
    <x v="1"/>
    <x v="6"/>
    <x v="3"/>
    <x v="2904"/>
  </r>
  <r>
    <n v="2905"/>
    <x v="2904"/>
    <x v="2903"/>
    <x v="8"/>
    <x v="1940"/>
    <x v="2"/>
    <x v="0"/>
    <s v="USD"/>
    <x v="2901"/>
    <x v="2905"/>
    <b v="0"/>
    <x v="57"/>
    <x v="1"/>
    <x v="6"/>
    <x v="2"/>
    <x v="2905"/>
  </r>
  <r>
    <n v="2906"/>
    <x v="2905"/>
    <x v="2904"/>
    <x v="12"/>
    <x v="1941"/>
    <x v="2"/>
    <x v="0"/>
    <s v="USD"/>
    <x v="2902"/>
    <x v="2906"/>
    <b v="0"/>
    <x v="63"/>
    <x v="1"/>
    <x v="6"/>
    <x v="0"/>
    <x v="2906"/>
  </r>
  <r>
    <n v="2907"/>
    <x v="2906"/>
    <x v="2905"/>
    <x v="30"/>
    <x v="369"/>
    <x v="2"/>
    <x v="0"/>
    <s v="USD"/>
    <x v="2903"/>
    <x v="2907"/>
    <b v="0"/>
    <x v="84"/>
    <x v="1"/>
    <x v="6"/>
    <x v="2"/>
    <x v="2907"/>
  </r>
  <r>
    <n v="2908"/>
    <x v="2907"/>
    <x v="2906"/>
    <x v="376"/>
    <x v="1942"/>
    <x v="2"/>
    <x v="0"/>
    <s v="USD"/>
    <x v="2904"/>
    <x v="2908"/>
    <b v="0"/>
    <x v="81"/>
    <x v="1"/>
    <x v="6"/>
    <x v="2"/>
    <x v="2908"/>
  </r>
  <r>
    <n v="2909"/>
    <x v="2908"/>
    <x v="2907"/>
    <x v="237"/>
    <x v="170"/>
    <x v="2"/>
    <x v="0"/>
    <s v="USD"/>
    <x v="2905"/>
    <x v="2909"/>
    <b v="0"/>
    <x v="29"/>
    <x v="1"/>
    <x v="6"/>
    <x v="3"/>
    <x v="2909"/>
  </r>
  <r>
    <n v="2910"/>
    <x v="2909"/>
    <x v="2908"/>
    <x v="11"/>
    <x v="116"/>
    <x v="2"/>
    <x v="1"/>
    <s v="GBP"/>
    <x v="2906"/>
    <x v="2910"/>
    <b v="0"/>
    <x v="29"/>
    <x v="1"/>
    <x v="6"/>
    <x v="0"/>
    <x v="2910"/>
  </r>
  <r>
    <n v="2911"/>
    <x v="2910"/>
    <x v="2909"/>
    <x v="40"/>
    <x v="1943"/>
    <x v="2"/>
    <x v="0"/>
    <s v="USD"/>
    <x v="2907"/>
    <x v="2911"/>
    <b v="0"/>
    <x v="25"/>
    <x v="1"/>
    <x v="6"/>
    <x v="0"/>
    <x v="2911"/>
  </r>
  <r>
    <n v="2912"/>
    <x v="2911"/>
    <x v="2910"/>
    <x v="377"/>
    <x v="1944"/>
    <x v="2"/>
    <x v="0"/>
    <s v="USD"/>
    <x v="2908"/>
    <x v="2912"/>
    <b v="0"/>
    <x v="55"/>
    <x v="1"/>
    <x v="6"/>
    <x v="0"/>
    <x v="2912"/>
  </r>
  <r>
    <n v="2913"/>
    <x v="2912"/>
    <x v="2911"/>
    <x v="3"/>
    <x v="369"/>
    <x v="2"/>
    <x v="0"/>
    <s v="USD"/>
    <x v="2909"/>
    <x v="2913"/>
    <b v="0"/>
    <x v="84"/>
    <x v="1"/>
    <x v="6"/>
    <x v="3"/>
    <x v="2913"/>
  </r>
  <r>
    <n v="2914"/>
    <x v="2913"/>
    <x v="2912"/>
    <x v="31"/>
    <x v="116"/>
    <x v="2"/>
    <x v="1"/>
    <s v="GBP"/>
    <x v="2910"/>
    <x v="2914"/>
    <b v="0"/>
    <x v="29"/>
    <x v="1"/>
    <x v="6"/>
    <x v="0"/>
    <x v="2914"/>
  </r>
  <r>
    <n v="2915"/>
    <x v="2914"/>
    <x v="2913"/>
    <x v="28"/>
    <x v="1945"/>
    <x v="2"/>
    <x v="1"/>
    <s v="GBP"/>
    <x v="2911"/>
    <x v="2915"/>
    <b v="0"/>
    <x v="83"/>
    <x v="1"/>
    <x v="6"/>
    <x v="2"/>
    <x v="2915"/>
  </r>
  <r>
    <n v="2916"/>
    <x v="2915"/>
    <x v="2914"/>
    <x v="378"/>
    <x v="1011"/>
    <x v="2"/>
    <x v="1"/>
    <s v="GBP"/>
    <x v="2912"/>
    <x v="2916"/>
    <b v="0"/>
    <x v="63"/>
    <x v="1"/>
    <x v="6"/>
    <x v="3"/>
    <x v="2916"/>
  </r>
  <r>
    <n v="2917"/>
    <x v="2916"/>
    <x v="2915"/>
    <x v="13"/>
    <x v="1946"/>
    <x v="2"/>
    <x v="0"/>
    <s v="USD"/>
    <x v="2913"/>
    <x v="2917"/>
    <b v="0"/>
    <x v="82"/>
    <x v="1"/>
    <x v="6"/>
    <x v="0"/>
    <x v="2917"/>
  </r>
  <r>
    <n v="2918"/>
    <x v="2917"/>
    <x v="2916"/>
    <x v="10"/>
    <x v="1947"/>
    <x v="2"/>
    <x v="0"/>
    <s v="USD"/>
    <x v="2914"/>
    <x v="2918"/>
    <b v="0"/>
    <x v="9"/>
    <x v="1"/>
    <x v="6"/>
    <x v="0"/>
    <x v="2918"/>
  </r>
  <r>
    <n v="2919"/>
    <x v="2918"/>
    <x v="2917"/>
    <x v="20"/>
    <x v="152"/>
    <x v="2"/>
    <x v="0"/>
    <s v="USD"/>
    <x v="2915"/>
    <x v="2919"/>
    <b v="0"/>
    <x v="79"/>
    <x v="1"/>
    <x v="6"/>
    <x v="3"/>
    <x v="2919"/>
  </r>
  <r>
    <n v="2920"/>
    <x v="2919"/>
    <x v="2918"/>
    <x v="30"/>
    <x v="1948"/>
    <x v="2"/>
    <x v="5"/>
    <s v="CAD"/>
    <x v="2916"/>
    <x v="2920"/>
    <b v="0"/>
    <x v="62"/>
    <x v="1"/>
    <x v="6"/>
    <x v="0"/>
    <x v="2920"/>
  </r>
  <r>
    <n v="2921"/>
    <x v="2920"/>
    <x v="2919"/>
    <x v="213"/>
    <x v="1949"/>
    <x v="0"/>
    <x v="0"/>
    <s v="USD"/>
    <x v="2917"/>
    <x v="2921"/>
    <b v="0"/>
    <x v="83"/>
    <x v="0"/>
    <x v="40"/>
    <x v="3"/>
    <x v="2921"/>
  </r>
  <r>
    <n v="2922"/>
    <x v="2921"/>
    <x v="2920"/>
    <x v="2"/>
    <x v="83"/>
    <x v="0"/>
    <x v="1"/>
    <s v="GBP"/>
    <x v="2918"/>
    <x v="2922"/>
    <b v="0"/>
    <x v="79"/>
    <x v="0"/>
    <x v="40"/>
    <x v="0"/>
    <x v="2922"/>
  </r>
  <r>
    <n v="2923"/>
    <x v="2922"/>
    <x v="2921"/>
    <x v="43"/>
    <x v="452"/>
    <x v="0"/>
    <x v="0"/>
    <s v="USD"/>
    <x v="2919"/>
    <x v="2923"/>
    <b v="0"/>
    <x v="73"/>
    <x v="0"/>
    <x v="40"/>
    <x v="0"/>
    <x v="2923"/>
  </r>
  <r>
    <n v="2924"/>
    <x v="2923"/>
    <x v="2922"/>
    <x v="31"/>
    <x v="1950"/>
    <x v="0"/>
    <x v="0"/>
    <s v="USD"/>
    <x v="2920"/>
    <x v="2924"/>
    <b v="0"/>
    <x v="206"/>
    <x v="0"/>
    <x v="40"/>
    <x v="0"/>
    <x v="2924"/>
  </r>
  <r>
    <n v="2925"/>
    <x v="2924"/>
    <x v="2923"/>
    <x v="101"/>
    <x v="1951"/>
    <x v="0"/>
    <x v="0"/>
    <s v="USD"/>
    <x v="2921"/>
    <x v="2925"/>
    <b v="0"/>
    <x v="473"/>
    <x v="0"/>
    <x v="40"/>
    <x v="3"/>
    <x v="2925"/>
  </r>
  <r>
    <n v="2926"/>
    <x v="2925"/>
    <x v="2924"/>
    <x v="9"/>
    <x v="1952"/>
    <x v="0"/>
    <x v="0"/>
    <s v="USD"/>
    <x v="2922"/>
    <x v="2926"/>
    <b v="0"/>
    <x v="133"/>
    <x v="0"/>
    <x v="40"/>
    <x v="0"/>
    <x v="2926"/>
  </r>
  <r>
    <n v="2927"/>
    <x v="2926"/>
    <x v="2925"/>
    <x v="40"/>
    <x v="1229"/>
    <x v="0"/>
    <x v="0"/>
    <s v="USD"/>
    <x v="2923"/>
    <x v="2927"/>
    <b v="0"/>
    <x v="64"/>
    <x v="0"/>
    <x v="40"/>
    <x v="3"/>
    <x v="2927"/>
  </r>
  <r>
    <n v="2928"/>
    <x v="2927"/>
    <x v="2926"/>
    <x v="28"/>
    <x v="325"/>
    <x v="0"/>
    <x v="0"/>
    <s v="USD"/>
    <x v="2924"/>
    <x v="2928"/>
    <b v="0"/>
    <x v="54"/>
    <x v="0"/>
    <x v="40"/>
    <x v="2"/>
    <x v="2928"/>
  </r>
  <r>
    <n v="2929"/>
    <x v="2928"/>
    <x v="2927"/>
    <x v="6"/>
    <x v="1953"/>
    <x v="0"/>
    <x v="0"/>
    <s v="USD"/>
    <x v="2925"/>
    <x v="2929"/>
    <b v="0"/>
    <x v="58"/>
    <x v="0"/>
    <x v="40"/>
    <x v="3"/>
    <x v="2929"/>
  </r>
  <r>
    <n v="2930"/>
    <x v="2929"/>
    <x v="2928"/>
    <x v="3"/>
    <x v="1954"/>
    <x v="0"/>
    <x v="1"/>
    <s v="GBP"/>
    <x v="2926"/>
    <x v="2930"/>
    <b v="0"/>
    <x v="95"/>
    <x v="0"/>
    <x v="40"/>
    <x v="0"/>
    <x v="2930"/>
  </r>
  <r>
    <n v="2931"/>
    <x v="2930"/>
    <x v="2929"/>
    <x v="47"/>
    <x v="1955"/>
    <x v="0"/>
    <x v="5"/>
    <s v="CAD"/>
    <x v="2927"/>
    <x v="2931"/>
    <b v="0"/>
    <x v="82"/>
    <x v="0"/>
    <x v="40"/>
    <x v="3"/>
    <x v="2931"/>
  </r>
  <r>
    <n v="2932"/>
    <x v="2931"/>
    <x v="2930"/>
    <x v="379"/>
    <x v="1681"/>
    <x v="0"/>
    <x v="2"/>
    <s v="AUD"/>
    <x v="2928"/>
    <x v="2932"/>
    <b v="0"/>
    <x v="44"/>
    <x v="0"/>
    <x v="40"/>
    <x v="0"/>
    <x v="2932"/>
  </r>
  <r>
    <n v="2933"/>
    <x v="2932"/>
    <x v="2931"/>
    <x v="30"/>
    <x v="1956"/>
    <x v="0"/>
    <x v="0"/>
    <s v="USD"/>
    <x v="2929"/>
    <x v="2933"/>
    <b v="0"/>
    <x v="241"/>
    <x v="0"/>
    <x v="40"/>
    <x v="2"/>
    <x v="2933"/>
  </r>
  <r>
    <n v="2934"/>
    <x v="2933"/>
    <x v="2932"/>
    <x v="30"/>
    <x v="651"/>
    <x v="0"/>
    <x v="5"/>
    <s v="CAD"/>
    <x v="2930"/>
    <x v="2934"/>
    <b v="0"/>
    <x v="77"/>
    <x v="0"/>
    <x v="40"/>
    <x v="3"/>
    <x v="2934"/>
  </r>
  <r>
    <n v="2935"/>
    <x v="2934"/>
    <x v="2933"/>
    <x v="8"/>
    <x v="1957"/>
    <x v="0"/>
    <x v="0"/>
    <s v="USD"/>
    <x v="2931"/>
    <x v="2935"/>
    <b v="0"/>
    <x v="70"/>
    <x v="0"/>
    <x v="40"/>
    <x v="2"/>
    <x v="2935"/>
  </r>
  <r>
    <n v="2936"/>
    <x v="2935"/>
    <x v="2934"/>
    <x v="28"/>
    <x v="1958"/>
    <x v="0"/>
    <x v="0"/>
    <s v="USD"/>
    <x v="2932"/>
    <x v="2936"/>
    <b v="0"/>
    <x v="69"/>
    <x v="0"/>
    <x v="40"/>
    <x v="3"/>
    <x v="2936"/>
  </r>
  <r>
    <n v="2937"/>
    <x v="2936"/>
    <x v="2935"/>
    <x v="15"/>
    <x v="41"/>
    <x v="0"/>
    <x v="1"/>
    <s v="GBP"/>
    <x v="2933"/>
    <x v="2937"/>
    <b v="0"/>
    <x v="165"/>
    <x v="0"/>
    <x v="40"/>
    <x v="3"/>
    <x v="2937"/>
  </r>
  <r>
    <n v="2938"/>
    <x v="2937"/>
    <x v="2936"/>
    <x v="23"/>
    <x v="1959"/>
    <x v="0"/>
    <x v="0"/>
    <s v="USD"/>
    <x v="2934"/>
    <x v="2938"/>
    <b v="0"/>
    <x v="58"/>
    <x v="0"/>
    <x v="40"/>
    <x v="3"/>
    <x v="2938"/>
  </r>
  <r>
    <n v="2939"/>
    <x v="2938"/>
    <x v="2937"/>
    <x v="6"/>
    <x v="1960"/>
    <x v="0"/>
    <x v="0"/>
    <s v="USD"/>
    <x v="2935"/>
    <x v="2939"/>
    <b v="0"/>
    <x v="20"/>
    <x v="0"/>
    <x v="40"/>
    <x v="3"/>
    <x v="2939"/>
  </r>
  <r>
    <n v="2940"/>
    <x v="2939"/>
    <x v="2938"/>
    <x v="30"/>
    <x v="615"/>
    <x v="0"/>
    <x v="0"/>
    <s v="USD"/>
    <x v="2936"/>
    <x v="2940"/>
    <b v="0"/>
    <x v="51"/>
    <x v="0"/>
    <x v="40"/>
    <x v="3"/>
    <x v="2940"/>
  </r>
  <r>
    <n v="2941"/>
    <x v="2940"/>
    <x v="2939"/>
    <x v="31"/>
    <x v="116"/>
    <x v="2"/>
    <x v="0"/>
    <s v="USD"/>
    <x v="2937"/>
    <x v="2941"/>
    <b v="0"/>
    <x v="29"/>
    <x v="1"/>
    <x v="38"/>
    <x v="0"/>
    <x v="2941"/>
  </r>
  <r>
    <n v="2942"/>
    <x v="2941"/>
    <x v="2940"/>
    <x v="61"/>
    <x v="1961"/>
    <x v="2"/>
    <x v="5"/>
    <s v="CAD"/>
    <x v="2938"/>
    <x v="2942"/>
    <b v="0"/>
    <x v="91"/>
    <x v="1"/>
    <x v="38"/>
    <x v="0"/>
    <x v="2942"/>
  </r>
  <r>
    <n v="2943"/>
    <x v="2942"/>
    <x v="2941"/>
    <x v="9"/>
    <x v="117"/>
    <x v="2"/>
    <x v="0"/>
    <s v="USD"/>
    <x v="2939"/>
    <x v="2943"/>
    <b v="0"/>
    <x v="78"/>
    <x v="1"/>
    <x v="38"/>
    <x v="0"/>
    <x v="2943"/>
  </r>
  <r>
    <n v="2944"/>
    <x v="2943"/>
    <x v="2942"/>
    <x v="3"/>
    <x v="173"/>
    <x v="2"/>
    <x v="0"/>
    <s v="USD"/>
    <x v="2940"/>
    <x v="2944"/>
    <b v="0"/>
    <x v="29"/>
    <x v="1"/>
    <x v="38"/>
    <x v="0"/>
    <x v="2944"/>
  </r>
  <r>
    <n v="2945"/>
    <x v="2944"/>
    <x v="2943"/>
    <x v="63"/>
    <x v="117"/>
    <x v="2"/>
    <x v="0"/>
    <s v="USD"/>
    <x v="2941"/>
    <x v="2945"/>
    <b v="0"/>
    <x v="78"/>
    <x v="1"/>
    <x v="38"/>
    <x v="0"/>
    <x v="2945"/>
  </r>
  <r>
    <n v="2946"/>
    <x v="2945"/>
    <x v="2944"/>
    <x v="13"/>
    <x v="369"/>
    <x v="2"/>
    <x v="1"/>
    <s v="GBP"/>
    <x v="2942"/>
    <x v="2946"/>
    <b v="0"/>
    <x v="84"/>
    <x v="1"/>
    <x v="38"/>
    <x v="2"/>
    <x v="2946"/>
  </r>
  <r>
    <n v="2947"/>
    <x v="2946"/>
    <x v="2945"/>
    <x v="31"/>
    <x v="1962"/>
    <x v="2"/>
    <x v="0"/>
    <s v="USD"/>
    <x v="2943"/>
    <x v="2947"/>
    <b v="0"/>
    <x v="62"/>
    <x v="1"/>
    <x v="38"/>
    <x v="2"/>
    <x v="2947"/>
  </r>
  <r>
    <n v="2948"/>
    <x v="2947"/>
    <x v="2946"/>
    <x v="69"/>
    <x v="363"/>
    <x v="2"/>
    <x v="0"/>
    <s v="USD"/>
    <x v="2944"/>
    <x v="2948"/>
    <b v="0"/>
    <x v="82"/>
    <x v="1"/>
    <x v="38"/>
    <x v="0"/>
    <x v="2948"/>
  </r>
  <r>
    <n v="2949"/>
    <x v="2948"/>
    <x v="2947"/>
    <x v="28"/>
    <x v="379"/>
    <x v="2"/>
    <x v="0"/>
    <s v="USD"/>
    <x v="2945"/>
    <x v="2949"/>
    <b v="0"/>
    <x v="84"/>
    <x v="1"/>
    <x v="38"/>
    <x v="0"/>
    <x v="2949"/>
  </r>
  <r>
    <n v="2950"/>
    <x v="2949"/>
    <x v="2948"/>
    <x v="380"/>
    <x v="117"/>
    <x v="2"/>
    <x v="0"/>
    <s v="USD"/>
    <x v="2946"/>
    <x v="2950"/>
    <b v="0"/>
    <x v="78"/>
    <x v="1"/>
    <x v="38"/>
    <x v="0"/>
    <x v="2950"/>
  </r>
  <r>
    <n v="2951"/>
    <x v="2950"/>
    <x v="2949"/>
    <x v="63"/>
    <x v="1963"/>
    <x v="1"/>
    <x v="0"/>
    <s v="USD"/>
    <x v="2947"/>
    <x v="2951"/>
    <b v="0"/>
    <x v="6"/>
    <x v="1"/>
    <x v="38"/>
    <x v="3"/>
    <x v="2951"/>
  </r>
  <r>
    <n v="2952"/>
    <x v="2951"/>
    <x v="2950"/>
    <x v="22"/>
    <x v="1964"/>
    <x v="1"/>
    <x v="0"/>
    <s v="USD"/>
    <x v="2948"/>
    <x v="2952"/>
    <b v="0"/>
    <x v="22"/>
    <x v="1"/>
    <x v="38"/>
    <x v="2"/>
    <x v="2952"/>
  </r>
  <r>
    <n v="2953"/>
    <x v="2952"/>
    <x v="2951"/>
    <x v="307"/>
    <x v="898"/>
    <x v="1"/>
    <x v="0"/>
    <s v="USD"/>
    <x v="2949"/>
    <x v="2953"/>
    <b v="0"/>
    <x v="83"/>
    <x v="1"/>
    <x v="38"/>
    <x v="0"/>
    <x v="2953"/>
  </r>
  <r>
    <n v="2954"/>
    <x v="2953"/>
    <x v="2952"/>
    <x v="36"/>
    <x v="117"/>
    <x v="1"/>
    <x v="0"/>
    <s v="USD"/>
    <x v="2950"/>
    <x v="2954"/>
    <b v="0"/>
    <x v="78"/>
    <x v="1"/>
    <x v="38"/>
    <x v="1"/>
    <x v="2954"/>
  </r>
  <r>
    <n v="2955"/>
    <x v="2954"/>
    <x v="2953"/>
    <x v="38"/>
    <x v="526"/>
    <x v="1"/>
    <x v="0"/>
    <s v="USD"/>
    <x v="2951"/>
    <x v="2955"/>
    <b v="0"/>
    <x v="202"/>
    <x v="1"/>
    <x v="38"/>
    <x v="0"/>
    <x v="2955"/>
  </r>
  <r>
    <n v="2956"/>
    <x v="2955"/>
    <x v="2954"/>
    <x v="278"/>
    <x v="1965"/>
    <x v="1"/>
    <x v="0"/>
    <s v="USD"/>
    <x v="2952"/>
    <x v="2956"/>
    <b v="0"/>
    <x v="9"/>
    <x v="1"/>
    <x v="38"/>
    <x v="2"/>
    <x v="2956"/>
  </r>
  <r>
    <n v="2957"/>
    <x v="2956"/>
    <x v="2955"/>
    <x v="36"/>
    <x v="668"/>
    <x v="1"/>
    <x v="0"/>
    <s v="USD"/>
    <x v="2953"/>
    <x v="2957"/>
    <b v="0"/>
    <x v="83"/>
    <x v="1"/>
    <x v="38"/>
    <x v="0"/>
    <x v="2957"/>
  </r>
  <r>
    <n v="2958"/>
    <x v="2957"/>
    <x v="2956"/>
    <x v="58"/>
    <x v="117"/>
    <x v="1"/>
    <x v="0"/>
    <s v="USD"/>
    <x v="2954"/>
    <x v="2958"/>
    <b v="0"/>
    <x v="78"/>
    <x v="1"/>
    <x v="38"/>
    <x v="2"/>
    <x v="2958"/>
  </r>
  <r>
    <n v="2959"/>
    <x v="2958"/>
    <x v="2957"/>
    <x v="3"/>
    <x v="117"/>
    <x v="1"/>
    <x v="1"/>
    <s v="GBP"/>
    <x v="2955"/>
    <x v="2959"/>
    <b v="0"/>
    <x v="78"/>
    <x v="1"/>
    <x v="38"/>
    <x v="2"/>
    <x v="2959"/>
  </r>
  <r>
    <n v="2960"/>
    <x v="2959"/>
    <x v="2958"/>
    <x v="381"/>
    <x v="117"/>
    <x v="1"/>
    <x v="0"/>
    <s v="USD"/>
    <x v="2956"/>
    <x v="2960"/>
    <b v="0"/>
    <x v="78"/>
    <x v="1"/>
    <x v="38"/>
    <x v="3"/>
    <x v="2960"/>
  </r>
  <r>
    <n v="2961"/>
    <x v="2960"/>
    <x v="2959"/>
    <x v="10"/>
    <x v="1966"/>
    <x v="0"/>
    <x v="0"/>
    <s v="USD"/>
    <x v="2957"/>
    <x v="2961"/>
    <b v="0"/>
    <x v="52"/>
    <x v="0"/>
    <x v="6"/>
    <x v="0"/>
    <x v="2961"/>
  </r>
  <r>
    <n v="2962"/>
    <x v="2961"/>
    <x v="2960"/>
    <x v="28"/>
    <x v="1967"/>
    <x v="0"/>
    <x v="0"/>
    <s v="USD"/>
    <x v="2958"/>
    <x v="2962"/>
    <b v="0"/>
    <x v="9"/>
    <x v="0"/>
    <x v="6"/>
    <x v="0"/>
    <x v="2962"/>
  </r>
  <r>
    <n v="2963"/>
    <x v="2962"/>
    <x v="2961"/>
    <x v="3"/>
    <x v="1968"/>
    <x v="0"/>
    <x v="0"/>
    <s v="USD"/>
    <x v="2959"/>
    <x v="2963"/>
    <b v="0"/>
    <x v="15"/>
    <x v="0"/>
    <x v="6"/>
    <x v="0"/>
    <x v="2963"/>
  </r>
  <r>
    <n v="2964"/>
    <x v="2963"/>
    <x v="2962"/>
    <x v="10"/>
    <x v="1969"/>
    <x v="0"/>
    <x v="0"/>
    <s v="USD"/>
    <x v="2960"/>
    <x v="2964"/>
    <b v="0"/>
    <x v="193"/>
    <x v="0"/>
    <x v="6"/>
    <x v="3"/>
    <x v="2964"/>
  </r>
  <r>
    <n v="2965"/>
    <x v="2964"/>
    <x v="2963"/>
    <x v="15"/>
    <x v="1970"/>
    <x v="0"/>
    <x v="0"/>
    <s v="USD"/>
    <x v="2961"/>
    <x v="2965"/>
    <b v="0"/>
    <x v="70"/>
    <x v="0"/>
    <x v="6"/>
    <x v="0"/>
    <x v="2965"/>
  </r>
  <r>
    <n v="2966"/>
    <x v="2965"/>
    <x v="2964"/>
    <x v="3"/>
    <x v="1971"/>
    <x v="0"/>
    <x v="0"/>
    <s v="USD"/>
    <x v="2962"/>
    <x v="2966"/>
    <b v="0"/>
    <x v="130"/>
    <x v="0"/>
    <x v="6"/>
    <x v="0"/>
    <x v="2966"/>
  </r>
  <r>
    <n v="2967"/>
    <x v="2966"/>
    <x v="2965"/>
    <x v="10"/>
    <x v="1972"/>
    <x v="0"/>
    <x v="0"/>
    <s v="USD"/>
    <x v="2963"/>
    <x v="2967"/>
    <b v="0"/>
    <x v="26"/>
    <x v="0"/>
    <x v="6"/>
    <x v="0"/>
    <x v="2967"/>
  </r>
  <r>
    <n v="2968"/>
    <x v="2967"/>
    <x v="2966"/>
    <x v="8"/>
    <x v="1973"/>
    <x v="0"/>
    <x v="0"/>
    <s v="USD"/>
    <x v="2964"/>
    <x v="2968"/>
    <b v="0"/>
    <x v="5"/>
    <x v="0"/>
    <x v="6"/>
    <x v="2"/>
    <x v="2968"/>
  </r>
  <r>
    <n v="2969"/>
    <x v="2968"/>
    <x v="2967"/>
    <x v="28"/>
    <x v="897"/>
    <x v="0"/>
    <x v="5"/>
    <s v="CAD"/>
    <x v="2965"/>
    <x v="2969"/>
    <b v="0"/>
    <x v="57"/>
    <x v="0"/>
    <x v="6"/>
    <x v="0"/>
    <x v="2969"/>
  </r>
  <r>
    <n v="2970"/>
    <x v="2969"/>
    <x v="2968"/>
    <x v="12"/>
    <x v="834"/>
    <x v="0"/>
    <x v="0"/>
    <s v="USD"/>
    <x v="2966"/>
    <x v="2970"/>
    <b v="0"/>
    <x v="110"/>
    <x v="0"/>
    <x v="6"/>
    <x v="3"/>
    <x v="2970"/>
  </r>
  <r>
    <n v="2971"/>
    <x v="2970"/>
    <x v="2969"/>
    <x v="50"/>
    <x v="1974"/>
    <x v="0"/>
    <x v="0"/>
    <s v="USD"/>
    <x v="2967"/>
    <x v="2971"/>
    <b v="0"/>
    <x v="68"/>
    <x v="0"/>
    <x v="6"/>
    <x v="3"/>
    <x v="2971"/>
  </r>
  <r>
    <n v="2972"/>
    <x v="2971"/>
    <x v="2970"/>
    <x v="13"/>
    <x v="1975"/>
    <x v="0"/>
    <x v="0"/>
    <s v="USD"/>
    <x v="2968"/>
    <x v="2972"/>
    <b v="0"/>
    <x v="57"/>
    <x v="0"/>
    <x v="6"/>
    <x v="2"/>
    <x v="2972"/>
  </r>
  <r>
    <n v="2973"/>
    <x v="2972"/>
    <x v="2971"/>
    <x v="10"/>
    <x v="1976"/>
    <x v="0"/>
    <x v="0"/>
    <s v="USD"/>
    <x v="2969"/>
    <x v="2973"/>
    <b v="0"/>
    <x v="51"/>
    <x v="0"/>
    <x v="6"/>
    <x v="0"/>
    <x v="2973"/>
  </r>
  <r>
    <n v="2974"/>
    <x v="2973"/>
    <x v="2972"/>
    <x v="10"/>
    <x v="1977"/>
    <x v="0"/>
    <x v="0"/>
    <s v="USD"/>
    <x v="2970"/>
    <x v="2974"/>
    <b v="0"/>
    <x v="45"/>
    <x v="0"/>
    <x v="6"/>
    <x v="3"/>
    <x v="2974"/>
  </r>
  <r>
    <n v="2975"/>
    <x v="2974"/>
    <x v="2973"/>
    <x v="6"/>
    <x v="1978"/>
    <x v="0"/>
    <x v="0"/>
    <s v="USD"/>
    <x v="2971"/>
    <x v="2975"/>
    <b v="0"/>
    <x v="116"/>
    <x v="0"/>
    <x v="6"/>
    <x v="3"/>
    <x v="2975"/>
  </r>
  <r>
    <n v="2976"/>
    <x v="2975"/>
    <x v="2974"/>
    <x v="159"/>
    <x v="678"/>
    <x v="0"/>
    <x v="1"/>
    <s v="GBP"/>
    <x v="2972"/>
    <x v="2976"/>
    <b v="0"/>
    <x v="25"/>
    <x v="0"/>
    <x v="6"/>
    <x v="2"/>
    <x v="2976"/>
  </r>
  <r>
    <n v="2977"/>
    <x v="2976"/>
    <x v="2975"/>
    <x v="9"/>
    <x v="767"/>
    <x v="0"/>
    <x v="0"/>
    <s v="USD"/>
    <x v="2973"/>
    <x v="2977"/>
    <b v="0"/>
    <x v="209"/>
    <x v="0"/>
    <x v="6"/>
    <x v="0"/>
    <x v="2977"/>
  </r>
  <r>
    <n v="2978"/>
    <x v="2977"/>
    <x v="2976"/>
    <x v="47"/>
    <x v="1979"/>
    <x v="0"/>
    <x v="0"/>
    <s v="USD"/>
    <x v="2974"/>
    <x v="2978"/>
    <b v="0"/>
    <x v="38"/>
    <x v="0"/>
    <x v="6"/>
    <x v="3"/>
    <x v="2978"/>
  </r>
  <r>
    <n v="2979"/>
    <x v="2978"/>
    <x v="2977"/>
    <x v="10"/>
    <x v="1896"/>
    <x v="0"/>
    <x v="0"/>
    <s v="USD"/>
    <x v="2975"/>
    <x v="2979"/>
    <b v="0"/>
    <x v="67"/>
    <x v="0"/>
    <x v="6"/>
    <x v="3"/>
    <x v="2979"/>
  </r>
  <r>
    <n v="2980"/>
    <x v="2979"/>
    <x v="2978"/>
    <x v="9"/>
    <x v="1980"/>
    <x v="0"/>
    <x v="0"/>
    <s v="USD"/>
    <x v="2976"/>
    <x v="2980"/>
    <b v="0"/>
    <x v="54"/>
    <x v="0"/>
    <x v="6"/>
    <x v="0"/>
    <x v="2980"/>
  </r>
  <r>
    <n v="2981"/>
    <x v="2980"/>
    <x v="2979"/>
    <x v="23"/>
    <x v="1981"/>
    <x v="0"/>
    <x v="17"/>
    <s v="EUR"/>
    <x v="2977"/>
    <x v="2981"/>
    <b v="1"/>
    <x v="174"/>
    <x v="0"/>
    <x v="38"/>
    <x v="0"/>
    <x v="2981"/>
  </r>
  <r>
    <n v="2982"/>
    <x v="2981"/>
    <x v="2980"/>
    <x v="10"/>
    <x v="1982"/>
    <x v="0"/>
    <x v="1"/>
    <s v="GBP"/>
    <x v="2978"/>
    <x v="2982"/>
    <b v="1"/>
    <x v="211"/>
    <x v="0"/>
    <x v="38"/>
    <x v="2"/>
    <x v="2982"/>
  </r>
  <r>
    <n v="2983"/>
    <x v="2982"/>
    <x v="2981"/>
    <x v="382"/>
    <x v="1983"/>
    <x v="0"/>
    <x v="0"/>
    <s v="USD"/>
    <x v="2979"/>
    <x v="2983"/>
    <b v="1"/>
    <x v="486"/>
    <x v="0"/>
    <x v="38"/>
    <x v="3"/>
    <x v="2983"/>
  </r>
  <r>
    <n v="2984"/>
    <x v="2983"/>
    <x v="2982"/>
    <x v="31"/>
    <x v="1984"/>
    <x v="0"/>
    <x v="0"/>
    <s v="USD"/>
    <x v="2980"/>
    <x v="2984"/>
    <b v="1"/>
    <x v="423"/>
    <x v="0"/>
    <x v="38"/>
    <x v="2"/>
    <x v="2984"/>
  </r>
  <r>
    <n v="2985"/>
    <x v="2984"/>
    <x v="2983"/>
    <x v="3"/>
    <x v="297"/>
    <x v="0"/>
    <x v="4"/>
    <s v="NZD"/>
    <x v="2981"/>
    <x v="2985"/>
    <b v="0"/>
    <x v="112"/>
    <x v="0"/>
    <x v="38"/>
    <x v="2"/>
    <x v="2985"/>
  </r>
  <r>
    <n v="2986"/>
    <x v="2985"/>
    <x v="2984"/>
    <x v="262"/>
    <x v="1985"/>
    <x v="0"/>
    <x v="1"/>
    <s v="GBP"/>
    <x v="2982"/>
    <x v="2986"/>
    <b v="0"/>
    <x v="66"/>
    <x v="0"/>
    <x v="38"/>
    <x v="2"/>
    <x v="2986"/>
  </r>
  <r>
    <n v="2987"/>
    <x v="2986"/>
    <x v="2985"/>
    <x v="31"/>
    <x v="1986"/>
    <x v="0"/>
    <x v="0"/>
    <s v="USD"/>
    <x v="2983"/>
    <x v="2987"/>
    <b v="0"/>
    <x v="236"/>
    <x v="0"/>
    <x v="38"/>
    <x v="2"/>
    <x v="2987"/>
  </r>
  <r>
    <n v="2988"/>
    <x v="2987"/>
    <x v="2986"/>
    <x v="28"/>
    <x v="325"/>
    <x v="0"/>
    <x v="1"/>
    <s v="GBP"/>
    <x v="2984"/>
    <x v="2988"/>
    <b v="0"/>
    <x v="33"/>
    <x v="0"/>
    <x v="38"/>
    <x v="2"/>
    <x v="2988"/>
  </r>
  <r>
    <n v="2989"/>
    <x v="2988"/>
    <x v="2987"/>
    <x v="22"/>
    <x v="1987"/>
    <x v="0"/>
    <x v="0"/>
    <s v="USD"/>
    <x v="2985"/>
    <x v="2989"/>
    <b v="0"/>
    <x v="487"/>
    <x v="0"/>
    <x v="38"/>
    <x v="0"/>
    <x v="2989"/>
  </r>
  <r>
    <n v="2990"/>
    <x v="2989"/>
    <x v="2988"/>
    <x v="3"/>
    <x v="1117"/>
    <x v="0"/>
    <x v="0"/>
    <s v="USD"/>
    <x v="2986"/>
    <x v="2990"/>
    <b v="0"/>
    <x v="74"/>
    <x v="0"/>
    <x v="38"/>
    <x v="0"/>
    <x v="2990"/>
  </r>
  <r>
    <n v="2991"/>
    <x v="2990"/>
    <x v="2989"/>
    <x v="0"/>
    <x v="1988"/>
    <x v="0"/>
    <x v="0"/>
    <s v="USD"/>
    <x v="2987"/>
    <x v="2991"/>
    <b v="0"/>
    <x v="251"/>
    <x v="0"/>
    <x v="38"/>
    <x v="1"/>
    <x v="2991"/>
  </r>
  <r>
    <n v="2992"/>
    <x v="2991"/>
    <x v="2990"/>
    <x v="9"/>
    <x v="1989"/>
    <x v="0"/>
    <x v="0"/>
    <s v="USD"/>
    <x v="2988"/>
    <x v="2992"/>
    <b v="0"/>
    <x v="31"/>
    <x v="0"/>
    <x v="38"/>
    <x v="2"/>
    <x v="2992"/>
  </r>
  <r>
    <n v="2993"/>
    <x v="2992"/>
    <x v="2991"/>
    <x v="28"/>
    <x v="1141"/>
    <x v="0"/>
    <x v="0"/>
    <s v="USD"/>
    <x v="2989"/>
    <x v="2993"/>
    <b v="0"/>
    <x v="19"/>
    <x v="0"/>
    <x v="38"/>
    <x v="2"/>
    <x v="2993"/>
  </r>
  <r>
    <n v="2994"/>
    <x v="2993"/>
    <x v="2992"/>
    <x v="43"/>
    <x v="1990"/>
    <x v="0"/>
    <x v="1"/>
    <s v="GBP"/>
    <x v="2990"/>
    <x v="2994"/>
    <b v="0"/>
    <x v="211"/>
    <x v="0"/>
    <x v="38"/>
    <x v="3"/>
    <x v="2994"/>
  </r>
  <r>
    <n v="2995"/>
    <x v="2994"/>
    <x v="2993"/>
    <x v="36"/>
    <x v="1991"/>
    <x v="0"/>
    <x v="0"/>
    <s v="USD"/>
    <x v="2991"/>
    <x v="2995"/>
    <b v="0"/>
    <x v="437"/>
    <x v="0"/>
    <x v="38"/>
    <x v="2"/>
    <x v="2995"/>
  </r>
  <r>
    <n v="2996"/>
    <x v="2995"/>
    <x v="2994"/>
    <x v="19"/>
    <x v="1992"/>
    <x v="0"/>
    <x v="0"/>
    <s v="USD"/>
    <x v="2992"/>
    <x v="2996"/>
    <b v="0"/>
    <x v="413"/>
    <x v="0"/>
    <x v="38"/>
    <x v="0"/>
    <x v="2996"/>
  </r>
  <r>
    <n v="2997"/>
    <x v="2996"/>
    <x v="2995"/>
    <x v="3"/>
    <x v="1993"/>
    <x v="0"/>
    <x v="0"/>
    <s v="USD"/>
    <x v="2993"/>
    <x v="2997"/>
    <b v="0"/>
    <x v="248"/>
    <x v="0"/>
    <x v="38"/>
    <x v="1"/>
    <x v="2997"/>
  </r>
  <r>
    <n v="2998"/>
    <x v="2997"/>
    <x v="2996"/>
    <x v="63"/>
    <x v="1994"/>
    <x v="0"/>
    <x v="0"/>
    <s v="USD"/>
    <x v="2994"/>
    <x v="2998"/>
    <b v="0"/>
    <x v="488"/>
    <x v="0"/>
    <x v="38"/>
    <x v="3"/>
    <x v="2998"/>
  </r>
  <r>
    <n v="2999"/>
    <x v="2998"/>
    <x v="2997"/>
    <x v="383"/>
    <x v="1964"/>
    <x v="0"/>
    <x v="0"/>
    <s v="USD"/>
    <x v="807"/>
    <x v="2999"/>
    <b v="0"/>
    <x v="9"/>
    <x v="0"/>
    <x v="38"/>
    <x v="1"/>
    <x v="2999"/>
  </r>
  <r>
    <n v="3000"/>
    <x v="2999"/>
    <x v="2998"/>
    <x v="2"/>
    <x v="83"/>
    <x v="0"/>
    <x v="0"/>
    <s v="USD"/>
    <x v="2995"/>
    <x v="3000"/>
    <b v="0"/>
    <x v="22"/>
    <x v="0"/>
    <x v="38"/>
    <x v="1"/>
    <x v="3000"/>
  </r>
  <r>
    <n v="3001"/>
    <x v="3000"/>
    <x v="2999"/>
    <x v="384"/>
    <x v="1995"/>
    <x v="0"/>
    <x v="0"/>
    <s v="USD"/>
    <x v="2996"/>
    <x v="3001"/>
    <b v="0"/>
    <x v="489"/>
    <x v="0"/>
    <x v="38"/>
    <x v="2"/>
    <x v="3001"/>
  </r>
  <r>
    <n v="3002"/>
    <x v="3001"/>
    <x v="3000"/>
    <x v="39"/>
    <x v="1996"/>
    <x v="0"/>
    <x v="0"/>
    <s v="USD"/>
    <x v="2997"/>
    <x v="3002"/>
    <b v="0"/>
    <x v="201"/>
    <x v="0"/>
    <x v="38"/>
    <x v="5"/>
    <x v="3002"/>
  </r>
  <r>
    <n v="3003"/>
    <x v="3002"/>
    <x v="3001"/>
    <x v="9"/>
    <x v="1891"/>
    <x v="0"/>
    <x v="0"/>
    <s v="USD"/>
    <x v="2998"/>
    <x v="3003"/>
    <b v="0"/>
    <x v="57"/>
    <x v="0"/>
    <x v="38"/>
    <x v="2"/>
    <x v="3003"/>
  </r>
  <r>
    <n v="3004"/>
    <x v="3003"/>
    <x v="3002"/>
    <x v="79"/>
    <x v="1997"/>
    <x v="0"/>
    <x v="0"/>
    <s v="USD"/>
    <x v="2999"/>
    <x v="3004"/>
    <b v="0"/>
    <x v="490"/>
    <x v="0"/>
    <x v="38"/>
    <x v="3"/>
    <x v="3004"/>
  </r>
  <r>
    <n v="3005"/>
    <x v="3004"/>
    <x v="3003"/>
    <x v="385"/>
    <x v="1998"/>
    <x v="0"/>
    <x v="0"/>
    <s v="USD"/>
    <x v="3000"/>
    <x v="3005"/>
    <b v="0"/>
    <x v="115"/>
    <x v="0"/>
    <x v="38"/>
    <x v="3"/>
    <x v="3005"/>
  </r>
  <r>
    <n v="3006"/>
    <x v="3005"/>
    <x v="3004"/>
    <x v="6"/>
    <x v="1999"/>
    <x v="0"/>
    <x v="5"/>
    <s v="CAD"/>
    <x v="3001"/>
    <x v="3006"/>
    <b v="0"/>
    <x v="174"/>
    <x v="0"/>
    <x v="38"/>
    <x v="3"/>
    <x v="3006"/>
  </r>
  <r>
    <n v="3007"/>
    <x v="3006"/>
    <x v="3005"/>
    <x v="20"/>
    <x v="1144"/>
    <x v="0"/>
    <x v="0"/>
    <s v="USD"/>
    <x v="3002"/>
    <x v="3007"/>
    <b v="0"/>
    <x v="9"/>
    <x v="0"/>
    <x v="38"/>
    <x v="0"/>
    <x v="3007"/>
  </r>
  <r>
    <n v="3008"/>
    <x v="3007"/>
    <x v="3006"/>
    <x v="9"/>
    <x v="1891"/>
    <x v="0"/>
    <x v="0"/>
    <s v="USD"/>
    <x v="3003"/>
    <x v="3008"/>
    <b v="0"/>
    <x v="55"/>
    <x v="0"/>
    <x v="38"/>
    <x v="0"/>
    <x v="3008"/>
  </r>
  <r>
    <n v="3009"/>
    <x v="3008"/>
    <x v="3007"/>
    <x v="31"/>
    <x v="2000"/>
    <x v="0"/>
    <x v="0"/>
    <s v="USD"/>
    <x v="3004"/>
    <x v="3009"/>
    <b v="0"/>
    <x v="130"/>
    <x v="0"/>
    <x v="38"/>
    <x v="3"/>
    <x v="3009"/>
  </r>
  <r>
    <n v="3010"/>
    <x v="3009"/>
    <x v="3008"/>
    <x v="15"/>
    <x v="23"/>
    <x v="0"/>
    <x v="0"/>
    <s v="USD"/>
    <x v="3005"/>
    <x v="3010"/>
    <b v="0"/>
    <x v="41"/>
    <x v="0"/>
    <x v="38"/>
    <x v="3"/>
    <x v="3010"/>
  </r>
  <r>
    <n v="3011"/>
    <x v="3010"/>
    <x v="3009"/>
    <x v="43"/>
    <x v="2001"/>
    <x v="0"/>
    <x v="3"/>
    <s v="EUR"/>
    <x v="3006"/>
    <x v="3011"/>
    <b v="0"/>
    <x v="20"/>
    <x v="0"/>
    <x v="38"/>
    <x v="0"/>
    <x v="3011"/>
  </r>
  <r>
    <n v="3012"/>
    <x v="3011"/>
    <x v="3010"/>
    <x v="23"/>
    <x v="2002"/>
    <x v="0"/>
    <x v="0"/>
    <s v="USD"/>
    <x v="3007"/>
    <x v="3012"/>
    <b v="0"/>
    <x v="165"/>
    <x v="0"/>
    <x v="38"/>
    <x v="0"/>
    <x v="3012"/>
  </r>
  <r>
    <n v="3013"/>
    <x v="3012"/>
    <x v="3011"/>
    <x v="3"/>
    <x v="2003"/>
    <x v="0"/>
    <x v="0"/>
    <s v="USD"/>
    <x v="3008"/>
    <x v="3013"/>
    <b v="0"/>
    <x v="329"/>
    <x v="0"/>
    <x v="38"/>
    <x v="0"/>
    <x v="3013"/>
  </r>
  <r>
    <n v="3014"/>
    <x v="3013"/>
    <x v="3012"/>
    <x v="31"/>
    <x v="2004"/>
    <x v="0"/>
    <x v="0"/>
    <s v="USD"/>
    <x v="3009"/>
    <x v="3014"/>
    <b v="0"/>
    <x v="491"/>
    <x v="0"/>
    <x v="38"/>
    <x v="3"/>
    <x v="3014"/>
  </r>
  <r>
    <n v="3015"/>
    <x v="3014"/>
    <x v="3013"/>
    <x v="104"/>
    <x v="2005"/>
    <x v="0"/>
    <x v="0"/>
    <s v="USD"/>
    <x v="3010"/>
    <x v="3015"/>
    <b v="0"/>
    <x v="244"/>
    <x v="0"/>
    <x v="38"/>
    <x v="3"/>
    <x v="3015"/>
  </r>
  <r>
    <n v="3016"/>
    <x v="3015"/>
    <x v="3014"/>
    <x v="0"/>
    <x v="2006"/>
    <x v="0"/>
    <x v="0"/>
    <s v="USD"/>
    <x v="3011"/>
    <x v="3016"/>
    <b v="0"/>
    <x v="17"/>
    <x v="0"/>
    <x v="38"/>
    <x v="3"/>
    <x v="3016"/>
  </r>
  <r>
    <n v="3017"/>
    <x v="3016"/>
    <x v="3015"/>
    <x v="29"/>
    <x v="2007"/>
    <x v="0"/>
    <x v="0"/>
    <s v="USD"/>
    <x v="3012"/>
    <x v="3017"/>
    <b v="0"/>
    <x v="180"/>
    <x v="0"/>
    <x v="38"/>
    <x v="3"/>
    <x v="3017"/>
  </r>
  <r>
    <n v="3018"/>
    <x v="3017"/>
    <x v="3016"/>
    <x v="285"/>
    <x v="2008"/>
    <x v="0"/>
    <x v="6"/>
    <s v="EUR"/>
    <x v="3013"/>
    <x v="3018"/>
    <b v="0"/>
    <x v="14"/>
    <x v="0"/>
    <x v="38"/>
    <x v="0"/>
    <x v="3018"/>
  </r>
  <r>
    <n v="3019"/>
    <x v="3018"/>
    <x v="3017"/>
    <x v="36"/>
    <x v="2009"/>
    <x v="0"/>
    <x v="0"/>
    <s v="USD"/>
    <x v="3014"/>
    <x v="3019"/>
    <b v="0"/>
    <x v="334"/>
    <x v="0"/>
    <x v="38"/>
    <x v="3"/>
    <x v="3019"/>
  </r>
  <r>
    <n v="3020"/>
    <x v="3019"/>
    <x v="3018"/>
    <x v="39"/>
    <x v="2010"/>
    <x v="0"/>
    <x v="0"/>
    <s v="USD"/>
    <x v="3015"/>
    <x v="3020"/>
    <b v="0"/>
    <x v="209"/>
    <x v="0"/>
    <x v="38"/>
    <x v="0"/>
    <x v="3020"/>
  </r>
  <r>
    <n v="3021"/>
    <x v="3020"/>
    <x v="3019"/>
    <x v="37"/>
    <x v="2011"/>
    <x v="0"/>
    <x v="0"/>
    <s v="USD"/>
    <x v="3016"/>
    <x v="3021"/>
    <b v="0"/>
    <x v="273"/>
    <x v="0"/>
    <x v="38"/>
    <x v="2"/>
    <x v="3021"/>
  </r>
  <r>
    <n v="3022"/>
    <x v="3021"/>
    <x v="3020"/>
    <x v="3"/>
    <x v="2012"/>
    <x v="0"/>
    <x v="0"/>
    <s v="USD"/>
    <x v="3017"/>
    <x v="3022"/>
    <b v="0"/>
    <x v="95"/>
    <x v="0"/>
    <x v="38"/>
    <x v="2"/>
    <x v="3022"/>
  </r>
  <r>
    <n v="3023"/>
    <x v="3022"/>
    <x v="3021"/>
    <x v="176"/>
    <x v="2013"/>
    <x v="0"/>
    <x v="1"/>
    <s v="GBP"/>
    <x v="3018"/>
    <x v="3023"/>
    <b v="0"/>
    <x v="79"/>
    <x v="0"/>
    <x v="38"/>
    <x v="0"/>
    <x v="3023"/>
  </r>
  <r>
    <n v="3024"/>
    <x v="3023"/>
    <x v="3022"/>
    <x v="10"/>
    <x v="2014"/>
    <x v="0"/>
    <x v="0"/>
    <s v="USD"/>
    <x v="3019"/>
    <x v="3024"/>
    <b v="0"/>
    <x v="0"/>
    <x v="0"/>
    <x v="38"/>
    <x v="5"/>
    <x v="3024"/>
  </r>
  <r>
    <n v="3025"/>
    <x v="3024"/>
    <x v="3023"/>
    <x v="30"/>
    <x v="2015"/>
    <x v="0"/>
    <x v="1"/>
    <s v="GBP"/>
    <x v="3020"/>
    <x v="3025"/>
    <b v="0"/>
    <x v="108"/>
    <x v="0"/>
    <x v="38"/>
    <x v="3"/>
    <x v="3025"/>
  </r>
  <r>
    <n v="3026"/>
    <x v="3025"/>
    <x v="3024"/>
    <x v="42"/>
    <x v="2016"/>
    <x v="0"/>
    <x v="1"/>
    <s v="GBP"/>
    <x v="3021"/>
    <x v="3026"/>
    <b v="0"/>
    <x v="20"/>
    <x v="0"/>
    <x v="38"/>
    <x v="1"/>
    <x v="3026"/>
  </r>
  <r>
    <n v="3027"/>
    <x v="3026"/>
    <x v="3025"/>
    <x v="79"/>
    <x v="2017"/>
    <x v="0"/>
    <x v="0"/>
    <s v="USD"/>
    <x v="3022"/>
    <x v="3027"/>
    <b v="0"/>
    <x v="492"/>
    <x v="0"/>
    <x v="38"/>
    <x v="0"/>
    <x v="3027"/>
  </r>
  <r>
    <n v="3028"/>
    <x v="3027"/>
    <x v="3026"/>
    <x v="10"/>
    <x v="2018"/>
    <x v="0"/>
    <x v="0"/>
    <s v="USD"/>
    <x v="3023"/>
    <x v="3028"/>
    <b v="0"/>
    <x v="221"/>
    <x v="0"/>
    <x v="38"/>
    <x v="2"/>
    <x v="3028"/>
  </r>
  <r>
    <n v="3029"/>
    <x v="3028"/>
    <x v="3027"/>
    <x v="11"/>
    <x v="2019"/>
    <x v="0"/>
    <x v="0"/>
    <s v="USD"/>
    <x v="3024"/>
    <x v="3029"/>
    <b v="0"/>
    <x v="493"/>
    <x v="0"/>
    <x v="38"/>
    <x v="3"/>
    <x v="3029"/>
  </r>
  <r>
    <n v="3030"/>
    <x v="3029"/>
    <x v="3028"/>
    <x v="257"/>
    <x v="122"/>
    <x v="0"/>
    <x v="0"/>
    <s v="USD"/>
    <x v="3025"/>
    <x v="3030"/>
    <b v="0"/>
    <x v="14"/>
    <x v="0"/>
    <x v="38"/>
    <x v="0"/>
    <x v="3030"/>
  </r>
  <r>
    <n v="3031"/>
    <x v="3030"/>
    <x v="3029"/>
    <x v="15"/>
    <x v="646"/>
    <x v="0"/>
    <x v="0"/>
    <s v="USD"/>
    <x v="3026"/>
    <x v="3031"/>
    <b v="0"/>
    <x v="60"/>
    <x v="0"/>
    <x v="38"/>
    <x v="2"/>
    <x v="3031"/>
  </r>
  <r>
    <n v="3032"/>
    <x v="3031"/>
    <x v="3030"/>
    <x v="28"/>
    <x v="2020"/>
    <x v="0"/>
    <x v="0"/>
    <s v="USD"/>
    <x v="3027"/>
    <x v="3032"/>
    <b v="0"/>
    <x v="20"/>
    <x v="0"/>
    <x v="38"/>
    <x v="0"/>
    <x v="3032"/>
  </r>
  <r>
    <n v="3033"/>
    <x v="3032"/>
    <x v="3031"/>
    <x v="9"/>
    <x v="2021"/>
    <x v="0"/>
    <x v="0"/>
    <s v="USD"/>
    <x v="3028"/>
    <x v="3033"/>
    <b v="0"/>
    <x v="23"/>
    <x v="0"/>
    <x v="38"/>
    <x v="2"/>
    <x v="3033"/>
  </r>
  <r>
    <n v="3034"/>
    <x v="3033"/>
    <x v="3032"/>
    <x v="57"/>
    <x v="2022"/>
    <x v="0"/>
    <x v="0"/>
    <s v="USD"/>
    <x v="3029"/>
    <x v="3034"/>
    <b v="0"/>
    <x v="494"/>
    <x v="0"/>
    <x v="38"/>
    <x v="2"/>
    <x v="3034"/>
  </r>
  <r>
    <n v="3035"/>
    <x v="3034"/>
    <x v="3033"/>
    <x v="31"/>
    <x v="2023"/>
    <x v="0"/>
    <x v="0"/>
    <s v="USD"/>
    <x v="3030"/>
    <x v="3035"/>
    <b v="0"/>
    <x v="495"/>
    <x v="0"/>
    <x v="38"/>
    <x v="4"/>
    <x v="3035"/>
  </r>
  <r>
    <n v="3036"/>
    <x v="3035"/>
    <x v="3034"/>
    <x v="31"/>
    <x v="2024"/>
    <x v="0"/>
    <x v="0"/>
    <s v="USD"/>
    <x v="3031"/>
    <x v="3036"/>
    <b v="0"/>
    <x v="313"/>
    <x v="0"/>
    <x v="38"/>
    <x v="4"/>
    <x v="3036"/>
  </r>
  <r>
    <n v="3037"/>
    <x v="3036"/>
    <x v="3035"/>
    <x v="2"/>
    <x v="1761"/>
    <x v="0"/>
    <x v="0"/>
    <s v="USD"/>
    <x v="3032"/>
    <x v="3037"/>
    <b v="0"/>
    <x v="58"/>
    <x v="0"/>
    <x v="38"/>
    <x v="7"/>
    <x v="3037"/>
  </r>
  <r>
    <n v="3038"/>
    <x v="3037"/>
    <x v="3036"/>
    <x v="28"/>
    <x v="2025"/>
    <x v="0"/>
    <x v="0"/>
    <s v="USD"/>
    <x v="3033"/>
    <x v="3038"/>
    <b v="0"/>
    <x v="74"/>
    <x v="0"/>
    <x v="38"/>
    <x v="2"/>
    <x v="3038"/>
  </r>
  <r>
    <n v="3039"/>
    <x v="3038"/>
    <x v="3037"/>
    <x v="22"/>
    <x v="2026"/>
    <x v="0"/>
    <x v="0"/>
    <s v="USD"/>
    <x v="3034"/>
    <x v="3039"/>
    <b v="0"/>
    <x v="163"/>
    <x v="0"/>
    <x v="38"/>
    <x v="4"/>
    <x v="3039"/>
  </r>
  <r>
    <n v="3040"/>
    <x v="3039"/>
    <x v="3038"/>
    <x v="9"/>
    <x v="2027"/>
    <x v="0"/>
    <x v="0"/>
    <s v="USD"/>
    <x v="3035"/>
    <x v="3040"/>
    <b v="0"/>
    <x v="288"/>
    <x v="0"/>
    <x v="38"/>
    <x v="0"/>
    <x v="3040"/>
  </r>
  <r>
    <n v="3041"/>
    <x v="3040"/>
    <x v="3039"/>
    <x v="386"/>
    <x v="2028"/>
    <x v="0"/>
    <x v="0"/>
    <s v="USD"/>
    <x v="3036"/>
    <x v="3041"/>
    <b v="0"/>
    <x v="195"/>
    <x v="0"/>
    <x v="38"/>
    <x v="0"/>
    <x v="3041"/>
  </r>
  <r>
    <n v="3042"/>
    <x v="3041"/>
    <x v="3040"/>
    <x v="15"/>
    <x v="1151"/>
    <x v="0"/>
    <x v="1"/>
    <s v="GBP"/>
    <x v="3037"/>
    <x v="3042"/>
    <b v="0"/>
    <x v="77"/>
    <x v="0"/>
    <x v="38"/>
    <x v="0"/>
    <x v="3042"/>
  </r>
  <r>
    <n v="3043"/>
    <x v="3042"/>
    <x v="3041"/>
    <x v="36"/>
    <x v="2029"/>
    <x v="0"/>
    <x v="5"/>
    <s v="CAD"/>
    <x v="3038"/>
    <x v="3043"/>
    <b v="0"/>
    <x v="130"/>
    <x v="0"/>
    <x v="38"/>
    <x v="0"/>
    <x v="3043"/>
  </r>
  <r>
    <n v="3044"/>
    <x v="3043"/>
    <x v="3042"/>
    <x v="14"/>
    <x v="2030"/>
    <x v="0"/>
    <x v="0"/>
    <s v="USD"/>
    <x v="3039"/>
    <x v="3044"/>
    <b v="0"/>
    <x v="239"/>
    <x v="0"/>
    <x v="38"/>
    <x v="2"/>
    <x v="3044"/>
  </r>
  <r>
    <n v="3045"/>
    <x v="3044"/>
    <x v="3043"/>
    <x v="23"/>
    <x v="2031"/>
    <x v="0"/>
    <x v="0"/>
    <s v="USD"/>
    <x v="3040"/>
    <x v="3045"/>
    <b v="0"/>
    <x v="31"/>
    <x v="0"/>
    <x v="38"/>
    <x v="3"/>
    <x v="3045"/>
  </r>
  <r>
    <n v="3046"/>
    <x v="3045"/>
    <x v="3044"/>
    <x v="278"/>
    <x v="2032"/>
    <x v="0"/>
    <x v="0"/>
    <s v="USD"/>
    <x v="3041"/>
    <x v="3046"/>
    <b v="0"/>
    <x v="6"/>
    <x v="0"/>
    <x v="38"/>
    <x v="3"/>
    <x v="3046"/>
  </r>
  <r>
    <n v="3047"/>
    <x v="3046"/>
    <x v="3045"/>
    <x v="2"/>
    <x v="2033"/>
    <x v="0"/>
    <x v="0"/>
    <s v="USD"/>
    <x v="3042"/>
    <x v="3047"/>
    <b v="0"/>
    <x v="9"/>
    <x v="0"/>
    <x v="38"/>
    <x v="2"/>
    <x v="3047"/>
  </r>
  <r>
    <n v="3048"/>
    <x v="3047"/>
    <x v="3046"/>
    <x v="10"/>
    <x v="2034"/>
    <x v="0"/>
    <x v="0"/>
    <s v="USD"/>
    <x v="3043"/>
    <x v="3048"/>
    <b v="0"/>
    <x v="5"/>
    <x v="0"/>
    <x v="38"/>
    <x v="3"/>
    <x v="3048"/>
  </r>
  <r>
    <n v="3049"/>
    <x v="3048"/>
    <x v="3047"/>
    <x v="192"/>
    <x v="417"/>
    <x v="0"/>
    <x v="0"/>
    <s v="USD"/>
    <x v="3044"/>
    <x v="3049"/>
    <b v="0"/>
    <x v="241"/>
    <x v="0"/>
    <x v="38"/>
    <x v="0"/>
    <x v="3049"/>
  </r>
  <r>
    <n v="3050"/>
    <x v="3049"/>
    <x v="3048"/>
    <x v="20"/>
    <x v="69"/>
    <x v="0"/>
    <x v="0"/>
    <s v="USD"/>
    <x v="3045"/>
    <x v="3050"/>
    <b v="0"/>
    <x v="82"/>
    <x v="0"/>
    <x v="38"/>
    <x v="2"/>
    <x v="3050"/>
  </r>
  <r>
    <n v="3051"/>
    <x v="3050"/>
    <x v="3049"/>
    <x v="8"/>
    <x v="2035"/>
    <x v="2"/>
    <x v="1"/>
    <s v="GBP"/>
    <x v="3046"/>
    <x v="3051"/>
    <b v="1"/>
    <x v="2"/>
    <x v="1"/>
    <x v="38"/>
    <x v="1"/>
    <x v="3051"/>
  </r>
  <r>
    <n v="3052"/>
    <x v="3051"/>
    <x v="3050"/>
    <x v="63"/>
    <x v="735"/>
    <x v="2"/>
    <x v="0"/>
    <s v="USD"/>
    <x v="3047"/>
    <x v="3052"/>
    <b v="0"/>
    <x v="84"/>
    <x v="1"/>
    <x v="38"/>
    <x v="0"/>
    <x v="3052"/>
  </r>
  <r>
    <n v="3053"/>
    <x v="3052"/>
    <x v="3051"/>
    <x v="3"/>
    <x v="130"/>
    <x v="2"/>
    <x v="0"/>
    <s v="USD"/>
    <x v="3048"/>
    <x v="3053"/>
    <b v="0"/>
    <x v="83"/>
    <x v="1"/>
    <x v="38"/>
    <x v="3"/>
    <x v="3053"/>
  </r>
  <r>
    <n v="3054"/>
    <x v="3053"/>
    <x v="3052"/>
    <x v="43"/>
    <x v="117"/>
    <x v="2"/>
    <x v="0"/>
    <s v="USD"/>
    <x v="3049"/>
    <x v="3054"/>
    <b v="0"/>
    <x v="78"/>
    <x v="1"/>
    <x v="38"/>
    <x v="0"/>
    <x v="3054"/>
  </r>
  <r>
    <n v="3055"/>
    <x v="3054"/>
    <x v="3053"/>
    <x v="22"/>
    <x v="116"/>
    <x v="2"/>
    <x v="0"/>
    <s v="USD"/>
    <x v="3050"/>
    <x v="3055"/>
    <b v="0"/>
    <x v="29"/>
    <x v="1"/>
    <x v="38"/>
    <x v="3"/>
    <x v="3055"/>
  </r>
  <r>
    <n v="3056"/>
    <x v="3055"/>
    <x v="3054"/>
    <x v="31"/>
    <x v="117"/>
    <x v="2"/>
    <x v="0"/>
    <s v="USD"/>
    <x v="3051"/>
    <x v="3056"/>
    <b v="0"/>
    <x v="78"/>
    <x v="1"/>
    <x v="38"/>
    <x v="3"/>
    <x v="3056"/>
  </r>
  <r>
    <n v="3057"/>
    <x v="3056"/>
    <x v="3055"/>
    <x v="63"/>
    <x v="117"/>
    <x v="2"/>
    <x v="1"/>
    <s v="GBP"/>
    <x v="3052"/>
    <x v="3057"/>
    <b v="0"/>
    <x v="78"/>
    <x v="1"/>
    <x v="38"/>
    <x v="2"/>
    <x v="3057"/>
  </r>
  <r>
    <n v="3058"/>
    <x v="3057"/>
    <x v="3056"/>
    <x v="102"/>
    <x v="158"/>
    <x v="2"/>
    <x v="13"/>
    <s v="EUR"/>
    <x v="3053"/>
    <x v="3058"/>
    <b v="0"/>
    <x v="83"/>
    <x v="1"/>
    <x v="38"/>
    <x v="2"/>
    <x v="3058"/>
  </r>
  <r>
    <n v="3059"/>
    <x v="3058"/>
    <x v="3057"/>
    <x v="36"/>
    <x v="2036"/>
    <x v="2"/>
    <x v="0"/>
    <s v="USD"/>
    <x v="3054"/>
    <x v="3059"/>
    <b v="0"/>
    <x v="202"/>
    <x v="1"/>
    <x v="38"/>
    <x v="3"/>
    <x v="3059"/>
  </r>
  <r>
    <n v="3060"/>
    <x v="3059"/>
    <x v="3058"/>
    <x v="135"/>
    <x v="400"/>
    <x v="2"/>
    <x v="0"/>
    <s v="USD"/>
    <x v="3055"/>
    <x v="3060"/>
    <b v="0"/>
    <x v="79"/>
    <x v="1"/>
    <x v="38"/>
    <x v="0"/>
    <x v="3060"/>
  </r>
  <r>
    <n v="3061"/>
    <x v="3060"/>
    <x v="3059"/>
    <x v="80"/>
    <x v="117"/>
    <x v="2"/>
    <x v="0"/>
    <s v="USD"/>
    <x v="3056"/>
    <x v="3061"/>
    <b v="0"/>
    <x v="78"/>
    <x v="1"/>
    <x v="38"/>
    <x v="3"/>
    <x v="3061"/>
  </r>
  <r>
    <n v="3062"/>
    <x v="3061"/>
    <x v="3060"/>
    <x v="3"/>
    <x v="2037"/>
    <x v="2"/>
    <x v="0"/>
    <s v="USD"/>
    <x v="3057"/>
    <x v="3062"/>
    <b v="0"/>
    <x v="85"/>
    <x v="1"/>
    <x v="38"/>
    <x v="0"/>
    <x v="3062"/>
  </r>
  <r>
    <n v="3063"/>
    <x v="3062"/>
    <x v="3061"/>
    <x v="9"/>
    <x v="2038"/>
    <x v="2"/>
    <x v="0"/>
    <s v="USD"/>
    <x v="3058"/>
    <x v="3063"/>
    <b v="0"/>
    <x v="23"/>
    <x v="1"/>
    <x v="38"/>
    <x v="2"/>
    <x v="3063"/>
  </r>
  <r>
    <n v="3064"/>
    <x v="3063"/>
    <x v="3062"/>
    <x v="96"/>
    <x v="2039"/>
    <x v="2"/>
    <x v="0"/>
    <s v="USD"/>
    <x v="3059"/>
    <x v="3064"/>
    <b v="0"/>
    <x v="250"/>
    <x v="1"/>
    <x v="38"/>
    <x v="0"/>
    <x v="3064"/>
  </r>
  <r>
    <n v="3065"/>
    <x v="3064"/>
    <x v="3063"/>
    <x v="31"/>
    <x v="115"/>
    <x v="2"/>
    <x v="0"/>
    <s v="USD"/>
    <x v="3060"/>
    <x v="3065"/>
    <b v="0"/>
    <x v="84"/>
    <x v="1"/>
    <x v="38"/>
    <x v="3"/>
    <x v="3065"/>
  </r>
  <r>
    <n v="3066"/>
    <x v="3065"/>
    <x v="3064"/>
    <x v="90"/>
    <x v="2040"/>
    <x v="2"/>
    <x v="2"/>
    <s v="AUD"/>
    <x v="3061"/>
    <x v="3066"/>
    <b v="0"/>
    <x v="41"/>
    <x v="1"/>
    <x v="38"/>
    <x v="2"/>
    <x v="3066"/>
  </r>
  <r>
    <n v="3067"/>
    <x v="3066"/>
    <x v="3065"/>
    <x v="6"/>
    <x v="148"/>
    <x v="2"/>
    <x v="4"/>
    <s v="NZD"/>
    <x v="3062"/>
    <x v="3067"/>
    <b v="0"/>
    <x v="29"/>
    <x v="1"/>
    <x v="38"/>
    <x v="0"/>
    <x v="3067"/>
  </r>
  <r>
    <n v="3068"/>
    <x v="3067"/>
    <x v="3066"/>
    <x v="65"/>
    <x v="442"/>
    <x v="2"/>
    <x v="0"/>
    <s v="USD"/>
    <x v="3063"/>
    <x v="3068"/>
    <b v="0"/>
    <x v="84"/>
    <x v="1"/>
    <x v="38"/>
    <x v="0"/>
    <x v="3068"/>
  </r>
  <r>
    <n v="3069"/>
    <x v="3068"/>
    <x v="3067"/>
    <x v="28"/>
    <x v="385"/>
    <x v="2"/>
    <x v="0"/>
    <s v="USD"/>
    <x v="3064"/>
    <x v="3069"/>
    <b v="0"/>
    <x v="63"/>
    <x v="1"/>
    <x v="38"/>
    <x v="3"/>
    <x v="3069"/>
  </r>
  <r>
    <n v="3070"/>
    <x v="3069"/>
    <x v="3068"/>
    <x v="3"/>
    <x v="2041"/>
    <x v="2"/>
    <x v="1"/>
    <s v="GBP"/>
    <x v="3065"/>
    <x v="3070"/>
    <b v="0"/>
    <x v="38"/>
    <x v="1"/>
    <x v="38"/>
    <x v="2"/>
    <x v="3070"/>
  </r>
  <r>
    <n v="3071"/>
    <x v="3070"/>
    <x v="3069"/>
    <x v="14"/>
    <x v="2042"/>
    <x v="2"/>
    <x v="0"/>
    <s v="USD"/>
    <x v="3066"/>
    <x v="3071"/>
    <b v="0"/>
    <x v="27"/>
    <x v="1"/>
    <x v="38"/>
    <x v="0"/>
    <x v="3071"/>
  </r>
  <r>
    <n v="3072"/>
    <x v="3071"/>
    <x v="3070"/>
    <x v="14"/>
    <x v="369"/>
    <x v="2"/>
    <x v="0"/>
    <s v="USD"/>
    <x v="3067"/>
    <x v="3072"/>
    <b v="0"/>
    <x v="84"/>
    <x v="1"/>
    <x v="38"/>
    <x v="2"/>
    <x v="3072"/>
  </r>
  <r>
    <n v="3073"/>
    <x v="3072"/>
    <x v="3071"/>
    <x v="387"/>
    <x v="2043"/>
    <x v="2"/>
    <x v="0"/>
    <s v="USD"/>
    <x v="3068"/>
    <x v="3073"/>
    <b v="0"/>
    <x v="63"/>
    <x v="1"/>
    <x v="38"/>
    <x v="0"/>
    <x v="3073"/>
  </r>
  <r>
    <n v="3074"/>
    <x v="3073"/>
    <x v="3072"/>
    <x v="31"/>
    <x v="1178"/>
    <x v="2"/>
    <x v="6"/>
    <s v="EUR"/>
    <x v="3069"/>
    <x v="3074"/>
    <b v="0"/>
    <x v="83"/>
    <x v="1"/>
    <x v="38"/>
    <x v="2"/>
    <x v="3074"/>
  </r>
  <r>
    <n v="3075"/>
    <x v="3074"/>
    <x v="3073"/>
    <x v="36"/>
    <x v="2044"/>
    <x v="2"/>
    <x v="0"/>
    <s v="USD"/>
    <x v="3070"/>
    <x v="3075"/>
    <b v="0"/>
    <x v="9"/>
    <x v="1"/>
    <x v="38"/>
    <x v="2"/>
    <x v="3075"/>
  </r>
  <r>
    <n v="3076"/>
    <x v="3075"/>
    <x v="3074"/>
    <x v="3"/>
    <x v="84"/>
    <x v="2"/>
    <x v="0"/>
    <s v="USD"/>
    <x v="3071"/>
    <x v="3076"/>
    <b v="0"/>
    <x v="133"/>
    <x v="1"/>
    <x v="38"/>
    <x v="0"/>
    <x v="3076"/>
  </r>
  <r>
    <n v="3077"/>
    <x v="3076"/>
    <x v="3075"/>
    <x v="29"/>
    <x v="522"/>
    <x v="2"/>
    <x v="5"/>
    <s v="CAD"/>
    <x v="3072"/>
    <x v="3077"/>
    <b v="0"/>
    <x v="84"/>
    <x v="1"/>
    <x v="38"/>
    <x v="1"/>
    <x v="3077"/>
  </r>
  <r>
    <n v="3078"/>
    <x v="3077"/>
    <x v="3076"/>
    <x v="127"/>
    <x v="1840"/>
    <x v="2"/>
    <x v="0"/>
    <s v="USD"/>
    <x v="3073"/>
    <x v="3078"/>
    <b v="0"/>
    <x v="83"/>
    <x v="1"/>
    <x v="38"/>
    <x v="0"/>
    <x v="3078"/>
  </r>
  <r>
    <n v="3079"/>
    <x v="3078"/>
    <x v="3077"/>
    <x v="388"/>
    <x v="2045"/>
    <x v="2"/>
    <x v="0"/>
    <s v="USD"/>
    <x v="3074"/>
    <x v="3079"/>
    <b v="0"/>
    <x v="74"/>
    <x v="1"/>
    <x v="38"/>
    <x v="0"/>
    <x v="3079"/>
  </r>
  <r>
    <n v="3080"/>
    <x v="3079"/>
    <x v="3078"/>
    <x v="71"/>
    <x v="308"/>
    <x v="2"/>
    <x v="0"/>
    <s v="USD"/>
    <x v="3075"/>
    <x v="3080"/>
    <b v="0"/>
    <x v="63"/>
    <x v="1"/>
    <x v="38"/>
    <x v="3"/>
    <x v="3080"/>
  </r>
  <r>
    <n v="3081"/>
    <x v="3080"/>
    <x v="3079"/>
    <x v="80"/>
    <x v="2046"/>
    <x v="2"/>
    <x v="0"/>
    <s v="USD"/>
    <x v="3076"/>
    <x v="3081"/>
    <b v="0"/>
    <x v="81"/>
    <x v="1"/>
    <x v="38"/>
    <x v="0"/>
    <x v="3081"/>
  </r>
  <r>
    <n v="3082"/>
    <x v="3081"/>
    <x v="3080"/>
    <x v="7"/>
    <x v="117"/>
    <x v="2"/>
    <x v="0"/>
    <s v="USD"/>
    <x v="3077"/>
    <x v="3082"/>
    <b v="0"/>
    <x v="78"/>
    <x v="1"/>
    <x v="38"/>
    <x v="0"/>
    <x v="3082"/>
  </r>
  <r>
    <n v="3083"/>
    <x v="3082"/>
    <x v="3081"/>
    <x v="22"/>
    <x v="443"/>
    <x v="2"/>
    <x v="0"/>
    <s v="USD"/>
    <x v="3078"/>
    <x v="3083"/>
    <b v="0"/>
    <x v="83"/>
    <x v="1"/>
    <x v="38"/>
    <x v="3"/>
    <x v="3083"/>
  </r>
  <r>
    <n v="3084"/>
    <x v="3083"/>
    <x v="3082"/>
    <x v="389"/>
    <x v="2047"/>
    <x v="2"/>
    <x v="0"/>
    <s v="USD"/>
    <x v="3079"/>
    <x v="3084"/>
    <b v="0"/>
    <x v="79"/>
    <x v="1"/>
    <x v="38"/>
    <x v="0"/>
    <x v="3084"/>
  </r>
  <r>
    <n v="3085"/>
    <x v="3084"/>
    <x v="3083"/>
    <x v="31"/>
    <x v="904"/>
    <x v="2"/>
    <x v="0"/>
    <s v="USD"/>
    <x v="3080"/>
    <x v="3085"/>
    <b v="0"/>
    <x v="82"/>
    <x v="1"/>
    <x v="38"/>
    <x v="0"/>
    <x v="3085"/>
  </r>
  <r>
    <n v="3086"/>
    <x v="3085"/>
    <x v="3084"/>
    <x v="22"/>
    <x v="155"/>
    <x v="2"/>
    <x v="13"/>
    <s v="EUR"/>
    <x v="3081"/>
    <x v="3086"/>
    <b v="0"/>
    <x v="83"/>
    <x v="1"/>
    <x v="38"/>
    <x v="0"/>
    <x v="3086"/>
  </r>
  <r>
    <n v="3087"/>
    <x v="3086"/>
    <x v="3085"/>
    <x v="22"/>
    <x v="366"/>
    <x v="2"/>
    <x v="0"/>
    <s v="USD"/>
    <x v="3082"/>
    <x v="3087"/>
    <b v="0"/>
    <x v="84"/>
    <x v="1"/>
    <x v="38"/>
    <x v="2"/>
    <x v="3087"/>
  </r>
  <r>
    <n v="3088"/>
    <x v="3087"/>
    <x v="3086"/>
    <x v="99"/>
    <x v="691"/>
    <x v="2"/>
    <x v="0"/>
    <s v="USD"/>
    <x v="3083"/>
    <x v="3088"/>
    <b v="0"/>
    <x v="83"/>
    <x v="1"/>
    <x v="38"/>
    <x v="3"/>
    <x v="3088"/>
  </r>
  <r>
    <n v="3089"/>
    <x v="3088"/>
    <x v="3087"/>
    <x v="31"/>
    <x v="2048"/>
    <x v="2"/>
    <x v="0"/>
    <s v="USD"/>
    <x v="3084"/>
    <x v="3089"/>
    <b v="0"/>
    <x v="43"/>
    <x v="1"/>
    <x v="38"/>
    <x v="2"/>
    <x v="3089"/>
  </r>
  <r>
    <n v="3090"/>
    <x v="3089"/>
    <x v="3088"/>
    <x v="390"/>
    <x v="2049"/>
    <x v="2"/>
    <x v="0"/>
    <s v="USD"/>
    <x v="3085"/>
    <x v="3090"/>
    <b v="0"/>
    <x v="82"/>
    <x v="1"/>
    <x v="38"/>
    <x v="0"/>
    <x v="3090"/>
  </r>
  <r>
    <n v="3091"/>
    <x v="3090"/>
    <x v="3089"/>
    <x v="10"/>
    <x v="2050"/>
    <x v="2"/>
    <x v="0"/>
    <s v="USD"/>
    <x v="3086"/>
    <x v="3091"/>
    <b v="0"/>
    <x v="82"/>
    <x v="1"/>
    <x v="38"/>
    <x v="2"/>
    <x v="3091"/>
  </r>
  <r>
    <n v="3092"/>
    <x v="3091"/>
    <x v="3090"/>
    <x v="57"/>
    <x v="2051"/>
    <x v="2"/>
    <x v="0"/>
    <s v="USD"/>
    <x v="3087"/>
    <x v="3092"/>
    <b v="0"/>
    <x v="64"/>
    <x v="1"/>
    <x v="38"/>
    <x v="0"/>
    <x v="3092"/>
  </r>
  <r>
    <n v="3093"/>
    <x v="3092"/>
    <x v="3091"/>
    <x v="23"/>
    <x v="2052"/>
    <x v="2"/>
    <x v="5"/>
    <s v="CAD"/>
    <x v="2806"/>
    <x v="3093"/>
    <b v="0"/>
    <x v="57"/>
    <x v="1"/>
    <x v="38"/>
    <x v="3"/>
    <x v="3093"/>
  </r>
  <r>
    <n v="3094"/>
    <x v="3093"/>
    <x v="3092"/>
    <x v="57"/>
    <x v="379"/>
    <x v="2"/>
    <x v="0"/>
    <s v="USD"/>
    <x v="3088"/>
    <x v="3094"/>
    <b v="0"/>
    <x v="29"/>
    <x v="1"/>
    <x v="38"/>
    <x v="0"/>
    <x v="3094"/>
  </r>
  <r>
    <n v="3095"/>
    <x v="3094"/>
    <x v="3093"/>
    <x v="391"/>
    <x v="155"/>
    <x v="2"/>
    <x v="0"/>
    <s v="USD"/>
    <x v="3089"/>
    <x v="3095"/>
    <b v="0"/>
    <x v="29"/>
    <x v="1"/>
    <x v="38"/>
    <x v="2"/>
    <x v="3095"/>
  </r>
  <r>
    <n v="3096"/>
    <x v="3095"/>
    <x v="3094"/>
    <x v="22"/>
    <x v="1955"/>
    <x v="2"/>
    <x v="0"/>
    <s v="USD"/>
    <x v="3090"/>
    <x v="3096"/>
    <b v="0"/>
    <x v="25"/>
    <x v="1"/>
    <x v="38"/>
    <x v="0"/>
    <x v="3096"/>
  </r>
  <r>
    <n v="3097"/>
    <x v="3096"/>
    <x v="3095"/>
    <x v="3"/>
    <x v="2053"/>
    <x v="2"/>
    <x v="1"/>
    <s v="GBP"/>
    <x v="3091"/>
    <x v="3097"/>
    <b v="0"/>
    <x v="288"/>
    <x v="1"/>
    <x v="38"/>
    <x v="2"/>
    <x v="3097"/>
  </r>
  <r>
    <n v="3098"/>
    <x v="3097"/>
    <x v="3096"/>
    <x v="392"/>
    <x v="2054"/>
    <x v="2"/>
    <x v="0"/>
    <s v="USD"/>
    <x v="3092"/>
    <x v="3098"/>
    <b v="0"/>
    <x v="74"/>
    <x v="1"/>
    <x v="38"/>
    <x v="0"/>
    <x v="3098"/>
  </r>
  <r>
    <n v="3099"/>
    <x v="3098"/>
    <x v="3097"/>
    <x v="13"/>
    <x v="2055"/>
    <x v="2"/>
    <x v="0"/>
    <s v="USD"/>
    <x v="3093"/>
    <x v="3099"/>
    <b v="0"/>
    <x v="81"/>
    <x v="1"/>
    <x v="38"/>
    <x v="2"/>
    <x v="3099"/>
  </r>
  <r>
    <n v="3100"/>
    <x v="3099"/>
    <x v="3098"/>
    <x v="14"/>
    <x v="2056"/>
    <x v="2"/>
    <x v="0"/>
    <s v="USD"/>
    <x v="3094"/>
    <x v="3100"/>
    <b v="0"/>
    <x v="62"/>
    <x v="1"/>
    <x v="38"/>
    <x v="3"/>
    <x v="3100"/>
  </r>
  <r>
    <n v="3101"/>
    <x v="3100"/>
    <x v="3099"/>
    <x v="30"/>
    <x v="452"/>
    <x v="2"/>
    <x v="6"/>
    <s v="EUR"/>
    <x v="3095"/>
    <x v="3101"/>
    <b v="0"/>
    <x v="8"/>
    <x v="1"/>
    <x v="38"/>
    <x v="0"/>
    <x v="3101"/>
  </r>
  <r>
    <n v="3102"/>
    <x v="3101"/>
    <x v="3100"/>
    <x v="194"/>
    <x v="2057"/>
    <x v="2"/>
    <x v="1"/>
    <s v="GBP"/>
    <x v="3096"/>
    <x v="3102"/>
    <b v="0"/>
    <x v="240"/>
    <x v="1"/>
    <x v="38"/>
    <x v="2"/>
    <x v="3102"/>
  </r>
  <r>
    <n v="3103"/>
    <x v="3102"/>
    <x v="3101"/>
    <x v="393"/>
    <x v="143"/>
    <x v="2"/>
    <x v="0"/>
    <s v="USD"/>
    <x v="3097"/>
    <x v="3103"/>
    <b v="0"/>
    <x v="84"/>
    <x v="1"/>
    <x v="38"/>
    <x v="0"/>
    <x v="3103"/>
  </r>
  <r>
    <n v="3104"/>
    <x v="3103"/>
    <x v="3102"/>
    <x v="23"/>
    <x v="1699"/>
    <x v="2"/>
    <x v="2"/>
    <s v="AUD"/>
    <x v="3098"/>
    <x v="3104"/>
    <b v="0"/>
    <x v="81"/>
    <x v="1"/>
    <x v="38"/>
    <x v="0"/>
    <x v="3104"/>
  </r>
  <r>
    <n v="3105"/>
    <x v="3104"/>
    <x v="3103"/>
    <x v="394"/>
    <x v="2058"/>
    <x v="2"/>
    <x v="0"/>
    <s v="USD"/>
    <x v="3099"/>
    <x v="3105"/>
    <b v="0"/>
    <x v="162"/>
    <x v="1"/>
    <x v="38"/>
    <x v="3"/>
    <x v="3105"/>
  </r>
  <r>
    <n v="3106"/>
    <x v="3105"/>
    <x v="3104"/>
    <x v="28"/>
    <x v="781"/>
    <x v="2"/>
    <x v="1"/>
    <s v="GBP"/>
    <x v="3100"/>
    <x v="3106"/>
    <b v="0"/>
    <x v="80"/>
    <x v="1"/>
    <x v="38"/>
    <x v="0"/>
    <x v="3106"/>
  </r>
  <r>
    <n v="3107"/>
    <x v="3106"/>
    <x v="3105"/>
    <x v="79"/>
    <x v="2059"/>
    <x v="2"/>
    <x v="0"/>
    <s v="USD"/>
    <x v="3101"/>
    <x v="3107"/>
    <b v="0"/>
    <x v="60"/>
    <x v="1"/>
    <x v="38"/>
    <x v="0"/>
    <x v="3107"/>
  </r>
  <r>
    <n v="3108"/>
    <x v="3107"/>
    <x v="3106"/>
    <x v="63"/>
    <x v="375"/>
    <x v="2"/>
    <x v="0"/>
    <s v="USD"/>
    <x v="3102"/>
    <x v="3108"/>
    <b v="0"/>
    <x v="84"/>
    <x v="1"/>
    <x v="38"/>
    <x v="0"/>
    <x v="3108"/>
  </r>
  <r>
    <n v="3109"/>
    <x v="3108"/>
    <x v="3107"/>
    <x v="228"/>
    <x v="2060"/>
    <x v="2"/>
    <x v="0"/>
    <s v="USD"/>
    <x v="3103"/>
    <x v="3109"/>
    <b v="0"/>
    <x v="229"/>
    <x v="1"/>
    <x v="38"/>
    <x v="3"/>
    <x v="3109"/>
  </r>
  <r>
    <n v="3110"/>
    <x v="3109"/>
    <x v="3108"/>
    <x v="31"/>
    <x v="115"/>
    <x v="2"/>
    <x v="0"/>
    <s v="USD"/>
    <x v="3104"/>
    <x v="3110"/>
    <b v="0"/>
    <x v="29"/>
    <x v="1"/>
    <x v="38"/>
    <x v="1"/>
    <x v="3110"/>
  </r>
  <r>
    <n v="3111"/>
    <x v="3110"/>
    <x v="3109"/>
    <x v="22"/>
    <x v="2061"/>
    <x v="2"/>
    <x v="0"/>
    <s v="USD"/>
    <x v="3105"/>
    <x v="3111"/>
    <b v="0"/>
    <x v="88"/>
    <x v="1"/>
    <x v="38"/>
    <x v="3"/>
    <x v="3111"/>
  </r>
  <r>
    <n v="3112"/>
    <x v="3111"/>
    <x v="3110"/>
    <x v="34"/>
    <x v="2062"/>
    <x v="2"/>
    <x v="0"/>
    <s v="USD"/>
    <x v="3106"/>
    <x v="3112"/>
    <b v="0"/>
    <x v="82"/>
    <x v="1"/>
    <x v="38"/>
    <x v="2"/>
    <x v="3112"/>
  </r>
  <r>
    <n v="3113"/>
    <x v="3112"/>
    <x v="3111"/>
    <x v="395"/>
    <x v="673"/>
    <x v="2"/>
    <x v="0"/>
    <s v="USD"/>
    <x v="3107"/>
    <x v="3113"/>
    <b v="0"/>
    <x v="77"/>
    <x v="1"/>
    <x v="38"/>
    <x v="0"/>
    <x v="3113"/>
  </r>
  <r>
    <n v="3114"/>
    <x v="3113"/>
    <x v="3112"/>
    <x v="96"/>
    <x v="117"/>
    <x v="2"/>
    <x v="0"/>
    <s v="USD"/>
    <x v="3108"/>
    <x v="3114"/>
    <b v="0"/>
    <x v="78"/>
    <x v="1"/>
    <x v="38"/>
    <x v="3"/>
    <x v="3114"/>
  </r>
  <r>
    <n v="3115"/>
    <x v="3114"/>
    <x v="3113"/>
    <x v="3"/>
    <x v="452"/>
    <x v="2"/>
    <x v="11"/>
    <s v="SEK"/>
    <x v="3109"/>
    <x v="3115"/>
    <b v="0"/>
    <x v="29"/>
    <x v="1"/>
    <x v="38"/>
    <x v="2"/>
    <x v="3115"/>
  </r>
  <r>
    <n v="3116"/>
    <x v="3115"/>
    <x v="3114"/>
    <x v="47"/>
    <x v="357"/>
    <x v="2"/>
    <x v="0"/>
    <s v="USD"/>
    <x v="3110"/>
    <x v="3116"/>
    <b v="0"/>
    <x v="73"/>
    <x v="1"/>
    <x v="38"/>
    <x v="0"/>
    <x v="3116"/>
  </r>
  <r>
    <n v="3117"/>
    <x v="3116"/>
    <x v="3115"/>
    <x v="28"/>
    <x v="116"/>
    <x v="2"/>
    <x v="1"/>
    <s v="GBP"/>
    <x v="3111"/>
    <x v="3117"/>
    <b v="0"/>
    <x v="29"/>
    <x v="1"/>
    <x v="38"/>
    <x v="2"/>
    <x v="3117"/>
  </r>
  <r>
    <n v="3118"/>
    <x v="3117"/>
    <x v="3116"/>
    <x v="69"/>
    <x v="551"/>
    <x v="2"/>
    <x v="11"/>
    <s v="SEK"/>
    <x v="3112"/>
    <x v="3118"/>
    <b v="0"/>
    <x v="84"/>
    <x v="1"/>
    <x v="38"/>
    <x v="2"/>
    <x v="3118"/>
  </r>
  <r>
    <n v="3119"/>
    <x v="3118"/>
    <x v="3117"/>
    <x v="3"/>
    <x v="139"/>
    <x v="2"/>
    <x v="0"/>
    <s v="USD"/>
    <x v="3113"/>
    <x v="3119"/>
    <b v="0"/>
    <x v="29"/>
    <x v="1"/>
    <x v="38"/>
    <x v="0"/>
    <x v="3119"/>
  </r>
  <r>
    <n v="3120"/>
    <x v="3119"/>
    <x v="3118"/>
    <x v="396"/>
    <x v="1491"/>
    <x v="2"/>
    <x v="9"/>
    <s v="EUR"/>
    <x v="3114"/>
    <x v="3120"/>
    <b v="0"/>
    <x v="73"/>
    <x v="1"/>
    <x v="38"/>
    <x v="2"/>
    <x v="3120"/>
  </r>
  <r>
    <n v="3121"/>
    <x v="3120"/>
    <x v="3119"/>
    <x v="15"/>
    <x v="115"/>
    <x v="1"/>
    <x v="5"/>
    <s v="CAD"/>
    <x v="3115"/>
    <x v="3121"/>
    <b v="0"/>
    <x v="29"/>
    <x v="1"/>
    <x v="38"/>
    <x v="3"/>
    <x v="3121"/>
  </r>
  <r>
    <n v="3122"/>
    <x v="3121"/>
    <x v="3120"/>
    <x v="212"/>
    <x v="851"/>
    <x v="1"/>
    <x v="0"/>
    <s v="USD"/>
    <x v="3116"/>
    <x v="3122"/>
    <b v="0"/>
    <x v="84"/>
    <x v="1"/>
    <x v="38"/>
    <x v="2"/>
    <x v="3122"/>
  </r>
  <r>
    <n v="3123"/>
    <x v="3122"/>
    <x v="3121"/>
    <x v="152"/>
    <x v="2063"/>
    <x v="1"/>
    <x v="0"/>
    <s v="USD"/>
    <x v="3117"/>
    <x v="3123"/>
    <b v="0"/>
    <x v="493"/>
    <x v="1"/>
    <x v="38"/>
    <x v="2"/>
    <x v="3123"/>
  </r>
  <r>
    <n v="3124"/>
    <x v="3123"/>
    <x v="3122"/>
    <x v="397"/>
    <x v="375"/>
    <x v="1"/>
    <x v="0"/>
    <s v="USD"/>
    <x v="3118"/>
    <x v="3124"/>
    <b v="0"/>
    <x v="80"/>
    <x v="1"/>
    <x v="38"/>
    <x v="3"/>
    <x v="3124"/>
  </r>
  <r>
    <n v="3125"/>
    <x v="3124"/>
    <x v="3123"/>
    <x v="86"/>
    <x v="117"/>
    <x v="1"/>
    <x v="0"/>
    <s v="USD"/>
    <x v="3119"/>
    <x v="3125"/>
    <b v="0"/>
    <x v="78"/>
    <x v="1"/>
    <x v="38"/>
    <x v="0"/>
    <x v="3125"/>
  </r>
  <r>
    <n v="3126"/>
    <x v="3125"/>
    <x v="3124"/>
    <x v="31"/>
    <x v="578"/>
    <x v="1"/>
    <x v="0"/>
    <s v="USD"/>
    <x v="3120"/>
    <x v="3126"/>
    <b v="0"/>
    <x v="57"/>
    <x v="1"/>
    <x v="38"/>
    <x v="2"/>
    <x v="3126"/>
  </r>
  <r>
    <n v="3127"/>
    <x v="3126"/>
    <x v="3125"/>
    <x v="57"/>
    <x v="117"/>
    <x v="1"/>
    <x v="0"/>
    <s v="USD"/>
    <x v="3121"/>
    <x v="3127"/>
    <b v="0"/>
    <x v="78"/>
    <x v="1"/>
    <x v="38"/>
    <x v="0"/>
    <x v="3127"/>
  </r>
  <r>
    <n v="3128"/>
    <x v="3127"/>
    <x v="3126"/>
    <x v="36"/>
    <x v="2064"/>
    <x v="3"/>
    <x v="0"/>
    <s v="USD"/>
    <x v="3122"/>
    <x v="3128"/>
    <b v="0"/>
    <x v="27"/>
    <x v="1"/>
    <x v="6"/>
    <x v="1"/>
    <x v="3128"/>
  </r>
  <r>
    <n v="3129"/>
    <x v="3128"/>
    <x v="3127"/>
    <x v="21"/>
    <x v="115"/>
    <x v="3"/>
    <x v="0"/>
    <s v="USD"/>
    <x v="3123"/>
    <x v="3129"/>
    <b v="0"/>
    <x v="29"/>
    <x v="1"/>
    <x v="6"/>
    <x v="1"/>
    <x v="3129"/>
  </r>
  <r>
    <n v="3130"/>
    <x v="3129"/>
    <x v="3128"/>
    <x v="3"/>
    <x v="672"/>
    <x v="3"/>
    <x v="0"/>
    <s v="USD"/>
    <x v="3124"/>
    <x v="3130"/>
    <b v="0"/>
    <x v="80"/>
    <x v="1"/>
    <x v="6"/>
    <x v="1"/>
    <x v="3130"/>
  </r>
  <r>
    <n v="3131"/>
    <x v="3130"/>
    <x v="3129"/>
    <x v="393"/>
    <x v="2043"/>
    <x v="3"/>
    <x v="0"/>
    <s v="USD"/>
    <x v="3125"/>
    <x v="3131"/>
    <b v="0"/>
    <x v="8"/>
    <x v="1"/>
    <x v="6"/>
    <x v="1"/>
    <x v="3131"/>
  </r>
  <r>
    <n v="3132"/>
    <x v="3131"/>
    <x v="3130"/>
    <x v="11"/>
    <x v="115"/>
    <x v="3"/>
    <x v="0"/>
    <s v="USD"/>
    <x v="3126"/>
    <x v="3132"/>
    <b v="0"/>
    <x v="29"/>
    <x v="1"/>
    <x v="6"/>
    <x v="1"/>
    <x v="3132"/>
  </r>
  <r>
    <n v="3133"/>
    <x v="3132"/>
    <x v="3131"/>
    <x v="2"/>
    <x v="2065"/>
    <x v="3"/>
    <x v="1"/>
    <s v="GBP"/>
    <x v="3127"/>
    <x v="3133"/>
    <b v="0"/>
    <x v="38"/>
    <x v="1"/>
    <x v="6"/>
    <x v="1"/>
    <x v="3133"/>
  </r>
  <r>
    <n v="3134"/>
    <x v="3133"/>
    <x v="3132"/>
    <x v="28"/>
    <x v="1175"/>
    <x v="3"/>
    <x v="1"/>
    <s v="GBP"/>
    <x v="3128"/>
    <x v="3134"/>
    <b v="0"/>
    <x v="8"/>
    <x v="1"/>
    <x v="6"/>
    <x v="1"/>
    <x v="3134"/>
  </r>
  <r>
    <n v="3135"/>
    <x v="3134"/>
    <x v="3133"/>
    <x v="398"/>
    <x v="2066"/>
    <x v="3"/>
    <x v="0"/>
    <s v="USD"/>
    <x v="3129"/>
    <x v="3135"/>
    <b v="0"/>
    <x v="63"/>
    <x v="1"/>
    <x v="6"/>
    <x v="1"/>
    <x v="3135"/>
  </r>
  <r>
    <n v="3136"/>
    <x v="3135"/>
    <x v="3134"/>
    <x v="2"/>
    <x v="2067"/>
    <x v="3"/>
    <x v="1"/>
    <s v="GBP"/>
    <x v="3130"/>
    <x v="3136"/>
    <b v="0"/>
    <x v="19"/>
    <x v="1"/>
    <x v="6"/>
    <x v="1"/>
    <x v="3136"/>
  </r>
  <r>
    <n v="3137"/>
    <x v="3136"/>
    <x v="3135"/>
    <x v="15"/>
    <x v="155"/>
    <x v="3"/>
    <x v="0"/>
    <s v="USD"/>
    <x v="3131"/>
    <x v="3137"/>
    <b v="0"/>
    <x v="29"/>
    <x v="1"/>
    <x v="6"/>
    <x v="1"/>
    <x v="3137"/>
  </r>
  <r>
    <n v="3138"/>
    <x v="3137"/>
    <x v="3136"/>
    <x v="48"/>
    <x v="117"/>
    <x v="3"/>
    <x v="1"/>
    <s v="GBP"/>
    <x v="3132"/>
    <x v="3138"/>
    <b v="0"/>
    <x v="78"/>
    <x v="1"/>
    <x v="6"/>
    <x v="1"/>
    <x v="3138"/>
  </r>
  <r>
    <n v="3139"/>
    <x v="3138"/>
    <x v="3137"/>
    <x v="63"/>
    <x v="651"/>
    <x v="3"/>
    <x v="14"/>
    <s v="MXN"/>
    <x v="3133"/>
    <x v="3139"/>
    <b v="0"/>
    <x v="79"/>
    <x v="1"/>
    <x v="6"/>
    <x v="1"/>
    <x v="3139"/>
  </r>
  <r>
    <n v="3140"/>
    <x v="3139"/>
    <x v="3138"/>
    <x v="3"/>
    <x v="2068"/>
    <x v="3"/>
    <x v="6"/>
    <s v="EUR"/>
    <x v="3134"/>
    <x v="3140"/>
    <b v="0"/>
    <x v="80"/>
    <x v="1"/>
    <x v="6"/>
    <x v="1"/>
    <x v="3140"/>
  </r>
  <r>
    <n v="3141"/>
    <x v="3140"/>
    <x v="3139"/>
    <x v="2"/>
    <x v="2069"/>
    <x v="3"/>
    <x v="9"/>
    <s v="EUR"/>
    <x v="3135"/>
    <x v="3141"/>
    <b v="0"/>
    <x v="22"/>
    <x v="1"/>
    <x v="6"/>
    <x v="1"/>
    <x v="3141"/>
  </r>
  <r>
    <n v="3142"/>
    <x v="3141"/>
    <x v="3140"/>
    <x v="181"/>
    <x v="372"/>
    <x v="3"/>
    <x v="1"/>
    <s v="GBP"/>
    <x v="3136"/>
    <x v="3142"/>
    <b v="0"/>
    <x v="83"/>
    <x v="1"/>
    <x v="6"/>
    <x v="1"/>
    <x v="3142"/>
  </r>
  <r>
    <n v="3143"/>
    <x v="3142"/>
    <x v="3141"/>
    <x v="176"/>
    <x v="117"/>
    <x v="3"/>
    <x v="1"/>
    <s v="GBP"/>
    <x v="3137"/>
    <x v="3143"/>
    <b v="0"/>
    <x v="78"/>
    <x v="1"/>
    <x v="6"/>
    <x v="1"/>
    <x v="3143"/>
  </r>
  <r>
    <n v="3144"/>
    <x v="3143"/>
    <x v="3142"/>
    <x v="3"/>
    <x v="2070"/>
    <x v="3"/>
    <x v="0"/>
    <s v="USD"/>
    <x v="3138"/>
    <x v="3144"/>
    <b v="0"/>
    <x v="209"/>
    <x v="1"/>
    <x v="6"/>
    <x v="1"/>
    <x v="3144"/>
  </r>
  <r>
    <n v="3145"/>
    <x v="3144"/>
    <x v="3143"/>
    <x v="31"/>
    <x v="117"/>
    <x v="3"/>
    <x v="0"/>
    <s v="USD"/>
    <x v="3139"/>
    <x v="3145"/>
    <b v="0"/>
    <x v="78"/>
    <x v="1"/>
    <x v="6"/>
    <x v="1"/>
    <x v="3145"/>
  </r>
  <r>
    <n v="3146"/>
    <x v="3145"/>
    <x v="3144"/>
    <x v="63"/>
    <x v="2071"/>
    <x v="3"/>
    <x v="14"/>
    <s v="MXN"/>
    <x v="3140"/>
    <x v="3146"/>
    <b v="0"/>
    <x v="8"/>
    <x v="1"/>
    <x v="6"/>
    <x v="1"/>
    <x v="3146"/>
  </r>
  <r>
    <n v="3147"/>
    <x v="3146"/>
    <x v="3145"/>
    <x v="22"/>
    <x v="2072"/>
    <x v="0"/>
    <x v="0"/>
    <s v="USD"/>
    <x v="3141"/>
    <x v="3147"/>
    <b v="1"/>
    <x v="496"/>
    <x v="0"/>
    <x v="6"/>
    <x v="3"/>
    <x v="3147"/>
  </r>
  <r>
    <n v="3148"/>
    <x v="3147"/>
    <x v="3146"/>
    <x v="40"/>
    <x v="2073"/>
    <x v="0"/>
    <x v="0"/>
    <s v="USD"/>
    <x v="3142"/>
    <x v="3148"/>
    <b v="1"/>
    <x v="7"/>
    <x v="0"/>
    <x v="6"/>
    <x v="3"/>
    <x v="3148"/>
  </r>
  <r>
    <n v="3149"/>
    <x v="3148"/>
    <x v="3147"/>
    <x v="21"/>
    <x v="166"/>
    <x v="0"/>
    <x v="0"/>
    <s v="USD"/>
    <x v="3143"/>
    <x v="3149"/>
    <b v="1"/>
    <x v="20"/>
    <x v="0"/>
    <x v="6"/>
    <x v="5"/>
    <x v="3149"/>
  </r>
  <r>
    <n v="3150"/>
    <x v="3149"/>
    <x v="3148"/>
    <x v="8"/>
    <x v="2074"/>
    <x v="0"/>
    <x v="0"/>
    <s v="USD"/>
    <x v="3144"/>
    <x v="3150"/>
    <b v="1"/>
    <x v="201"/>
    <x v="0"/>
    <x v="6"/>
    <x v="7"/>
    <x v="3150"/>
  </r>
  <r>
    <n v="3151"/>
    <x v="3150"/>
    <x v="3149"/>
    <x v="8"/>
    <x v="2075"/>
    <x v="0"/>
    <x v="0"/>
    <s v="USD"/>
    <x v="3145"/>
    <x v="3151"/>
    <b v="1"/>
    <x v="69"/>
    <x v="0"/>
    <x v="6"/>
    <x v="3"/>
    <x v="3151"/>
  </r>
  <r>
    <n v="3152"/>
    <x v="3151"/>
    <x v="3150"/>
    <x v="41"/>
    <x v="2076"/>
    <x v="0"/>
    <x v="1"/>
    <s v="GBP"/>
    <x v="3146"/>
    <x v="3152"/>
    <b v="1"/>
    <x v="85"/>
    <x v="0"/>
    <x v="6"/>
    <x v="4"/>
    <x v="3152"/>
  </r>
  <r>
    <n v="3153"/>
    <x v="3152"/>
    <x v="3151"/>
    <x v="9"/>
    <x v="2077"/>
    <x v="0"/>
    <x v="0"/>
    <s v="USD"/>
    <x v="3147"/>
    <x v="3153"/>
    <b v="1"/>
    <x v="198"/>
    <x v="0"/>
    <x v="6"/>
    <x v="6"/>
    <x v="3153"/>
  </r>
  <r>
    <n v="3154"/>
    <x v="3153"/>
    <x v="3152"/>
    <x v="39"/>
    <x v="2059"/>
    <x v="0"/>
    <x v="0"/>
    <s v="USD"/>
    <x v="3148"/>
    <x v="3154"/>
    <b v="1"/>
    <x v="252"/>
    <x v="0"/>
    <x v="6"/>
    <x v="5"/>
    <x v="3154"/>
  </r>
  <r>
    <n v="3155"/>
    <x v="3154"/>
    <x v="3153"/>
    <x v="10"/>
    <x v="2078"/>
    <x v="0"/>
    <x v="1"/>
    <s v="GBP"/>
    <x v="3149"/>
    <x v="3155"/>
    <b v="1"/>
    <x v="177"/>
    <x v="0"/>
    <x v="6"/>
    <x v="5"/>
    <x v="3155"/>
  </r>
  <r>
    <n v="3156"/>
    <x v="3155"/>
    <x v="3154"/>
    <x v="62"/>
    <x v="2079"/>
    <x v="0"/>
    <x v="0"/>
    <s v="USD"/>
    <x v="3150"/>
    <x v="3156"/>
    <b v="1"/>
    <x v="30"/>
    <x v="0"/>
    <x v="6"/>
    <x v="5"/>
    <x v="3156"/>
  </r>
  <r>
    <n v="3157"/>
    <x v="3156"/>
    <x v="3155"/>
    <x v="23"/>
    <x v="74"/>
    <x v="0"/>
    <x v="0"/>
    <s v="USD"/>
    <x v="3151"/>
    <x v="3157"/>
    <b v="1"/>
    <x v="14"/>
    <x v="0"/>
    <x v="6"/>
    <x v="3"/>
    <x v="3157"/>
  </r>
  <r>
    <n v="3158"/>
    <x v="3157"/>
    <x v="3156"/>
    <x v="10"/>
    <x v="2080"/>
    <x v="0"/>
    <x v="0"/>
    <s v="USD"/>
    <x v="3152"/>
    <x v="3158"/>
    <b v="1"/>
    <x v="50"/>
    <x v="0"/>
    <x v="6"/>
    <x v="4"/>
    <x v="3158"/>
  </r>
  <r>
    <n v="3159"/>
    <x v="3158"/>
    <x v="3157"/>
    <x v="15"/>
    <x v="2081"/>
    <x v="0"/>
    <x v="0"/>
    <s v="USD"/>
    <x v="3153"/>
    <x v="3159"/>
    <b v="1"/>
    <x v="47"/>
    <x v="0"/>
    <x v="6"/>
    <x v="6"/>
    <x v="3159"/>
  </r>
  <r>
    <n v="3160"/>
    <x v="3159"/>
    <x v="3158"/>
    <x v="37"/>
    <x v="2082"/>
    <x v="0"/>
    <x v="0"/>
    <s v="USD"/>
    <x v="3154"/>
    <x v="3160"/>
    <b v="1"/>
    <x v="7"/>
    <x v="0"/>
    <x v="6"/>
    <x v="3"/>
    <x v="3160"/>
  </r>
  <r>
    <n v="3161"/>
    <x v="3160"/>
    <x v="3159"/>
    <x v="13"/>
    <x v="2083"/>
    <x v="0"/>
    <x v="1"/>
    <s v="GBP"/>
    <x v="3155"/>
    <x v="3161"/>
    <b v="1"/>
    <x v="142"/>
    <x v="0"/>
    <x v="6"/>
    <x v="3"/>
    <x v="3161"/>
  </r>
  <r>
    <n v="3162"/>
    <x v="3161"/>
    <x v="3160"/>
    <x v="23"/>
    <x v="2084"/>
    <x v="0"/>
    <x v="0"/>
    <s v="USD"/>
    <x v="3156"/>
    <x v="3162"/>
    <b v="1"/>
    <x v="287"/>
    <x v="0"/>
    <x v="6"/>
    <x v="3"/>
    <x v="3162"/>
  </r>
  <r>
    <n v="3163"/>
    <x v="3162"/>
    <x v="3161"/>
    <x v="93"/>
    <x v="2085"/>
    <x v="0"/>
    <x v="0"/>
    <s v="USD"/>
    <x v="3157"/>
    <x v="3163"/>
    <b v="1"/>
    <x v="250"/>
    <x v="0"/>
    <x v="6"/>
    <x v="3"/>
    <x v="3163"/>
  </r>
  <r>
    <n v="3164"/>
    <x v="3163"/>
    <x v="3162"/>
    <x v="30"/>
    <x v="2086"/>
    <x v="0"/>
    <x v="0"/>
    <s v="USD"/>
    <x v="3158"/>
    <x v="3164"/>
    <b v="1"/>
    <x v="26"/>
    <x v="0"/>
    <x v="6"/>
    <x v="3"/>
    <x v="3164"/>
  </r>
  <r>
    <n v="3165"/>
    <x v="3164"/>
    <x v="3163"/>
    <x v="47"/>
    <x v="2087"/>
    <x v="0"/>
    <x v="0"/>
    <s v="USD"/>
    <x v="73"/>
    <x v="3165"/>
    <b v="1"/>
    <x v="64"/>
    <x v="0"/>
    <x v="6"/>
    <x v="6"/>
    <x v="3165"/>
  </r>
  <r>
    <n v="3166"/>
    <x v="3165"/>
    <x v="3164"/>
    <x v="19"/>
    <x v="2088"/>
    <x v="0"/>
    <x v="0"/>
    <s v="USD"/>
    <x v="3159"/>
    <x v="3166"/>
    <b v="1"/>
    <x v="497"/>
    <x v="0"/>
    <x v="6"/>
    <x v="3"/>
    <x v="3166"/>
  </r>
  <r>
    <n v="3167"/>
    <x v="3166"/>
    <x v="3165"/>
    <x v="9"/>
    <x v="2089"/>
    <x v="0"/>
    <x v="0"/>
    <s v="USD"/>
    <x v="3160"/>
    <x v="3167"/>
    <b v="1"/>
    <x v="165"/>
    <x v="0"/>
    <x v="6"/>
    <x v="3"/>
    <x v="3167"/>
  </r>
  <r>
    <n v="3168"/>
    <x v="3167"/>
    <x v="3166"/>
    <x v="30"/>
    <x v="2090"/>
    <x v="0"/>
    <x v="0"/>
    <s v="USD"/>
    <x v="3161"/>
    <x v="3168"/>
    <b v="1"/>
    <x v="42"/>
    <x v="0"/>
    <x v="6"/>
    <x v="3"/>
    <x v="3168"/>
  </r>
  <r>
    <n v="3169"/>
    <x v="3168"/>
    <x v="3167"/>
    <x v="6"/>
    <x v="2091"/>
    <x v="0"/>
    <x v="0"/>
    <s v="USD"/>
    <x v="3162"/>
    <x v="3169"/>
    <b v="1"/>
    <x v="141"/>
    <x v="0"/>
    <x v="6"/>
    <x v="4"/>
    <x v="3169"/>
  </r>
  <r>
    <n v="3170"/>
    <x v="3169"/>
    <x v="3168"/>
    <x v="13"/>
    <x v="2092"/>
    <x v="0"/>
    <x v="0"/>
    <s v="USD"/>
    <x v="3163"/>
    <x v="3170"/>
    <b v="1"/>
    <x v="26"/>
    <x v="0"/>
    <x v="6"/>
    <x v="3"/>
    <x v="3170"/>
  </r>
  <r>
    <n v="3171"/>
    <x v="3170"/>
    <x v="3169"/>
    <x v="39"/>
    <x v="2093"/>
    <x v="0"/>
    <x v="1"/>
    <s v="GBP"/>
    <x v="3164"/>
    <x v="3171"/>
    <b v="1"/>
    <x v="27"/>
    <x v="0"/>
    <x v="6"/>
    <x v="2"/>
    <x v="3171"/>
  </r>
  <r>
    <n v="3172"/>
    <x v="3171"/>
    <x v="3170"/>
    <x v="13"/>
    <x v="2094"/>
    <x v="0"/>
    <x v="0"/>
    <s v="USD"/>
    <x v="3165"/>
    <x v="3172"/>
    <b v="1"/>
    <x v="60"/>
    <x v="0"/>
    <x v="6"/>
    <x v="5"/>
    <x v="3172"/>
  </r>
  <r>
    <n v="3173"/>
    <x v="3172"/>
    <x v="3171"/>
    <x v="3"/>
    <x v="285"/>
    <x v="0"/>
    <x v="0"/>
    <s v="USD"/>
    <x v="3166"/>
    <x v="3173"/>
    <b v="1"/>
    <x v="142"/>
    <x v="0"/>
    <x v="6"/>
    <x v="3"/>
    <x v="3173"/>
  </r>
  <r>
    <n v="3174"/>
    <x v="3173"/>
    <x v="3172"/>
    <x v="9"/>
    <x v="2095"/>
    <x v="0"/>
    <x v="0"/>
    <s v="USD"/>
    <x v="3167"/>
    <x v="3174"/>
    <b v="1"/>
    <x v="23"/>
    <x v="0"/>
    <x v="6"/>
    <x v="3"/>
    <x v="3174"/>
  </r>
  <r>
    <n v="3175"/>
    <x v="3174"/>
    <x v="3173"/>
    <x v="10"/>
    <x v="2096"/>
    <x v="0"/>
    <x v="0"/>
    <s v="USD"/>
    <x v="3168"/>
    <x v="3175"/>
    <b v="1"/>
    <x v="65"/>
    <x v="0"/>
    <x v="6"/>
    <x v="7"/>
    <x v="3175"/>
  </r>
  <r>
    <n v="3176"/>
    <x v="3175"/>
    <x v="3174"/>
    <x v="168"/>
    <x v="1226"/>
    <x v="0"/>
    <x v="0"/>
    <s v="USD"/>
    <x v="3169"/>
    <x v="3176"/>
    <b v="1"/>
    <x v="165"/>
    <x v="0"/>
    <x v="6"/>
    <x v="4"/>
    <x v="3176"/>
  </r>
  <r>
    <n v="3177"/>
    <x v="3176"/>
    <x v="3175"/>
    <x v="30"/>
    <x v="2097"/>
    <x v="0"/>
    <x v="0"/>
    <s v="USD"/>
    <x v="3170"/>
    <x v="3177"/>
    <b v="1"/>
    <x v="13"/>
    <x v="0"/>
    <x v="6"/>
    <x v="3"/>
    <x v="3177"/>
  </r>
  <r>
    <n v="3178"/>
    <x v="3177"/>
    <x v="3176"/>
    <x v="15"/>
    <x v="2098"/>
    <x v="0"/>
    <x v="1"/>
    <s v="GBP"/>
    <x v="3171"/>
    <x v="3178"/>
    <b v="1"/>
    <x v="76"/>
    <x v="0"/>
    <x v="6"/>
    <x v="3"/>
    <x v="3178"/>
  </r>
  <r>
    <n v="3179"/>
    <x v="3178"/>
    <x v="3177"/>
    <x v="285"/>
    <x v="2099"/>
    <x v="0"/>
    <x v="0"/>
    <s v="USD"/>
    <x v="3172"/>
    <x v="3179"/>
    <b v="1"/>
    <x v="95"/>
    <x v="0"/>
    <x v="6"/>
    <x v="4"/>
    <x v="3179"/>
  </r>
  <r>
    <n v="3180"/>
    <x v="3179"/>
    <x v="3178"/>
    <x v="38"/>
    <x v="2100"/>
    <x v="0"/>
    <x v="1"/>
    <s v="GBP"/>
    <x v="3173"/>
    <x v="3180"/>
    <b v="1"/>
    <x v="43"/>
    <x v="0"/>
    <x v="6"/>
    <x v="3"/>
    <x v="3180"/>
  </r>
  <r>
    <n v="3181"/>
    <x v="3180"/>
    <x v="3179"/>
    <x v="2"/>
    <x v="614"/>
    <x v="0"/>
    <x v="1"/>
    <s v="GBP"/>
    <x v="3174"/>
    <x v="3181"/>
    <b v="1"/>
    <x v="41"/>
    <x v="0"/>
    <x v="6"/>
    <x v="3"/>
    <x v="3181"/>
  </r>
  <r>
    <n v="3182"/>
    <x v="3181"/>
    <x v="3180"/>
    <x v="39"/>
    <x v="2101"/>
    <x v="0"/>
    <x v="0"/>
    <s v="USD"/>
    <x v="3175"/>
    <x v="3182"/>
    <b v="1"/>
    <x v="299"/>
    <x v="0"/>
    <x v="6"/>
    <x v="6"/>
    <x v="3182"/>
  </r>
  <r>
    <n v="3183"/>
    <x v="3182"/>
    <x v="3181"/>
    <x v="30"/>
    <x v="444"/>
    <x v="0"/>
    <x v="0"/>
    <s v="USD"/>
    <x v="3176"/>
    <x v="3183"/>
    <b v="1"/>
    <x v="32"/>
    <x v="0"/>
    <x v="6"/>
    <x v="4"/>
    <x v="3183"/>
  </r>
  <r>
    <n v="3184"/>
    <x v="3183"/>
    <x v="3182"/>
    <x v="270"/>
    <x v="2102"/>
    <x v="0"/>
    <x v="0"/>
    <s v="USD"/>
    <x v="3177"/>
    <x v="3184"/>
    <b v="1"/>
    <x v="67"/>
    <x v="0"/>
    <x v="6"/>
    <x v="3"/>
    <x v="3184"/>
  </r>
  <r>
    <n v="3185"/>
    <x v="3184"/>
    <x v="3183"/>
    <x v="28"/>
    <x v="325"/>
    <x v="0"/>
    <x v="1"/>
    <s v="GBP"/>
    <x v="3178"/>
    <x v="3185"/>
    <b v="1"/>
    <x v="54"/>
    <x v="0"/>
    <x v="6"/>
    <x v="3"/>
    <x v="3185"/>
  </r>
  <r>
    <n v="3186"/>
    <x v="3185"/>
    <x v="3184"/>
    <x v="50"/>
    <x v="2103"/>
    <x v="0"/>
    <x v="1"/>
    <s v="GBP"/>
    <x v="3179"/>
    <x v="3186"/>
    <b v="1"/>
    <x v="16"/>
    <x v="0"/>
    <x v="6"/>
    <x v="3"/>
    <x v="3186"/>
  </r>
  <r>
    <n v="3187"/>
    <x v="3186"/>
    <x v="3185"/>
    <x v="36"/>
    <x v="2104"/>
    <x v="0"/>
    <x v="0"/>
    <s v="USD"/>
    <x v="3180"/>
    <x v="3187"/>
    <b v="1"/>
    <x v="138"/>
    <x v="0"/>
    <x v="6"/>
    <x v="3"/>
    <x v="3187"/>
  </r>
  <r>
    <n v="3188"/>
    <x v="3187"/>
    <x v="3186"/>
    <x v="48"/>
    <x v="176"/>
    <x v="2"/>
    <x v="1"/>
    <s v="GBP"/>
    <x v="3181"/>
    <x v="3188"/>
    <b v="0"/>
    <x v="82"/>
    <x v="1"/>
    <x v="40"/>
    <x v="0"/>
    <x v="3188"/>
  </r>
  <r>
    <n v="3189"/>
    <x v="3188"/>
    <x v="3187"/>
    <x v="56"/>
    <x v="2105"/>
    <x v="2"/>
    <x v="11"/>
    <s v="SEK"/>
    <x v="3182"/>
    <x v="3189"/>
    <b v="0"/>
    <x v="10"/>
    <x v="1"/>
    <x v="40"/>
    <x v="0"/>
    <x v="3189"/>
  </r>
  <r>
    <n v="3190"/>
    <x v="3189"/>
    <x v="3188"/>
    <x v="23"/>
    <x v="117"/>
    <x v="2"/>
    <x v="5"/>
    <s v="CAD"/>
    <x v="3183"/>
    <x v="3190"/>
    <b v="0"/>
    <x v="78"/>
    <x v="1"/>
    <x v="40"/>
    <x v="2"/>
    <x v="3190"/>
  </r>
  <r>
    <n v="3191"/>
    <x v="3190"/>
    <x v="3189"/>
    <x v="192"/>
    <x v="118"/>
    <x v="2"/>
    <x v="0"/>
    <s v="USD"/>
    <x v="3184"/>
    <x v="3191"/>
    <b v="0"/>
    <x v="80"/>
    <x v="1"/>
    <x v="40"/>
    <x v="2"/>
    <x v="3191"/>
  </r>
  <r>
    <n v="3192"/>
    <x v="3191"/>
    <x v="3190"/>
    <x v="3"/>
    <x v="1301"/>
    <x v="2"/>
    <x v="1"/>
    <s v="GBP"/>
    <x v="3185"/>
    <x v="3192"/>
    <b v="0"/>
    <x v="22"/>
    <x v="1"/>
    <x v="40"/>
    <x v="0"/>
    <x v="3192"/>
  </r>
  <r>
    <n v="3193"/>
    <x v="3192"/>
    <x v="3191"/>
    <x v="10"/>
    <x v="2038"/>
    <x v="2"/>
    <x v="1"/>
    <s v="GBP"/>
    <x v="3186"/>
    <x v="3193"/>
    <b v="0"/>
    <x v="54"/>
    <x v="1"/>
    <x v="40"/>
    <x v="0"/>
    <x v="3193"/>
  </r>
  <r>
    <n v="3194"/>
    <x v="3193"/>
    <x v="3192"/>
    <x v="34"/>
    <x v="117"/>
    <x v="2"/>
    <x v="0"/>
    <s v="USD"/>
    <x v="3187"/>
    <x v="3194"/>
    <b v="0"/>
    <x v="78"/>
    <x v="1"/>
    <x v="40"/>
    <x v="0"/>
    <x v="3194"/>
  </r>
  <r>
    <n v="3195"/>
    <x v="3194"/>
    <x v="3193"/>
    <x v="8"/>
    <x v="127"/>
    <x v="2"/>
    <x v="0"/>
    <s v="USD"/>
    <x v="3188"/>
    <x v="3195"/>
    <b v="0"/>
    <x v="70"/>
    <x v="1"/>
    <x v="40"/>
    <x v="0"/>
    <x v="3195"/>
  </r>
  <r>
    <n v="3196"/>
    <x v="3195"/>
    <x v="3194"/>
    <x v="399"/>
    <x v="1122"/>
    <x v="2"/>
    <x v="0"/>
    <s v="USD"/>
    <x v="3189"/>
    <x v="3196"/>
    <b v="0"/>
    <x v="79"/>
    <x v="1"/>
    <x v="40"/>
    <x v="0"/>
    <x v="3196"/>
  </r>
  <r>
    <n v="3197"/>
    <x v="3196"/>
    <x v="3195"/>
    <x v="3"/>
    <x v="1288"/>
    <x v="2"/>
    <x v="10"/>
    <s v="NOK"/>
    <x v="3190"/>
    <x v="3197"/>
    <b v="0"/>
    <x v="80"/>
    <x v="1"/>
    <x v="40"/>
    <x v="0"/>
    <x v="3197"/>
  </r>
  <r>
    <n v="3198"/>
    <x v="3197"/>
    <x v="3196"/>
    <x v="11"/>
    <x v="178"/>
    <x v="2"/>
    <x v="8"/>
    <s v="DKK"/>
    <x v="3191"/>
    <x v="3198"/>
    <b v="0"/>
    <x v="83"/>
    <x v="1"/>
    <x v="40"/>
    <x v="0"/>
    <x v="3198"/>
  </r>
  <r>
    <n v="3199"/>
    <x v="3198"/>
    <x v="3197"/>
    <x v="10"/>
    <x v="636"/>
    <x v="2"/>
    <x v="0"/>
    <s v="USD"/>
    <x v="3192"/>
    <x v="3199"/>
    <b v="0"/>
    <x v="28"/>
    <x v="1"/>
    <x v="40"/>
    <x v="3"/>
    <x v="3199"/>
  </r>
  <r>
    <n v="3200"/>
    <x v="3199"/>
    <x v="3198"/>
    <x v="63"/>
    <x v="116"/>
    <x v="2"/>
    <x v="0"/>
    <s v="USD"/>
    <x v="3193"/>
    <x v="3200"/>
    <b v="0"/>
    <x v="29"/>
    <x v="1"/>
    <x v="40"/>
    <x v="2"/>
    <x v="3200"/>
  </r>
  <r>
    <n v="3201"/>
    <x v="3200"/>
    <x v="3199"/>
    <x v="13"/>
    <x v="379"/>
    <x v="2"/>
    <x v="1"/>
    <s v="GBP"/>
    <x v="3194"/>
    <x v="3201"/>
    <b v="0"/>
    <x v="84"/>
    <x v="1"/>
    <x v="40"/>
    <x v="3"/>
    <x v="3201"/>
  </r>
  <r>
    <n v="3202"/>
    <x v="3201"/>
    <x v="3200"/>
    <x v="10"/>
    <x v="2106"/>
    <x v="2"/>
    <x v="0"/>
    <s v="USD"/>
    <x v="3195"/>
    <x v="3202"/>
    <b v="0"/>
    <x v="20"/>
    <x v="1"/>
    <x v="40"/>
    <x v="0"/>
    <x v="3202"/>
  </r>
  <r>
    <n v="3203"/>
    <x v="3202"/>
    <x v="3201"/>
    <x v="28"/>
    <x v="156"/>
    <x v="2"/>
    <x v="0"/>
    <s v="USD"/>
    <x v="3196"/>
    <x v="3203"/>
    <b v="0"/>
    <x v="79"/>
    <x v="1"/>
    <x v="40"/>
    <x v="0"/>
    <x v="3203"/>
  </r>
  <r>
    <n v="3204"/>
    <x v="3203"/>
    <x v="3202"/>
    <x v="2"/>
    <x v="117"/>
    <x v="2"/>
    <x v="0"/>
    <s v="USD"/>
    <x v="3197"/>
    <x v="3204"/>
    <b v="0"/>
    <x v="78"/>
    <x v="1"/>
    <x v="40"/>
    <x v="0"/>
    <x v="3204"/>
  </r>
  <r>
    <n v="3205"/>
    <x v="3204"/>
    <x v="3203"/>
    <x v="6"/>
    <x v="687"/>
    <x v="2"/>
    <x v="1"/>
    <s v="GBP"/>
    <x v="3198"/>
    <x v="3205"/>
    <b v="0"/>
    <x v="8"/>
    <x v="1"/>
    <x v="40"/>
    <x v="0"/>
    <x v="3205"/>
  </r>
  <r>
    <n v="3206"/>
    <x v="3205"/>
    <x v="3204"/>
    <x v="10"/>
    <x v="117"/>
    <x v="2"/>
    <x v="0"/>
    <s v="USD"/>
    <x v="3199"/>
    <x v="3206"/>
    <b v="0"/>
    <x v="78"/>
    <x v="1"/>
    <x v="40"/>
    <x v="0"/>
    <x v="3206"/>
  </r>
  <r>
    <n v="3207"/>
    <x v="3206"/>
    <x v="3205"/>
    <x v="62"/>
    <x v="567"/>
    <x v="2"/>
    <x v="0"/>
    <s v="USD"/>
    <x v="3200"/>
    <x v="3207"/>
    <b v="0"/>
    <x v="17"/>
    <x v="1"/>
    <x v="40"/>
    <x v="0"/>
    <x v="3207"/>
  </r>
  <r>
    <n v="3208"/>
    <x v="3207"/>
    <x v="3206"/>
    <x v="10"/>
    <x v="2107"/>
    <x v="0"/>
    <x v="0"/>
    <s v="USD"/>
    <x v="3201"/>
    <x v="3208"/>
    <b v="1"/>
    <x v="141"/>
    <x v="0"/>
    <x v="6"/>
    <x v="3"/>
    <x v="3208"/>
  </r>
  <r>
    <n v="3209"/>
    <x v="3208"/>
    <x v="3207"/>
    <x v="196"/>
    <x v="2108"/>
    <x v="0"/>
    <x v="0"/>
    <s v="USD"/>
    <x v="3202"/>
    <x v="3209"/>
    <b v="1"/>
    <x v="334"/>
    <x v="0"/>
    <x v="6"/>
    <x v="3"/>
    <x v="3209"/>
  </r>
  <r>
    <n v="3210"/>
    <x v="3209"/>
    <x v="3208"/>
    <x v="9"/>
    <x v="2109"/>
    <x v="0"/>
    <x v="0"/>
    <s v="USD"/>
    <x v="3203"/>
    <x v="3210"/>
    <b v="1"/>
    <x v="65"/>
    <x v="0"/>
    <x v="6"/>
    <x v="5"/>
    <x v="3210"/>
  </r>
  <r>
    <n v="3211"/>
    <x v="3210"/>
    <x v="3209"/>
    <x v="165"/>
    <x v="2110"/>
    <x v="0"/>
    <x v="0"/>
    <s v="USD"/>
    <x v="3204"/>
    <x v="3211"/>
    <b v="1"/>
    <x v="498"/>
    <x v="0"/>
    <x v="6"/>
    <x v="3"/>
    <x v="3211"/>
  </r>
  <r>
    <n v="3212"/>
    <x v="3211"/>
    <x v="3210"/>
    <x v="23"/>
    <x v="2111"/>
    <x v="0"/>
    <x v="0"/>
    <s v="USD"/>
    <x v="3205"/>
    <x v="3212"/>
    <b v="1"/>
    <x v="225"/>
    <x v="0"/>
    <x v="6"/>
    <x v="3"/>
    <x v="3212"/>
  </r>
  <r>
    <n v="3213"/>
    <x v="3212"/>
    <x v="3211"/>
    <x v="12"/>
    <x v="2112"/>
    <x v="0"/>
    <x v="1"/>
    <s v="GBP"/>
    <x v="3206"/>
    <x v="3213"/>
    <b v="1"/>
    <x v="5"/>
    <x v="0"/>
    <x v="6"/>
    <x v="0"/>
    <x v="3213"/>
  </r>
  <r>
    <n v="3214"/>
    <x v="3213"/>
    <x v="3212"/>
    <x v="14"/>
    <x v="2113"/>
    <x v="0"/>
    <x v="1"/>
    <s v="GBP"/>
    <x v="3207"/>
    <x v="3214"/>
    <b v="1"/>
    <x v="248"/>
    <x v="0"/>
    <x v="6"/>
    <x v="0"/>
    <x v="3214"/>
  </r>
  <r>
    <n v="3215"/>
    <x v="3214"/>
    <x v="3213"/>
    <x v="19"/>
    <x v="2114"/>
    <x v="0"/>
    <x v="0"/>
    <s v="USD"/>
    <x v="3208"/>
    <x v="3215"/>
    <b v="1"/>
    <x v="179"/>
    <x v="0"/>
    <x v="6"/>
    <x v="0"/>
    <x v="3215"/>
  </r>
  <r>
    <n v="3216"/>
    <x v="3215"/>
    <x v="3214"/>
    <x v="13"/>
    <x v="660"/>
    <x v="0"/>
    <x v="1"/>
    <s v="GBP"/>
    <x v="3209"/>
    <x v="3216"/>
    <b v="1"/>
    <x v="2"/>
    <x v="0"/>
    <x v="6"/>
    <x v="0"/>
    <x v="3216"/>
  </r>
  <r>
    <n v="3217"/>
    <x v="3216"/>
    <x v="3215"/>
    <x v="37"/>
    <x v="2011"/>
    <x v="0"/>
    <x v="0"/>
    <s v="USD"/>
    <x v="3210"/>
    <x v="3217"/>
    <b v="1"/>
    <x v="201"/>
    <x v="0"/>
    <x v="6"/>
    <x v="2"/>
    <x v="3217"/>
  </r>
  <r>
    <n v="3218"/>
    <x v="3217"/>
    <x v="3216"/>
    <x v="14"/>
    <x v="2115"/>
    <x v="0"/>
    <x v="1"/>
    <s v="GBP"/>
    <x v="3211"/>
    <x v="3218"/>
    <b v="1"/>
    <x v="192"/>
    <x v="0"/>
    <x v="6"/>
    <x v="3"/>
    <x v="3218"/>
  </r>
  <r>
    <n v="3219"/>
    <x v="3218"/>
    <x v="3217"/>
    <x v="22"/>
    <x v="2116"/>
    <x v="0"/>
    <x v="0"/>
    <s v="USD"/>
    <x v="3212"/>
    <x v="3219"/>
    <b v="1"/>
    <x v="46"/>
    <x v="0"/>
    <x v="6"/>
    <x v="0"/>
    <x v="3219"/>
  </r>
  <r>
    <n v="3220"/>
    <x v="3219"/>
    <x v="3218"/>
    <x v="36"/>
    <x v="2117"/>
    <x v="0"/>
    <x v="0"/>
    <s v="USD"/>
    <x v="3213"/>
    <x v="3220"/>
    <b v="1"/>
    <x v="211"/>
    <x v="0"/>
    <x v="6"/>
    <x v="1"/>
    <x v="3220"/>
  </r>
  <r>
    <n v="3221"/>
    <x v="3220"/>
    <x v="3219"/>
    <x v="23"/>
    <x v="2118"/>
    <x v="0"/>
    <x v="1"/>
    <s v="GBP"/>
    <x v="3214"/>
    <x v="3221"/>
    <b v="1"/>
    <x v="116"/>
    <x v="0"/>
    <x v="6"/>
    <x v="0"/>
    <x v="3221"/>
  </r>
  <r>
    <n v="3222"/>
    <x v="3221"/>
    <x v="3220"/>
    <x v="30"/>
    <x v="2119"/>
    <x v="0"/>
    <x v="0"/>
    <s v="USD"/>
    <x v="3215"/>
    <x v="3222"/>
    <b v="1"/>
    <x v="87"/>
    <x v="0"/>
    <x v="6"/>
    <x v="0"/>
    <x v="3222"/>
  </r>
  <r>
    <n v="3223"/>
    <x v="3222"/>
    <x v="3221"/>
    <x v="379"/>
    <x v="2120"/>
    <x v="0"/>
    <x v="0"/>
    <s v="USD"/>
    <x v="3216"/>
    <x v="3223"/>
    <b v="1"/>
    <x v="142"/>
    <x v="0"/>
    <x v="6"/>
    <x v="0"/>
    <x v="3223"/>
  </r>
  <r>
    <n v="3224"/>
    <x v="3223"/>
    <x v="3222"/>
    <x v="11"/>
    <x v="2121"/>
    <x v="0"/>
    <x v="0"/>
    <s v="USD"/>
    <x v="3217"/>
    <x v="3224"/>
    <b v="1"/>
    <x v="499"/>
    <x v="0"/>
    <x v="6"/>
    <x v="2"/>
    <x v="3224"/>
  </r>
  <r>
    <n v="3225"/>
    <x v="3224"/>
    <x v="3223"/>
    <x v="13"/>
    <x v="2122"/>
    <x v="0"/>
    <x v="0"/>
    <s v="USD"/>
    <x v="3218"/>
    <x v="3225"/>
    <b v="1"/>
    <x v="70"/>
    <x v="0"/>
    <x v="6"/>
    <x v="2"/>
    <x v="3225"/>
  </r>
  <r>
    <n v="3226"/>
    <x v="3225"/>
    <x v="3224"/>
    <x v="38"/>
    <x v="380"/>
    <x v="0"/>
    <x v="1"/>
    <s v="GBP"/>
    <x v="3219"/>
    <x v="3226"/>
    <b v="1"/>
    <x v="64"/>
    <x v="0"/>
    <x v="6"/>
    <x v="0"/>
    <x v="3226"/>
  </r>
  <r>
    <n v="3227"/>
    <x v="3226"/>
    <x v="3225"/>
    <x v="38"/>
    <x v="646"/>
    <x v="0"/>
    <x v="1"/>
    <s v="GBP"/>
    <x v="3220"/>
    <x v="3227"/>
    <b v="0"/>
    <x v="209"/>
    <x v="0"/>
    <x v="6"/>
    <x v="2"/>
    <x v="3227"/>
  </r>
  <r>
    <n v="3228"/>
    <x v="3227"/>
    <x v="3226"/>
    <x v="39"/>
    <x v="2123"/>
    <x v="0"/>
    <x v="0"/>
    <s v="USD"/>
    <x v="3221"/>
    <x v="3228"/>
    <b v="1"/>
    <x v="77"/>
    <x v="0"/>
    <x v="6"/>
    <x v="0"/>
    <x v="3228"/>
  </r>
  <r>
    <n v="3229"/>
    <x v="3228"/>
    <x v="3227"/>
    <x v="22"/>
    <x v="2124"/>
    <x v="0"/>
    <x v="0"/>
    <s v="USD"/>
    <x v="3222"/>
    <x v="3229"/>
    <b v="1"/>
    <x v="91"/>
    <x v="0"/>
    <x v="6"/>
    <x v="3"/>
    <x v="3229"/>
  </r>
  <r>
    <n v="3230"/>
    <x v="3229"/>
    <x v="3228"/>
    <x v="27"/>
    <x v="2125"/>
    <x v="0"/>
    <x v="0"/>
    <s v="USD"/>
    <x v="341"/>
    <x v="3230"/>
    <b v="1"/>
    <x v="77"/>
    <x v="0"/>
    <x v="6"/>
    <x v="3"/>
    <x v="3230"/>
  </r>
  <r>
    <n v="3231"/>
    <x v="3230"/>
    <x v="3229"/>
    <x v="28"/>
    <x v="2126"/>
    <x v="0"/>
    <x v="0"/>
    <s v="USD"/>
    <x v="3223"/>
    <x v="3231"/>
    <b v="0"/>
    <x v="33"/>
    <x v="0"/>
    <x v="6"/>
    <x v="2"/>
    <x v="3231"/>
  </r>
  <r>
    <n v="3232"/>
    <x v="3231"/>
    <x v="3230"/>
    <x v="28"/>
    <x v="2127"/>
    <x v="0"/>
    <x v="0"/>
    <s v="USD"/>
    <x v="3224"/>
    <x v="3232"/>
    <b v="1"/>
    <x v="55"/>
    <x v="0"/>
    <x v="6"/>
    <x v="2"/>
    <x v="3232"/>
  </r>
  <r>
    <n v="3233"/>
    <x v="3232"/>
    <x v="3231"/>
    <x v="10"/>
    <x v="2128"/>
    <x v="0"/>
    <x v="0"/>
    <s v="USD"/>
    <x v="3225"/>
    <x v="3233"/>
    <b v="0"/>
    <x v="42"/>
    <x v="0"/>
    <x v="6"/>
    <x v="1"/>
    <x v="3233"/>
  </r>
  <r>
    <n v="3234"/>
    <x v="3233"/>
    <x v="3232"/>
    <x v="23"/>
    <x v="2129"/>
    <x v="0"/>
    <x v="1"/>
    <s v="GBP"/>
    <x v="3226"/>
    <x v="3234"/>
    <b v="0"/>
    <x v="248"/>
    <x v="0"/>
    <x v="6"/>
    <x v="2"/>
    <x v="3234"/>
  </r>
  <r>
    <n v="3235"/>
    <x v="3234"/>
    <x v="3233"/>
    <x v="36"/>
    <x v="2130"/>
    <x v="0"/>
    <x v="0"/>
    <s v="USD"/>
    <x v="3227"/>
    <x v="3235"/>
    <b v="1"/>
    <x v="331"/>
    <x v="0"/>
    <x v="6"/>
    <x v="2"/>
    <x v="3235"/>
  </r>
  <r>
    <n v="3236"/>
    <x v="3235"/>
    <x v="3234"/>
    <x v="22"/>
    <x v="2131"/>
    <x v="0"/>
    <x v="0"/>
    <s v="USD"/>
    <x v="3228"/>
    <x v="3236"/>
    <b v="0"/>
    <x v="238"/>
    <x v="0"/>
    <x v="6"/>
    <x v="2"/>
    <x v="3236"/>
  </r>
  <r>
    <n v="3237"/>
    <x v="3236"/>
    <x v="3235"/>
    <x v="19"/>
    <x v="2132"/>
    <x v="0"/>
    <x v="0"/>
    <s v="USD"/>
    <x v="3229"/>
    <x v="3237"/>
    <b v="1"/>
    <x v="314"/>
    <x v="0"/>
    <x v="6"/>
    <x v="0"/>
    <x v="3237"/>
  </r>
  <r>
    <n v="3238"/>
    <x v="3237"/>
    <x v="3236"/>
    <x v="70"/>
    <x v="2133"/>
    <x v="0"/>
    <x v="1"/>
    <s v="GBP"/>
    <x v="3230"/>
    <x v="3238"/>
    <b v="1"/>
    <x v="1"/>
    <x v="0"/>
    <x v="6"/>
    <x v="0"/>
    <x v="3238"/>
  </r>
  <r>
    <n v="3239"/>
    <x v="3238"/>
    <x v="3237"/>
    <x v="400"/>
    <x v="2134"/>
    <x v="0"/>
    <x v="1"/>
    <s v="GBP"/>
    <x v="3231"/>
    <x v="3239"/>
    <b v="1"/>
    <x v="201"/>
    <x v="0"/>
    <x v="6"/>
    <x v="0"/>
    <x v="3239"/>
  </r>
  <r>
    <n v="3240"/>
    <x v="3239"/>
    <x v="3238"/>
    <x v="9"/>
    <x v="481"/>
    <x v="0"/>
    <x v="1"/>
    <s v="GBP"/>
    <x v="3232"/>
    <x v="3240"/>
    <b v="0"/>
    <x v="69"/>
    <x v="0"/>
    <x v="6"/>
    <x v="1"/>
    <x v="3240"/>
  </r>
  <r>
    <n v="3241"/>
    <x v="3240"/>
    <x v="3239"/>
    <x v="0"/>
    <x v="2135"/>
    <x v="0"/>
    <x v="0"/>
    <s v="USD"/>
    <x v="3233"/>
    <x v="3241"/>
    <b v="1"/>
    <x v="157"/>
    <x v="0"/>
    <x v="6"/>
    <x v="3"/>
    <x v="3241"/>
  </r>
  <r>
    <n v="3242"/>
    <x v="3241"/>
    <x v="3240"/>
    <x v="3"/>
    <x v="2136"/>
    <x v="0"/>
    <x v="0"/>
    <s v="USD"/>
    <x v="3234"/>
    <x v="3242"/>
    <b v="1"/>
    <x v="275"/>
    <x v="0"/>
    <x v="6"/>
    <x v="3"/>
    <x v="3242"/>
  </r>
  <r>
    <n v="3243"/>
    <x v="3242"/>
    <x v="3241"/>
    <x v="6"/>
    <x v="2137"/>
    <x v="0"/>
    <x v="0"/>
    <s v="USD"/>
    <x v="3235"/>
    <x v="3243"/>
    <b v="1"/>
    <x v="26"/>
    <x v="0"/>
    <x v="6"/>
    <x v="0"/>
    <x v="3243"/>
  </r>
  <r>
    <n v="3244"/>
    <x v="3243"/>
    <x v="3242"/>
    <x v="183"/>
    <x v="2138"/>
    <x v="0"/>
    <x v="1"/>
    <s v="GBP"/>
    <x v="3236"/>
    <x v="3244"/>
    <b v="0"/>
    <x v="50"/>
    <x v="0"/>
    <x v="6"/>
    <x v="2"/>
    <x v="3244"/>
  </r>
  <r>
    <n v="3245"/>
    <x v="3244"/>
    <x v="3243"/>
    <x v="223"/>
    <x v="2139"/>
    <x v="0"/>
    <x v="0"/>
    <s v="USD"/>
    <x v="3237"/>
    <x v="3245"/>
    <b v="0"/>
    <x v="500"/>
    <x v="0"/>
    <x v="6"/>
    <x v="0"/>
    <x v="3245"/>
  </r>
  <r>
    <n v="3246"/>
    <x v="3245"/>
    <x v="3244"/>
    <x v="3"/>
    <x v="2140"/>
    <x v="0"/>
    <x v="0"/>
    <s v="USD"/>
    <x v="3238"/>
    <x v="3246"/>
    <b v="1"/>
    <x v="189"/>
    <x v="0"/>
    <x v="6"/>
    <x v="0"/>
    <x v="3246"/>
  </r>
  <r>
    <n v="3247"/>
    <x v="3246"/>
    <x v="3245"/>
    <x v="30"/>
    <x v="2141"/>
    <x v="0"/>
    <x v="1"/>
    <s v="GBP"/>
    <x v="3239"/>
    <x v="3247"/>
    <b v="1"/>
    <x v="7"/>
    <x v="0"/>
    <x v="6"/>
    <x v="0"/>
    <x v="3247"/>
  </r>
  <r>
    <n v="3248"/>
    <x v="3247"/>
    <x v="3246"/>
    <x v="14"/>
    <x v="2142"/>
    <x v="0"/>
    <x v="0"/>
    <s v="USD"/>
    <x v="3240"/>
    <x v="3248"/>
    <b v="1"/>
    <x v="452"/>
    <x v="0"/>
    <x v="6"/>
    <x v="0"/>
    <x v="3248"/>
  </r>
  <r>
    <n v="3249"/>
    <x v="3248"/>
    <x v="3247"/>
    <x v="62"/>
    <x v="2143"/>
    <x v="0"/>
    <x v="0"/>
    <s v="USD"/>
    <x v="3241"/>
    <x v="3249"/>
    <b v="1"/>
    <x v="106"/>
    <x v="0"/>
    <x v="6"/>
    <x v="0"/>
    <x v="3249"/>
  </r>
  <r>
    <n v="3250"/>
    <x v="3249"/>
    <x v="3248"/>
    <x v="31"/>
    <x v="2144"/>
    <x v="0"/>
    <x v="0"/>
    <s v="USD"/>
    <x v="3242"/>
    <x v="3250"/>
    <b v="1"/>
    <x v="496"/>
    <x v="0"/>
    <x v="6"/>
    <x v="3"/>
    <x v="3250"/>
  </r>
  <r>
    <n v="3251"/>
    <x v="3250"/>
    <x v="3249"/>
    <x v="15"/>
    <x v="1451"/>
    <x v="0"/>
    <x v="0"/>
    <s v="USD"/>
    <x v="3243"/>
    <x v="3251"/>
    <b v="1"/>
    <x v="9"/>
    <x v="0"/>
    <x v="6"/>
    <x v="0"/>
    <x v="3251"/>
  </r>
  <r>
    <n v="3252"/>
    <x v="3251"/>
    <x v="3250"/>
    <x v="268"/>
    <x v="2145"/>
    <x v="0"/>
    <x v="1"/>
    <s v="GBP"/>
    <x v="3244"/>
    <x v="3252"/>
    <b v="1"/>
    <x v="133"/>
    <x v="0"/>
    <x v="6"/>
    <x v="2"/>
    <x v="3252"/>
  </r>
  <r>
    <n v="3253"/>
    <x v="3252"/>
    <x v="3251"/>
    <x v="22"/>
    <x v="2146"/>
    <x v="0"/>
    <x v="0"/>
    <s v="USD"/>
    <x v="3245"/>
    <x v="3253"/>
    <b v="1"/>
    <x v="248"/>
    <x v="0"/>
    <x v="6"/>
    <x v="2"/>
    <x v="3253"/>
  </r>
  <r>
    <n v="3254"/>
    <x v="3253"/>
    <x v="3252"/>
    <x v="93"/>
    <x v="2147"/>
    <x v="0"/>
    <x v="1"/>
    <s v="GBP"/>
    <x v="3246"/>
    <x v="3254"/>
    <b v="1"/>
    <x v="153"/>
    <x v="0"/>
    <x v="6"/>
    <x v="0"/>
    <x v="3254"/>
  </r>
  <r>
    <n v="3255"/>
    <x v="3254"/>
    <x v="3253"/>
    <x v="43"/>
    <x v="2"/>
    <x v="0"/>
    <x v="1"/>
    <s v="GBP"/>
    <x v="3247"/>
    <x v="3255"/>
    <b v="1"/>
    <x v="59"/>
    <x v="0"/>
    <x v="6"/>
    <x v="3"/>
    <x v="3255"/>
  </r>
  <r>
    <n v="3256"/>
    <x v="3255"/>
    <x v="3254"/>
    <x v="3"/>
    <x v="2148"/>
    <x v="0"/>
    <x v="0"/>
    <s v="USD"/>
    <x v="3248"/>
    <x v="3256"/>
    <b v="1"/>
    <x v="282"/>
    <x v="0"/>
    <x v="6"/>
    <x v="0"/>
    <x v="3256"/>
  </r>
  <r>
    <n v="3257"/>
    <x v="3256"/>
    <x v="3255"/>
    <x v="13"/>
    <x v="2149"/>
    <x v="0"/>
    <x v="1"/>
    <s v="GBP"/>
    <x v="3249"/>
    <x v="3257"/>
    <b v="0"/>
    <x v="14"/>
    <x v="0"/>
    <x v="6"/>
    <x v="1"/>
    <x v="3257"/>
  </r>
  <r>
    <n v="3258"/>
    <x v="3257"/>
    <x v="3256"/>
    <x v="39"/>
    <x v="2150"/>
    <x v="0"/>
    <x v="0"/>
    <s v="USD"/>
    <x v="3250"/>
    <x v="3258"/>
    <b v="1"/>
    <x v="11"/>
    <x v="0"/>
    <x v="6"/>
    <x v="3"/>
    <x v="3258"/>
  </r>
  <r>
    <n v="3259"/>
    <x v="3258"/>
    <x v="3257"/>
    <x v="165"/>
    <x v="2151"/>
    <x v="0"/>
    <x v="0"/>
    <s v="USD"/>
    <x v="3251"/>
    <x v="3259"/>
    <b v="1"/>
    <x v="174"/>
    <x v="0"/>
    <x v="6"/>
    <x v="2"/>
    <x v="3259"/>
  </r>
  <r>
    <n v="3260"/>
    <x v="3259"/>
    <x v="3258"/>
    <x v="10"/>
    <x v="2152"/>
    <x v="0"/>
    <x v="0"/>
    <s v="USD"/>
    <x v="3252"/>
    <x v="3260"/>
    <b v="1"/>
    <x v="196"/>
    <x v="0"/>
    <x v="6"/>
    <x v="0"/>
    <x v="3260"/>
  </r>
  <r>
    <n v="3261"/>
    <x v="3260"/>
    <x v="3259"/>
    <x v="126"/>
    <x v="2153"/>
    <x v="0"/>
    <x v="0"/>
    <s v="USD"/>
    <x v="3253"/>
    <x v="3261"/>
    <b v="1"/>
    <x v="72"/>
    <x v="0"/>
    <x v="6"/>
    <x v="0"/>
    <x v="3261"/>
  </r>
  <r>
    <n v="3262"/>
    <x v="3261"/>
    <x v="3260"/>
    <x v="401"/>
    <x v="2154"/>
    <x v="0"/>
    <x v="0"/>
    <s v="USD"/>
    <x v="3254"/>
    <x v="3262"/>
    <b v="1"/>
    <x v="179"/>
    <x v="0"/>
    <x v="6"/>
    <x v="3"/>
    <x v="3262"/>
  </r>
  <r>
    <n v="3263"/>
    <x v="3262"/>
    <x v="3261"/>
    <x v="30"/>
    <x v="2155"/>
    <x v="0"/>
    <x v="0"/>
    <s v="USD"/>
    <x v="3255"/>
    <x v="3263"/>
    <b v="1"/>
    <x v="32"/>
    <x v="0"/>
    <x v="6"/>
    <x v="0"/>
    <x v="3263"/>
  </r>
  <r>
    <n v="3264"/>
    <x v="3263"/>
    <x v="3262"/>
    <x v="30"/>
    <x v="2156"/>
    <x v="0"/>
    <x v="0"/>
    <s v="USD"/>
    <x v="3256"/>
    <x v="3264"/>
    <b v="1"/>
    <x v="72"/>
    <x v="0"/>
    <x v="6"/>
    <x v="0"/>
    <x v="3264"/>
  </r>
  <r>
    <n v="3265"/>
    <x v="3264"/>
    <x v="3263"/>
    <x v="200"/>
    <x v="2157"/>
    <x v="0"/>
    <x v="17"/>
    <s v="EUR"/>
    <x v="3257"/>
    <x v="3265"/>
    <b v="1"/>
    <x v="287"/>
    <x v="0"/>
    <x v="6"/>
    <x v="0"/>
    <x v="3265"/>
  </r>
  <r>
    <n v="3266"/>
    <x v="3265"/>
    <x v="3264"/>
    <x v="12"/>
    <x v="2158"/>
    <x v="0"/>
    <x v="0"/>
    <s v="USD"/>
    <x v="3258"/>
    <x v="3266"/>
    <b v="1"/>
    <x v="430"/>
    <x v="0"/>
    <x v="6"/>
    <x v="0"/>
    <x v="3266"/>
  </r>
  <r>
    <n v="3267"/>
    <x v="3266"/>
    <x v="3265"/>
    <x v="36"/>
    <x v="2159"/>
    <x v="0"/>
    <x v="0"/>
    <s v="USD"/>
    <x v="3259"/>
    <x v="3267"/>
    <b v="1"/>
    <x v="449"/>
    <x v="0"/>
    <x v="6"/>
    <x v="0"/>
    <x v="3267"/>
  </r>
  <r>
    <n v="3268"/>
    <x v="3267"/>
    <x v="3266"/>
    <x v="13"/>
    <x v="1904"/>
    <x v="0"/>
    <x v="0"/>
    <s v="USD"/>
    <x v="3260"/>
    <x v="3268"/>
    <b v="1"/>
    <x v="288"/>
    <x v="0"/>
    <x v="6"/>
    <x v="2"/>
    <x v="3268"/>
  </r>
  <r>
    <n v="3269"/>
    <x v="3268"/>
    <x v="3267"/>
    <x v="6"/>
    <x v="2160"/>
    <x v="0"/>
    <x v="1"/>
    <s v="GBP"/>
    <x v="3261"/>
    <x v="3269"/>
    <b v="1"/>
    <x v="16"/>
    <x v="0"/>
    <x v="6"/>
    <x v="0"/>
    <x v="3269"/>
  </r>
  <r>
    <n v="3270"/>
    <x v="3269"/>
    <x v="3268"/>
    <x v="40"/>
    <x v="390"/>
    <x v="0"/>
    <x v="1"/>
    <s v="GBP"/>
    <x v="3262"/>
    <x v="3270"/>
    <b v="1"/>
    <x v="209"/>
    <x v="0"/>
    <x v="6"/>
    <x v="0"/>
    <x v="3270"/>
  </r>
  <r>
    <n v="3271"/>
    <x v="3270"/>
    <x v="3269"/>
    <x v="15"/>
    <x v="2161"/>
    <x v="0"/>
    <x v="1"/>
    <s v="GBP"/>
    <x v="3263"/>
    <x v="3271"/>
    <b v="1"/>
    <x v="13"/>
    <x v="0"/>
    <x v="6"/>
    <x v="3"/>
    <x v="3271"/>
  </r>
  <r>
    <n v="3272"/>
    <x v="3271"/>
    <x v="3270"/>
    <x v="3"/>
    <x v="2162"/>
    <x v="0"/>
    <x v="0"/>
    <s v="USD"/>
    <x v="3264"/>
    <x v="3272"/>
    <b v="1"/>
    <x v="108"/>
    <x v="0"/>
    <x v="6"/>
    <x v="0"/>
    <x v="3272"/>
  </r>
  <r>
    <n v="3273"/>
    <x v="3272"/>
    <x v="3271"/>
    <x v="23"/>
    <x v="2163"/>
    <x v="0"/>
    <x v="0"/>
    <s v="USD"/>
    <x v="3265"/>
    <x v="3273"/>
    <b v="1"/>
    <x v="64"/>
    <x v="0"/>
    <x v="6"/>
    <x v="2"/>
    <x v="3273"/>
  </r>
  <r>
    <n v="3274"/>
    <x v="3273"/>
    <x v="3272"/>
    <x v="289"/>
    <x v="2164"/>
    <x v="0"/>
    <x v="0"/>
    <s v="USD"/>
    <x v="3266"/>
    <x v="3274"/>
    <b v="1"/>
    <x v="172"/>
    <x v="0"/>
    <x v="6"/>
    <x v="2"/>
    <x v="3274"/>
  </r>
  <r>
    <n v="3275"/>
    <x v="3274"/>
    <x v="3273"/>
    <x v="40"/>
    <x v="2165"/>
    <x v="0"/>
    <x v="0"/>
    <s v="USD"/>
    <x v="3267"/>
    <x v="3275"/>
    <b v="1"/>
    <x v="8"/>
    <x v="0"/>
    <x v="6"/>
    <x v="0"/>
    <x v="3275"/>
  </r>
  <r>
    <n v="3276"/>
    <x v="3275"/>
    <x v="3274"/>
    <x v="37"/>
    <x v="2166"/>
    <x v="0"/>
    <x v="5"/>
    <s v="CAD"/>
    <x v="3268"/>
    <x v="3276"/>
    <b v="1"/>
    <x v="61"/>
    <x v="0"/>
    <x v="6"/>
    <x v="2"/>
    <x v="3276"/>
  </r>
  <r>
    <n v="3277"/>
    <x v="3276"/>
    <x v="3275"/>
    <x v="10"/>
    <x v="2167"/>
    <x v="0"/>
    <x v="1"/>
    <s v="GBP"/>
    <x v="3269"/>
    <x v="3277"/>
    <b v="1"/>
    <x v="61"/>
    <x v="0"/>
    <x v="6"/>
    <x v="3"/>
    <x v="3277"/>
  </r>
  <r>
    <n v="3278"/>
    <x v="3277"/>
    <x v="3276"/>
    <x v="30"/>
    <x v="1745"/>
    <x v="0"/>
    <x v="1"/>
    <s v="GBP"/>
    <x v="3270"/>
    <x v="3278"/>
    <b v="1"/>
    <x v="69"/>
    <x v="0"/>
    <x v="6"/>
    <x v="0"/>
    <x v="3278"/>
  </r>
  <r>
    <n v="3279"/>
    <x v="3278"/>
    <x v="3277"/>
    <x v="238"/>
    <x v="2168"/>
    <x v="0"/>
    <x v="0"/>
    <s v="USD"/>
    <x v="3271"/>
    <x v="3279"/>
    <b v="0"/>
    <x v="287"/>
    <x v="0"/>
    <x v="6"/>
    <x v="2"/>
    <x v="3279"/>
  </r>
  <r>
    <n v="3280"/>
    <x v="3279"/>
    <x v="3278"/>
    <x v="13"/>
    <x v="2169"/>
    <x v="0"/>
    <x v="0"/>
    <s v="USD"/>
    <x v="3272"/>
    <x v="3280"/>
    <b v="0"/>
    <x v="209"/>
    <x v="0"/>
    <x v="6"/>
    <x v="0"/>
    <x v="3280"/>
  </r>
  <r>
    <n v="3281"/>
    <x v="3280"/>
    <x v="3279"/>
    <x v="10"/>
    <x v="599"/>
    <x v="0"/>
    <x v="0"/>
    <s v="USD"/>
    <x v="3273"/>
    <x v="3281"/>
    <b v="0"/>
    <x v="5"/>
    <x v="0"/>
    <x v="6"/>
    <x v="0"/>
    <x v="3281"/>
  </r>
  <r>
    <n v="3282"/>
    <x v="3281"/>
    <x v="3280"/>
    <x v="310"/>
    <x v="2170"/>
    <x v="0"/>
    <x v="0"/>
    <s v="USD"/>
    <x v="3274"/>
    <x v="3282"/>
    <b v="0"/>
    <x v="186"/>
    <x v="0"/>
    <x v="6"/>
    <x v="2"/>
    <x v="3282"/>
  </r>
  <r>
    <n v="3283"/>
    <x v="3282"/>
    <x v="3281"/>
    <x v="134"/>
    <x v="2171"/>
    <x v="0"/>
    <x v="1"/>
    <s v="GBP"/>
    <x v="3275"/>
    <x v="3283"/>
    <b v="0"/>
    <x v="5"/>
    <x v="0"/>
    <x v="6"/>
    <x v="2"/>
    <x v="3283"/>
  </r>
  <r>
    <n v="3284"/>
    <x v="3283"/>
    <x v="3282"/>
    <x v="9"/>
    <x v="2172"/>
    <x v="0"/>
    <x v="0"/>
    <s v="USD"/>
    <x v="3276"/>
    <x v="3284"/>
    <b v="0"/>
    <x v="41"/>
    <x v="0"/>
    <x v="6"/>
    <x v="2"/>
    <x v="3284"/>
  </r>
  <r>
    <n v="3285"/>
    <x v="3284"/>
    <x v="3283"/>
    <x v="402"/>
    <x v="2173"/>
    <x v="0"/>
    <x v="0"/>
    <s v="USD"/>
    <x v="3277"/>
    <x v="3285"/>
    <b v="0"/>
    <x v="75"/>
    <x v="0"/>
    <x v="6"/>
    <x v="1"/>
    <x v="3285"/>
  </r>
  <r>
    <n v="3286"/>
    <x v="3285"/>
    <x v="3284"/>
    <x v="36"/>
    <x v="2174"/>
    <x v="0"/>
    <x v="0"/>
    <s v="USD"/>
    <x v="3278"/>
    <x v="3286"/>
    <b v="0"/>
    <x v="259"/>
    <x v="0"/>
    <x v="6"/>
    <x v="2"/>
    <x v="3286"/>
  </r>
  <r>
    <n v="3287"/>
    <x v="3286"/>
    <x v="3285"/>
    <x v="30"/>
    <x v="911"/>
    <x v="0"/>
    <x v="5"/>
    <s v="CAD"/>
    <x v="3279"/>
    <x v="3287"/>
    <b v="0"/>
    <x v="69"/>
    <x v="0"/>
    <x v="6"/>
    <x v="0"/>
    <x v="3287"/>
  </r>
  <r>
    <n v="3288"/>
    <x v="3287"/>
    <x v="3286"/>
    <x v="3"/>
    <x v="2175"/>
    <x v="0"/>
    <x v="1"/>
    <s v="GBP"/>
    <x v="3280"/>
    <x v="3288"/>
    <b v="0"/>
    <x v="447"/>
    <x v="0"/>
    <x v="6"/>
    <x v="2"/>
    <x v="3288"/>
  </r>
  <r>
    <n v="3289"/>
    <x v="3288"/>
    <x v="3287"/>
    <x v="2"/>
    <x v="2176"/>
    <x v="0"/>
    <x v="1"/>
    <s v="GBP"/>
    <x v="3281"/>
    <x v="3289"/>
    <b v="0"/>
    <x v="20"/>
    <x v="0"/>
    <x v="6"/>
    <x v="1"/>
    <x v="3289"/>
  </r>
  <r>
    <n v="3290"/>
    <x v="3289"/>
    <x v="3288"/>
    <x v="13"/>
    <x v="2177"/>
    <x v="0"/>
    <x v="1"/>
    <s v="GBP"/>
    <x v="3282"/>
    <x v="3290"/>
    <b v="0"/>
    <x v="250"/>
    <x v="0"/>
    <x v="6"/>
    <x v="1"/>
    <x v="3290"/>
  </r>
  <r>
    <n v="3291"/>
    <x v="3290"/>
    <x v="3289"/>
    <x v="2"/>
    <x v="365"/>
    <x v="0"/>
    <x v="0"/>
    <s v="USD"/>
    <x v="3283"/>
    <x v="3291"/>
    <b v="0"/>
    <x v="25"/>
    <x v="0"/>
    <x v="6"/>
    <x v="0"/>
    <x v="3291"/>
  </r>
  <r>
    <n v="3292"/>
    <x v="3291"/>
    <x v="3290"/>
    <x v="403"/>
    <x v="683"/>
    <x v="0"/>
    <x v="1"/>
    <s v="GBP"/>
    <x v="3284"/>
    <x v="3292"/>
    <b v="0"/>
    <x v="41"/>
    <x v="0"/>
    <x v="6"/>
    <x v="0"/>
    <x v="3292"/>
  </r>
  <r>
    <n v="3293"/>
    <x v="3292"/>
    <x v="3291"/>
    <x v="37"/>
    <x v="2178"/>
    <x v="0"/>
    <x v="4"/>
    <s v="NZD"/>
    <x v="3285"/>
    <x v="3293"/>
    <b v="0"/>
    <x v="110"/>
    <x v="0"/>
    <x v="6"/>
    <x v="1"/>
    <x v="3293"/>
  </r>
  <r>
    <n v="3294"/>
    <x v="3293"/>
    <x v="3292"/>
    <x v="20"/>
    <x v="2179"/>
    <x v="0"/>
    <x v="1"/>
    <s v="GBP"/>
    <x v="3286"/>
    <x v="3294"/>
    <b v="0"/>
    <x v="54"/>
    <x v="0"/>
    <x v="6"/>
    <x v="0"/>
    <x v="3294"/>
  </r>
  <r>
    <n v="3295"/>
    <x v="3294"/>
    <x v="3293"/>
    <x v="176"/>
    <x v="2180"/>
    <x v="0"/>
    <x v="1"/>
    <s v="GBP"/>
    <x v="3287"/>
    <x v="3295"/>
    <b v="0"/>
    <x v="74"/>
    <x v="0"/>
    <x v="6"/>
    <x v="2"/>
    <x v="3295"/>
  </r>
  <r>
    <n v="3296"/>
    <x v="3295"/>
    <x v="3294"/>
    <x v="15"/>
    <x v="2181"/>
    <x v="0"/>
    <x v="1"/>
    <s v="GBP"/>
    <x v="3288"/>
    <x v="3296"/>
    <b v="0"/>
    <x v="5"/>
    <x v="0"/>
    <x v="6"/>
    <x v="0"/>
    <x v="3296"/>
  </r>
  <r>
    <n v="3297"/>
    <x v="3296"/>
    <x v="3295"/>
    <x v="62"/>
    <x v="2182"/>
    <x v="0"/>
    <x v="1"/>
    <s v="GBP"/>
    <x v="3289"/>
    <x v="3297"/>
    <b v="0"/>
    <x v="34"/>
    <x v="0"/>
    <x v="6"/>
    <x v="0"/>
    <x v="3297"/>
  </r>
  <r>
    <n v="3298"/>
    <x v="3297"/>
    <x v="3296"/>
    <x v="3"/>
    <x v="2183"/>
    <x v="0"/>
    <x v="0"/>
    <s v="USD"/>
    <x v="3290"/>
    <x v="3298"/>
    <b v="0"/>
    <x v="250"/>
    <x v="0"/>
    <x v="6"/>
    <x v="0"/>
    <x v="3298"/>
  </r>
  <r>
    <n v="3299"/>
    <x v="3298"/>
    <x v="3297"/>
    <x v="9"/>
    <x v="2184"/>
    <x v="0"/>
    <x v="0"/>
    <s v="USD"/>
    <x v="3291"/>
    <x v="3299"/>
    <b v="0"/>
    <x v="287"/>
    <x v="0"/>
    <x v="6"/>
    <x v="0"/>
    <x v="3299"/>
  </r>
  <r>
    <n v="3300"/>
    <x v="3299"/>
    <x v="3298"/>
    <x v="9"/>
    <x v="1734"/>
    <x v="0"/>
    <x v="0"/>
    <s v="USD"/>
    <x v="3292"/>
    <x v="3300"/>
    <b v="0"/>
    <x v="106"/>
    <x v="0"/>
    <x v="6"/>
    <x v="0"/>
    <x v="3300"/>
  </r>
  <r>
    <n v="3301"/>
    <x v="3300"/>
    <x v="3299"/>
    <x v="9"/>
    <x v="2185"/>
    <x v="0"/>
    <x v="0"/>
    <s v="USD"/>
    <x v="3293"/>
    <x v="3301"/>
    <b v="0"/>
    <x v="16"/>
    <x v="0"/>
    <x v="6"/>
    <x v="2"/>
    <x v="3301"/>
  </r>
  <r>
    <n v="3302"/>
    <x v="3301"/>
    <x v="3300"/>
    <x v="33"/>
    <x v="2186"/>
    <x v="0"/>
    <x v="3"/>
    <s v="EUR"/>
    <x v="3294"/>
    <x v="3302"/>
    <b v="0"/>
    <x v="133"/>
    <x v="0"/>
    <x v="6"/>
    <x v="2"/>
    <x v="3302"/>
  </r>
  <r>
    <n v="3303"/>
    <x v="3302"/>
    <x v="3301"/>
    <x v="40"/>
    <x v="2187"/>
    <x v="0"/>
    <x v="0"/>
    <s v="USD"/>
    <x v="3295"/>
    <x v="3303"/>
    <b v="0"/>
    <x v="2"/>
    <x v="0"/>
    <x v="6"/>
    <x v="0"/>
    <x v="3303"/>
  </r>
  <r>
    <n v="3304"/>
    <x v="3303"/>
    <x v="3302"/>
    <x v="36"/>
    <x v="2188"/>
    <x v="0"/>
    <x v="0"/>
    <s v="USD"/>
    <x v="3296"/>
    <x v="3304"/>
    <b v="0"/>
    <x v="489"/>
    <x v="0"/>
    <x v="6"/>
    <x v="2"/>
    <x v="3304"/>
  </r>
  <r>
    <n v="3305"/>
    <x v="3304"/>
    <x v="3303"/>
    <x v="23"/>
    <x v="2189"/>
    <x v="0"/>
    <x v="0"/>
    <s v="USD"/>
    <x v="3297"/>
    <x v="3305"/>
    <b v="0"/>
    <x v="9"/>
    <x v="0"/>
    <x v="6"/>
    <x v="0"/>
    <x v="3305"/>
  </r>
  <r>
    <n v="3306"/>
    <x v="3305"/>
    <x v="3304"/>
    <x v="15"/>
    <x v="1310"/>
    <x v="0"/>
    <x v="0"/>
    <s v="USD"/>
    <x v="3298"/>
    <x v="3306"/>
    <b v="0"/>
    <x v="241"/>
    <x v="0"/>
    <x v="6"/>
    <x v="2"/>
    <x v="3306"/>
  </r>
  <r>
    <n v="3307"/>
    <x v="3306"/>
    <x v="3305"/>
    <x v="28"/>
    <x v="2190"/>
    <x v="0"/>
    <x v="0"/>
    <s v="USD"/>
    <x v="3299"/>
    <x v="3307"/>
    <b v="0"/>
    <x v="9"/>
    <x v="0"/>
    <x v="6"/>
    <x v="2"/>
    <x v="3307"/>
  </r>
  <r>
    <n v="3308"/>
    <x v="3307"/>
    <x v="3306"/>
    <x v="8"/>
    <x v="611"/>
    <x v="0"/>
    <x v="0"/>
    <s v="USD"/>
    <x v="3300"/>
    <x v="3308"/>
    <b v="0"/>
    <x v="7"/>
    <x v="0"/>
    <x v="6"/>
    <x v="2"/>
    <x v="3308"/>
  </r>
  <r>
    <n v="3309"/>
    <x v="3308"/>
    <x v="3307"/>
    <x v="18"/>
    <x v="2191"/>
    <x v="0"/>
    <x v="1"/>
    <s v="GBP"/>
    <x v="3301"/>
    <x v="3309"/>
    <b v="0"/>
    <x v="162"/>
    <x v="0"/>
    <x v="6"/>
    <x v="2"/>
    <x v="3309"/>
  </r>
  <r>
    <n v="3310"/>
    <x v="3309"/>
    <x v="3308"/>
    <x v="115"/>
    <x v="2192"/>
    <x v="0"/>
    <x v="0"/>
    <s v="USD"/>
    <x v="3302"/>
    <x v="3310"/>
    <b v="0"/>
    <x v="162"/>
    <x v="0"/>
    <x v="6"/>
    <x v="0"/>
    <x v="3310"/>
  </r>
  <r>
    <n v="3311"/>
    <x v="3310"/>
    <x v="3309"/>
    <x v="30"/>
    <x v="406"/>
    <x v="0"/>
    <x v="0"/>
    <s v="USD"/>
    <x v="3303"/>
    <x v="3311"/>
    <b v="0"/>
    <x v="43"/>
    <x v="0"/>
    <x v="6"/>
    <x v="0"/>
    <x v="3311"/>
  </r>
  <r>
    <n v="3312"/>
    <x v="3311"/>
    <x v="3310"/>
    <x v="30"/>
    <x v="1676"/>
    <x v="0"/>
    <x v="0"/>
    <s v="USD"/>
    <x v="3304"/>
    <x v="3312"/>
    <b v="0"/>
    <x v="14"/>
    <x v="0"/>
    <x v="6"/>
    <x v="2"/>
    <x v="3312"/>
  </r>
  <r>
    <n v="3313"/>
    <x v="3312"/>
    <x v="3311"/>
    <x v="13"/>
    <x v="2193"/>
    <x v="0"/>
    <x v="0"/>
    <s v="USD"/>
    <x v="3305"/>
    <x v="3313"/>
    <b v="0"/>
    <x v="60"/>
    <x v="0"/>
    <x v="6"/>
    <x v="2"/>
    <x v="3313"/>
  </r>
  <r>
    <n v="3314"/>
    <x v="3313"/>
    <x v="3312"/>
    <x v="134"/>
    <x v="472"/>
    <x v="0"/>
    <x v="1"/>
    <s v="GBP"/>
    <x v="3306"/>
    <x v="3314"/>
    <b v="0"/>
    <x v="6"/>
    <x v="0"/>
    <x v="6"/>
    <x v="0"/>
    <x v="3314"/>
  </r>
  <r>
    <n v="3315"/>
    <x v="3314"/>
    <x v="3313"/>
    <x v="23"/>
    <x v="2194"/>
    <x v="0"/>
    <x v="1"/>
    <s v="GBP"/>
    <x v="3307"/>
    <x v="3315"/>
    <b v="0"/>
    <x v="30"/>
    <x v="0"/>
    <x v="6"/>
    <x v="2"/>
    <x v="3315"/>
  </r>
  <r>
    <n v="3316"/>
    <x v="3315"/>
    <x v="3314"/>
    <x v="404"/>
    <x v="2195"/>
    <x v="0"/>
    <x v="0"/>
    <s v="USD"/>
    <x v="3308"/>
    <x v="3316"/>
    <b v="0"/>
    <x v="207"/>
    <x v="0"/>
    <x v="6"/>
    <x v="3"/>
    <x v="3316"/>
  </r>
  <r>
    <n v="3317"/>
    <x v="3316"/>
    <x v="3315"/>
    <x v="405"/>
    <x v="2196"/>
    <x v="0"/>
    <x v="0"/>
    <s v="USD"/>
    <x v="3309"/>
    <x v="3317"/>
    <b v="0"/>
    <x v="59"/>
    <x v="0"/>
    <x v="6"/>
    <x v="2"/>
    <x v="3317"/>
  </r>
  <r>
    <n v="3318"/>
    <x v="3317"/>
    <x v="3316"/>
    <x v="13"/>
    <x v="2197"/>
    <x v="0"/>
    <x v="5"/>
    <s v="CAD"/>
    <x v="3310"/>
    <x v="3318"/>
    <b v="0"/>
    <x v="58"/>
    <x v="0"/>
    <x v="6"/>
    <x v="2"/>
    <x v="3318"/>
  </r>
  <r>
    <n v="3319"/>
    <x v="3318"/>
    <x v="3317"/>
    <x v="2"/>
    <x v="2065"/>
    <x v="0"/>
    <x v="1"/>
    <s v="GBP"/>
    <x v="3311"/>
    <x v="3319"/>
    <b v="0"/>
    <x v="38"/>
    <x v="0"/>
    <x v="6"/>
    <x v="3"/>
    <x v="3319"/>
  </r>
  <r>
    <n v="3320"/>
    <x v="3319"/>
    <x v="3318"/>
    <x v="30"/>
    <x v="2198"/>
    <x v="0"/>
    <x v="0"/>
    <s v="USD"/>
    <x v="3312"/>
    <x v="3320"/>
    <b v="0"/>
    <x v="44"/>
    <x v="0"/>
    <x v="6"/>
    <x v="2"/>
    <x v="3320"/>
  </r>
  <r>
    <n v="3321"/>
    <x v="3320"/>
    <x v="3319"/>
    <x v="2"/>
    <x v="2199"/>
    <x v="0"/>
    <x v="0"/>
    <s v="USD"/>
    <x v="3313"/>
    <x v="3321"/>
    <b v="0"/>
    <x v="41"/>
    <x v="0"/>
    <x v="6"/>
    <x v="3"/>
    <x v="3321"/>
  </r>
  <r>
    <n v="3322"/>
    <x v="3321"/>
    <x v="3320"/>
    <x v="126"/>
    <x v="959"/>
    <x v="0"/>
    <x v="0"/>
    <s v="USD"/>
    <x v="3314"/>
    <x v="3322"/>
    <b v="0"/>
    <x v="23"/>
    <x v="0"/>
    <x v="6"/>
    <x v="2"/>
    <x v="3322"/>
  </r>
  <r>
    <n v="3323"/>
    <x v="3322"/>
    <x v="3321"/>
    <x v="28"/>
    <x v="2200"/>
    <x v="0"/>
    <x v="1"/>
    <s v="GBP"/>
    <x v="3315"/>
    <x v="3323"/>
    <b v="0"/>
    <x v="72"/>
    <x v="0"/>
    <x v="6"/>
    <x v="2"/>
    <x v="3323"/>
  </r>
  <r>
    <n v="3324"/>
    <x v="3323"/>
    <x v="3322"/>
    <x v="15"/>
    <x v="2201"/>
    <x v="0"/>
    <x v="17"/>
    <s v="EUR"/>
    <x v="3316"/>
    <x v="3324"/>
    <b v="0"/>
    <x v="73"/>
    <x v="0"/>
    <x v="6"/>
    <x v="2"/>
    <x v="3324"/>
  </r>
  <r>
    <n v="3325"/>
    <x v="3324"/>
    <x v="3323"/>
    <x v="44"/>
    <x v="2202"/>
    <x v="0"/>
    <x v="1"/>
    <s v="GBP"/>
    <x v="3317"/>
    <x v="3325"/>
    <b v="0"/>
    <x v="41"/>
    <x v="0"/>
    <x v="6"/>
    <x v="0"/>
    <x v="3325"/>
  </r>
  <r>
    <n v="3326"/>
    <x v="3325"/>
    <x v="3324"/>
    <x v="6"/>
    <x v="2203"/>
    <x v="0"/>
    <x v="0"/>
    <s v="USD"/>
    <x v="3318"/>
    <x v="3326"/>
    <b v="0"/>
    <x v="7"/>
    <x v="0"/>
    <x v="6"/>
    <x v="0"/>
    <x v="3326"/>
  </r>
  <r>
    <n v="3327"/>
    <x v="3326"/>
    <x v="3325"/>
    <x v="134"/>
    <x v="1629"/>
    <x v="0"/>
    <x v="1"/>
    <s v="GBP"/>
    <x v="3319"/>
    <x v="3327"/>
    <b v="0"/>
    <x v="51"/>
    <x v="0"/>
    <x v="6"/>
    <x v="2"/>
    <x v="3327"/>
  </r>
  <r>
    <n v="3328"/>
    <x v="3327"/>
    <x v="3326"/>
    <x v="40"/>
    <x v="2204"/>
    <x v="0"/>
    <x v="0"/>
    <s v="USD"/>
    <x v="3320"/>
    <x v="3328"/>
    <b v="0"/>
    <x v="82"/>
    <x v="0"/>
    <x v="6"/>
    <x v="3"/>
    <x v="3328"/>
  </r>
  <r>
    <n v="3329"/>
    <x v="3328"/>
    <x v="3327"/>
    <x v="28"/>
    <x v="2205"/>
    <x v="0"/>
    <x v="1"/>
    <s v="GBP"/>
    <x v="3321"/>
    <x v="3329"/>
    <b v="0"/>
    <x v="55"/>
    <x v="0"/>
    <x v="6"/>
    <x v="3"/>
    <x v="3329"/>
  </r>
  <r>
    <n v="3330"/>
    <x v="3329"/>
    <x v="3328"/>
    <x v="15"/>
    <x v="2206"/>
    <x v="0"/>
    <x v="1"/>
    <s v="GBP"/>
    <x v="3322"/>
    <x v="3330"/>
    <b v="0"/>
    <x v="50"/>
    <x v="0"/>
    <x v="6"/>
    <x v="0"/>
    <x v="3330"/>
  </r>
  <r>
    <n v="3331"/>
    <x v="3330"/>
    <x v="3329"/>
    <x v="10"/>
    <x v="538"/>
    <x v="0"/>
    <x v="0"/>
    <s v="USD"/>
    <x v="3323"/>
    <x v="3331"/>
    <b v="0"/>
    <x v="71"/>
    <x v="0"/>
    <x v="6"/>
    <x v="0"/>
    <x v="3331"/>
  </r>
  <r>
    <n v="3332"/>
    <x v="3331"/>
    <x v="3330"/>
    <x v="12"/>
    <x v="44"/>
    <x v="0"/>
    <x v="0"/>
    <s v="USD"/>
    <x v="3324"/>
    <x v="3332"/>
    <b v="0"/>
    <x v="183"/>
    <x v="0"/>
    <x v="6"/>
    <x v="3"/>
    <x v="3332"/>
  </r>
  <r>
    <n v="3333"/>
    <x v="3332"/>
    <x v="3331"/>
    <x v="8"/>
    <x v="2207"/>
    <x v="0"/>
    <x v="0"/>
    <s v="USD"/>
    <x v="3325"/>
    <x v="3333"/>
    <b v="0"/>
    <x v="112"/>
    <x v="0"/>
    <x v="6"/>
    <x v="0"/>
    <x v="3333"/>
  </r>
  <r>
    <n v="3334"/>
    <x v="3333"/>
    <x v="3332"/>
    <x v="406"/>
    <x v="2208"/>
    <x v="0"/>
    <x v="0"/>
    <s v="USD"/>
    <x v="3326"/>
    <x v="3334"/>
    <b v="0"/>
    <x v="67"/>
    <x v="0"/>
    <x v="6"/>
    <x v="0"/>
    <x v="3334"/>
  </r>
  <r>
    <n v="3335"/>
    <x v="3334"/>
    <x v="3333"/>
    <x v="10"/>
    <x v="2209"/>
    <x v="0"/>
    <x v="1"/>
    <s v="GBP"/>
    <x v="3327"/>
    <x v="3335"/>
    <b v="0"/>
    <x v="287"/>
    <x v="0"/>
    <x v="6"/>
    <x v="3"/>
    <x v="3335"/>
  </r>
  <r>
    <n v="3336"/>
    <x v="3335"/>
    <x v="3334"/>
    <x v="49"/>
    <x v="156"/>
    <x v="0"/>
    <x v="1"/>
    <s v="GBP"/>
    <x v="3328"/>
    <x v="3336"/>
    <b v="0"/>
    <x v="82"/>
    <x v="0"/>
    <x v="6"/>
    <x v="2"/>
    <x v="3336"/>
  </r>
  <r>
    <n v="3337"/>
    <x v="3336"/>
    <x v="3335"/>
    <x v="30"/>
    <x v="2210"/>
    <x v="0"/>
    <x v="1"/>
    <s v="GBP"/>
    <x v="3329"/>
    <x v="3337"/>
    <b v="0"/>
    <x v="69"/>
    <x v="0"/>
    <x v="6"/>
    <x v="3"/>
    <x v="3337"/>
  </r>
  <r>
    <n v="3338"/>
    <x v="3337"/>
    <x v="3336"/>
    <x v="36"/>
    <x v="2211"/>
    <x v="0"/>
    <x v="0"/>
    <s v="USD"/>
    <x v="3330"/>
    <x v="3338"/>
    <b v="0"/>
    <x v="300"/>
    <x v="0"/>
    <x v="6"/>
    <x v="1"/>
    <x v="3338"/>
  </r>
  <r>
    <n v="3339"/>
    <x v="3338"/>
    <x v="3337"/>
    <x v="6"/>
    <x v="2212"/>
    <x v="0"/>
    <x v="0"/>
    <s v="USD"/>
    <x v="3331"/>
    <x v="3339"/>
    <b v="0"/>
    <x v="5"/>
    <x v="0"/>
    <x v="6"/>
    <x v="2"/>
    <x v="3339"/>
  </r>
  <r>
    <n v="3340"/>
    <x v="3339"/>
    <x v="3338"/>
    <x v="9"/>
    <x v="2213"/>
    <x v="0"/>
    <x v="0"/>
    <s v="USD"/>
    <x v="3332"/>
    <x v="3340"/>
    <b v="0"/>
    <x v="44"/>
    <x v="0"/>
    <x v="6"/>
    <x v="2"/>
    <x v="3340"/>
  </r>
  <r>
    <n v="3341"/>
    <x v="3340"/>
    <x v="3339"/>
    <x v="295"/>
    <x v="959"/>
    <x v="0"/>
    <x v="1"/>
    <s v="GBP"/>
    <x v="3333"/>
    <x v="3341"/>
    <b v="0"/>
    <x v="33"/>
    <x v="0"/>
    <x v="6"/>
    <x v="2"/>
    <x v="3341"/>
  </r>
  <r>
    <n v="3342"/>
    <x v="3341"/>
    <x v="3340"/>
    <x v="12"/>
    <x v="627"/>
    <x v="0"/>
    <x v="0"/>
    <s v="USD"/>
    <x v="3334"/>
    <x v="3342"/>
    <b v="0"/>
    <x v="76"/>
    <x v="0"/>
    <x v="6"/>
    <x v="0"/>
    <x v="3342"/>
  </r>
  <r>
    <n v="3343"/>
    <x v="3342"/>
    <x v="3341"/>
    <x v="176"/>
    <x v="647"/>
    <x v="0"/>
    <x v="1"/>
    <s v="GBP"/>
    <x v="3335"/>
    <x v="3343"/>
    <b v="0"/>
    <x v="23"/>
    <x v="0"/>
    <x v="6"/>
    <x v="2"/>
    <x v="3343"/>
  </r>
  <r>
    <n v="3344"/>
    <x v="3343"/>
    <x v="3342"/>
    <x v="37"/>
    <x v="1494"/>
    <x v="0"/>
    <x v="0"/>
    <s v="USD"/>
    <x v="3336"/>
    <x v="3344"/>
    <b v="0"/>
    <x v="244"/>
    <x v="0"/>
    <x v="6"/>
    <x v="3"/>
    <x v="3344"/>
  </r>
  <r>
    <n v="3345"/>
    <x v="3344"/>
    <x v="3343"/>
    <x v="2"/>
    <x v="1084"/>
    <x v="0"/>
    <x v="0"/>
    <s v="USD"/>
    <x v="3337"/>
    <x v="3345"/>
    <b v="0"/>
    <x v="62"/>
    <x v="0"/>
    <x v="6"/>
    <x v="0"/>
    <x v="3345"/>
  </r>
  <r>
    <n v="3346"/>
    <x v="3345"/>
    <x v="3344"/>
    <x v="15"/>
    <x v="2214"/>
    <x v="0"/>
    <x v="0"/>
    <s v="USD"/>
    <x v="3338"/>
    <x v="3346"/>
    <b v="0"/>
    <x v="59"/>
    <x v="0"/>
    <x v="6"/>
    <x v="0"/>
    <x v="3346"/>
  </r>
  <r>
    <n v="3347"/>
    <x v="3346"/>
    <x v="3345"/>
    <x v="13"/>
    <x v="2215"/>
    <x v="0"/>
    <x v="1"/>
    <s v="GBP"/>
    <x v="3339"/>
    <x v="3347"/>
    <b v="0"/>
    <x v="19"/>
    <x v="0"/>
    <x v="6"/>
    <x v="2"/>
    <x v="3347"/>
  </r>
  <r>
    <n v="3348"/>
    <x v="3265"/>
    <x v="3346"/>
    <x v="62"/>
    <x v="2216"/>
    <x v="0"/>
    <x v="0"/>
    <s v="USD"/>
    <x v="3340"/>
    <x v="3348"/>
    <b v="0"/>
    <x v="1"/>
    <x v="0"/>
    <x v="6"/>
    <x v="2"/>
    <x v="3348"/>
  </r>
  <r>
    <n v="3349"/>
    <x v="3347"/>
    <x v="3347"/>
    <x v="28"/>
    <x v="2217"/>
    <x v="0"/>
    <x v="0"/>
    <s v="USD"/>
    <x v="3341"/>
    <x v="3349"/>
    <b v="0"/>
    <x v="25"/>
    <x v="0"/>
    <x v="6"/>
    <x v="2"/>
    <x v="3349"/>
  </r>
  <r>
    <n v="3350"/>
    <x v="3348"/>
    <x v="3348"/>
    <x v="8"/>
    <x v="2218"/>
    <x v="0"/>
    <x v="19"/>
    <s v="EUR"/>
    <x v="3342"/>
    <x v="3350"/>
    <b v="0"/>
    <x v="13"/>
    <x v="0"/>
    <x v="6"/>
    <x v="0"/>
    <x v="3350"/>
  </r>
  <r>
    <n v="3351"/>
    <x v="3349"/>
    <x v="3349"/>
    <x v="10"/>
    <x v="2219"/>
    <x v="0"/>
    <x v="1"/>
    <s v="GBP"/>
    <x v="3343"/>
    <x v="3351"/>
    <b v="0"/>
    <x v="241"/>
    <x v="0"/>
    <x v="6"/>
    <x v="3"/>
    <x v="3351"/>
  </r>
  <r>
    <n v="3352"/>
    <x v="3350"/>
    <x v="3350"/>
    <x v="10"/>
    <x v="2220"/>
    <x v="0"/>
    <x v="1"/>
    <s v="GBP"/>
    <x v="3344"/>
    <x v="3352"/>
    <b v="0"/>
    <x v="16"/>
    <x v="0"/>
    <x v="6"/>
    <x v="2"/>
    <x v="3352"/>
  </r>
  <r>
    <n v="3353"/>
    <x v="3351"/>
    <x v="3351"/>
    <x v="2"/>
    <x v="607"/>
    <x v="0"/>
    <x v="1"/>
    <s v="GBP"/>
    <x v="3345"/>
    <x v="3353"/>
    <b v="0"/>
    <x v="34"/>
    <x v="0"/>
    <x v="6"/>
    <x v="2"/>
    <x v="3353"/>
  </r>
  <r>
    <n v="3354"/>
    <x v="3352"/>
    <x v="3352"/>
    <x v="9"/>
    <x v="2221"/>
    <x v="0"/>
    <x v="0"/>
    <s v="USD"/>
    <x v="3346"/>
    <x v="3354"/>
    <b v="0"/>
    <x v="165"/>
    <x v="0"/>
    <x v="6"/>
    <x v="0"/>
    <x v="3354"/>
  </r>
  <r>
    <n v="3355"/>
    <x v="3353"/>
    <x v="3353"/>
    <x v="257"/>
    <x v="2222"/>
    <x v="0"/>
    <x v="1"/>
    <s v="GBP"/>
    <x v="3347"/>
    <x v="3355"/>
    <b v="0"/>
    <x v="41"/>
    <x v="0"/>
    <x v="6"/>
    <x v="2"/>
    <x v="3355"/>
  </r>
  <r>
    <n v="3356"/>
    <x v="3354"/>
    <x v="3354"/>
    <x v="15"/>
    <x v="1259"/>
    <x v="0"/>
    <x v="1"/>
    <s v="GBP"/>
    <x v="3348"/>
    <x v="3356"/>
    <b v="0"/>
    <x v="74"/>
    <x v="0"/>
    <x v="6"/>
    <x v="2"/>
    <x v="3356"/>
  </r>
  <r>
    <n v="3357"/>
    <x v="3355"/>
    <x v="3355"/>
    <x v="13"/>
    <x v="895"/>
    <x v="0"/>
    <x v="1"/>
    <s v="GBP"/>
    <x v="3349"/>
    <x v="3357"/>
    <b v="0"/>
    <x v="64"/>
    <x v="0"/>
    <x v="6"/>
    <x v="3"/>
    <x v="3357"/>
  </r>
  <r>
    <n v="3358"/>
    <x v="3356"/>
    <x v="3356"/>
    <x v="3"/>
    <x v="2223"/>
    <x v="0"/>
    <x v="0"/>
    <s v="USD"/>
    <x v="3350"/>
    <x v="3358"/>
    <b v="0"/>
    <x v="372"/>
    <x v="0"/>
    <x v="6"/>
    <x v="3"/>
    <x v="3358"/>
  </r>
  <r>
    <n v="3359"/>
    <x v="3357"/>
    <x v="3357"/>
    <x v="23"/>
    <x v="2224"/>
    <x v="0"/>
    <x v="0"/>
    <s v="USD"/>
    <x v="3351"/>
    <x v="3359"/>
    <b v="0"/>
    <x v="23"/>
    <x v="0"/>
    <x v="6"/>
    <x v="1"/>
    <x v="3359"/>
  </r>
  <r>
    <n v="3360"/>
    <x v="3358"/>
    <x v="3358"/>
    <x v="7"/>
    <x v="2225"/>
    <x v="0"/>
    <x v="20"/>
    <s v="SGD"/>
    <x v="3352"/>
    <x v="3360"/>
    <b v="0"/>
    <x v="250"/>
    <x v="0"/>
    <x v="6"/>
    <x v="2"/>
    <x v="3360"/>
  </r>
  <r>
    <n v="3361"/>
    <x v="3359"/>
    <x v="3359"/>
    <x v="10"/>
    <x v="2226"/>
    <x v="0"/>
    <x v="0"/>
    <s v="USD"/>
    <x v="3353"/>
    <x v="3361"/>
    <b v="0"/>
    <x v="32"/>
    <x v="0"/>
    <x v="6"/>
    <x v="3"/>
    <x v="3361"/>
  </r>
  <r>
    <n v="3362"/>
    <x v="3360"/>
    <x v="3360"/>
    <x v="2"/>
    <x v="2227"/>
    <x v="0"/>
    <x v="0"/>
    <s v="USD"/>
    <x v="3354"/>
    <x v="3362"/>
    <b v="0"/>
    <x v="9"/>
    <x v="0"/>
    <x v="6"/>
    <x v="0"/>
    <x v="3362"/>
  </r>
  <r>
    <n v="3363"/>
    <x v="3361"/>
    <x v="3361"/>
    <x v="407"/>
    <x v="2228"/>
    <x v="0"/>
    <x v="0"/>
    <s v="USD"/>
    <x v="3355"/>
    <x v="3363"/>
    <b v="0"/>
    <x v="55"/>
    <x v="0"/>
    <x v="6"/>
    <x v="3"/>
    <x v="3363"/>
  </r>
  <r>
    <n v="3364"/>
    <x v="3362"/>
    <x v="3362"/>
    <x v="9"/>
    <x v="2229"/>
    <x v="0"/>
    <x v="1"/>
    <s v="GBP"/>
    <x v="3266"/>
    <x v="3364"/>
    <b v="0"/>
    <x v="250"/>
    <x v="0"/>
    <x v="6"/>
    <x v="2"/>
    <x v="3364"/>
  </r>
  <r>
    <n v="3365"/>
    <x v="3363"/>
    <x v="3363"/>
    <x v="30"/>
    <x v="1287"/>
    <x v="0"/>
    <x v="0"/>
    <s v="USD"/>
    <x v="3356"/>
    <x v="3365"/>
    <b v="0"/>
    <x v="83"/>
    <x v="0"/>
    <x v="6"/>
    <x v="0"/>
    <x v="3365"/>
  </r>
  <r>
    <n v="3366"/>
    <x v="3364"/>
    <x v="3364"/>
    <x v="2"/>
    <x v="2230"/>
    <x v="0"/>
    <x v="0"/>
    <s v="USD"/>
    <x v="3357"/>
    <x v="3366"/>
    <b v="0"/>
    <x v="59"/>
    <x v="0"/>
    <x v="6"/>
    <x v="0"/>
    <x v="3366"/>
  </r>
  <r>
    <n v="3367"/>
    <x v="3365"/>
    <x v="3365"/>
    <x v="47"/>
    <x v="1763"/>
    <x v="0"/>
    <x v="1"/>
    <s v="GBP"/>
    <x v="3358"/>
    <x v="3367"/>
    <b v="0"/>
    <x v="209"/>
    <x v="0"/>
    <x v="6"/>
    <x v="0"/>
    <x v="3367"/>
  </r>
  <r>
    <n v="3368"/>
    <x v="3366"/>
    <x v="3366"/>
    <x v="28"/>
    <x v="2231"/>
    <x v="0"/>
    <x v="0"/>
    <s v="USD"/>
    <x v="3359"/>
    <x v="3368"/>
    <b v="0"/>
    <x v="23"/>
    <x v="0"/>
    <x v="6"/>
    <x v="3"/>
    <x v="3368"/>
  </r>
  <r>
    <n v="3369"/>
    <x v="3367"/>
    <x v="3367"/>
    <x v="10"/>
    <x v="2232"/>
    <x v="0"/>
    <x v="17"/>
    <s v="EUR"/>
    <x v="3360"/>
    <x v="3369"/>
    <b v="0"/>
    <x v="241"/>
    <x v="0"/>
    <x v="6"/>
    <x v="2"/>
    <x v="3369"/>
  </r>
  <r>
    <n v="3370"/>
    <x v="3368"/>
    <x v="3368"/>
    <x v="15"/>
    <x v="2233"/>
    <x v="0"/>
    <x v="0"/>
    <s v="USD"/>
    <x v="3361"/>
    <x v="3370"/>
    <b v="0"/>
    <x v="55"/>
    <x v="0"/>
    <x v="6"/>
    <x v="2"/>
    <x v="3370"/>
  </r>
  <r>
    <n v="3371"/>
    <x v="3369"/>
    <x v="3369"/>
    <x v="48"/>
    <x v="1766"/>
    <x v="0"/>
    <x v="0"/>
    <s v="USD"/>
    <x v="3362"/>
    <x v="3371"/>
    <b v="0"/>
    <x v="82"/>
    <x v="0"/>
    <x v="6"/>
    <x v="0"/>
    <x v="3371"/>
  </r>
  <r>
    <n v="3372"/>
    <x v="3370"/>
    <x v="3370"/>
    <x v="28"/>
    <x v="831"/>
    <x v="0"/>
    <x v="0"/>
    <s v="USD"/>
    <x v="2835"/>
    <x v="3372"/>
    <b v="0"/>
    <x v="74"/>
    <x v="0"/>
    <x v="6"/>
    <x v="3"/>
    <x v="3372"/>
  </r>
  <r>
    <n v="3373"/>
    <x v="3371"/>
    <x v="3371"/>
    <x v="13"/>
    <x v="557"/>
    <x v="0"/>
    <x v="1"/>
    <s v="GBP"/>
    <x v="3363"/>
    <x v="3373"/>
    <b v="0"/>
    <x v="209"/>
    <x v="0"/>
    <x v="6"/>
    <x v="0"/>
    <x v="3373"/>
  </r>
  <r>
    <n v="3374"/>
    <x v="3372"/>
    <x v="3372"/>
    <x v="8"/>
    <x v="2234"/>
    <x v="0"/>
    <x v="5"/>
    <s v="CAD"/>
    <x v="3364"/>
    <x v="3374"/>
    <b v="0"/>
    <x v="47"/>
    <x v="0"/>
    <x v="6"/>
    <x v="0"/>
    <x v="3374"/>
  </r>
  <r>
    <n v="3375"/>
    <x v="3373"/>
    <x v="3373"/>
    <x v="9"/>
    <x v="142"/>
    <x v="0"/>
    <x v="1"/>
    <s v="GBP"/>
    <x v="3365"/>
    <x v="3375"/>
    <b v="0"/>
    <x v="57"/>
    <x v="0"/>
    <x v="6"/>
    <x v="3"/>
    <x v="3375"/>
  </r>
  <r>
    <n v="3376"/>
    <x v="3374"/>
    <x v="3374"/>
    <x v="6"/>
    <x v="2235"/>
    <x v="0"/>
    <x v="0"/>
    <s v="USD"/>
    <x v="3366"/>
    <x v="3376"/>
    <b v="0"/>
    <x v="10"/>
    <x v="0"/>
    <x v="6"/>
    <x v="0"/>
    <x v="3376"/>
  </r>
  <r>
    <n v="3377"/>
    <x v="3375"/>
    <x v="3375"/>
    <x v="6"/>
    <x v="2236"/>
    <x v="0"/>
    <x v="1"/>
    <s v="GBP"/>
    <x v="3367"/>
    <x v="3377"/>
    <b v="0"/>
    <x v="99"/>
    <x v="0"/>
    <x v="6"/>
    <x v="0"/>
    <x v="3377"/>
  </r>
  <r>
    <n v="3378"/>
    <x v="3376"/>
    <x v="3376"/>
    <x v="131"/>
    <x v="2237"/>
    <x v="0"/>
    <x v="1"/>
    <s v="GBP"/>
    <x v="3368"/>
    <x v="3378"/>
    <b v="0"/>
    <x v="64"/>
    <x v="0"/>
    <x v="6"/>
    <x v="3"/>
    <x v="3378"/>
  </r>
  <r>
    <n v="3379"/>
    <x v="3377"/>
    <x v="3377"/>
    <x v="13"/>
    <x v="2238"/>
    <x v="0"/>
    <x v="1"/>
    <s v="GBP"/>
    <x v="3369"/>
    <x v="3379"/>
    <b v="0"/>
    <x v="44"/>
    <x v="0"/>
    <x v="6"/>
    <x v="0"/>
    <x v="3379"/>
  </r>
  <r>
    <n v="3380"/>
    <x v="3378"/>
    <x v="3378"/>
    <x v="9"/>
    <x v="2239"/>
    <x v="0"/>
    <x v="0"/>
    <s v="USD"/>
    <x v="3370"/>
    <x v="3380"/>
    <b v="0"/>
    <x v="33"/>
    <x v="0"/>
    <x v="6"/>
    <x v="3"/>
    <x v="3380"/>
  </r>
  <r>
    <n v="3381"/>
    <x v="3379"/>
    <x v="3379"/>
    <x v="23"/>
    <x v="2240"/>
    <x v="0"/>
    <x v="0"/>
    <s v="USD"/>
    <x v="3371"/>
    <x v="3381"/>
    <b v="0"/>
    <x v="53"/>
    <x v="0"/>
    <x v="6"/>
    <x v="0"/>
    <x v="3381"/>
  </r>
  <r>
    <n v="3382"/>
    <x v="3380"/>
    <x v="3380"/>
    <x v="8"/>
    <x v="2241"/>
    <x v="0"/>
    <x v="1"/>
    <s v="GBP"/>
    <x v="3372"/>
    <x v="3382"/>
    <b v="0"/>
    <x v="67"/>
    <x v="0"/>
    <x v="6"/>
    <x v="2"/>
    <x v="3382"/>
  </r>
  <r>
    <n v="3383"/>
    <x v="3381"/>
    <x v="3381"/>
    <x v="257"/>
    <x v="2242"/>
    <x v="0"/>
    <x v="0"/>
    <s v="USD"/>
    <x v="3373"/>
    <x v="3383"/>
    <b v="0"/>
    <x v="209"/>
    <x v="0"/>
    <x v="6"/>
    <x v="2"/>
    <x v="3383"/>
  </r>
  <r>
    <n v="3384"/>
    <x v="3382"/>
    <x v="3382"/>
    <x v="12"/>
    <x v="2243"/>
    <x v="0"/>
    <x v="0"/>
    <s v="USD"/>
    <x v="3374"/>
    <x v="3384"/>
    <b v="0"/>
    <x v="31"/>
    <x v="0"/>
    <x v="6"/>
    <x v="0"/>
    <x v="3384"/>
  </r>
  <r>
    <n v="3385"/>
    <x v="3383"/>
    <x v="3383"/>
    <x v="13"/>
    <x v="41"/>
    <x v="0"/>
    <x v="0"/>
    <s v="USD"/>
    <x v="3375"/>
    <x v="3385"/>
    <b v="0"/>
    <x v="41"/>
    <x v="0"/>
    <x v="6"/>
    <x v="3"/>
    <x v="3385"/>
  </r>
  <r>
    <n v="3386"/>
    <x v="3384"/>
    <x v="3384"/>
    <x v="13"/>
    <x v="1740"/>
    <x v="0"/>
    <x v="0"/>
    <s v="USD"/>
    <x v="3376"/>
    <x v="3386"/>
    <b v="0"/>
    <x v="14"/>
    <x v="0"/>
    <x v="6"/>
    <x v="3"/>
    <x v="3386"/>
  </r>
  <r>
    <n v="3387"/>
    <x v="3385"/>
    <x v="3385"/>
    <x v="9"/>
    <x v="2244"/>
    <x v="0"/>
    <x v="0"/>
    <s v="USD"/>
    <x v="3377"/>
    <x v="3387"/>
    <b v="0"/>
    <x v="2"/>
    <x v="0"/>
    <x v="6"/>
    <x v="3"/>
    <x v="3387"/>
  </r>
  <r>
    <n v="3388"/>
    <x v="3386"/>
    <x v="3386"/>
    <x v="15"/>
    <x v="2245"/>
    <x v="0"/>
    <x v="1"/>
    <s v="GBP"/>
    <x v="3378"/>
    <x v="3388"/>
    <b v="0"/>
    <x v="43"/>
    <x v="0"/>
    <x v="6"/>
    <x v="0"/>
    <x v="3388"/>
  </r>
  <r>
    <n v="3389"/>
    <x v="3387"/>
    <x v="3387"/>
    <x v="3"/>
    <x v="2246"/>
    <x v="0"/>
    <x v="0"/>
    <s v="USD"/>
    <x v="3379"/>
    <x v="3389"/>
    <b v="0"/>
    <x v="95"/>
    <x v="0"/>
    <x v="6"/>
    <x v="2"/>
    <x v="3389"/>
  </r>
  <r>
    <n v="3390"/>
    <x v="3388"/>
    <x v="3388"/>
    <x v="15"/>
    <x v="2247"/>
    <x v="0"/>
    <x v="0"/>
    <s v="USD"/>
    <x v="3380"/>
    <x v="3390"/>
    <b v="0"/>
    <x v="19"/>
    <x v="0"/>
    <x v="6"/>
    <x v="3"/>
    <x v="3390"/>
  </r>
  <r>
    <n v="3391"/>
    <x v="3389"/>
    <x v="3389"/>
    <x v="2"/>
    <x v="2196"/>
    <x v="0"/>
    <x v="0"/>
    <s v="USD"/>
    <x v="3381"/>
    <x v="3391"/>
    <b v="0"/>
    <x v="59"/>
    <x v="0"/>
    <x v="6"/>
    <x v="3"/>
    <x v="3391"/>
  </r>
  <r>
    <n v="3392"/>
    <x v="3390"/>
    <x v="3390"/>
    <x v="2"/>
    <x v="83"/>
    <x v="0"/>
    <x v="1"/>
    <s v="GBP"/>
    <x v="3382"/>
    <x v="3392"/>
    <b v="0"/>
    <x v="8"/>
    <x v="0"/>
    <x v="6"/>
    <x v="2"/>
    <x v="3392"/>
  </r>
  <r>
    <n v="3393"/>
    <x v="3391"/>
    <x v="3391"/>
    <x v="15"/>
    <x v="2248"/>
    <x v="0"/>
    <x v="0"/>
    <s v="USD"/>
    <x v="3383"/>
    <x v="3393"/>
    <b v="0"/>
    <x v="34"/>
    <x v="0"/>
    <x v="6"/>
    <x v="3"/>
    <x v="3393"/>
  </r>
  <r>
    <n v="3394"/>
    <x v="3392"/>
    <x v="3392"/>
    <x v="131"/>
    <x v="2249"/>
    <x v="0"/>
    <x v="1"/>
    <s v="GBP"/>
    <x v="3384"/>
    <x v="3394"/>
    <b v="0"/>
    <x v="74"/>
    <x v="0"/>
    <x v="6"/>
    <x v="3"/>
    <x v="3394"/>
  </r>
  <r>
    <n v="3395"/>
    <x v="3393"/>
    <x v="3393"/>
    <x v="2"/>
    <x v="1622"/>
    <x v="0"/>
    <x v="1"/>
    <s v="GBP"/>
    <x v="3385"/>
    <x v="3395"/>
    <b v="0"/>
    <x v="44"/>
    <x v="0"/>
    <x v="6"/>
    <x v="0"/>
    <x v="3395"/>
  </r>
  <r>
    <n v="3396"/>
    <x v="3394"/>
    <x v="3394"/>
    <x v="15"/>
    <x v="415"/>
    <x v="0"/>
    <x v="0"/>
    <s v="USD"/>
    <x v="2806"/>
    <x v="3396"/>
    <b v="0"/>
    <x v="33"/>
    <x v="0"/>
    <x v="6"/>
    <x v="3"/>
    <x v="3396"/>
  </r>
  <r>
    <n v="3397"/>
    <x v="3395"/>
    <x v="3395"/>
    <x v="49"/>
    <x v="668"/>
    <x v="0"/>
    <x v="1"/>
    <s v="GBP"/>
    <x v="3386"/>
    <x v="3397"/>
    <b v="0"/>
    <x v="54"/>
    <x v="0"/>
    <x v="6"/>
    <x v="2"/>
    <x v="3397"/>
  </r>
  <r>
    <n v="3398"/>
    <x v="3396"/>
    <x v="3396"/>
    <x v="23"/>
    <x v="2250"/>
    <x v="0"/>
    <x v="0"/>
    <s v="USD"/>
    <x v="3387"/>
    <x v="3398"/>
    <b v="0"/>
    <x v="71"/>
    <x v="0"/>
    <x v="6"/>
    <x v="3"/>
    <x v="3398"/>
  </r>
  <r>
    <n v="3399"/>
    <x v="3397"/>
    <x v="3397"/>
    <x v="38"/>
    <x v="459"/>
    <x v="0"/>
    <x v="1"/>
    <s v="GBP"/>
    <x v="3388"/>
    <x v="3399"/>
    <b v="0"/>
    <x v="67"/>
    <x v="0"/>
    <x v="6"/>
    <x v="0"/>
    <x v="3399"/>
  </r>
  <r>
    <n v="3400"/>
    <x v="3398"/>
    <x v="3398"/>
    <x v="3"/>
    <x v="2251"/>
    <x v="0"/>
    <x v="0"/>
    <s v="USD"/>
    <x v="3389"/>
    <x v="3400"/>
    <b v="0"/>
    <x v="268"/>
    <x v="0"/>
    <x v="6"/>
    <x v="3"/>
    <x v="3400"/>
  </r>
  <r>
    <n v="3401"/>
    <x v="3399"/>
    <x v="3399"/>
    <x v="193"/>
    <x v="2252"/>
    <x v="0"/>
    <x v="1"/>
    <s v="GBP"/>
    <x v="3390"/>
    <x v="3401"/>
    <b v="0"/>
    <x v="36"/>
    <x v="0"/>
    <x v="6"/>
    <x v="0"/>
    <x v="3401"/>
  </r>
  <r>
    <n v="3402"/>
    <x v="3400"/>
    <x v="3400"/>
    <x v="36"/>
    <x v="2253"/>
    <x v="0"/>
    <x v="0"/>
    <s v="USD"/>
    <x v="3391"/>
    <x v="3402"/>
    <b v="0"/>
    <x v="111"/>
    <x v="0"/>
    <x v="6"/>
    <x v="0"/>
    <x v="3402"/>
  </r>
  <r>
    <n v="3403"/>
    <x v="3401"/>
    <x v="3401"/>
    <x v="13"/>
    <x v="41"/>
    <x v="0"/>
    <x v="1"/>
    <s v="GBP"/>
    <x v="3392"/>
    <x v="3403"/>
    <b v="0"/>
    <x v="57"/>
    <x v="0"/>
    <x v="6"/>
    <x v="0"/>
    <x v="3403"/>
  </r>
  <r>
    <n v="3404"/>
    <x v="3402"/>
    <x v="3402"/>
    <x v="2"/>
    <x v="904"/>
    <x v="0"/>
    <x v="0"/>
    <s v="USD"/>
    <x v="3393"/>
    <x v="3404"/>
    <b v="0"/>
    <x v="83"/>
    <x v="0"/>
    <x v="6"/>
    <x v="0"/>
    <x v="3404"/>
  </r>
  <r>
    <n v="3405"/>
    <x v="3403"/>
    <x v="3403"/>
    <x v="18"/>
    <x v="2254"/>
    <x v="0"/>
    <x v="1"/>
    <s v="GBP"/>
    <x v="3394"/>
    <x v="3405"/>
    <b v="0"/>
    <x v="57"/>
    <x v="0"/>
    <x v="6"/>
    <x v="2"/>
    <x v="3405"/>
  </r>
  <r>
    <n v="3406"/>
    <x v="3404"/>
    <x v="3404"/>
    <x v="3"/>
    <x v="2255"/>
    <x v="0"/>
    <x v="0"/>
    <s v="USD"/>
    <x v="3395"/>
    <x v="3406"/>
    <b v="0"/>
    <x v="110"/>
    <x v="0"/>
    <x v="6"/>
    <x v="3"/>
    <x v="3406"/>
  </r>
  <r>
    <n v="3407"/>
    <x v="3405"/>
    <x v="3405"/>
    <x v="13"/>
    <x v="2256"/>
    <x v="0"/>
    <x v="1"/>
    <s v="GBP"/>
    <x v="3396"/>
    <x v="3407"/>
    <b v="0"/>
    <x v="85"/>
    <x v="0"/>
    <x v="6"/>
    <x v="3"/>
    <x v="3407"/>
  </r>
  <r>
    <n v="3408"/>
    <x v="3406"/>
    <x v="3406"/>
    <x v="2"/>
    <x v="2257"/>
    <x v="0"/>
    <x v="0"/>
    <s v="USD"/>
    <x v="3397"/>
    <x v="3408"/>
    <b v="0"/>
    <x v="59"/>
    <x v="0"/>
    <x v="6"/>
    <x v="3"/>
    <x v="3408"/>
  </r>
  <r>
    <n v="3409"/>
    <x v="3407"/>
    <x v="3407"/>
    <x v="2"/>
    <x v="2258"/>
    <x v="0"/>
    <x v="1"/>
    <s v="GBP"/>
    <x v="3398"/>
    <x v="3409"/>
    <b v="0"/>
    <x v="64"/>
    <x v="0"/>
    <x v="6"/>
    <x v="2"/>
    <x v="3409"/>
  </r>
  <r>
    <n v="3410"/>
    <x v="3408"/>
    <x v="3408"/>
    <x v="9"/>
    <x v="2259"/>
    <x v="0"/>
    <x v="0"/>
    <s v="USD"/>
    <x v="3399"/>
    <x v="3410"/>
    <b v="0"/>
    <x v="244"/>
    <x v="0"/>
    <x v="6"/>
    <x v="2"/>
    <x v="3410"/>
  </r>
  <r>
    <n v="3411"/>
    <x v="3409"/>
    <x v="3409"/>
    <x v="36"/>
    <x v="2260"/>
    <x v="0"/>
    <x v="0"/>
    <s v="USD"/>
    <x v="3400"/>
    <x v="3411"/>
    <b v="0"/>
    <x v="76"/>
    <x v="0"/>
    <x v="6"/>
    <x v="0"/>
    <x v="3411"/>
  </r>
  <r>
    <n v="3412"/>
    <x v="3410"/>
    <x v="3410"/>
    <x v="9"/>
    <x v="142"/>
    <x v="0"/>
    <x v="1"/>
    <s v="GBP"/>
    <x v="3401"/>
    <x v="3412"/>
    <b v="0"/>
    <x v="55"/>
    <x v="0"/>
    <x v="6"/>
    <x v="3"/>
    <x v="3412"/>
  </r>
  <r>
    <n v="3413"/>
    <x v="3411"/>
    <x v="3411"/>
    <x v="2"/>
    <x v="1084"/>
    <x v="0"/>
    <x v="0"/>
    <s v="USD"/>
    <x v="3402"/>
    <x v="3413"/>
    <b v="0"/>
    <x v="25"/>
    <x v="0"/>
    <x v="6"/>
    <x v="0"/>
    <x v="3413"/>
  </r>
  <r>
    <n v="3414"/>
    <x v="3412"/>
    <x v="3412"/>
    <x v="9"/>
    <x v="2090"/>
    <x v="0"/>
    <x v="0"/>
    <s v="USD"/>
    <x v="3403"/>
    <x v="3414"/>
    <b v="0"/>
    <x v="34"/>
    <x v="0"/>
    <x v="6"/>
    <x v="2"/>
    <x v="3414"/>
  </r>
  <r>
    <n v="3415"/>
    <x v="3413"/>
    <x v="3413"/>
    <x v="48"/>
    <x v="148"/>
    <x v="0"/>
    <x v="0"/>
    <s v="USD"/>
    <x v="3404"/>
    <x v="3415"/>
    <b v="0"/>
    <x v="82"/>
    <x v="0"/>
    <x v="6"/>
    <x v="2"/>
    <x v="3415"/>
  </r>
  <r>
    <n v="3416"/>
    <x v="3414"/>
    <x v="3414"/>
    <x v="23"/>
    <x v="2261"/>
    <x v="0"/>
    <x v="1"/>
    <s v="GBP"/>
    <x v="3405"/>
    <x v="3416"/>
    <b v="0"/>
    <x v="209"/>
    <x v="0"/>
    <x v="6"/>
    <x v="0"/>
    <x v="3416"/>
  </r>
  <r>
    <n v="3417"/>
    <x v="3415"/>
    <x v="3415"/>
    <x v="180"/>
    <x v="2262"/>
    <x v="0"/>
    <x v="0"/>
    <s v="USD"/>
    <x v="3406"/>
    <x v="3417"/>
    <b v="0"/>
    <x v="43"/>
    <x v="0"/>
    <x v="6"/>
    <x v="3"/>
    <x v="3417"/>
  </r>
  <r>
    <n v="3418"/>
    <x v="3416"/>
    <x v="3416"/>
    <x v="23"/>
    <x v="2263"/>
    <x v="0"/>
    <x v="0"/>
    <s v="USD"/>
    <x v="3407"/>
    <x v="3418"/>
    <b v="0"/>
    <x v="66"/>
    <x v="0"/>
    <x v="6"/>
    <x v="3"/>
    <x v="3418"/>
  </r>
  <r>
    <n v="3419"/>
    <x v="3417"/>
    <x v="3417"/>
    <x v="181"/>
    <x v="2264"/>
    <x v="0"/>
    <x v="17"/>
    <s v="EUR"/>
    <x v="3408"/>
    <x v="3419"/>
    <b v="0"/>
    <x v="67"/>
    <x v="0"/>
    <x v="6"/>
    <x v="2"/>
    <x v="3419"/>
  </r>
  <r>
    <n v="3420"/>
    <x v="3418"/>
    <x v="3418"/>
    <x v="176"/>
    <x v="2265"/>
    <x v="0"/>
    <x v="1"/>
    <s v="GBP"/>
    <x v="3409"/>
    <x v="3420"/>
    <b v="0"/>
    <x v="69"/>
    <x v="0"/>
    <x v="6"/>
    <x v="2"/>
    <x v="3420"/>
  </r>
  <r>
    <n v="3421"/>
    <x v="3419"/>
    <x v="3419"/>
    <x v="3"/>
    <x v="2266"/>
    <x v="0"/>
    <x v="0"/>
    <s v="USD"/>
    <x v="3410"/>
    <x v="3421"/>
    <b v="0"/>
    <x v="15"/>
    <x v="0"/>
    <x v="6"/>
    <x v="0"/>
    <x v="3421"/>
  </r>
  <r>
    <n v="3422"/>
    <x v="3420"/>
    <x v="3420"/>
    <x v="9"/>
    <x v="2267"/>
    <x v="0"/>
    <x v="1"/>
    <s v="GBP"/>
    <x v="2232"/>
    <x v="3422"/>
    <b v="0"/>
    <x v="67"/>
    <x v="0"/>
    <x v="6"/>
    <x v="0"/>
    <x v="3422"/>
  </r>
  <r>
    <n v="3423"/>
    <x v="3421"/>
    <x v="3421"/>
    <x v="49"/>
    <x v="457"/>
    <x v="0"/>
    <x v="0"/>
    <s v="USD"/>
    <x v="3411"/>
    <x v="3423"/>
    <b v="0"/>
    <x v="73"/>
    <x v="0"/>
    <x v="6"/>
    <x v="0"/>
    <x v="3423"/>
  </r>
  <r>
    <n v="3424"/>
    <x v="3422"/>
    <x v="3422"/>
    <x v="12"/>
    <x v="2268"/>
    <x v="0"/>
    <x v="0"/>
    <s v="USD"/>
    <x v="3412"/>
    <x v="3424"/>
    <b v="0"/>
    <x v="88"/>
    <x v="0"/>
    <x v="6"/>
    <x v="0"/>
    <x v="3424"/>
  </r>
  <r>
    <n v="3425"/>
    <x v="3423"/>
    <x v="3423"/>
    <x v="11"/>
    <x v="2269"/>
    <x v="0"/>
    <x v="0"/>
    <s v="USD"/>
    <x v="3413"/>
    <x v="3425"/>
    <b v="0"/>
    <x v="201"/>
    <x v="0"/>
    <x v="6"/>
    <x v="3"/>
    <x v="3425"/>
  </r>
  <r>
    <n v="3426"/>
    <x v="3424"/>
    <x v="3424"/>
    <x v="192"/>
    <x v="1959"/>
    <x v="0"/>
    <x v="0"/>
    <s v="USD"/>
    <x v="3414"/>
    <x v="3426"/>
    <b v="0"/>
    <x v="45"/>
    <x v="0"/>
    <x v="6"/>
    <x v="3"/>
    <x v="3426"/>
  </r>
  <r>
    <n v="3427"/>
    <x v="3425"/>
    <x v="3425"/>
    <x v="15"/>
    <x v="646"/>
    <x v="0"/>
    <x v="1"/>
    <s v="GBP"/>
    <x v="3415"/>
    <x v="3427"/>
    <b v="0"/>
    <x v="60"/>
    <x v="0"/>
    <x v="6"/>
    <x v="3"/>
    <x v="3427"/>
  </r>
  <r>
    <n v="3428"/>
    <x v="3426"/>
    <x v="3426"/>
    <x v="13"/>
    <x v="910"/>
    <x v="0"/>
    <x v="1"/>
    <s v="GBP"/>
    <x v="3416"/>
    <x v="3428"/>
    <b v="0"/>
    <x v="13"/>
    <x v="0"/>
    <x v="6"/>
    <x v="0"/>
    <x v="3428"/>
  </r>
  <r>
    <n v="3429"/>
    <x v="3427"/>
    <x v="3427"/>
    <x v="325"/>
    <x v="666"/>
    <x v="0"/>
    <x v="1"/>
    <s v="GBP"/>
    <x v="3417"/>
    <x v="3429"/>
    <b v="0"/>
    <x v="8"/>
    <x v="0"/>
    <x v="6"/>
    <x v="2"/>
    <x v="3429"/>
  </r>
  <r>
    <n v="3430"/>
    <x v="3428"/>
    <x v="3428"/>
    <x v="13"/>
    <x v="2270"/>
    <x v="0"/>
    <x v="1"/>
    <s v="GBP"/>
    <x v="3418"/>
    <x v="3430"/>
    <b v="0"/>
    <x v="250"/>
    <x v="0"/>
    <x v="6"/>
    <x v="3"/>
    <x v="3430"/>
  </r>
  <r>
    <n v="3431"/>
    <x v="3429"/>
    <x v="3429"/>
    <x v="13"/>
    <x v="41"/>
    <x v="0"/>
    <x v="0"/>
    <s v="USD"/>
    <x v="3419"/>
    <x v="3431"/>
    <b v="0"/>
    <x v="64"/>
    <x v="0"/>
    <x v="6"/>
    <x v="3"/>
    <x v="3431"/>
  </r>
  <r>
    <n v="3432"/>
    <x v="3430"/>
    <x v="3430"/>
    <x v="13"/>
    <x v="2271"/>
    <x v="0"/>
    <x v="0"/>
    <s v="USD"/>
    <x v="3420"/>
    <x v="3432"/>
    <b v="0"/>
    <x v="288"/>
    <x v="0"/>
    <x v="6"/>
    <x v="2"/>
    <x v="3432"/>
  </r>
  <r>
    <n v="3433"/>
    <x v="3431"/>
    <x v="3431"/>
    <x v="196"/>
    <x v="2272"/>
    <x v="0"/>
    <x v="0"/>
    <s v="USD"/>
    <x v="3421"/>
    <x v="3433"/>
    <b v="0"/>
    <x v="26"/>
    <x v="0"/>
    <x v="6"/>
    <x v="3"/>
    <x v="3433"/>
  </r>
  <r>
    <n v="3434"/>
    <x v="3432"/>
    <x v="3432"/>
    <x v="3"/>
    <x v="1285"/>
    <x v="0"/>
    <x v="0"/>
    <s v="USD"/>
    <x v="3422"/>
    <x v="3434"/>
    <b v="0"/>
    <x v="129"/>
    <x v="0"/>
    <x v="6"/>
    <x v="3"/>
    <x v="3434"/>
  </r>
  <r>
    <n v="3435"/>
    <x v="3433"/>
    <x v="3433"/>
    <x v="28"/>
    <x v="2273"/>
    <x v="0"/>
    <x v="0"/>
    <s v="USD"/>
    <x v="3423"/>
    <x v="3435"/>
    <b v="0"/>
    <x v="10"/>
    <x v="0"/>
    <x v="6"/>
    <x v="2"/>
    <x v="3435"/>
  </r>
  <r>
    <n v="3436"/>
    <x v="3434"/>
    <x v="3434"/>
    <x v="10"/>
    <x v="2274"/>
    <x v="0"/>
    <x v="0"/>
    <s v="USD"/>
    <x v="3424"/>
    <x v="3436"/>
    <b v="0"/>
    <x v="77"/>
    <x v="0"/>
    <x v="6"/>
    <x v="3"/>
    <x v="3436"/>
  </r>
  <r>
    <n v="3437"/>
    <x v="3435"/>
    <x v="3435"/>
    <x v="9"/>
    <x v="168"/>
    <x v="0"/>
    <x v="0"/>
    <s v="USD"/>
    <x v="3425"/>
    <x v="3437"/>
    <b v="0"/>
    <x v="17"/>
    <x v="0"/>
    <x v="6"/>
    <x v="0"/>
    <x v="3437"/>
  </r>
  <r>
    <n v="3438"/>
    <x v="3436"/>
    <x v="3436"/>
    <x v="30"/>
    <x v="2275"/>
    <x v="0"/>
    <x v="1"/>
    <s v="GBP"/>
    <x v="3426"/>
    <x v="3438"/>
    <b v="0"/>
    <x v="25"/>
    <x v="0"/>
    <x v="6"/>
    <x v="0"/>
    <x v="3438"/>
  </r>
  <r>
    <n v="3439"/>
    <x v="3437"/>
    <x v="3437"/>
    <x v="38"/>
    <x v="2276"/>
    <x v="0"/>
    <x v="0"/>
    <s v="USD"/>
    <x v="3427"/>
    <x v="3439"/>
    <b v="0"/>
    <x v="59"/>
    <x v="0"/>
    <x v="6"/>
    <x v="2"/>
    <x v="3439"/>
  </r>
  <r>
    <n v="3440"/>
    <x v="3438"/>
    <x v="3438"/>
    <x v="10"/>
    <x v="2277"/>
    <x v="0"/>
    <x v="0"/>
    <s v="USD"/>
    <x v="3428"/>
    <x v="3440"/>
    <b v="0"/>
    <x v="141"/>
    <x v="0"/>
    <x v="6"/>
    <x v="3"/>
    <x v="3440"/>
  </r>
  <r>
    <n v="3441"/>
    <x v="3439"/>
    <x v="3439"/>
    <x v="30"/>
    <x v="1644"/>
    <x v="0"/>
    <x v="0"/>
    <s v="USD"/>
    <x v="3429"/>
    <x v="3441"/>
    <b v="0"/>
    <x v="68"/>
    <x v="0"/>
    <x v="6"/>
    <x v="0"/>
    <x v="3441"/>
  </r>
  <r>
    <n v="3442"/>
    <x v="3440"/>
    <x v="3440"/>
    <x v="49"/>
    <x v="156"/>
    <x v="0"/>
    <x v="0"/>
    <s v="USD"/>
    <x v="3430"/>
    <x v="3442"/>
    <b v="0"/>
    <x v="22"/>
    <x v="0"/>
    <x v="6"/>
    <x v="0"/>
    <x v="3442"/>
  </r>
  <r>
    <n v="3443"/>
    <x v="3441"/>
    <x v="3441"/>
    <x v="28"/>
    <x v="2278"/>
    <x v="0"/>
    <x v="0"/>
    <s v="USD"/>
    <x v="3431"/>
    <x v="3443"/>
    <b v="0"/>
    <x v="43"/>
    <x v="0"/>
    <x v="6"/>
    <x v="3"/>
    <x v="3443"/>
  </r>
  <r>
    <n v="3444"/>
    <x v="3442"/>
    <x v="3442"/>
    <x v="43"/>
    <x v="2279"/>
    <x v="0"/>
    <x v="2"/>
    <s v="AUD"/>
    <x v="3432"/>
    <x v="3444"/>
    <b v="0"/>
    <x v="9"/>
    <x v="0"/>
    <x v="6"/>
    <x v="2"/>
    <x v="3444"/>
  </r>
  <r>
    <n v="3445"/>
    <x v="3443"/>
    <x v="3443"/>
    <x v="13"/>
    <x v="41"/>
    <x v="0"/>
    <x v="1"/>
    <s v="GBP"/>
    <x v="3433"/>
    <x v="3445"/>
    <b v="0"/>
    <x v="162"/>
    <x v="0"/>
    <x v="6"/>
    <x v="0"/>
    <x v="3445"/>
  </r>
  <r>
    <n v="3446"/>
    <x v="3444"/>
    <x v="3444"/>
    <x v="28"/>
    <x v="876"/>
    <x v="0"/>
    <x v="1"/>
    <s v="GBP"/>
    <x v="3434"/>
    <x v="3446"/>
    <b v="0"/>
    <x v="20"/>
    <x v="0"/>
    <x v="6"/>
    <x v="0"/>
    <x v="3446"/>
  </r>
  <r>
    <n v="3447"/>
    <x v="3445"/>
    <x v="3445"/>
    <x v="28"/>
    <x v="2280"/>
    <x v="0"/>
    <x v="0"/>
    <s v="USD"/>
    <x v="3435"/>
    <x v="3447"/>
    <b v="0"/>
    <x v="25"/>
    <x v="0"/>
    <x v="6"/>
    <x v="2"/>
    <x v="3447"/>
  </r>
  <r>
    <n v="3448"/>
    <x v="3446"/>
    <x v="3446"/>
    <x v="190"/>
    <x v="2281"/>
    <x v="0"/>
    <x v="0"/>
    <s v="USD"/>
    <x v="3436"/>
    <x v="3448"/>
    <b v="0"/>
    <x v="43"/>
    <x v="0"/>
    <x v="6"/>
    <x v="3"/>
    <x v="3448"/>
  </r>
  <r>
    <n v="3449"/>
    <x v="3447"/>
    <x v="3447"/>
    <x v="134"/>
    <x v="2282"/>
    <x v="0"/>
    <x v="0"/>
    <s v="USD"/>
    <x v="3437"/>
    <x v="3449"/>
    <b v="0"/>
    <x v="9"/>
    <x v="0"/>
    <x v="6"/>
    <x v="2"/>
    <x v="3449"/>
  </r>
  <r>
    <n v="3450"/>
    <x v="3448"/>
    <x v="3448"/>
    <x v="2"/>
    <x v="1158"/>
    <x v="0"/>
    <x v="1"/>
    <s v="GBP"/>
    <x v="3438"/>
    <x v="3450"/>
    <b v="0"/>
    <x v="70"/>
    <x v="0"/>
    <x v="6"/>
    <x v="0"/>
    <x v="3450"/>
  </r>
  <r>
    <n v="3451"/>
    <x v="3449"/>
    <x v="3449"/>
    <x v="81"/>
    <x v="2283"/>
    <x v="0"/>
    <x v="0"/>
    <s v="USD"/>
    <x v="3439"/>
    <x v="3451"/>
    <b v="0"/>
    <x v="38"/>
    <x v="0"/>
    <x v="6"/>
    <x v="0"/>
    <x v="3451"/>
  </r>
  <r>
    <n v="3452"/>
    <x v="3450"/>
    <x v="3450"/>
    <x v="28"/>
    <x v="2284"/>
    <x v="0"/>
    <x v="0"/>
    <s v="USD"/>
    <x v="3440"/>
    <x v="3452"/>
    <b v="0"/>
    <x v="77"/>
    <x v="0"/>
    <x v="6"/>
    <x v="3"/>
    <x v="3452"/>
  </r>
  <r>
    <n v="3453"/>
    <x v="3451"/>
    <x v="3451"/>
    <x v="43"/>
    <x v="2285"/>
    <x v="0"/>
    <x v="1"/>
    <s v="GBP"/>
    <x v="3441"/>
    <x v="3453"/>
    <b v="0"/>
    <x v="25"/>
    <x v="0"/>
    <x v="6"/>
    <x v="2"/>
    <x v="3453"/>
  </r>
  <r>
    <n v="3454"/>
    <x v="3452"/>
    <x v="3452"/>
    <x v="176"/>
    <x v="2286"/>
    <x v="0"/>
    <x v="1"/>
    <s v="GBP"/>
    <x v="3442"/>
    <x v="3454"/>
    <b v="0"/>
    <x v="64"/>
    <x v="0"/>
    <x v="6"/>
    <x v="3"/>
    <x v="3454"/>
  </r>
  <r>
    <n v="3455"/>
    <x v="3453"/>
    <x v="3453"/>
    <x v="3"/>
    <x v="2287"/>
    <x v="0"/>
    <x v="0"/>
    <s v="USD"/>
    <x v="3443"/>
    <x v="3455"/>
    <b v="0"/>
    <x v="50"/>
    <x v="0"/>
    <x v="6"/>
    <x v="2"/>
    <x v="3455"/>
  </r>
  <r>
    <n v="3456"/>
    <x v="3454"/>
    <x v="3454"/>
    <x v="9"/>
    <x v="2288"/>
    <x v="0"/>
    <x v="0"/>
    <s v="USD"/>
    <x v="3444"/>
    <x v="3456"/>
    <b v="0"/>
    <x v="38"/>
    <x v="0"/>
    <x v="6"/>
    <x v="3"/>
    <x v="3456"/>
  </r>
  <r>
    <n v="3457"/>
    <x v="3455"/>
    <x v="3455"/>
    <x v="13"/>
    <x v="2289"/>
    <x v="0"/>
    <x v="0"/>
    <s v="USD"/>
    <x v="3445"/>
    <x v="3457"/>
    <b v="0"/>
    <x v="165"/>
    <x v="0"/>
    <x v="6"/>
    <x v="0"/>
    <x v="3457"/>
  </r>
  <r>
    <n v="3458"/>
    <x v="3456"/>
    <x v="3456"/>
    <x v="408"/>
    <x v="2290"/>
    <x v="0"/>
    <x v="0"/>
    <s v="USD"/>
    <x v="3446"/>
    <x v="3458"/>
    <b v="0"/>
    <x v="74"/>
    <x v="0"/>
    <x v="6"/>
    <x v="0"/>
    <x v="3458"/>
  </r>
  <r>
    <n v="3459"/>
    <x v="3457"/>
    <x v="3457"/>
    <x v="2"/>
    <x v="2291"/>
    <x v="0"/>
    <x v="1"/>
    <s v="GBP"/>
    <x v="3447"/>
    <x v="3459"/>
    <b v="0"/>
    <x v="17"/>
    <x v="0"/>
    <x v="6"/>
    <x v="2"/>
    <x v="3459"/>
  </r>
  <r>
    <n v="3460"/>
    <x v="3458"/>
    <x v="3458"/>
    <x v="2"/>
    <x v="2292"/>
    <x v="0"/>
    <x v="1"/>
    <s v="GBP"/>
    <x v="3448"/>
    <x v="3460"/>
    <b v="0"/>
    <x v="10"/>
    <x v="0"/>
    <x v="6"/>
    <x v="3"/>
    <x v="3460"/>
  </r>
  <r>
    <n v="3461"/>
    <x v="3459"/>
    <x v="3459"/>
    <x v="2"/>
    <x v="2293"/>
    <x v="0"/>
    <x v="0"/>
    <s v="USD"/>
    <x v="3449"/>
    <x v="3461"/>
    <b v="0"/>
    <x v="8"/>
    <x v="0"/>
    <x v="6"/>
    <x v="2"/>
    <x v="3461"/>
  </r>
  <r>
    <n v="3462"/>
    <x v="3460"/>
    <x v="3460"/>
    <x v="49"/>
    <x v="2294"/>
    <x v="0"/>
    <x v="0"/>
    <s v="USD"/>
    <x v="3450"/>
    <x v="3462"/>
    <b v="0"/>
    <x v="57"/>
    <x v="0"/>
    <x v="6"/>
    <x v="0"/>
    <x v="3462"/>
  </r>
  <r>
    <n v="3463"/>
    <x v="3461"/>
    <x v="3461"/>
    <x v="3"/>
    <x v="2295"/>
    <x v="0"/>
    <x v="5"/>
    <s v="CAD"/>
    <x v="3451"/>
    <x v="3463"/>
    <b v="0"/>
    <x v="229"/>
    <x v="0"/>
    <x v="6"/>
    <x v="2"/>
    <x v="3463"/>
  </r>
  <r>
    <n v="3464"/>
    <x v="3462"/>
    <x v="3462"/>
    <x v="10"/>
    <x v="2296"/>
    <x v="0"/>
    <x v="0"/>
    <s v="USD"/>
    <x v="3452"/>
    <x v="3464"/>
    <b v="0"/>
    <x v="251"/>
    <x v="0"/>
    <x v="6"/>
    <x v="2"/>
    <x v="3464"/>
  </r>
  <r>
    <n v="3465"/>
    <x v="3463"/>
    <x v="3463"/>
    <x v="13"/>
    <x v="2169"/>
    <x v="0"/>
    <x v="1"/>
    <s v="GBP"/>
    <x v="3453"/>
    <x v="3465"/>
    <b v="0"/>
    <x v="17"/>
    <x v="0"/>
    <x v="6"/>
    <x v="0"/>
    <x v="3465"/>
  </r>
  <r>
    <n v="3466"/>
    <x v="3464"/>
    <x v="3464"/>
    <x v="8"/>
    <x v="2297"/>
    <x v="0"/>
    <x v="0"/>
    <s v="USD"/>
    <x v="3454"/>
    <x v="3466"/>
    <b v="0"/>
    <x v="42"/>
    <x v="0"/>
    <x v="6"/>
    <x v="2"/>
    <x v="3466"/>
  </r>
  <r>
    <n v="3467"/>
    <x v="3465"/>
    <x v="3465"/>
    <x v="9"/>
    <x v="168"/>
    <x v="0"/>
    <x v="0"/>
    <s v="USD"/>
    <x v="3455"/>
    <x v="3467"/>
    <b v="0"/>
    <x v="5"/>
    <x v="0"/>
    <x v="6"/>
    <x v="0"/>
    <x v="3467"/>
  </r>
  <r>
    <n v="3468"/>
    <x v="3466"/>
    <x v="3466"/>
    <x v="3"/>
    <x v="2298"/>
    <x v="0"/>
    <x v="0"/>
    <s v="USD"/>
    <x v="3456"/>
    <x v="3468"/>
    <b v="0"/>
    <x v="57"/>
    <x v="0"/>
    <x v="6"/>
    <x v="2"/>
    <x v="3468"/>
  </r>
  <r>
    <n v="3469"/>
    <x v="3467"/>
    <x v="3467"/>
    <x v="70"/>
    <x v="2299"/>
    <x v="0"/>
    <x v="0"/>
    <s v="USD"/>
    <x v="3457"/>
    <x v="3469"/>
    <b v="0"/>
    <x v="287"/>
    <x v="0"/>
    <x v="6"/>
    <x v="2"/>
    <x v="3469"/>
  </r>
  <r>
    <n v="3470"/>
    <x v="3468"/>
    <x v="3468"/>
    <x v="49"/>
    <x v="672"/>
    <x v="0"/>
    <x v="0"/>
    <s v="USD"/>
    <x v="3458"/>
    <x v="3470"/>
    <b v="0"/>
    <x v="82"/>
    <x v="0"/>
    <x v="6"/>
    <x v="2"/>
    <x v="3470"/>
  </r>
  <r>
    <n v="3471"/>
    <x v="3469"/>
    <x v="3469"/>
    <x v="2"/>
    <x v="2300"/>
    <x v="0"/>
    <x v="1"/>
    <s v="GBP"/>
    <x v="3459"/>
    <x v="3471"/>
    <b v="0"/>
    <x v="209"/>
    <x v="0"/>
    <x v="6"/>
    <x v="3"/>
    <x v="3471"/>
  </r>
  <r>
    <n v="3472"/>
    <x v="3470"/>
    <x v="3470"/>
    <x v="13"/>
    <x v="2301"/>
    <x v="0"/>
    <x v="0"/>
    <s v="USD"/>
    <x v="3460"/>
    <x v="3472"/>
    <b v="0"/>
    <x v="23"/>
    <x v="0"/>
    <x v="6"/>
    <x v="3"/>
    <x v="3472"/>
  </r>
  <r>
    <n v="3473"/>
    <x v="3471"/>
    <x v="3471"/>
    <x v="244"/>
    <x v="2302"/>
    <x v="0"/>
    <x v="0"/>
    <s v="USD"/>
    <x v="3461"/>
    <x v="3473"/>
    <b v="0"/>
    <x v="51"/>
    <x v="0"/>
    <x v="6"/>
    <x v="0"/>
    <x v="3473"/>
  </r>
  <r>
    <n v="3474"/>
    <x v="3472"/>
    <x v="3472"/>
    <x v="13"/>
    <x v="895"/>
    <x v="0"/>
    <x v="1"/>
    <s v="GBP"/>
    <x v="3462"/>
    <x v="3474"/>
    <b v="0"/>
    <x v="70"/>
    <x v="0"/>
    <x v="6"/>
    <x v="2"/>
    <x v="3474"/>
  </r>
  <r>
    <n v="3475"/>
    <x v="3473"/>
    <x v="3473"/>
    <x v="43"/>
    <x v="2303"/>
    <x v="0"/>
    <x v="1"/>
    <s v="GBP"/>
    <x v="3463"/>
    <x v="3475"/>
    <b v="0"/>
    <x v="57"/>
    <x v="0"/>
    <x v="6"/>
    <x v="3"/>
    <x v="3475"/>
  </r>
  <r>
    <n v="3476"/>
    <x v="3474"/>
    <x v="3474"/>
    <x v="43"/>
    <x v="2304"/>
    <x v="0"/>
    <x v="0"/>
    <s v="USD"/>
    <x v="3464"/>
    <x v="3476"/>
    <b v="0"/>
    <x v="79"/>
    <x v="0"/>
    <x v="6"/>
    <x v="3"/>
    <x v="3476"/>
  </r>
  <r>
    <n v="3477"/>
    <x v="3475"/>
    <x v="3475"/>
    <x v="40"/>
    <x v="857"/>
    <x v="0"/>
    <x v="0"/>
    <s v="USD"/>
    <x v="3465"/>
    <x v="3477"/>
    <b v="0"/>
    <x v="70"/>
    <x v="0"/>
    <x v="6"/>
    <x v="0"/>
    <x v="3477"/>
  </r>
  <r>
    <n v="3478"/>
    <x v="3476"/>
    <x v="3476"/>
    <x v="13"/>
    <x v="2305"/>
    <x v="0"/>
    <x v="0"/>
    <s v="USD"/>
    <x v="3466"/>
    <x v="3478"/>
    <b v="0"/>
    <x v="7"/>
    <x v="0"/>
    <x v="6"/>
    <x v="0"/>
    <x v="3478"/>
  </r>
  <r>
    <n v="3479"/>
    <x v="3477"/>
    <x v="3477"/>
    <x v="15"/>
    <x v="2306"/>
    <x v="0"/>
    <x v="1"/>
    <s v="GBP"/>
    <x v="3467"/>
    <x v="3479"/>
    <b v="0"/>
    <x v="66"/>
    <x v="0"/>
    <x v="6"/>
    <x v="3"/>
    <x v="3479"/>
  </r>
  <r>
    <n v="3480"/>
    <x v="3478"/>
    <x v="3478"/>
    <x v="15"/>
    <x v="2307"/>
    <x v="0"/>
    <x v="0"/>
    <s v="USD"/>
    <x v="3468"/>
    <x v="3480"/>
    <b v="0"/>
    <x v="62"/>
    <x v="0"/>
    <x v="6"/>
    <x v="0"/>
    <x v="3480"/>
  </r>
  <r>
    <n v="3481"/>
    <x v="3479"/>
    <x v="3479"/>
    <x v="3"/>
    <x v="2308"/>
    <x v="0"/>
    <x v="2"/>
    <s v="AUD"/>
    <x v="3469"/>
    <x v="3481"/>
    <b v="0"/>
    <x v="195"/>
    <x v="0"/>
    <x v="6"/>
    <x v="3"/>
    <x v="3481"/>
  </r>
  <r>
    <n v="3482"/>
    <x v="3480"/>
    <x v="3480"/>
    <x v="9"/>
    <x v="2309"/>
    <x v="0"/>
    <x v="1"/>
    <s v="GBP"/>
    <x v="3470"/>
    <x v="3482"/>
    <b v="0"/>
    <x v="144"/>
    <x v="0"/>
    <x v="6"/>
    <x v="3"/>
    <x v="3482"/>
  </r>
  <r>
    <n v="3483"/>
    <x v="3481"/>
    <x v="3481"/>
    <x v="295"/>
    <x v="2310"/>
    <x v="0"/>
    <x v="0"/>
    <s v="USD"/>
    <x v="3471"/>
    <x v="3483"/>
    <b v="0"/>
    <x v="182"/>
    <x v="0"/>
    <x v="6"/>
    <x v="3"/>
    <x v="3483"/>
  </r>
  <r>
    <n v="3484"/>
    <x v="3482"/>
    <x v="3482"/>
    <x v="30"/>
    <x v="2311"/>
    <x v="0"/>
    <x v="0"/>
    <s v="USD"/>
    <x v="3472"/>
    <x v="3484"/>
    <b v="0"/>
    <x v="34"/>
    <x v="0"/>
    <x v="6"/>
    <x v="2"/>
    <x v="3484"/>
  </r>
  <r>
    <n v="3485"/>
    <x v="3483"/>
    <x v="3483"/>
    <x v="409"/>
    <x v="1827"/>
    <x v="0"/>
    <x v="0"/>
    <s v="USD"/>
    <x v="3473"/>
    <x v="3485"/>
    <b v="0"/>
    <x v="209"/>
    <x v="0"/>
    <x v="6"/>
    <x v="2"/>
    <x v="3485"/>
  </r>
  <r>
    <n v="3486"/>
    <x v="3484"/>
    <x v="3484"/>
    <x v="9"/>
    <x v="2312"/>
    <x v="0"/>
    <x v="0"/>
    <s v="USD"/>
    <x v="3474"/>
    <x v="3486"/>
    <b v="0"/>
    <x v="66"/>
    <x v="0"/>
    <x v="6"/>
    <x v="0"/>
    <x v="3486"/>
  </r>
  <r>
    <n v="3487"/>
    <x v="3485"/>
    <x v="3485"/>
    <x v="13"/>
    <x v="948"/>
    <x v="0"/>
    <x v="1"/>
    <s v="GBP"/>
    <x v="3475"/>
    <x v="3487"/>
    <b v="0"/>
    <x v="36"/>
    <x v="0"/>
    <x v="6"/>
    <x v="0"/>
    <x v="3487"/>
  </r>
  <r>
    <n v="3488"/>
    <x v="3486"/>
    <x v="3486"/>
    <x v="9"/>
    <x v="2313"/>
    <x v="0"/>
    <x v="0"/>
    <s v="USD"/>
    <x v="3476"/>
    <x v="3488"/>
    <b v="0"/>
    <x v="60"/>
    <x v="0"/>
    <x v="6"/>
    <x v="0"/>
    <x v="3488"/>
  </r>
  <r>
    <n v="3489"/>
    <x v="3487"/>
    <x v="3487"/>
    <x v="10"/>
    <x v="2314"/>
    <x v="0"/>
    <x v="1"/>
    <s v="GBP"/>
    <x v="3477"/>
    <x v="3489"/>
    <b v="0"/>
    <x v="250"/>
    <x v="0"/>
    <x v="6"/>
    <x v="3"/>
    <x v="3489"/>
  </r>
  <r>
    <n v="3490"/>
    <x v="3488"/>
    <x v="3488"/>
    <x v="28"/>
    <x v="2315"/>
    <x v="0"/>
    <x v="0"/>
    <s v="USD"/>
    <x v="3478"/>
    <x v="3490"/>
    <b v="0"/>
    <x v="74"/>
    <x v="0"/>
    <x v="6"/>
    <x v="2"/>
    <x v="3490"/>
  </r>
  <r>
    <n v="3491"/>
    <x v="3489"/>
    <x v="3489"/>
    <x v="2"/>
    <x v="2316"/>
    <x v="0"/>
    <x v="0"/>
    <s v="USD"/>
    <x v="3479"/>
    <x v="3491"/>
    <b v="0"/>
    <x v="73"/>
    <x v="0"/>
    <x v="6"/>
    <x v="0"/>
    <x v="3491"/>
  </r>
  <r>
    <n v="3492"/>
    <x v="3490"/>
    <x v="3490"/>
    <x v="276"/>
    <x v="2317"/>
    <x v="0"/>
    <x v="0"/>
    <s v="USD"/>
    <x v="3480"/>
    <x v="3492"/>
    <b v="0"/>
    <x v="2"/>
    <x v="0"/>
    <x v="6"/>
    <x v="0"/>
    <x v="3492"/>
  </r>
  <r>
    <n v="3493"/>
    <x v="3491"/>
    <x v="3491"/>
    <x v="15"/>
    <x v="646"/>
    <x v="0"/>
    <x v="0"/>
    <s v="USD"/>
    <x v="3481"/>
    <x v="3493"/>
    <b v="0"/>
    <x v="60"/>
    <x v="0"/>
    <x v="6"/>
    <x v="3"/>
    <x v="3493"/>
  </r>
  <r>
    <n v="3494"/>
    <x v="3492"/>
    <x v="3492"/>
    <x v="44"/>
    <x v="402"/>
    <x v="0"/>
    <x v="0"/>
    <s v="USD"/>
    <x v="3482"/>
    <x v="3494"/>
    <b v="0"/>
    <x v="62"/>
    <x v="0"/>
    <x v="6"/>
    <x v="2"/>
    <x v="3494"/>
  </r>
  <r>
    <n v="3495"/>
    <x v="3493"/>
    <x v="3493"/>
    <x v="10"/>
    <x v="2318"/>
    <x v="0"/>
    <x v="5"/>
    <s v="CAD"/>
    <x v="3483"/>
    <x v="3495"/>
    <b v="0"/>
    <x v="250"/>
    <x v="0"/>
    <x v="6"/>
    <x v="3"/>
    <x v="3495"/>
  </r>
  <r>
    <n v="3496"/>
    <x v="3494"/>
    <x v="3494"/>
    <x v="9"/>
    <x v="2319"/>
    <x v="0"/>
    <x v="0"/>
    <s v="USD"/>
    <x v="3484"/>
    <x v="3496"/>
    <b v="0"/>
    <x v="76"/>
    <x v="0"/>
    <x v="6"/>
    <x v="2"/>
    <x v="3496"/>
  </r>
  <r>
    <n v="3497"/>
    <x v="3495"/>
    <x v="3495"/>
    <x v="410"/>
    <x v="472"/>
    <x v="0"/>
    <x v="0"/>
    <s v="USD"/>
    <x v="3485"/>
    <x v="3497"/>
    <b v="0"/>
    <x v="72"/>
    <x v="0"/>
    <x v="6"/>
    <x v="2"/>
    <x v="3497"/>
  </r>
  <r>
    <n v="3498"/>
    <x v="3496"/>
    <x v="3496"/>
    <x v="409"/>
    <x v="2320"/>
    <x v="0"/>
    <x v="5"/>
    <s v="CAD"/>
    <x v="3486"/>
    <x v="3498"/>
    <b v="0"/>
    <x v="288"/>
    <x v="0"/>
    <x v="6"/>
    <x v="2"/>
    <x v="3498"/>
  </r>
  <r>
    <n v="3499"/>
    <x v="3497"/>
    <x v="3497"/>
    <x v="13"/>
    <x v="2321"/>
    <x v="0"/>
    <x v="0"/>
    <s v="USD"/>
    <x v="3487"/>
    <x v="3499"/>
    <b v="0"/>
    <x v="2"/>
    <x v="0"/>
    <x v="6"/>
    <x v="0"/>
    <x v="3499"/>
  </r>
  <r>
    <n v="3500"/>
    <x v="3498"/>
    <x v="3498"/>
    <x v="28"/>
    <x v="2322"/>
    <x v="0"/>
    <x v="0"/>
    <s v="USD"/>
    <x v="3488"/>
    <x v="3500"/>
    <b v="0"/>
    <x v="288"/>
    <x v="0"/>
    <x v="6"/>
    <x v="2"/>
    <x v="3500"/>
  </r>
  <r>
    <n v="3501"/>
    <x v="3499"/>
    <x v="3499"/>
    <x v="15"/>
    <x v="17"/>
    <x v="0"/>
    <x v="1"/>
    <s v="GBP"/>
    <x v="3489"/>
    <x v="3501"/>
    <b v="0"/>
    <x v="288"/>
    <x v="0"/>
    <x v="6"/>
    <x v="0"/>
    <x v="3501"/>
  </r>
  <r>
    <n v="3502"/>
    <x v="3500"/>
    <x v="3500"/>
    <x v="23"/>
    <x v="2323"/>
    <x v="0"/>
    <x v="0"/>
    <s v="USD"/>
    <x v="3490"/>
    <x v="3502"/>
    <b v="0"/>
    <x v="162"/>
    <x v="0"/>
    <x v="6"/>
    <x v="2"/>
    <x v="3502"/>
  </r>
  <r>
    <n v="3503"/>
    <x v="3501"/>
    <x v="3501"/>
    <x v="30"/>
    <x v="2324"/>
    <x v="0"/>
    <x v="1"/>
    <s v="GBP"/>
    <x v="3491"/>
    <x v="3503"/>
    <b v="0"/>
    <x v="44"/>
    <x v="0"/>
    <x v="6"/>
    <x v="2"/>
    <x v="3503"/>
  </r>
  <r>
    <n v="3504"/>
    <x v="3502"/>
    <x v="3502"/>
    <x v="28"/>
    <x v="325"/>
    <x v="0"/>
    <x v="0"/>
    <s v="USD"/>
    <x v="3492"/>
    <x v="3504"/>
    <b v="0"/>
    <x v="22"/>
    <x v="0"/>
    <x v="6"/>
    <x v="0"/>
    <x v="3504"/>
  </r>
  <r>
    <n v="3505"/>
    <x v="3503"/>
    <x v="3503"/>
    <x v="30"/>
    <x v="2325"/>
    <x v="0"/>
    <x v="0"/>
    <s v="USD"/>
    <x v="3493"/>
    <x v="3505"/>
    <b v="0"/>
    <x v="70"/>
    <x v="0"/>
    <x v="6"/>
    <x v="3"/>
    <x v="3505"/>
  </r>
  <r>
    <n v="3506"/>
    <x v="3504"/>
    <x v="3504"/>
    <x v="9"/>
    <x v="631"/>
    <x v="0"/>
    <x v="0"/>
    <s v="USD"/>
    <x v="3494"/>
    <x v="3506"/>
    <b v="0"/>
    <x v="60"/>
    <x v="0"/>
    <x v="6"/>
    <x v="3"/>
    <x v="3506"/>
  </r>
  <r>
    <n v="3507"/>
    <x v="3505"/>
    <x v="3505"/>
    <x v="3"/>
    <x v="2326"/>
    <x v="0"/>
    <x v="0"/>
    <s v="USD"/>
    <x v="3495"/>
    <x v="3507"/>
    <b v="0"/>
    <x v="250"/>
    <x v="0"/>
    <x v="6"/>
    <x v="2"/>
    <x v="3507"/>
  </r>
  <r>
    <n v="3508"/>
    <x v="3506"/>
    <x v="3506"/>
    <x v="213"/>
    <x v="147"/>
    <x v="0"/>
    <x v="1"/>
    <s v="GBP"/>
    <x v="3496"/>
    <x v="3508"/>
    <b v="0"/>
    <x v="41"/>
    <x v="0"/>
    <x v="6"/>
    <x v="2"/>
    <x v="3508"/>
  </r>
  <r>
    <n v="3509"/>
    <x v="3507"/>
    <x v="3507"/>
    <x v="9"/>
    <x v="2327"/>
    <x v="0"/>
    <x v="0"/>
    <s v="USD"/>
    <x v="3497"/>
    <x v="3509"/>
    <b v="0"/>
    <x v="51"/>
    <x v="0"/>
    <x v="6"/>
    <x v="3"/>
    <x v="3509"/>
  </r>
  <r>
    <n v="3510"/>
    <x v="3508"/>
    <x v="3508"/>
    <x v="42"/>
    <x v="1217"/>
    <x v="0"/>
    <x v="0"/>
    <s v="USD"/>
    <x v="3498"/>
    <x v="3510"/>
    <b v="0"/>
    <x v="41"/>
    <x v="0"/>
    <x v="6"/>
    <x v="3"/>
    <x v="3510"/>
  </r>
  <r>
    <n v="3511"/>
    <x v="3509"/>
    <x v="3509"/>
    <x v="15"/>
    <x v="2328"/>
    <x v="0"/>
    <x v="1"/>
    <s v="GBP"/>
    <x v="3499"/>
    <x v="3511"/>
    <b v="0"/>
    <x v="10"/>
    <x v="0"/>
    <x v="6"/>
    <x v="3"/>
    <x v="3511"/>
  </r>
  <r>
    <n v="3512"/>
    <x v="3510"/>
    <x v="3510"/>
    <x v="28"/>
    <x v="325"/>
    <x v="0"/>
    <x v="1"/>
    <s v="GBP"/>
    <x v="3500"/>
    <x v="3512"/>
    <b v="0"/>
    <x v="57"/>
    <x v="0"/>
    <x v="6"/>
    <x v="0"/>
    <x v="3512"/>
  </r>
  <r>
    <n v="3513"/>
    <x v="3511"/>
    <x v="3511"/>
    <x v="70"/>
    <x v="2153"/>
    <x v="0"/>
    <x v="0"/>
    <s v="USD"/>
    <x v="3501"/>
    <x v="3513"/>
    <b v="0"/>
    <x v="34"/>
    <x v="0"/>
    <x v="6"/>
    <x v="3"/>
    <x v="3513"/>
  </r>
  <r>
    <n v="3514"/>
    <x v="3512"/>
    <x v="3512"/>
    <x v="2"/>
    <x v="1100"/>
    <x v="0"/>
    <x v="0"/>
    <s v="USD"/>
    <x v="3502"/>
    <x v="3514"/>
    <b v="0"/>
    <x v="73"/>
    <x v="0"/>
    <x v="6"/>
    <x v="0"/>
    <x v="3514"/>
  </r>
  <r>
    <n v="3515"/>
    <x v="3513"/>
    <x v="3513"/>
    <x v="9"/>
    <x v="2329"/>
    <x v="0"/>
    <x v="0"/>
    <s v="USD"/>
    <x v="3503"/>
    <x v="3515"/>
    <b v="0"/>
    <x v="67"/>
    <x v="0"/>
    <x v="6"/>
    <x v="0"/>
    <x v="3515"/>
  </r>
  <r>
    <n v="3516"/>
    <x v="3514"/>
    <x v="3514"/>
    <x v="30"/>
    <x v="911"/>
    <x v="0"/>
    <x v="0"/>
    <s v="USD"/>
    <x v="3504"/>
    <x v="3516"/>
    <b v="0"/>
    <x v="202"/>
    <x v="0"/>
    <x v="6"/>
    <x v="3"/>
    <x v="3516"/>
  </r>
  <r>
    <n v="3517"/>
    <x v="3515"/>
    <x v="3515"/>
    <x v="23"/>
    <x v="417"/>
    <x v="0"/>
    <x v="1"/>
    <s v="GBP"/>
    <x v="3505"/>
    <x v="3517"/>
    <b v="0"/>
    <x v="62"/>
    <x v="0"/>
    <x v="6"/>
    <x v="3"/>
    <x v="3517"/>
  </r>
  <r>
    <n v="3518"/>
    <x v="3516"/>
    <x v="3516"/>
    <x v="15"/>
    <x v="2330"/>
    <x v="0"/>
    <x v="0"/>
    <s v="USD"/>
    <x v="3506"/>
    <x v="3518"/>
    <b v="0"/>
    <x v="51"/>
    <x v="0"/>
    <x v="6"/>
    <x v="3"/>
    <x v="3518"/>
  </r>
  <r>
    <n v="3519"/>
    <x v="3517"/>
    <x v="3517"/>
    <x v="13"/>
    <x v="40"/>
    <x v="0"/>
    <x v="1"/>
    <s v="GBP"/>
    <x v="3507"/>
    <x v="3519"/>
    <b v="0"/>
    <x v="33"/>
    <x v="0"/>
    <x v="6"/>
    <x v="0"/>
    <x v="3519"/>
  </r>
  <r>
    <n v="3520"/>
    <x v="3518"/>
    <x v="3518"/>
    <x v="13"/>
    <x v="1132"/>
    <x v="0"/>
    <x v="1"/>
    <s v="GBP"/>
    <x v="3508"/>
    <x v="3520"/>
    <b v="0"/>
    <x v="64"/>
    <x v="0"/>
    <x v="6"/>
    <x v="0"/>
    <x v="3520"/>
  </r>
  <r>
    <n v="3521"/>
    <x v="3519"/>
    <x v="3519"/>
    <x v="18"/>
    <x v="2331"/>
    <x v="0"/>
    <x v="0"/>
    <s v="USD"/>
    <x v="3509"/>
    <x v="3521"/>
    <b v="0"/>
    <x v="62"/>
    <x v="0"/>
    <x v="6"/>
    <x v="3"/>
    <x v="3521"/>
  </r>
  <r>
    <n v="3522"/>
    <x v="3520"/>
    <x v="3520"/>
    <x v="411"/>
    <x v="1174"/>
    <x v="0"/>
    <x v="1"/>
    <s v="GBP"/>
    <x v="3510"/>
    <x v="3522"/>
    <b v="0"/>
    <x v="69"/>
    <x v="0"/>
    <x v="6"/>
    <x v="0"/>
    <x v="3522"/>
  </r>
  <r>
    <n v="3523"/>
    <x v="3521"/>
    <x v="3521"/>
    <x v="23"/>
    <x v="2332"/>
    <x v="0"/>
    <x v="1"/>
    <s v="GBP"/>
    <x v="3511"/>
    <x v="3523"/>
    <b v="0"/>
    <x v="144"/>
    <x v="0"/>
    <x v="6"/>
    <x v="2"/>
    <x v="3523"/>
  </r>
  <r>
    <n v="3524"/>
    <x v="3522"/>
    <x v="3522"/>
    <x v="3"/>
    <x v="2333"/>
    <x v="0"/>
    <x v="0"/>
    <s v="USD"/>
    <x v="3512"/>
    <x v="3524"/>
    <b v="0"/>
    <x v="142"/>
    <x v="0"/>
    <x v="6"/>
    <x v="3"/>
    <x v="3524"/>
  </r>
  <r>
    <n v="3525"/>
    <x v="3523"/>
    <x v="3523"/>
    <x v="2"/>
    <x v="798"/>
    <x v="0"/>
    <x v="0"/>
    <s v="USD"/>
    <x v="3453"/>
    <x v="3525"/>
    <b v="0"/>
    <x v="63"/>
    <x v="0"/>
    <x v="6"/>
    <x v="0"/>
    <x v="3525"/>
  </r>
  <r>
    <n v="3526"/>
    <x v="3524"/>
    <x v="3524"/>
    <x v="126"/>
    <x v="2334"/>
    <x v="0"/>
    <x v="0"/>
    <s v="USD"/>
    <x v="3513"/>
    <x v="3526"/>
    <b v="0"/>
    <x v="69"/>
    <x v="0"/>
    <x v="6"/>
    <x v="2"/>
    <x v="3526"/>
  </r>
  <r>
    <n v="3527"/>
    <x v="3525"/>
    <x v="3525"/>
    <x v="12"/>
    <x v="2335"/>
    <x v="0"/>
    <x v="0"/>
    <s v="USD"/>
    <x v="3514"/>
    <x v="3527"/>
    <b v="0"/>
    <x v="48"/>
    <x v="0"/>
    <x v="6"/>
    <x v="0"/>
    <x v="3527"/>
  </r>
  <r>
    <n v="3528"/>
    <x v="3526"/>
    <x v="3526"/>
    <x v="409"/>
    <x v="2336"/>
    <x v="0"/>
    <x v="1"/>
    <s v="GBP"/>
    <x v="3515"/>
    <x v="3528"/>
    <b v="0"/>
    <x v="77"/>
    <x v="0"/>
    <x v="6"/>
    <x v="2"/>
    <x v="3528"/>
  </r>
  <r>
    <n v="3529"/>
    <x v="3527"/>
    <x v="3527"/>
    <x v="2"/>
    <x v="2337"/>
    <x v="0"/>
    <x v="0"/>
    <s v="USD"/>
    <x v="3516"/>
    <x v="3529"/>
    <b v="0"/>
    <x v="59"/>
    <x v="0"/>
    <x v="6"/>
    <x v="0"/>
    <x v="3529"/>
  </r>
  <r>
    <n v="3530"/>
    <x v="3528"/>
    <x v="3528"/>
    <x v="181"/>
    <x v="2338"/>
    <x v="0"/>
    <x v="1"/>
    <s v="GBP"/>
    <x v="3517"/>
    <x v="3530"/>
    <b v="0"/>
    <x v="19"/>
    <x v="0"/>
    <x v="6"/>
    <x v="2"/>
    <x v="3530"/>
  </r>
  <r>
    <n v="3531"/>
    <x v="3529"/>
    <x v="3529"/>
    <x v="28"/>
    <x v="1958"/>
    <x v="0"/>
    <x v="0"/>
    <s v="USD"/>
    <x v="3518"/>
    <x v="3531"/>
    <b v="0"/>
    <x v="55"/>
    <x v="0"/>
    <x v="6"/>
    <x v="2"/>
    <x v="3531"/>
  </r>
  <r>
    <n v="3532"/>
    <x v="3530"/>
    <x v="3530"/>
    <x v="412"/>
    <x v="1936"/>
    <x v="0"/>
    <x v="0"/>
    <s v="USD"/>
    <x v="3519"/>
    <x v="3532"/>
    <b v="0"/>
    <x v="74"/>
    <x v="0"/>
    <x v="6"/>
    <x v="3"/>
    <x v="3532"/>
  </r>
  <r>
    <n v="3533"/>
    <x v="3531"/>
    <x v="3531"/>
    <x v="2"/>
    <x v="2291"/>
    <x v="0"/>
    <x v="0"/>
    <s v="USD"/>
    <x v="3520"/>
    <x v="3533"/>
    <b v="0"/>
    <x v="22"/>
    <x v="0"/>
    <x v="6"/>
    <x v="0"/>
    <x v="3533"/>
  </r>
  <r>
    <n v="3534"/>
    <x v="3532"/>
    <x v="3532"/>
    <x v="10"/>
    <x v="2339"/>
    <x v="0"/>
    <x v="0"/>
    <s v="USD"/>
    <x v="3521"/>
    <x v="3534"/>
    <b v="0"/>
    <x v="386"/>
    <x v="0"/>
    <x v="6"/>
    <x v="0"/>
    <x v="3534"/>
  </r>
  <r>
    <n v="3535"/>
    <x v="3533"/>
    <x v="3533"/>
    <x v="13"/>
    <x v="2340"/>
    <x v="0"/>
    <x v="1"/>
    <s v="GBP"/>
    <x v="1804"/>
    <x v="3535"/>
    <b v="0"/>
    <x v="67"/>
    <x v="0"/>
    <x v="6"/>
    <x v="0"/>
    <x v="3535"/>
  </r>
  <r>
    <n v="3536"/>
    <x v="3534"/>
    <x v="3534"/>
    <x v="325"/>
    <x v="398"/>
    <x v="0"/>
    <x v="1"/>
    <s v="GBP"/>
    <x v="3522"/>
    <x v="3536"/>
    <b v="0"/>
    <x v="57"/>
    <x v="0"/>
    <x v="6"/>
    <x v="0"/>
    <x v="3536"/>
  </r>
  <r>
    <n v="3537"/>
    <x v="3535"/>
    <x v="3535"/>
    <x v="413"/>
    <x v="1967"/>
    <x v="0"/>
    <x v="5"/>
    <s v="CAD"/>
    <x v="3523"/>
    <x v="3537"/>
    <b v="0"/>
    <x v="33"/>
    <x v="0"/>
    <x v="6"/>
    <x v="3"/>
    <x v="3537"/>
  </r>
  <r>
    <n v="3538"/>
    <x v="3536"/>
    <x v="3536"/>
    <x v="13"/>
    <x v="1956"/>
    <x v="0"/>
    <x v="1"/>
    <s v="GBP"/>
    <x v="3524"/>
    <x v="3538"/>
    <b v="0"/>
    <x v="183"/>
    <x v="0"/>
    <x v="6"/>
    <x v="2"/>
    <x v="3538"/>
  </r>
  <r>
    <n v="3539"/>
    <x v="3537"/>
    <x v="3537"/>
    <x v="20"/>
    <x v="2341"/>
    <x v="0"/>
    <x v="0"/>
    <s v="USD"/>
    <x v="3525"/>
    <x v="3539"/>
    <b v="0"/>
    <x v="62"/>
    <x v="0"/>
    <x v="6"/>
    <x v="2"/>
    <x v="3539"/>
  </r>
  <r>
    <n v="3540"/>
    <x v="3538"/>
    <x v="3538"/>
    <x v="43"/>
    <x v="2342"/>
    <x v="0"/>
    <x v="1"/>
    <s v="GBP"/>
    <x v="3526"/>
    <x v="3540"/>
    <b v="0"/>
    <x v="22"/>
    <x v="0"/>
    <x v="6"/>
    <x v="2"/>
    <x v="3540"/>
  </r>
  <r>
    <n v="3541"/>
    <x v="3539"/>
    <x v="3539"/>
    <x v="38"/>
    <x v="2343"/>
    <x v="0"/>
    <x v="1"/>
    <s v="GBP"/>
    <x v="3527"/>
    <x v="3541"/>
    <b v="0"/>
    <x v="58"/>
    <x v="0"/>
    <x v="6"/>
    <x v="0"/>
    <x v="3541"/>
  </r>
  <r>
    <n v="3542"/>
    <x v="3540"/>
    <x v="3540"/>
    <x v="62"/>
    <x v="2344"/>
    <x v="0"/>
    <x v="0"/>
    <s v="USD"/>
    <x v="3528"/>
    <x v="3542"/>
    <b v="0"/>
    <x v="268"/>
    <x v="0"/>
    <x v="6"/>
    <x v="3"/>
    <x v="3542"/>
  </r>
  <r>
    <n v="3543"/>
    <x v="3541"/>
    <x v="3541"/>
    <x v="15"/>
    <x v="76"/>
    <x v="0"/>
    <x v="12"/>
    <s v="EUR"/>
    <x v="3529"/>
    <x v="3543"/>
    <b v="0"/>
    <x v="60"/>
    <x v="0"/>
    <x v="6"/>
    <x v="0"/>
    <x v="3543"/>
  </r>
  <r>
    <n v="3544"/>
    <x v="3542"/>
    <x v="3542"/>
    <x v="30"/>
    <x v="911"/>
    <x v="0"/>
    <x v="0"/>
    <s v="USD"/>
    <x v="3530"/>
    <x v="3544"/>
    <b v="0"/>
    <x v="54"/>
    <x v="0"/>
    <x v="6"/>
    <x v="0"/>
    <x v="3544"/>
  </r>
  <r>
    <n v="3545"/>
    <x v="3543"/>
    <x v="3543"/>
    <x v="49"/>
    <x v="2345"/>
    <x v="0"/>
    <x v="0"/>
    <s v="USD"/>
    <x v="3531"/>
    <x v="3545"/>
    <b v="0"/>
    <x v="22"/>
    <x v="0"/>
    <x v="6"/>
    <x v="0"/>
    <x v="3545"/>
  </r>
  <r>
    <n v="3546"/>
    <x v="3544"/>
    <x v="3544"/>
    <x v="184"/>
    <x v="2346"/>
    <x v="0"/>
    <x v="0"/>
    <s v="USD"/>
    <x v="3532"/>
    <x v="3546"/>
    <b v="0"/>
    <x v="10"/>
    <x v="0"/>
    <x v="6"/>
    <x v="0"/>
    <x v="3546"/>
  </r>
  <r>
    <n v="3547"/>
    <x v="3545"/>
    <x v="3545"/>
    <x v="19"/>
    <x v="2347"/>
    <x v="0"/>
    <x v="0"/>
    <s v="USD"/>
    <x v="3533"/>
    <x v="3547"/>
    <b v="0"/>
    <x v="226"/>
    <x v="0"/>
    <x v="6"/>
    <x v="2"/>
    <x v="3547"/>
  </r>
  <r>
    <n v="3548"/>
    <x v="3546"/>
    <x v="3546"/>
    <x v="190"/>
    <x v="2307"/>
    <x v="0"/>
    <x v="0"/>
    <s v="USD"/>
    <x v="3534"/>
    <x v="3548"/>
    <b v="0"/>
    <x v="62"/>
    <x v="0"/>
    <x v="6"/>
    <x v="2"/>
    <x v="3548"/>
  </r>
  <r>
    <n v="3549"/>
    <x v="3547"/>
    <x v="3547"/>
    <x v="28"/>
    <x v="806"/>
    <x v="0"/>
    <x v="1"/>
    <s v="GBP"/>
    <x v="3535"/>
    <x v="3549"/>
    <b v="0"/>
    <x v="288"/>
    <x v="0"/>
    <x v="6"/>
    <x v="0"/>
    <x v="3549"/>
  </r>
  <r>
    <n v="3550"/>
    <x v="3548"/>
    <x v="3548"/>
    <x v="30"/>
    <x v="2348"/>
    <x v="0"/>
    <x v="1"/>
    <s v="GBP"/>
    <x v="3536"/>
    <x v="3550"/>
    <b v="0"/>
    <x v="31"/>
    <x v="0"/>
    <x v="6"/>
    <x v="2"/>
    <x v="3550"/>
  </r>
  <r>
    <n v="3551"/>
    <x v="3549"/>
    <x v="3549"/>
    <x v="15"/>
    <x v="2349"/>
    <x v="0"/>
    <x v="0"/>
    <s v="USD"/>
    <x v="3537"/>
    <x v="3551"/>
    <b v="0"/>
    <x v="20"/>
    <x v="0"/>
    <x v="6"/>
    <x v="3"/>
    <x v="3551"/>
  </r>
  <r>
    <n v="3552"/>
    <x v="3550"/>
    <x v="3550"/>
    <x v="414"/>
    <x v="2350"/>
    <x v="0"/>
    <x v="1"/>
    <s v="GBP"/>
    <x v="3538"/>
    <x v="3552"/>
    <b v="0"/>
    <x v="9"/>
    <x v="0"/>
    <x v="6"/>
    <x v="3"/>
    <x v="3552"/>
  </r>
  <r>
    <n v="3553"/>
    <x v="3551"/>
    <x v="3551"/>
    <x v="62"/>
    <x v="2351"/>
    <x v="0"/>
    <x v="0"/>
    <s v="USD"/>
    <x v="3539"/>
    <x v="3553"/>
    <b v="0"/>
    <x v="201"/>
    <x v="0"/>
    <x v="6"/>
    <x v="0"/>
    <x v="3553"/>
  </r>
  <r>
    <n v="3554"/>
    <x v="3552"/>
    <x v="3552"/>
    <x v="10"/>
    <x v="2352"/>
    <x v="0"/>
    <x v="0"/>
    <s v="USD"/>
    <x v="3540"/>
    <x v="3554"/>
    <b v="0"/>
    <x v="28"/>
    <x v="0"/>
    <x v="6"/>
    <x v="0"/>
    <x v="3554"/>
  </r>
  <r>
    <n v="3555"/>
    <x v="3553"/>
    <x v="3553"/>
    <x v="262"/>
    <x v="1162"/>
    <x v="0"/>
    <x v="13"/>
    <s v="EUR"/>
    <x v="3541"/>
    <x v="3555"/>
    <b v="0"/>
    <x v="25"/>
    <x v="0"/>
    <x v="6"/>
    <x v="2"/>
    <x v="3555"/>
  </r>
  <r>
    <n v="3556"/>
    <x v="3554"/>
    <x v="3554"/>
    <x v="41"/>
    <x v="2222"/>
    <x v="0"/>
    <x v="1"/>
    <s v="GBP"/>
    <x v="3542"/>
    <x v="3556"/>
    <b v="0"/>
    <x v="9"/>
    <x v="0"/>
    <x v="6"/>
    <x v="3"/>
    <x v="3556"/>
  </r>
  <r>
    <n v="3557"/>
    <x v="3555"/>
    <x v="3555"/>
    <x v="57"/>
    <x v="2353"/>
    <x v="0"/>
    <x v="0"/>
    <s v="USD"/>
    <x v="3543"/>
    <x v="3557"/>
    <b v="0"/>
    <x v="501"/>
    <x v="0"/>
    <x v="6"/>
    <x v="3"/>
    <x v="3557"/>
  </r>
  <r>
    <n v="3558"/>
    <x v="3556"/>
    <x v="3556"/>
    <x v="18"/>
    <x v="1929"/>
    <x v="0"/>
    <x v="1"/>
    <s v="GBP"/>
    <x v="3544"/>
    <x v="3558"/>
    <b v="0"/>
    <x v="19"/>
    <x v="0"/>
    <x v="6"/>
    <x v="0"/>
    <x v="3558"/>
  </r>
  <r>
    <n v="3559"/>
    <x v="3557"/>
    <x v="3557"/>
    <x v="28"/>
    <x v="831"/>
    <x v="0"/>
    <x v="2"/>
    <s v="AUD"/>
    <x v="3545"/>
    <x v="3559"/>
    <b v="0"/>
    <x v="54"/>
    <x v="0"/>
    <x v="6"/>
    <x v="0"/>
    <x v="3559"/>
  </r>
  <r>
    <n v="3560"/>
    <x v="3558"/>
    <x v="3558"/>
    <x v="50"/>
    <x v="2354"/>
    <x v="0"/>
    <x v="5"/>
    <s v="CAD"/>
    <x v="3546"/>
    <x v="3560"/>
    <b v="0"/>
    <x v="142"/>
    <x v="0"/>
    <x v="6"/>
    <x v="0"/>
    <x v="3560"/>
  </r>
  <r>
    <n v="3561"/>
    <x v="3559"/>
    <x v="3559"/>
    <x v="30"/>
    <x v="1904"/>
    <x v="0"/>
    <x v="0"/>
    <s v="USD"/>
    <x v="3547"/>
    <x v="3561"/>
    <b v="0"/>
    <x v="241"/>
    <x v="0"/>
    <x v="6"/>
    <x v="0"/>
    <x v="3561"/>
  </r>
  <r>
    <n v="3562"/>
    <x v="3560"/>
    <x v="3560"/>
    <x v="415"/>
    <x v="2355"/>
    <x v="0"/>
    <x v="1"/>
    <s v="GBP"/>
    <x v="3548"/>
    <x v="3562"/>
    <b v="0"/>
    <x v="162"/>
    <x v="0"/>
    <x v="6"/>
    <x v="2"/>
    <x v="3562"/>
  </r>
  <r>
    <n v="3563"/>
    <x v="3561"/>
    <x v="3561"/>
    <x v="2"/>
    <x v="2356"/>
    <x v="0"/>
    <x v="1"/>
    <s v="GBP"/>
    <x v="3549"/>
    <x v="3563"/>
    <b v="0"/>
    <x v="20"/>
    <x v="0"/>
    <x v="6"/>
    <x v="2"/>
    <x v="3563"/>
  </r>
  <r>
    <n v="3564"/>
    <x v="3562"/>
    <x v="3562"/>
    <x v="28"/>
    <x v="2025"/>
    <x v="0"/>
    <x v="1"/>
    <s v="GBP"/>
    <x v="3550"/>
    <x v="3564"/>
    <b v="0"/>
    <x v="57"/>
    <x v="0"/>
    <x v="6"/>
    <x v="0"/>
    <x v="3564"/>
  </r>
  <r>
    <n v="3565"/>
    <x v="3563"/>
    <x v="3563"/>
    <x v="42"/>
    <x v="1156"/>
    <x v="0"/>
    <x v="0"/>
    <s v="USD"/>
    <x v="3551"/>
    <x v="3565"/>
    <b v="0"/>
    <x v="8"/>
    <x v="0"/>
    <x v="6"/>
    <x v="3"/>
    <x v="3565"/>
  </r>
  <r>
    <n v="3566"/>
    <x v="3564"/>
    <x v="3564"/>
    <x v="13"/>
    <x v="2357"/>
    <x v="0"/>
    <x v="1"/>
    <s v="GBP"/>
    <x v="3552"/>
    <x v="3566"/>
    <b v="0"/>
    <x v="44"/>
    <x v="0"/>
    <x v="6"/>
    <x v="3"/>
    <x v="3566"/>
  </r>
  <r>
    <n v="3567"/>
    <x v="3565"/>
    <x v="3565"/>
    <x v="28"/>
    <x v="2358"/>
    <x v="0"/>
    <x v="1"/>
    <s v="GBP"/>
    <x v="3553"/>
    <x v="3567"/>
    <b v="0"/>
    <x v="14"/>
    <x v="0"/>
    <x v="6"/>
    <x v="0"/>
    <x v="3567"/>
  </r>
  <r>
    <n v="3568"/>
    <x v="3566"/>
    <x v="3566"/>
    <x v="28"/>
    <x v="2359"/>
    <x v="0"/>
    <x v="0"/>
    <s v="USD"/>
    <x v="3554"/>
    <x v="3568"/>
    <b v="0"/>
    <x v="10"/>
    <x v="0"/>
    <x v="6"/>
    <x v="3"/>
    <x v="3568"/>
  </r>
  <r>
    <n v="3569"/>
    <x v="3567"/>
    <x v="3567"/>
    <x v="10"/>
    <x v="2360"/>
    <x v="0"/>
    <x v="0"/>
    <s v="USD"/>
    <x v="3555"/>
    <x v="3569"/>
    <b v="0"/>
    <x v="14"/>
    <x v="0"/>
    <x v="6"/>
    <x v="3"/>
    <x v="3569"/>
  </r>
  <r>
    <n v="3570"/>
    <x v="3568"/>
    <x v="3568"/>
    <x v="13"/>
    <x v="2361"/>
    <x v="0"/>
    <x v="0"/>
    <s v="USD"/>
    <x v="3556"/>
    <x v="3570"/>
    <b v="0"/>
    <x v="55"/>
    <x v="0"/>
    <x v="6"/>
    <x v="3"/>
    <x v="3570"/>
  </r>
  <r>
    <n v="3571"/>
    <x v="3569"/>
    <x v="3569"/>
    <x v="15"/>
    <x v="2362"/>
    <x v="0"/>
    <x v="1"/>
    <s v="GBP"/>
    <x v="3557"/>
    <x v="3571"/>
    <b v="0"/>
    <x v="20"/>
    <x v="0"/>
    <x v="6"/>
    <x v="3"/>
    <x v="3571"/>
  </r>
  <r>
    <n v="3572"/>
    <x v="3570"/>
    <x v="3570"/>
    <x v="2"/>
    <x v="83"/>
    <x v="0"/>
    <x v="1"/>
    <s v="GBP"/>
    <x v="3558"/>
    <x v="3572"/>
    <b v="0"/>
    <x v="82"/>
    <x v="0"/>
    <x v="6"/>
    <x v="0"/>
    <x v="3572"/>
  </r>
  <r>
    <n v="3573"/>
    <x v="3571"/>
    <x v="3571"/>
    <x v="9"/>
    <x v="2363"/>
    <x v="0"/>
    <x v="1"/>
    <s v="GBP"/>
    <x v="3559"/>
    <x v="3573"/>
    <b v="0"/>
    <x v="76"/>
    <x v="0"/>
    <x v="6"/>
    <x v="3"/>
    <x v="3573"/>
  </r>
  <r>
    <n v="3574"/>
    <x v="3572"/>
    <x v="3572"/>
    <x v="238"/>
    <x v="2364"/>
    <x v="0"/>
    <x v="0"/>
    <s v="USD"/>
    <x v="3560"/>
    <x v="3574"/>
    <b v="0"/>
    <x v="43"/>
    <x v="0"/>
    <x v="6"/>
    <x v="3"/>
    <x v="3574"/>
  </r>
  <r>
    <n v="3575"/>
    <x v="3573"/>
    <x v="3573"/>
    <x v="3"/>
    <x v="2365"/>
    <x v="0"/>
    <x v="0"/>
    <s v="USD"/>
    <x v="3561"/>
    <x v="3575"/>
    <b v="0"/>
    <x v="332"/>
    <x v="0"/>
    <x v="6"/>
    <x v="2"/>
    <x v="3575"/>
  </r>
  <r>
    <n v="3576"/>
    <x v="3574"/>
    <x v="3574"/>
    <x v="213"/>
    <x v="173"/>
    <x v="0"/>
    <x v="0"/>
    <s v="USD"/>
    <x v="3562"/>
    <x v="3576"/>
    <b v="0"/>
    <x v="81"/>
    <x v="0"/>
    <x v="6"/>
    <x v="2"/>
    <x v="3576"/>
  </r>
  <r>
    <n v="3577"/>
    <x v="3575"/>
    <x v="3575"/>
    <x v="20"/>
    <x v="1911"/>
    <x v="0"/>
    <x v="0"/>
    <s v="USD"/>
    <x v="3563"/>
    <x v="3577"/>
    <b v="0"/>
    <x v="74"/>
    <x v="0"/>
    <x v="6"/>
    <x v="0"/>
    <x v="3577"/>
  </r>
  <r>
    <n v="3578"/>
    <x v="3576"/>
    <x v="3576"/>
    <x v="15"/>
    <x v="2366"/>
    <x v="0"/>
    <x v="1"/>
    <s v="GBP"/>
    <x v="3564"/>
    <x v="3578"/>
    <b v="0"/>
    <x v="77"/>
    <x v="0"/>
    <x v="6"/>
    <x v="2"/>
    <x v="3578"/>
  </r>
  <r>
    <n v="3579"/>
    <x v="3577"/>
    <x v="3577"/>
    <x v="2"/>
    <x v="83"/>
    <x v="0"/>
    <x v="1"/>
    <s v="GBP"/>
    <x v="3565"/>
    <x v="3579"/>
    <b v="0"/>
    <x v="25"/>
    <x v="0"/>
    <x v="6"/>
    <x v="2"/>
    <x v="3579"/>
  </r>
  <r>
    <n v="3580"/>
    <x v="3578"/>
    <x v="3578"/>
    <x v="42"/>
    <x v="581"/>
    <x v="0"/>
    <x v="0"/>
    <s v="USD"/>
    <x v="3566"/>
    <x v="3580"/>
    <b v="0"/>
    <x v="74"/>
    <x v="0"/>
    <x v="6"/>
    <x v="0"/>
    <x v="3580"/>
  </r>
  <r>
    <n v="3581"/>
    <x v="3579"/>
    <x v="3579"/>
    <x v="15"/>
    <x v="646"/>
    <x v="0"/>
    <x v="1"/>
    <s v="GBP"/>
    <x v="3567"/>
    <x v="3581"/>
    <b v="0"/>
    <x v="43"/>
    <x v="0"/>
    <x v="6"/>
    <x v="3"/>
    <x v="3581"/>
  </r>
  <r>
    <n v="3582"/>
    <x v="3580"/>
    <x v="3580"/>
    <x v="28"/>
    <x v="2367"/>
    <x v="0"/>
    <x v="0"/>
    <s v="USD"/>
    <x v="3568"/>
    <x v="3582"/>
    <b v="0"/>
    <x v="72"/>
    <x v="0"/>
    <x v="6"/>
    <x v="2"/>
    <x v="3582"/>
  </r>
  <r>
    <n v="3583"/>
    <x v="3581"/>
    <x v="3581"/>
    <x v="9"/>
    <x v="2259"/>
    <x v="0"/>
    <x v="0"/>
    <s v="USD"/>
    <x v="3569"/>
    <x v="3583"/>
    <b v="0"/>
    <x v="54"/>
    <x v="0"/>
    <x v="6"/>
    <x v="2"/>
    <x v="3583"/>
  </r>
  <r>
    <n v="3584"/>
    <x v="3582"/>
    <x v="3582"/>
    <x v="9"/>
    <x v="2368"/>
    <x v="0"/>
    <x v="1"/>
    <s v="GBP"/>
    <x v="3570"/>
    <x v="3584"/>
    <b v="0"/>
    <x v="300"/>
    <x v="0"/>
    <x v="6"/>
    <x v="0"/>
    <x v="3584"/>
  </r>
  <r>
    <n v="3585"/>
    <x v="3583"/>
    <x v="3583"/>
    <x v="104"/>
    <x v="909"/>
    <x v="0"/>
    <x v="0"/>
    <s v="USD"/>
    <x v="3571"/>
    <x v="3585"/>
    <b v="0"/>
    <x v="23"/>
    <x v="0"/>
    <x v="6"/>
    <x v="3"/>
    <x v="3585"/>
  </r>
  <r>
    <n v="3586"/>
    <x v="3584"/>
    <x v="3584"/>
    <x v="51"/>
    <x v="2369"/>
    <x v="0"/>
    <x v="0"/>
    <s v="USD"/>
    <x v="3572"/>
    <x v="3586"/>
    <b v="0"/>
    <x v="241"/>
    <x v="0"/>
    <x v="6"/>
    <x v="2"/>
    <x v="3586"/>
  </r>
  <r>
    <n v="3587"/>
    <x v="3585"/>
    <x v="3585"/>
    <x v="2"/>
    <x v="1508"/>
    <x v="0"/>
    <x v="1"/>
    <s v="GBP"/>
    <x v="3573"/>
    <x v="3587"/>
    <b v="0"/>
    <x v="33"/>
    <x v="0"/>
    <x v="6"/>
    <x v="2"/>
    <x v="3587"/>
  </r>
  <r>
    <n v="3588"/>
    <x v="3586"/>
    <x v="3586"/>
    <x v="48"/>
    <x v="1671"/>
    <x v="0"/>
    <x v="1"/>
    <s v="GBP"/>
    <x v="3574"/>
    <x v="3588"/>
    <b v="0"/>
    <x v="202"/>
    <x v="0"/>
    <x v="6"/>
    <x v="0"/>
    <x v="3588"/>
  </r>
  <r>
    <n v="3589"/>
    <x v="3587"/>
    <x v="3587"/>
    <x v="23"/>
    <x v="1977"/>
    <x v="0"/>
    <x v="0"/>
    <s v="USD"/>
    <x v="3575"/>
    <x v="3589"/>
    <b v="0"/>
    <x v="95"/>
    <x v="0"/>
    <x v="6"/>
    <x v="0"/>
    <x v="3589"/>
  </r>
  <r>
    <n v="3590"/>
    <x v="3588"/>
    <x v="3588"/>
    <x v="10"/>
    <x v="2370"/>
    <x v="0"/>
    <x v="1"/>
    <s v="GBP"/>
    <x v="3576"/>
    <x v="3590"/>
    <b v="0"/>
    <x v="196"/>
    <x v="0"/>
    <x v="6"/>
    <x v="3"/>
    <x v="3590"/>
  </r>
  <r>
    <n v="3591"/>
    <x v="3589"/>
    <x v="3589"/>
    <x v="176"/>
    <x v="1281"/>
    <x v="0"/>
    <x v="0"/>
    <s v="USD"/>
    <x v="3577"/>
    <x v="3591"/>
    <b v="0"/>
    <x v="59"/>
    <x v="0"/>
    <x v="6"/>
    <x v="3"/>
    <x v="3591"/>
  </r>
  <r>
    <n v="3592"/>
    <x v="3590"/>
    <x v="3590"/>
    <x v="13"/>
    <x v="2371"/>
    <x v="0"/>
    <x v="0"/>
    <s v="USD"/>
    <x v="3578"/>
    <x v="3592"/>
    <b v="0"/>
    <x v="2"/>
    <x v="0"/>
    <x v="6"/>
    <x v="3"/>
    <x v="3592"/>
  </r>
  <r>
    <n v="3593"/>
    <x v="3591"/>
    <x v="3591"/>
    <x v="9"/>
    <x v="1830"/>
    <x v="0"/>
    <x v="0"/>
    <s v="USD"/>
    <x v="3579"/>
    <x v="3593"/>
    <b v="0"/>
    <x v="68"/>
    <x v="0"/>
    <x v="6"/>
    <x v="3"/>
    <x v="3593"/>
  </r>
  <r>
    <n v="3594"/>
    <x v="3592"/>
    <x v="3592"/>
    <x v="183"/>
    <x v="1132"/>
    <x v="0"/>
    <x v="0"/>
    <s v="USD"/>
    <x v="3580"/>
    <x v="3594"/>
    <b v="0"/>
    <x v="17"/>
    <x v="0"/>
    <x v="6"/>
    <x v="2"/>
    <x v="3594"/>
  </r>
  <r>
    <n v="3595"/>
    <x v="3593"/>
    <x v="3593"/>
    <x v="27"/>
    <x v="2372"/>
    <x v="0"/>
    <x v="0"/>
    <s v="USD"/>
    <x v="3581"/>
    <x v="3595"/>
    <b v="0"/>
    <x v="95"/>
    <x v="0"/>
    <x v="6"/>
    <x v="0"/>
    <x v="3595"/>
  </r>
  <r>
    <n v="3596"/>
    <x v="3594"/>
    <x v="3594"/>
    <x v="184"/>
    <x v="1699"/>
    <x v="0"/>
    <x v="5"/>
    <s v="CAD"/>
    <x v="3582"/>
    <x v="3596"/>
    <b v="0"/>
    <x v="41"/>
    <x v="0"/>
    <x v="6"/>
    <x v="3"/>
    <x v="3596"/>
  </r>
  <r>
    <n v="3597"/>
    <x v="3595"/>
    <x v="3595"/>
    <x v="30"/>
    <x v="1644"/>
    <x v="0"/>
    <x v="0"/>
    <s v="USD"/>
    <x v="3583"/>
    <x v="3597"/>
    <b v="0"/>
    <x v="51"/>
    <x v="0"/>
    <x v="6"/>
    <x v="2"/>
    <x v="3597"/>
  </r>
  <r>
    <n v="3598"/>
    <x v="3596"/>
    <x v="3596"/>
    <x v="28"/>
    <x v="1666"/>
    <x v="0"/>
    <x v="0"/>
    <s v="USD"/>
    <x v="3584"/>
    <x v="3598"/>
    <b v="0"/>
    <x v="74"/>
    <x v="0"/>
    <x v="6"/>
    <x v="3"/>
    <x v="3598"/>
  </r>
  <r>
    <n v="3599"/>
    <x v="3597"/>
    <x v="3597"/>
    <x v="2"/>
    <x v="2373"/>
    <x v="0"/>
    <x v="0"/>
    <s v="USD"/>
    <x v="3585"/>
    <x v="3599"/>
    <b v="0"/>
    <x v="57"/>
    <x v="0"/>
    <x v="6"/>
    <x v="0"/>
    <x v="3599"/>
  </r>
  <r>
    <n v="3600"/>
    <x v="3598"/>
    <x v="3598"/>
    <x v="185"/>
    <x v="31"/>
    <x v="0"/>
    <x v="0"/>
    <s v="USD"/>
    <x v="3586"/>
    <x v="3600"/>
    <b v="0"/>
    <x v="80"/>
    <x v="0"/>
    <x v="6"/>
    <x v="2"/>
    <x v="3600"/>
  </r>
  <r>
    <n v="3601"/>
    <x v="3599"/>
    <x v="3599"/>
    <x v="13"/>
    <x v="2374"/>
    <x v="0"/>
    <x v="1"/>
    <s v="GBP"/>
    <x v="3587"/>
    <x v="3601"/>
    <b v="0"/>
    <x v="28"/>
    <x v="0"/>
    <x v="6"/>
    <x v="3"/>
    <x v="3601"/>
  </r>
  <r>
    <n v="3602"/>
    <x v="3600"/>
    <x v="3600"/>
    <x v="23"/>
    <x v="2375"/>
    <x v="0"/>
    <x v="0"/>
    <s v="USD"/>
    <x v="3588"/>
    <x v="3602"/>
    <b v="0"/>
    <x v="72"/>
    <x v="0"/>
    <x v="6"/>
    <x v="2"/>
    <x v="3602"/>
  </r>
  <r>
    <n v="3603"/>
    <x v="3601"/>
    <x v="3601"/>
    <x v="15"/>
    <x v="1904"/>
    <x v="0"/>
    <x v="0"/>
    <s v="USD"/>
    <x v="3589"/>
    <x v="3603"/>
    <b v="0"/>
    <x v="7"/>
    <x v="0"/>
    <x v="6"/>
    <x v="0"/>
    <x v="3603"/>
  </r>
  <r>
    <n v="3604"/>
    <x v="3602"/>
    <x v="3602"/>
    <x v="9"/>
    <x v="1477"/>
    <x v="0"/>
    <x v="0"/>
    <s v="USD"/>
    <x v="3590"/>
    <x v="3604"/>
    <b v="0"/>
    <x v="50"/>
    <x v="0"/>
    <x v="6"/>
    <x v="2"/>
    <x v="3604"/>
  </r>
  <r>
    <n v="3605"/>
    <x v="3603"/>
    <x v="3603"/>
    <x v="49"/>
    <x v="75"/>
    <x v="0"/>
    <x v="1"/>
    <s v="GBP"/>
    <x v="3591"/>
    <x v="3605"/>
    <b v="0"/>
    <x v="41"/>
    <x v="0"/>
    <x v="6"/>
    <x v="2"/>
    <x v="3605"/>
  </r>
  <r>
    <n v="3606"/>
    <x v="3604"/>
    <x v="3604"/>
    <x v="9"/>
    <x v="2376"/>
    <x v="0"/>
    <x v="1"/>
    <s v="GBP"/>
    <x v="3592"/>
    <x v="3606"/>
    <b v="0"/>
    <x v="31"/>
    <x v="0"/>
    <x v="6"/>
    <x v="2"/>
    <x v="3606"/>
  </r>
  <r>
    <n v="3607"/>
    <x v="3605"/>
    <x v="3605"/>
    <x v="131"/>
    <x v="2377"/>
    <x v="0"/>
    <x v="1"/>
    <s v="GBP"/>
    <x v="3593"/>
    <x v="3607"/>
    <b v="0"/>
    <x v="9"/>
    <x v="0"/>
    <x v="6"/>
    <x v="0"/>
    <x v="3607"/>
  </r>
  <r>
    <n v="3608"/>
    <x v="3606"/>
    <x v="3606"/>
    <x v="134"/>
    <x v="25"/>
    <x v="0"/>
    <x v="1"/>
    <s v="GBP"/>
    <x v="3594"/>
    <x v="3608"/>
    <b v="0"/>
    <x v="74"/>
    <x v="0"/>
    <x v="6"/>
    <x v="2"/>
    <x v="3608"/>
  </r>
  <r>
    <n v="3609"/>
    <x v="3607"/>
    <x v="3607"/>
    <x v="416"/>
    <x v="2378"/>
    <x v="0"/>
    <x v="1"/>
    <s v="GBP"/>
    <x v="3595"/>
    <x v="3609"/>
    <b v="0"/>
    <x v="64"/>
    <x v="0"/>
    <x v="6"/>
    <x v="2"/>
    <x v="3609"/>
  </r>
  <r>
    <n v="3610"/>
    <x v="3608"/>
    <x v="3608"/>
    <x v="28"/>
    <x v="2379"/>
    <x v="0"/>
    <x v="1"/>
    <s v="GBP"/>
    <x v="3596"/>
    <x v="3610"/>
    <b v="0"/>
    <x v="162"/>
    <x v="0"/>
    <x v="6"/>
    <x v="0"/>
    <x v="3610"/>
  </r>
  <r>
    <n v="3611"/>
    <x v="3609"/>
    <x v="3609"/>
    <x v="30"/>
    <x v="95"/>
    <x v="0"/>
    <x v="1"/>
    <s v="GBP"/>
    <x v="3597"/>
    <x v="3611"/>
    <b v="0"/>
    <x v="13"/>
    <x v="0"/>
    <x v="6"/>
    <x v="0"/>
    <x v="3611"/>
  </r>
  <r>
    <n v="3612"/>
    <x v="3610"/>
    <x v="3610"/>
    <x v="10"/>
    <x v="2380"/>
    <x v="0"/>
    <x v="5"/>
    <s v="CAD"/>
    <x v="3598"/>
    <x v="3612"/>
    <b v="0"/>
    <x v="7"/>
    <x v="0"/>
    <x v="6"/>
    <x v="3"/>
    <x v="3612"/>
  </r>
  <r>
    <n v="3613"/>
    <x v="3611"/>
    <x v="3611"/>
    <x v="21"/>
    <x v="380"/>
    <x v="0"/>
    <x v="0"/>
    <s v="USD"/>
    <x v="3599"/>
    <x v="3613"/>
    <b v="0"/>
    <x v="9"/>
    <x v="0"/>
    <x v="6"/>
    <x v="3"/>
    <x v="3613"/>
  </r>
  <r>
    <n v="3614"/>
    <x v="3438"/>
    <x v="3612"/>
    <x v="30"/>
    <x v="2381"/>
    <x v="0"/>
    <x v="0"/>
    <s v="USD"/>
    <x v="3600"/>
    <x v="3614"/>
    <b v="0"/>
    <x v="26"/>
    <x v="0"/>
    <x v="6"/>
    <x v="0"/>
    <x v="3614"/>
  </r>
  <r>
    <n v="3615"/>
    <x v="3612"/>
    <x v="3613"/>
    <x v="30"/>
    <x v="1293"/>
    <x v="0"/>
    <x v="1"/>
    <s v="GBP"/>
    <x v="3601"/>
    <x v="3615"/>
    <b v="0"/>
    <x v="250"/>
    <x v="0"/>
    <x v="6"/>
    <x v="0"/>
    <x v="3615"/>
  </r>
  <r>
    <n v="3616"/>
    <x v="3613"/>
    <x v="3614"/>
    <x v="30"/>
    <x v="2119"/>
    <x v="0"/>
    <x v="1"/>
    <s v="GBP"/>
    <x v="3602"/>
    <x v="3616"/>
    <b v="0"/>
    <x v="43"/>
    <x v="0"/>
    <x v="6"/>
    <x v="0"/>
    <x v="3616"/>
  </r>
  <r>
    <n v="3617"/>
    <x v="3614"/>
    <x v="3615"/>
    <x v="417"/>
    <x v="2382"/>
    <x v="0"/>
    <x v="1"/>
    <s v="GBP"/>
    <x v="3603"/>
    <x v="3617"/>
    <b v="0"/>
    <x v="13"/>
    <x v="0"/>
    <x v="6"/>
    <x v="1"/>
    <x v="3617"/>
  </r>
  <r>
    <n v="3618"/>
    <x v="3615"/>
    <x v="3616"/>
    <x v="13"/>
    <x v="895"/>
    <x v="0"/>
    <x v="1"/>
    <s v="GBP"/>
    <x v="3604"/>
    <x v="3618"/>
    <b v="0"/>
    <x v="66"/>
    <x v="0"/>
    <x v="6"/>
    <x v="0"/>
    <x v="3618"/>
  </r>
  <r>
    <n v="3619"/>
    <x v="3616"/>
    <x v="3617"/>
    <x v="28"/>
    <x v="932"/>
    <x v="0"/>
    <x v="0"/>
    <s v="USD"/>
    <x v="3605"/>
    <x v="3619"/>
    <b v="0"/>
    <x v="57"/>
    <x v="0"/>
    <x v="6"/>
    <x v="2"/>
    <x v="3619"/>
  </r>
  <r>
    <n v="3620"/>
    <x v="3617"/>
    <x v="3618"/>
    <x v="124"/>
    <x v="2383"/>
    <x v="0"/>
    <x v="0"/>
    <s v="USD"/>
    <x v="3606"/>
    <x v="3620"/>
    <b v="0"/>
    <x v="438"/>
    <x v="0"/>
    <x v="6"/>
    <x v="0"/>
    <x v="3620"/>
  </r>
  <r>
    <n v="3621"/>
    <x v="3618"/>
    <x v="3619"/>
    <x v="9"/>
    <x v="2384"/>
    <x v="0"/>
    <x v="0"/>
    <s v="USD"/>
    <x v="3607"/>
    <x v="3621"/>
    <b v="0"/>
    <x v="16"/>
    <x v="0"/>
    <x v="6"/>
    <x v="2"/>
    <x v="3621"/>
  </r>
  <r>
    <n v="3622"/>
    <x v="3619"/>
    <x v="3620"/>
    <x v="28"/>
    <x v="2385"/>
    <x v="0"/>
    <x v="0"/>
    <s v="USD"/>
    <x v="3608"/>
    <x v="3622"/>
    <b v="0"/>
    <x v="64"/>
    <x v="0"/>
    <x v="6"/>
    <x v="3"/>
    <x v="3622"/>
  </r>
  <r>
    <n v="3623"/>
    <x v="3620"/>
    <x v="3621"/>
    <x v="30"/>
    <x v="142"/>
    <x v="0"/>
    <x v="0"/>
    <s v="USD"/>
    <x v="3609"/>
    <x v="3623"/>
    <b v="0"/>
    <x v="69"/>
    <x v="0"/>
    <x v="6"/>
    <x v="3"/>
    <x v="3623"/>
  </r>
  <r>
    <n v="3624"/>
    <x v="3621"/>
    <x v="3622"/>
    <x v="9"/>
    <x v="2386"/>
    <x v="0"/>
    <x v="0"/>
    <s v="USD"/>
    <x v="3610"/>
    <x v="3624"/>
    <b v="0"/>
    <x v="70"/>
    <x v="0"/>
    <x v="6"/>
    <x v="2"/>
    <x v="3624"/>
  </r>
  <r>
    <n v="3625"/>
    <x v="3622"/>
    <x v="3623"/>
    <x v="9"/>
    <x v="2329"/>
    <x v="0"/>
    <x v="1"/>
    <s v="GBP"/>
    <x v="3611"/>
    <x v="3625"/>
    <b v="0"/>
    <x v="76"/>
    <x v="0"/>
    <x v="6"/>
    <x v="0"/>
    <x v="3625"/>
  </r>
  <r>
    <n v="3626"/>
    <x v="3623"/>
    <x v="3624"/>
    <x v="23"/>
    <x v="2387"/>
    <x v="0"/>
    <x v="1"/>
    <s v="GBP"/>
    <x v="3612"/>
    <x v="3626"/>
    <b v="0"/>
    <x v="53"/>
    <x v="0"/>
    <x v="6"/>
    <x v="3"/>
    <x v="3626"/>
  </r>
  <r>
    <n v="3627"/>
    <x v="3624"/>
    <x v="3625"/>
    <x v="13"/>
    <x v="41"/>
    <x v="0"/>
    <x v="0"/>
    <s v="USD"/>
    <x v="3613"/>
    <x v="3627"/>
    <b v="0"/>
    <x v="60"/>
    <x v="0"/>
    <x v="6"/>
    <x v="2"/>
    <x v="3627"/>
  </r>
  <r>
    <n v="3628"/>
    <x v="3625"/>
    <x v="3626"/>
    <x v="57"/>
    <x v="117"/>
    <x v="2"/>
    <x v="0"/>
    <s v="USD"/>
    <x v="3614"/>
    <x v="3628"/>
    <b v="0"/>
    <x v="78"/>
    <x v="1"/>
    <x v="40"/>
    <x v="0"/>
    <x v="3628"/>
  </r>
  <r>
    <n v="3629"/>
    <x v="3626"/>
    <x v="3627"/>
    <x v="80"/>
    <x v="369"/>
    <x v="2"/>
    <x v="0"/>
    <s v="USD"/>
    <x v="3615"/>
    <x v="3629"/>
    <b v="0"/>
    <x v="84"/>
    <x v="1"/>
    <x v="40"/>
    <x v="2"/>
    <x v="3629"/>
  </r>
  <r>
    <n v="3630"/>
    <x v="3627"/>
    <x v="3628"/>
    <x v="9"/>
    <x v="116"/>
    <x v="2"/>
    <x v="1"/>
    <s v="GBP"/>
    <x v="3616"/>
    <x v="3630"/>
    <b v="0"/>
    <x v="29"/>
    <x v="1"/>
    <x v="40"/>
    <x v="3"/>
    <x v="3630"/>
  </r>
  <r>
    <n v="3631"/>
    <x v="3628"/>
    <x v="3629"/>
    <x v="418"/>
    <x v="2388"/>
    <x v="2"/>
    <x v="0"/>
    <s v="USD"/>
    <x v="3617"/>
    <x v="3631"/>
    <b v="0"/>
    <x v="211"/>
    <x v="1"/>
    <x v="40"/>
    <x v="3"/>
    <x v="3631"/>
  </r>
  <r>
    <n v="3632"/>
    <x v="3629"/>
    <x v="3630"/>
    <x v="2"/>
    <x v="173"/>
    <x v="2"/>
    <x v="1"/>
    <s v="GBP"/>
    <x v="3618"/>
    <x v="3632"/>
    <b v="0"/>
    <x v="29"/>
    <x v="1"/>
    <x v="40"/>
    <x v="3"/>
    <x v="3632"/>
  </r>
  <r>
    <n v="3633"/>
    <x v="3630"/>
    <x v="3631"/>
    <x v="10"/>
    <x v="2389"/>
    <x v="2"/>
    <x v="0"/>
    <s v="USD"/>
    <x v="3619"/>
    <x v="3633"/>
    <b v="0"/>
    <x v="162"/>
    <x v="1"/>
    <x v="40"/>
    <x v="2"/>
    <x v="3633"/>
  </r>
  <r>
    <n v="3634"/>
    <x v="3631"/>
    <x v="3632"/>
    <x v="96"/>
    <x v="2390"/>
    <x v="2"/>
    <x v="5"/>
    <s v="CAD"/>
    <x v="3620"/>
    <x v="3634"/>
    <b v="0"/>
    <x v="59"/>
    <x v="1"/>
    <x v="40"/>
    <x v="2"/>
    <x v="3634"/>
  </r>
  <r>
    <n v="3635"/>
    <x v="3632"/>
    <x v="3633"/>
    <x v="8"/>
    <x v="2391"/>
    <x v="2"/>
    <x v="0"/>
    <s v="USD"/>
    <x v="3621"/>
    <x v="3635"/>
    <b v="0"/>
    <x v="73"/>
    <x v="1"/>
    <x v="40"/>
    <x v="2"/>
    <x v="3635"/>
  </r>
  <r>
    <n v="3636"/>
    <x v="3633"/>
    <x v="3634"/>
    <x v="60"/>
    <x v="117"/>
    <x v="2"/>
    <x v="0"/>
    <s v="USD"/>
    <x v="3622"/>
    <x v="3636"/>
    <b v="0"/>
    <x v="78"/>
    <x v="1"/>
    <x v="40"/>
    <x v="0"/>
    <x v="3636"/>
  </r>
  <r>
    <n v="3637"/>
    <x v="3634"/>
    <x v="3635"/>
    <x v="9"/>
    <x v="1796"/>
    <x v="2"/>
    <x v="0"/>
    <s v="USD"/>
    <x v="3623"/>
    <x v="3637"/>
    <b v="0"/>
    <x v="25"/>
    <x v="1"/>
    <x v="40"/>
    <x v="3"/>
    <x v="3637"/>
  </r>
  <r>
    <n v="3638"/>
    <x v="3635"/>
    <x v="3636"/>
    <x v="126"/>
    <x v="1168"/>
    <x v="2"/>
    <x v="5"/>
    <s v="CAD"/>
    <x v="3624"/>
    <x v="3638"/>
    <b v="0"/>
    <x v="84"/>
    <x v="1"/>
    <x v="40"/>
    <x v="0"/>
    <x v="3638"/>
  </r>
  <r>
    <n v="3639"/>
    <x v="3636"/>
    <x v="3637"/>
    <x v="31"/>
    <x v="116"/>
    <x v="2"/>
    <x v="0"/>
    <s v="USD"/>
    <x v="3625"/>
    <x v="3639"/>
    <b v="0"/>
    <x v="29"/>
    <x v="1"/>
    <x v="40"/>
    <x v="2"/>
    <x v="3639"/>
  </r>
  <r>
    <n v="3640"/>
    <x v="3637"/>
    <x v="3638"/>
    <x v="28"/>
    <x v="434"/>
    <x v="2"/>
    <x v="0"/>
    <s v="USD"/>
    <x v="3626"/>
    <x v="3640"/>
    <b v="0"/>
    <x v="83"/>
    <x v="1"/>
    <x v="40"/>
    <x v="0"/>
    <x v="3640"/>
  </r>
  <r>
    <n v="3641"/>
    <x v="3638"/>
    <x v="3639"/>
    <x v="9"/>
    <x v="117"/>
    <x v="2"/>
    <x v="0"/>
    <s v="USD"/>
    <x v="3627"/>
    <x v="3641"/>
    <b v="0"/>
    <x v="78"/>
    <x v="1"/>
    <x v="40"/>
    <x v="3"/>
    <x v="3641"/>
  </r>
  <r>
    <n v="3642"/>
    <x v="3639"/>
    <x v="3640"/>
    <x v="176"/>
    <x v="493"/>
    <x v="2"/>
    <x v="12"/>
    <s v="EUR"/>
    <x v="3628"/>
    <x v="3642"/>
    <b v="0"/>
    <x v="84"/>
    <x v="1"/>
    <x v="40"/>
    <x v="0"/>
    <x v="3642"/>
  </r>
  <r>
    <n v="3643"/>
    <x v="3640"/>
    <x v="3641"/>
    <x v="31"/>
    <x v="117"/>
    <x v="2"/>
    <x v="0"/>
    <s v="USD"/>
    <x v="3629"/>
    <x v="3643"/>
    <b v="0"/>
    <x v="78"/>
    <x v="1"/>
    <x v="40"/>
    <x v="0"/>
    <x v="3643"/>
  </r>
  <r>
    <n v="3644"/>
    <x v="3641"/>
    <x v="3642"/>
    <x v="10"/>
    <x v="378"/>
    <x v="2"/>
    <x v="0"/>
    <s v="USD"/>
    <x v="3630"/>
    <x v="3644"/>
    <b v="0"/>
    <x v="8"/>
    <x v="1"/>
    <x v="40"/>
    <x v="2"/>
    <x v="3644"/>
  </r>
  <r>
    <n v="3645"/>
    <x v="3642"/>
    <x v="3643"/>
    <x v="28"/>
    <x v="116"/>
    <x v="2"/>
    <x v="5"/>
    <s v="CAD"/>
    <x v="3631"/>
    <x v="3645"/>
    <b v="0"/>
    <x v="29"/>
    <x v="1"/>
    <x v="40"/>
    <x v="2"/>
    <x v="3645"/>
  </r>
  <r>
    <n v="3646"/>
    <x v="3643"/>
    <x v="3644"/>
    <x v="3"/>
    <x v="517"/>
    <x v="2"/>
    <x v="0"/>
    <s v="USD"/>
    <x v="3632"/>
    <x v="3646"/>
    <b v="0"/>
    <x v="22"/>
    <x v="1"/>
    <x v="40"/>
    <x v="0"/>
    <x v="3646"/>
  </r>
  <r>
    <n v="3647"/>
    <x v="3644"/>
    <x v="3645"/>
    <x v="2"/>
    <x v="134"/>
    <x v="2"/>
    <x v="1"/>
    <s v="GBP"/>
    <x v="3633"/>
    <x v="3647"/>
    <b v="0"/>
    <x v="84"/>
    <x v="1"/>
    <x v="40"/>
    <x v="2"/>
    <x v="3647"/>
  </r>
  <r>
    <n v="3648"/>
    <x v="3645"/>
    <x v="3646"/>
    <x v="79"/>
    <x v="2392"/>
    <x v="0"/>
    <x v="0"/>
    <s v="USD"/>
    <x v="3634"/>
    <x v="3648"/>
    <b v="0"/>
    <x v="196"/>
    <x v="0"/>
    <x v="6"/>
    <x v="3"/>
    <x v="3648"/>
  </r>
  <r>
    <n v="3649"/>
    <x v="3646"/>
    <x v="3647"/>
    <x v="47"/>
    <x v="1911"/>
    <x v="0"/>
    <x v="5"/>
    <s v="CAD"/>
    <x v="3635"/>
    <x v="3649"/>
    <b v="0"/>
    <x v="22"/>
    <x v="0"/>
    <x v="6"/>
    <x v="3"/>
    <x v="3649"/>
  </r>
  <r>
    <n v="3650"/>
    <x v="3647"/>
    <x v="3648"/>
    <x v="2"/>
    <x v="83"/>
    <x v="0"/>
    <x v="1"/>
    <s v="GBP"/>
    <x v="3636"/>
    <x v="3650"/>
    <b v="0"/>
    <x v="57"/>
    <x v="0"/>
    <x v="6"/>
    <x v="2"/>
    <x v="3650"/>
  </r>
  <r>
    <n v="3651"/>
    <x v="3648"/>
    <x v="3649"/>
    <x v="2"/>
    <x v="624"/>
    <x v="0"/>
    <x v="0"/>
    <s v="USD"/>
    <x v="3637"/>
    <x v="3651"/>
    <b v="0"/>
    <x v="82"/>
    <x v="0"/>
    <x v="6"/>
    <x v="3"/>
    <x v="3651"/>
  </r>
  <r>
    <n v="3652"/>
    <x v="2866"/>
    <x v="3650"/>
    <x v="43"/>
    <x v="2393"/>
    <x v="0"/>
    <x v="5"/>
    <s v="CAD"/>
    <x v="3638"/>
    <x v="3652"/>
    <b v="0"/>
    <x v="57"/>
    <x v="0"/>
    <x v="6"/>
    <x v="2"/>
    <x v="3652"/>
  </r>
  <r>
    <n v="3653"/>
    <x v="3649"/>
    <x v="3651"/>
    <x v="13"/>
    <x v="1118"/>
    <x v="0"/>
    <x v="1"/>
    <s v="GBP"/>
    <x v="3639"/>
    <x v="3653"/>
    <b v="0"/>
    <x v="51"/>
    <x v="0"/>
    <x v="6"/>
    <x v="0"/>
    <x v="3653"/>
  </r>
  <r>
    <n v="3654"/>
    <x v="3650"/>
    <x v="3652"/>
    <x v="15"/>
    <x v="2394"/>
    <x v="0"/>
    <x v="1"/>
    <s v="GBP"/>
    <x v="3640"/>
    <x v="3654"/>
    <b v="0"/>
    <x v="44"/>
    <x v="0"/>
    <x v="6"/>
    <x v="2"/>
    <x v="3654"/>
  </r>
  <r>
    <n v="3655"/>
    <x v="3651"/>
    <x v="3653"/>
    <x v="10"/>
    <x v="2395"/>
    <x v="0"/>
    <x v="0"/>
    <s v="USD"/>
    <x v="3641"/>
    <x v="3655"/>
    <b v="0"/>
    <x v="1"/>
    <x v="0"/>
    <x v="6"/>
    <x v="0"/>
    <x v="3655"/>
  </r>
  <r>
    <n v="3656"/>
    <x v="3652"/>
    <x v="3654"/>
    <x v="10"/>
    <x v="2396"/>
    <x v="0"/>
    <x v="16"/>
    <s v="CHF"/>
    <x v="3642"/>
    <x v="3656"/>
    <b v="0"/>
    <x v="67"/>
    <x v="0"/>
    <x v="6"/>
    <x v="1"/>
    <x v="3656"/>
  </r>
  <r>
    <n v="3657"/>
    <x v="3653"/>
    <x v="3655"/>
    <x v="13"/>
    <x v="2397"/>
    <x v="0"/>
    <x v="8"/>
    <s v="DKK"/>
    <x v="3643"/>
    <x v="3657"/>
    <b v="0"/>
    <x v="9"/>
    <x v="0"/>
    <x v="6"/>
    <x v="2"/>
    <x v="3657"/>
  </r>
  <r>
    <n v="3658"/>
    <x v="3654"/>
    <x v="3656"/>
    <x v="15"/>
    <x v="17"/>
    <x v="0"/>
    <x v="0"/>
    <s v="USD"/>
    <x v="3644"/>
    <x v="3658"/>
    <b v="0"/>
    <x v="9"/>
    <x v="0"/>
    <x v="6"/>
    <x v="3"/>
    <x v="3658"/>
  </r>
  <r>
    <n v="3659"/>
    <x v="3655"/>
    <x v="3657"/>
    <x v="9"/>
    <x v="2398"/>
    <x v="0"/>
    <x v="0"/>
    <s v="USD"/>
    <x v="3645"/>
    <x v="3659"/>
    <b v="0"/>
    <x v="62"/>
    <x v="0"/>
    <x v="6"/>
    <x v="0"/>
    <x v="3659"/>
  </r>
  <r>
    <n v="3660"/>
    <x v="3656"/>
    <x v="3658"/>
    <x v="49"/>
    <x v="156"/>
    <x v="0"/>
    <x v="1"/>
    <s v="GBP"/>
    <x v="3646"/>
    <x v="3660"/>
    <b v="0"/>
    <x v="19"/>
    <x v="0"/>
    <x v="6"/>
    <x v="3"/>
    <x v="3660"/>
  </r>
  <r>
    <n v="3661"/>
    <x v="3657"/>
    <x v="3659"/>
    <x v="9"/>
    <x v="2399"/>
    <x v="0"/>
    <x v="0"/>
    <s v="USD"/>
    <x v="3647"/>
    <x v="3661"/>
    <b v="0"/>
    <x v="17"/>
    <x v="0"/>
    <x v="6"/>
    <x v="2"/>
    <x v="3661"/>
  </r>
  <r>
    <n v="3662"/>
    <x v="3658"/>
    <x v="3660"/>
    <x v="6"/>
    <x v="2400"/>
    <x v="0"/>
    <x v="5"/>
    <s v="CAD"/>
    <x v="3648"/>
    <x v="3662"/>
    <b v="0"/>
    <x v="244"/>
    <x v="0"/>
    <x v="6"/>
    <x v="0"/>
    <x v="3662"/>
  </r>
  <r>
    <n v="3663"/>
    <x v="3659"/>
    <x v="3661"/>
    <x v="419"/>
    <x v="731"/>
    <x v="0"/>
    <x v="1"/>
    <s v="GBP"/>
    <x v="3649"/>
    <x v="3663"/>
    <b v="0"/>
    <x v="82"/>
    <x v="0"/>
    <x v="6"/>
    <x v="2"/>
    <x v="3663"/>
  </r>
  <r>
    <n v="3664"/>
    <x v="3660"/>
    <x v="3662"/>
    <x v="134"/>
    <x v="983"/>
    <x v="0"/>
    <x v="0"/>
    <s v="USD"/>
    <x v="3650"/>
    <x v="3664"/>
    <b v="0"/>
    <x v="10"/>
    <x v="0"/>
    <x v="6"/>
    <x v="2"/>
    <x v="3664"/>
  </r>
  <r>
    <n v="3665"/>
    <x v="3661"/>
    <x v="3663"/>
    <x v="420"/>
    <x v="2401"/>
    <x v="0"/>
    <x v="6"/>
    <s v="EUR"/>
    <x v="3651"/>
    <x v="3665"/>
    <b v="0"/>
    <x v="25"/>
    <x v="0"/>
    <x v="6"/>
    <x v="0"/>
    <x v="3665"/>
  </r>
  <r>
    <n v="3666"/>
    <x v="3662"/>
    <x v="3664"/>
    <x v="38"/>
    <x v="647"/>
    <x v="0"/>
    <x v="0"/>
    <s v="USD"/>
    <x v="3652"/>
    <x v="3666"/>
    <b v="0"/>
    <x v="44"/>
    <x v="0"/>
    <x v="6"/>
    <x v="3"/>
    <x v="3666"/>
  </r>
  <r>
    <n v="3667"/>
    <x v="3663"/>
    <x v="3665"/>
    <x v="9"/>
    <x v="2402"/>
    <x v="0"/>
    <x v="1"/>
    <s v="GBP"/>
    <x v="3653"/>
    <x v="3667"/>
    <b v="0"/>
    <x v="6"/>
    <x v="0"/>
    <x v="6"/>
    <x v="0"/>
    <x v="3667"/>
  </r>
  <r>
    <n v="3668"/>
    <x v="3664"/>
    <x v="3666"/>
    <x v="28"/>
    <x v="831"/>
    <x v="0"/>
    <x v="0"/>
    <s v="USD"/>
    <x v="3654"/>
    <x v="3668"/>
    <b v="0"/>
    <x v="33"/>
    <x v="0"/>
    <x v="6"/>
    <x v="0"/>
    <x v="3668"/>
  </r>
  <r>
    <n v="3669"/>
    <x v="3665"/>
    <x v="3667"/>
    <x v="28"/>
    <x v="2403"/>
    <x v="0"/>
    <x v="1"/>
    <s v="GBP"/>
    <x v="3655"/>
    <x v="3669"/>
    <b v="0"/>
    <x v="57"/>
    <x v="0"/>
    <x v="6"/>
    <x v="0"/>
    <x v="3669"/>
  </r>
  <r>
    <n v="3670"/>
    <x v="3666"/>
    <x v="3668"/>
    <x v="421"/>
    <x v="854"/>
    <x v="0"/>
    <x v="1"/>
    <s v="GBP"/>
    <x v="3656"/>
    <x v="3670"/>
    <b v="0"/>
    <x v="8"/>
    <x v="0"/>
    <x v="6"/>
    <x v="0"/>
    <x v="3670"/>
  </r>
  <r>
    <n v="3671"/>
    <x v="3667"/>
    <x v="3669"/>
    <x v="8"/>
    <x v="2404"/>
    <x v="0"/>
    <x v="0"/>
    <s v="USD"/>
    <x v="3657"/>
    <x v="3671"/>
    <b v="0"/>
    <x v="244"/>
    <x v="0"/>
    <x v="6"/>
    <x v="3"/>
    <x v="3671"/>
  </r>
  <r>
    <n v="3672"/>
    <x v="3668"/>
    <x v="3670"/>
    <x v="9"/>
    <x v="2405"/>
    <x v="0"/>
    <x v="1"/>
    <s v="GBP"/>
    <x v="3658"/>
    <x v="3672"/>
    <b v="0"/>
    <x v="7"/>
    <x v="0"/>
    <x v="6"/>
    <x v="3"/>
    <x v="3672"/>
  </r>
  <r>
    <n v="3673"/>
    <x v="3669"/>
    <x v="3671"/>
    <x v="23"/>
    <x v="2406"/>
    <x v="0"/>
    <x v="1"/>
    <s v="GBP"/>
    <x v="3659"/>
    <x v="3673"/>
    <b v="0"/>
    <x v="229"/>
    <x v="0"/>
    <x v="6"/>
    <x v="3"/>
    <x v="3673"/>
  </r>
  <r>
    <n v="3674"/>
    <x v="3670"/>
    <x v="3672"/>
    <x v="37"/>
    <x v="605"/>
    <x v="0"/>
    <x v="12"/>
    <s v="EUR"/>
    <x v="3660"/>
    <x v="3674"/>
    <b v="0"/>
    <x v="162"/>
    <x v="0"/>
    <x v="6"/>
    <x v="2"/>
    <x v="3674"/>
  </r>
  <r>
    <n v="3675"/>
    <x v="3671"/>
    <x v="3673"/>
    <x v="45"/>
    <x v="119"/>
    <x v="0"/>
    <x v="1"/>
    <s v="GBP"/>
    <x v="3661"/>
    <x v="3675"/>
    <b v="0"/>
    <x v="83"/>
    <x v="0"/>
    <x v="6"/>
    <x v="2"/>
    <x v="3675"/>
  </r>
  <r>
    <n v="3676"/>
    <x v="3672"/>
    <x v="3674"/>
    <x v="134"/>
    <x v="1249"/>
    <x v="0"/>
    <x v="0"/>
    <s v="USD"/>
    <x v="3662"/>
    <x v="3676"/>
    <b v="0"/>
    <x v="38"/>
    <x v="0"/>
    <x v="6"/>
    <x v="3"/>
    <x v="3676"/>
  </r>
  <r>
    <n v="3677"/>
    <x v="3673"/>
    <x v="3675"/>
    <x v="14"/>
    <x v="2407"/>
    <x v="0"/>
    <x v="0"/>
    <s v="USD"/>
    <x v="3663"/>
    <x v="3677"/>
    <b v="0"/>
    <x v="473"/>
    <x v="0"/>
    <x v="6"/>
    <x v="3"/>
    <x v="3677"/>
  </r>
  <r>
    <n v="3678"/>
    <x v="3674"/>
    <x v="3676"/>
    <x v="13"/>
    <x v="420"/>
    <x v="0"/>
    <x v="1"/>
    <s v="GBP"/>
    <x v="3664"/>
    <x v="3678"/>
    <b v="0"/>
    <x v="162"/>
    <x v="0"/>
    <x v="6"/>
    <x v="0"/>
    <x v="3678"/>
  </r>
  <r>
    <n v="3679"/>
    <x v="3675"/>
    <x v="3677"/>
    <x v="13"/>
    <x v="2408"/>
    <x v="0"/>
    <x v="0"/>
    <s v="USD"/>
    <x v="3665"/>
    <x v="3679"/>
    <b v="0"/>
    <x v="209"/>
    <x v="0"/>
    <x v="6"/>
    <x v="3"/>
    <x v="3679"/>
  </r>
  <r>
    <n v="3680"/>
    <x v="3676"/>
    <x v="3678"/>
    <x v="9"/>
    <x v="2409"/>
    <x v="0"/>
    <x v="0"/>
    <s v="USD"/>
    <x v="3666"/>
    <x v="3680"/>
    <b v="0"/>
    <x v="69"/>
    <x v="0"/>
    <x v="6"/>
    <x v="2"/>
    <x v="3680"/>
  </r>
  <r>
    <n v="3681"/>
    <x v="3677"/>
    <x v="3679"/>
    <x v="28"/>
    <x v="2410"/>
    <x v="0"/>
    <x v="0"/>
    <s v="USD"/>
    <x v="3667"/>
    <x v="3681"/>
    <b v="0"/>
    <x v="59"/>
    <x v="0"/>
    <x v="6"/>
    <x v="2"/>
    <x v="3681"/>
  </r>
  <r>
    <n v="3682"/>
    <x v="3678"/>
    <x v="3680"/>
    <x v="9"/>
    <x v="2411"/>
    <x v="0"/>
    <x v="0"/>
    <s v="USD"/>
    <x v="3668"/>
    <x v="3682"/>
    <b v="0"/>
    <x v="85"/>
    <x v="0"/>
    <x v="6"/>
    <x v="3"/>
    <x v="3682"/>
  </r>
  <r>
    <n v="3683"/>
    <x v="3679"/>
    <x v="3681"/>
    <x v="8"/>
    <x v="2412"/>
    <x v="0"/>
    <x v="0"/>
    <s v="USD"/>
    <x v="3669"/>
    <x v="3683"/>
    <b v="0"/>
    <x v="36"/>
    <x v="0"/>
    <x v="6"/>
    <x v="2"/>
    <x v="3683"/>
  </r>
  <r>
    <n v="3684"/>
    <x v="3680"/>
    <x v="3682"/>
    <x v="47"/>
    <x v="2413"/>
    <x v="0"/>
    <x v="0"/>
    <s v="USD"/>
    <x v="3670"/>
    <x v="3684"/>
    <b v="0"/>
    <x v="23"/>
    <x v="0"/>
    <x v="6"/>
    <x v="0"/>
    <x v="3684"/>
  </r>
  <r>
    <n v="3685"/>
    <x v="3681"/>
    <x v="3683"/>
    <x v="10"/>
    <x v="2414"/>
    <x v="0"/>
    <x v="0"/>
    <s v="USD"/>
    <x v="3671"/>
    <x v="3685"/>
    <b v="0"/>
    <x v="149"/>
    <x v="0"/>
    <x v="6"/>
    <x v="3"/>
    <x v="3685"/>
  </r>
  <r>
    <n v="3686"/>
    <x v="3682"/>
    <x v="3684"/>
    <x v="18"/>
    <x v="2415"/>
    <x v="0"/>
    <x v="0"/>
    <s v="USD"/>
    <x v="3672"/>
    <x v="3686"/>
    <b v="0"/>
    <x v="79"/>
    <x v="0"/>
    <x v="6"/>
    <x v="0"/>
    <x v="3686"/>
  </r>
  <r>
    <n v="3687"/>
    <x v="3683"/>
    <x v="3685"/>
    <x v="10"/>
    <x v="2416"/>
    <x v="0"/>
    <x v="0"/>
    <s v="USD"/>
    <x v="3673"/>
    <x v="3687"/>
    <b v="0"/>
    <x v="20"/>
    <x v="0"/>
    <x v="6"/>
    <x v="3"/>
    <x v="3687"/>
  </r>
  <r>
    <n v="3688"/>
    <x v="3684"/>
    <x v="3686"/>
    <x v="9"/>
    <x v="1980"/>
    <x v="0"/>
    <x v="1"/>
    <s v="GBP"/>
    <x v="3674"/>
    <x v="3688"/>
    <b v="0"/>
    <x v="70"/>
    <x v="0"/>
    <x v="6"/>
    <x v="3"/>
    <x v="3688"/>
  </r>
  <r>
    <n v="3689"/>
    <x v="3685"/>
    <x v="3687"/>
    <x v="9"/>
    <x v="504"/>
    <x v="0"/>
    <x v="0"/>
    <s v="USD"/>
    <x v="3675"/>
    <x v="3689"/>
    <b v="0"/>
    <x v="95"/>
    <x v="0"/>
    <x v="6"/>
    <x v="0"/>
    <x v="3689"/>
  </r>
  <r>
    <n v="3690"/>
    <x v="3686"/>
    <x v="3688"/>
    <x v="15"/>
    <x v="1122"/>
    <x v="0"/>
    <x v="0"/>
    <s v="USD"/>
    <x v="3676"/>
    <x v="3690"/>
    <b v="0"/>
    <x v="162"/>
    <x v="0"/>
    <x v="6"/>
    <x v="3"/>
    <x v="3690"/>
  </r>
  <r>
    <n v="3691"/>
    <x v="3687"/>
    <x v="3689"/>
    <x v="79"/>
    <x v="2417"/>
    <x v="0"/>
    <x v="0"/>
    <s v="USD"/>
    <x v="3677"/>
    <x v="3691"/>
    <b v="0"/>
    <x v="220"/>
    <x v="0"/>
    <x v="6"/>
    <x v="0"/>
    <x v="3691"/>
  </r>
  <r>
    <n v="3692"/>
    <x v="3688"/>
    <x v="3690"/>
    <x v="28"/>
    <x v="2343"/>
    <x v="0"/>
    <x v="0"/>
    <s v="USD"/>
    <x v="3678"/>
    <x v="3692"/>
    <b v="0"/>
    <x v="57"/>
    <x v="0"/>
    <x v="6"/>
    <x v="3"/>
    <x v="3692"/>
  </r>
  <r>
    <n v="3693"/>
    <x v="3689"/>
    <x v="3691"/>
    <x v="422"/>
    <x v="357"/>
    <x v="0"/>
    <x v="1"/>
    <s v="GBP"/>
    <x v="3679"/>
    <x v="3693"/>
    <b v="0"/>
    <x v="25"/>
    <x v="0"/>
    <x v="6"/>
    <x v="0"/>
    <x v="3693"/>
  </r>
  <r>
    <n v="3694"/>
    <x v="3690"/>
    <x v="3692"/>
    <x v="8"/>
    <x v="2418"/>
    <x v="0"/>
    <x v="0"/>
    <s v="USD"/>
    <x v="3680"/>
    <x v="3694"/>
    <b v="0"/>
    <x v="65"/>
    <x v="0"/>
    <x v="6"/>
    <x v="2"/>
    <x v="3694"/>
  </r>
  <r>
    <n v="3695"/>
    <x v="3691"/>
    <x v="3693"/>
    <x v="23"/>
    <x v="2419"/>
    <x v="0"/>
    <x v="0"/>
    <s v="USD"/>
    <x v="3681"/>
    <x v="3695"/>
    <b v="0"/>
    <x v="51"/>
    <x v="0"/>
    <x v="6"/>
    <x v="3"/>
    <x v="3695"/>
  </r>
  <r>
    <n v="3696"/>
    <x v="3692"/>
    <x v="3694"/>
    <x v="13"/>
    <x v="109"/>
    <x v="0"/>
    <x v="1"/>
    <s v="GBP"/>
    <x v="3682"/>
    <x v="3696"/>
    <b v="0"/>
    <x v="76"/>
    <x v="0"/>
    <x v="6"/>
    <x v="3"/>
    <x v="3696"/>
  </r>
  <r>
    <n v="3697"/>
    <x v="3693"/>
    <x v="3695"/>
    <x v="13"/>
    <x v="2420"/>
    <x v="0"/>
    <x v="1"/>
    <s v="GBP"/>
    <x v="3683"/>
    <x v="3697"/>
    <b v="0"/>
    <x v="209"/>
    <x v="0"/>
    <x v="6"/>
    <x v="2"/>
    <x v="3697"/>
  </r>
  <r>
    <n v="3698"/>
    <x v="3694"/>
    <x v="3696"/>
    <x v="10"/>
    <x v="2421"/>
    <x v="0"/>
    <x v="0"/>
    <s v="USD"/>
    <x v="3684"/>
    <x v="3698"/>
    <b v="0"/>
    <x v="327"/>
    <x v="0"/>
    <x v="6"/>
    <x v="2"/>
    <x v="3698"/>
  </r>
  <r>
    <n v="3699"/>
    <x v="3695"/>
    <x v="3697"/>
    <x v="30"/>
    <x v="2381"/>
    <x v="0"/>
    <x v="0"/>
    <s v="USD"/>
    <x v="3685"/>
    <x v="3699"/>
    <b v="0"/>
    <x v="244"/>
    <x v="0"/>
    <x v="6"/>
    <x v="3"/>
    <x v="3699"/>
  </r>
  <r>
    <n v="3700"/>
    <x v="3696"/>
    <x v="3698"/>
    <x v="2"/>
    <x v="2422"/>
    <x v="0"/>
    <x v="0"/>
    <s v="USD"/>
    <x v="3686"/>
    <x v="3700"/>
    <b v="0"/>
    <x v="59"/>
    <x v="0"/>
    <x v="6"/>
    <x v="3"/>
    <x v="3700"/>
  </r>
  <r>
    <n v="3701"/>
    <x v="3697"/>
    <x v="3699"/>
    <x v="15"/>
    <x v="2423"/>
    <x v="0"/>
    <x v="1"/>
    <s v="GBP"/>
    <x v="3687"/>
    <x v="3701"/>
    <b v="0"/>
    <x v="70"/>
    <x v="0"/>
    <x v="6"/>
    <x v="0"/>
    <x v="3701"/>
  </r>
  <r>
    <n v="3702"/>
    <x v="3698"/>
    <x v="3700"/>
    <x v="9"/>
    <x v="1980"/>
    <x v="0"/>
    <x v="1"/>
    <s v="GBP"/>
    <x v="3688"/>
    <x v="3702"/>
    <b v="0"/>
    <x v="64"/>
    <x v="0"/>
    <x v="6"/>
    <x v="2"/>
    <x v="3702"/>
  </r>
  <r>
    <n v="3703"/>
    <x v="3699"/>
    <x v="3701"/>
    <x v="405"/>
    <x v="2044"/>
    <x v="0"/>
    <x v="0"/>
    <s v="USD"/>
    <x v="3689"/>
    <x v="3703"/>
    <b v="0"/>
    <x v="209"/>
    <x v="0"/>
    <x v="6"/>
    <x v="2"/>
    <x v="3703"/>
  </r>
  <r>
    <n v="3704"/>
    <x v="3700"/>
    <x v="3702"/>
    <x v="43"/>
    <x v="2424"/>
    <x v="0"/>
    <x v="1"/>
    <s v="GBP"/>
    <x v="3690"/>
    <x v="3704"/>
    <b v="0"/>
    <x v="74"/>
    <x v="0"/>
    <x v="6"/>
    <x v="2"/>
    <x v="3704"/>
  </r>
  <r>
    <n v="3705"/>
    <x v="3701"/>
    <x v="3703"/>
    <x v="423"/>
    <x v="2425"/>
    <x v="0"/>
    <x v="0"/>
    <s v="USD"/>
    <x v="3691"/>
    <x v="3705"/>
    <b v="0"/>
    <x v="2"/>
    <x v="0"/>
    <x v="6"/>
    <x v="3"/>
    <x v="3705"/>
  </r>
  <r>
    <n v="3706"/>
    <x v="3702"/>
    <x v="3704"/>
    <x v="15"/>
    <x v="2426"/>
    <x v="0"/>
    <x v="0"/>
    <s v="USD"/>
    <x v="3692"/>
    <x v="3706"/>
    <b v="0"/>
    <x v="62"/>
    <x v="0"/>
    <x v="6"/>
    <x v="3"/>
    <x v="3706"/>
  </r>
  <r>
    <n v="3707"/>
    <x v="3703"/>
    <x v="3705"/>
    <x v="28"/>
    <x v="586"/>
    <x v="0"/>
    <x v="0"/>
    <s v="USD"/>
    <x v="3693"/>
    <x v="3707"/>
    <b v="0"/>
    <x v="23"/>
    <x v="0"/>
    <x v="6"/>
    <x v="2"/>
    <x v="3707"/>
  </r>
  <r>
    <n v="3708"/>
    <x v="3704"/>
    <x v="3706"/>
    <x v="176"/>
    <x v="1740"/>
    <x v="0"/>
    <x v="0"/>
    <s v="USD"/>
    <x v="3694"/>
    <x v="3708"/>
    <b v="0"/>
    <x v="70"/>
    <x v="0"/>
    <x v="6"/>
    <x v="3"/>
    <x v="3708"/>
  </r>
  <r>
    <n v="3709"/>
    <x v="3705"/>
    <x v="3707"/>
    <x v="28"/>
    <x v="2427"/>
    <x v="0"/>
    <x v="1"/>
    <s v="GBP"/>
    <x v="3695"/>
    <x v="3709"/>
    <b v="0"/>
    <x v="2"/>
    <x v="0"/>
    <x v="6"/>
    <x v="3"/>
    <x v="3709"/>
  </r>
  <r>
    <n v="3710"/>
    <x v="3706"/>
    <x v="3708"/>
    <x v="46"/>
    <x v="2428"/>
    <x v="0"/>
    <x v="0"/>
    <s v="USD"/>
    <x v="3696"/>
    <x v="3710"/>
    <b v="0"/>
    <x v="74"/>
    <x v="0"/>
    <x v="6"/>
    <x v="0"/>
    <x v="3710"/>
  </r>
  <r>
    <n v="3711"/>
    <x v="3707"/>
    <x v="3709"/>
    <x v="2"/>
    <x v="365"/>
    <x v="0"/>
    <x v="0"/>
    <s v="USD"/>
    <x v="3174"/>
    <x v="3711"/>
    <b v="0"/>
    <x v="64"/>
    <x v="0"/>
    <x v="6"/>
    <x v="3"/>
    <x v="3711"/>
  </r>
  <r>
    <n v="3712"/>
    <x v="3708"/>
    <x v="3710"/>
    <x v="51"/>
    <x v="2429"/>
    <x v="0"/>
    <x v="0"/>
    <s v="USD"/>
    <x v="3697"/>
    <x v="3712"/>
    <b v="0"/>
    <x v="201"/>
    <x v="0"/>
    <x v="6"/>
    <x v="0"/>
    <x v="3712"/>
  </r>
  <r>
    <n v="3713"/>
    <x v="3709"/>
    <x v="3711"/>
    <x v="13"/>
    <x v="1944"/>
    <x v="0"/>
    <x v="0"/>
    <s v="USD"/>
    <x v="3698"/>
    <x v="3713"/>
    <b v="0"/>
    <x v="10"/>
    <x v="0"/>
    <x v="6"/>
    <x v="2"/>
    <x v="3713"/>
  </r>
  <r>
    <n v="3714"/>
    <x v="3710"/>
    <x v="3712"/>
    <x v="3"/>
    <x v="990"/>
    <x v="0"/>
    <x v="0"/>
    <s v="USD"/>
    <x v="3699"/>
    <x v="3714"/>
    <b v="0"/>
    <x v="174"/>
    <x v="0"/>
    <x v="6"/>
    <x v="0"/>
    <x v="3714"/>
  </r>
  <r>
    <n v="3715"/>
    <x v="3711"/>
    <x v="3713"/>
    <x v="8"/>
    <x v="2430"/>
    <x v="0"/>
    <x v="1"/>
    <s v="GBP"/>
    <x v="3700"/>
    <x v="3715"/>
    <b v="0"/>
    <x v="74"/>
    <x v="0"/>
    <x v="6"/>
    <x v="0"/>
    <x v="3715"/>
  </r>
  <r>
    <n v="3716"/>
    <x v="3712"/>
    <x v="3714"/>
    <x v="134"/>
    <x v="2431"/>
    <x v="0"/>
    <x v="0"/>
    <s v="USD"/>
    <x v="3701"/>
    <x v="3716"/>
    <b v="0"/>
    <x v="54"/>
    <x v="0"/>
    <x v="6"/>
    <x v="0"/>
    <x v="3716"/>
  </r>
  <r>
    <n v="3717"/>
    <x v="3713"/>
    <x v="3715"/>
    <x v="23"/>
    <x v="2432"/>
    <x v="0"/>
    <x v="1"/>
    <s v="GBP"/>
    <x v="3702"/>
    <x v="3717"/>
    <b v="0"/>
    <x v="62"/>
    <x v="0"/>
    <x v="6"/>
    <x v="0"/>
    <x v="3717"/>
  </r>
  <r>
    <n v="3718"/>
    <x v="3714"/>
    <x v="3716"/>
    <x v="2"/>
    <x v="1890"/>
    <x v="0"/>
    <x v="1"/>
    <s v="GBP"/>
    <x v="3703"/>
    <x v="3718"/>
    <b v="0"/>
    <x v="67"/>
    <x v="0"/>
    <x v="6"/>
    <x v="0"/>
    <x v="3718"/>
  </r>
  <r>
    <n v="3719"/>
    <x v="3715"/>
    <x v="3717"/>
    <x v="48"/>
    <x v="2433"/>
    <x v="0"/>
    <x v="1"/>
    <s v="GBP"/>
    <x v="3704"/>
    <x v="3719"/>
    <b v="0"/>
    <x v="80"/>
    <x v="0"/>
    <x v="6"/>
    <x v="0"/>
    <x v="3719"/>
  </r>
  <r>
    <n v="3720"/>
    <x v="3716"/>
    <x v="3718"/>
    <x v="126"/>
    <x v="2434"/>
    <x v="0"/>
    <x v="0"/>
    <s v="USD"/>
    <x v="3705"/>
    <x v="3720"/>
    <b v="0"/>
    <x v="244"/>
    <x v="0"/>
    <x v="6"/>
    <x v="0"/>
    <x v="3720"/>
  </r>
  <r>
    <n v="3721"/>
    <x v="3717"/>
    <x v="3719"/>
    <x v="10"/>
    <x v="2435"/>
    <x v="0"/>
    <x v="0"/>
    <s v="USD"/>
    <x v="3706"/>
    <x v="3721"/>
    <b v="0"/>
    <x v="34"/>
    <x v="0"/>
    <x v="6"/>
    <x v="3"/>
    <x v="3721"/>
  </r>
  <r>
    <n v="3722"/>
    <x v="3718"/>
    <x v="3720"/>
    <x v="15"/>
    <x v="2436"/>
    <x v="0"/>
    <x v="5"/>
    <s v="CAD"/>
    <x v="3707"/>
    <x v="3722"/>
    <b v="0"/>
    <x v="2"/>
    <x v="0"/>
    <x v="6"/>
    <x v="2"/>
    <x v="3722"/>
  </r>
  <r>
    <n v="3723"/>
    <x v="3719"/>
    <x v="3721"/>
    <x v="37"/>
    <x v="2437"/>
    <x v="0"/>
    <x v="1"/>
    <s v="GBP"/>
    <x v="3708"/>
    <x v="3723"/>
    <b v="0"/>
    <x v="287"/>
    <x v="0"/>
    <x v="6"/>
    <x v="3"/>
    <x v="3723"/>
  </r>
  <r>
    <n v="3724"/>
    <x v="3720"/>
    <x v="3722"/>
    <x v="270"/>
    <x v="2438"/>
    <x v="0"/>
    <x v="1"/>
    <s v="GBP"/>
    <x v="3709"/>
    <x v="3724"/>
    <b v="0"/>
    <x v="30"/>
    <x v="0"/>
    <x v="6"/>
    <x v="2"/>
    <x v="3724"/>
  </r>
  <r>
    <n v="3725"/>
    <x v="3721"/>
    <x v="3723"/>
    <x v="43"/>
    <x v="1363"/>
    <x v="0"/>
    <x v="1"/>
    <s v="GBP"/>
    <x v="3710"/>
    <x v="3725"/>
    <b v="0"/>
    <x v="41"/>
    <x v="0"/>
    <x v="6"/>
    <x v="2"/>
    <x v="3725"/>
  </r>
  <r>
    <n v="3726"/>
    <x v="3722"/>
    <x v="3724"/>
    <x v="16"/>
    <x v="2439"/>
    <x v="0"/>
    <x v="0"/>
    <s v="USD"/>
    <x v="3711"/>
    <x v="3726"/>
    <b v="0"/>
    <x v="67"/>
    <x v="0"/>
    <x v="6"/>
    <x v="2"/>
    <x v="3726"/>
  </r>
  <r>
    <n v="3727"/>
    <x v="3723"/>
    <x v="3725"/>
    <x v="13"/>
    <x v="1132"/>
    <x v="0"/>
    <x v="0"/>
    <s v="USD"/>
    <x v="3712"/>
    <x v="3727"/>
    <b v="0"/>
    <x v="51"/>
    <x v="0"/>
    <x v="6"/>
    <x v="2"/>
    <x v="3727"/>
  </r>
  <r>
    <n v="3728"/>
    <x v="3724"/>
    <x v="3726"/>
    <x v="22"/>
    <x v="2440"/>
    <x v="2"/>
    <x v="0"/>
    <s v="USD"/>
    <x v="3713"/>
    <x v="3728"/>
    <b v="0"/>
    <x v="162"/>
    <x v="1"/>
    <x v="6"/>
    <x v="0"/>
    <x v="3728"/>
  </r>
  <r>
    <n v="3729"/>
    <x v="3725"/>
    <x v="3727"/>
    <x v="10"/>
    <x v="2441"/>
    <x v="2"/>
    <x v="0"/>
    <s v="USD"/>
    <x v="3714"/>
    <x v="3729"/>
    <b v="0"/>
    <x v="81"/>
    <x v="1"/>
    <x v="6"/>
    <x v="0"/>
    <x v="3729"/>
  </r>
  <r>
    <n v="3730"/>
    <x v="3726"/>
    <x v="3728"/>
    <x v="28"/>
    <x v="173"/>
    <x v="2"/>
    <x v="0"/>
    <s v="USD"/>
    <x v="3715"/>
    <x v="3730"/>
    <b v="0"/>
    <x v="29"/>
    <x v="1"/>
    <x v="6"/>
    <x v="0"/>
    <x v="3730"/>
  </r>
  <r>
    <n v="3731"/>
    <x v="3727"/>
    <x v="3729"/>
    <x v="62"/>
    <x v="972"/>
    <x v="2"/>
    <x v="0"/>
    <s v="USD"/>
    <x v="3716"/>
    <x v="3731"/>
    <b v="0"/>
    <x v="8"/>
    <x v="1"/>
    <x v="6"/>
    <x v="3"/>
    <x v="3731"/>
  </r>
  <r>
    <n v="3732"/>
    <x v="3728"/>
    <x v="3730"/>
    <x v="16"/>
    <x v="449"/>
    <x v="2"/>
    <x v="9"/>
    <s v="EUR"/>
    <x v="3717"/>
    <x v="3732"/>
    <b v="0"/>
    <x v="80"/>
    <x v="1"/>
    <x v="6"/>
    <x v="3"/>
    <x v="3732"/>
  </r>
  <r>
    <n v="3733"/>
    <x v="3729"/>
    <x v="3731"/>
    <x v="15"/>
    <x v="117"/>
    <x v="2"/>
    <x v="0"/>
    <s v="USD"/>
    <x v="3718"/>
    <x v="3733"/>
    <b v="0"/>
    <x v="78"/>
    <x v="1"/>
    <x v="6"/>
    <x v="0"/>
    <x v="3733"/>
  </r>
  <r>
    <n v="3734"/>
    <x v="3730"/>
    <x v="3732"/>
    <x v="15"/>
    <x v="2442"/>
    <x v="2"/>
    <x v="0"/>
    <s v="USD"/>
    <x v="3719"/>
    <x v="3734"/>
    <b v="0"/>
    <x v="63"/>
    <x v="1"/>
    <x v="6"/>
    <x v="0"/>
    <x v="3734"/>
  </r>
  <r>
    <n v="3735"/>
    <x v="3731"/>
    <x v="3733"/>
    <x v="325"/>
    <x v="170"/>
    <x v="2"/>
    <x v="1"/>
    <s v="GBP"/>
    <x v="3720"/>
    <x v="3735"/>
    <b v="0"/>
    <x v="84"/>
    <x v="1"/>
    <x v="6"/>
    <x v="0"/>
    <x v="3735"/>
  </r>
  <r>
    <n v="3736"/>
    <x v="3732"/>
    <x v="3734"/>
    <x v="15"/>
    <x v="115"/>
    <x v="2"/>
    <x v="1"/>
    <s v="GBP"/>
    <x v="3721"/>
    <x v="3736"/>
    <b v="0"/>
    <x v="29"/>
    <x v="1"/>
    <x v="6"/>
    <x v="0"/>
    <x v="3736"/>
  </r>
  <r>
    <n v="3737"/>
    <x v="3476"/>
    <x v="3735"/>
    <x v="176"/>
    <x v="403"/>
    <x v="2"/>
    <x v="0"/>
    <s v="USD"/>
    <x v="3722"/>
    <x v="3737"/>
    <b v="0"/>
    <x v="80"/>
    <x v="1"/>
    <x v="6"/>
    <x v="0"/>
    <x v="3737"/>
  </r>
  <r>
    <n v="3738"/>
    <x v="3733"/>
    <x v="3736"/>
    <x v="15"/>
    <x v="795"/>
    <x v="2"/>
    <x v="1"/>
    <s v="GBP"/>
    <x v="3723"/>
    <x v="3738"/>
    <b v="0"/>
    <x v="79"/>
    <x v="1"/>
    <x v="6"/>
    <x v="3"/>
    <x v="3738"/>
  </r>
  <r>
    <n v="3739"/>
    <x v="3734"/>
    <x v="3737"/>
    <x v="23"/>
    <x v="1007"/>
    <x v="2"/>
    <x v="1"/>
    <s v="GBP"/>
    <x v="3724"/>
    <x v="3739"/>
    <b v="0"/>
    <x v="22"/>
    <x v="1"/>
    <x v="6"/>
    <x v="2"/>
    <x v="3739"/>
  </r>
  <r>
    <n v="3740"/>
    <x v="3735"/>
    <x v="3738"/>
    <x v="13"/>
    <x v="1812"/>
    <x v="2"/>
    <x v="0"/>
    <s v="USD"/>
    <x v="3725"/>
    <x v="3740"/>
    <b v="0"/>
    <x v="25"/>
    <x v="1"/>
    <x v="6"/>
    <x v="3"/>
    <x v="3740"/>
  </r>
  <r>
    <n v="3741"/>
    <x v="3736"/>
    <x v="3739"/>
    <x v="22"/>
    <x v="117"/>
    <x v="2"/>
    <x v="0"/>
    <s v="USD"/>
    <x v="3726"/>
    <x v="3741"/>
    <b v="0"/>
    <x v="78"/>
    <x v="1"/>
    <x v="6"/>
    <x v="0"/>
    <x v="3741"/>
  </r>
  <r>
    <n v="3742"/>
    <x v="3737"/>
    <x v="3740"/>
    <x v="10"/>
    <x v="173"/>
    <x v="2"/>
    <x v="0"/>
    <s v="USD"/>
    <x v="3727"/>
    <x v="3742"/>
    <b v="0"/>
    <x v="80"/>
    <x v="1"/>
    <x v="6"/>
    <x v="3"/>
    <x v="3742"/>
  </r>
  <r>
    <n v="3743"/>
    <x v="3738"/>
    <x v="3741"/>
    <x v="41"/>
    <x v="117"/>
    <x v="2"/>
    <x v="0"/>
    <s v="USD"/>
    <x v="3728"/>
    <x v="3743"/>
    <b v="0"/>
    <x v="78"/>
    <x v="1"/>
    <x v="6"/>
    <x v="3"/>
    <x v="3743"/>
  </r>
  <r>
    <n v="3744"/>
    <x v="3739"/>
    <x v="3742"/>
    <x v="38"/>
    <x v="117"/>
    <x v="2"/>
    <x v="0"/>
    <s v="USD"/>
    <x v="3729"/>
    <x v="3744"/>
    <b v="0"/>
    <x v="78"/>
    <x v="1"/>
    <x v="6"/>
    <x v="3"/>
    <x v="3744"/>
  </r>
  <r>
    <n v="3745"/>
    <x v="3740"/>
    <x v="3743"/>
    <x v="213"/>
    <x v="115"/>
    <x v="2"/>
    <x v="0"/>
    <s v="USD"/>
    <x v="3730"/>
    <x v="3745"/>
    <b v="0"/>
    <x v="29"/>
    <x v="1"/>
    <x v="6"/>
    <x v="3"/>
    <x v="3745"/>
  </r>
  <r>
    <n v="3746"/>
    <x v="3741"/>
    <x v="3744"/>
    <x v="0"/>
    <x v="1672"/>
    <x v="2"/>
    <x v="0"/>
    <s v="USD"/>
    <x v="3731"/>
    <x v="3746"/>
    <b v="0"/>
    <x v="29"/>
    <x v="1"/>
    <x v="6"/>
    <x v="2"/>
    <x v="3746"/>
  </r>
  <r>
    <n v="3747"/>
    <x v="3742"/>
    <x v="3745"/>
    <x v="30"/>
    <x v="379"/>
    <x v="2"/>
    <x v="1"/>
    <s v="GBP"/>
    <x v="3732"/>
    <x v="3747"/>
    <b v="0"/>
    <x v="29"/>
    <x v="1"/>
    <x v="6"/>
    <x v="0"/>
    <x v="3747"/>
  </r>
  <r>
    <n v="3748"/>
    <x v="3743"/>
    <x v="3746"/>
    <x v="10"/>
    <x v="2443"/>
    <x v="0"/>
    <x v="0"/>
    <s v="USD"/>
    <x v="3733"/>
    <x v="3748"/>
    <b v="0"/>
    <x v="47"/>
    <x v="0"/>
    <x v="40"/>
    <x v="2"/>
    <x v="3748"/>
  </r>
  <r>
    <n v="3749"/>
    <x v="3744"/>
    <x v="3747"/>
    <x v="2"/>
    <x v="2"/>
    <x v="0"/>
    <x v="0"/>
    <s v="USD"/>
    <x v="3734"/>
    <x v="3749"/>
    <b v="0"/>
    <x v="63"/>
    <x v="0"/>
    <x v="40"/>
    <x v="2"/>
    <x v="3749"/>
  </r>
  <r>
    <n v="3750"/>
    <x v="3745"/>
    <x v="3748"/>
    <x v="12"/>
    <x v="2444"/>
    <x v="0"/>
    <x v="0"/>
    <s v="USD"/>
    <x v="3735"/>
    <x v="3750"/>
    <b v="0"/>
    <x v="33"/>
    <x v="0"/>
    <x v="40"/>
    <x v="0"/>
    <x v="3750"/>
  </r>
  <r>
    <n v="3751"/>
    <x v="3746"/>
    <x v="3749"/>
    <x v="28"/>
    <x v="2445"/>
    <x v="0"/>
    <x v="0"/>
    <s v="USD"/>
    <x v="3736"/>
    <x v="3751"/>
    <b v="0"/>
    <x v="202"/>
    <x v="0"/>
    <x v="40"/>
    <x v="2"/>
    <x v="3751"/>
  </r>
  <r>
    <n v="3752"/>
    <x v="3747"/>
    <x v="3750"/>
    <x v="2"/>
    <x v="1941"/>
    <x v="0"/>
    <x v="1"/>
    <s v="GBP"/>
    <x v="3737"/>
    <x v="3752"/>
    <b v="0"/>
    <x v="41"/>
    <x v="0"/>
    <x v="40"/>
    <x v="2"/>
    <x v="3752"/>
  </r>
  <r>
    <n v="3753"/>
    <x v="3748"/>
    <x v="3751"/>
    <x v="10"/>
    <x v="2446"/>
    <x v="0"/>
    <x v="0"/>
    <s v="USD"/>
    <x v="3738"/>
    <x v="3753"/>
    <b v="0"/>
    <x v="209"/>
    <x v="0"/>
    <x v="40"/>
    <x v="0"/>
    <x v="3753"/>
  </r>
  <r>
    <n v="3754"/>
    <x v="3749"/>
    <x v="3752"/>
    <x v="30"/>
    <x v="142"/>
    <x v="0"/>
    <x v="0"/>
    <s v="USD"/>
    <x v="3739"/>
    <x v="3754"/>
    <b v="0"/>
    <x v="74"/>
    <x v="0"/>
    <x v="40"/>
    <x v="3"/>
    <x v="3754"/>
  </r>
  <r>
    <n v="3755"/>
    <x v="3750"/>
    <x v="3753"/>
    <x v="131"/>
    <x v="2447"/>
    <x v="0"/>
    <x v="1"/>
    <s v="GBP"/>
    <x v="3740"/>
    <x v="3755"/>
    <b v="0"/>
    <x v="33"/>
    <x v="0"/>
    <x v="40"/>
    <x v="2"/>
    <x v="3755"/>
  </r>
  <r>
    <n v="3756"/>
    <x v="3751"/>
    <x v="3754"/>
    <x v="37"/>
    <x v="2448"/>
    <x v="0"/>
    <x v="0"/>
    <s v="USD"/>
    <x v="3741"/>
    <x v="3756"/>
    <b v="0"/>
    <x v="57"/>
    <x v="0"/>
    <x v="40"/>
    <x v="3"/>
    <x v="3756"/>
  </r>
  <r>
    <n v="3757"/>
    <x v="3752"/>
    <x v="3755"/>
    <x v="8"/>
    <x v="2449"/>
    <x v="0"/>
    <x v="0"/>
    <s v="USD"/>
    <x v="3742"/>
    <x v="3757"/>
    <b v="0"/>
    <x v="133"/>
    <x v="0"/>
    <x v="40"/>
    <x v="3"/>
    <x v="3757"/>
  </r>
  <r>
    <n v="3758"/>
    <x v="3753"/>
    <x v="3756"/>
    <x v="15"/>
    <x v="317"/>
    <x v="0"/>
    <x v="0"/>
    <s v="USD"/>
    <x v="3743"/>
    <x v="3758"/>
    <b v="0"/>
    <x v="55"/>
    <x v="0"/>
    <x v="40"/>
    <x v="3"/>
    <x v="3758"/>
  </r>
  <r>
    <n v="3759"/>
    <x v="3754"/>
    <x v="3757"/>
    <x v="23"/>
    <x v="2450"/>
    <x v="0"/>
    <x v="0"/>
    <s v="USD"/>
    <x v="3744"/>
    <x v="3759"/>
    <b v="0"/>
    <x v="106"/>
    <x v="0"/>
    <x v="40"/>
    <x v="0"/>
    <x v="3759"/>
  </r>
  <r>
    <n v="3760"/>
    <x v="3755"/>
    <x v="3758"/>
    <x v="10"/>
    <x v="2451"/>
    <x v="0"/>
    <x v="0"/>
    <s v="USD"/>
    <x v="3745"/>
    <x v="3760"/>
    <b v="0"/>
    <x v="110"/>
    <x v="0"/>
    <x v="40"/>
    <x v="3"/>
    <x v="3760"/>
  </r>
  <r>
    <n v="3761"/>
    <x v="3756"/>
    <x v="3759"/>
    <x v="2"/>
    <x v="83"/>
    <x v="0"/>
    <x v="1"/>
    <s v="GBP"/>
    <x v="3746"/>
    <x v="3761"/>
    <b v="0"/>
    <x v="83"/>
    <x v="0"/>
    <x v="40"/>
    <x v="0"/>
    <x v="3761"/>
  </r>
  <r>
    <n v="3762"/>
    <x v="3757"/>
    <x v="3760"/>
    <x v="21"/>
    <x v="2452"/>
    <x v="0"/>
    <x v="1"/>
    <s v="GBP"/>
    <x v="3747"/>
    <x v="3762"/>
    <b v="0"/>
    <x v="33"/>
    <x v="0"/>
    <x v="40"/>
    <x v="0"/>
    <x v="3762"/>
  </r>
  <r>
    <n v="3763"/>
    <x v="3758"/>
    <x v="3761"/>
    <x v="10"/>
    <x v="97"/>
    <x v="0"/>
    <x v="0"/>
    <s v="USD"/>
    <x v="3748"/>
    <x v="3763"/>
    <b v="0"/>
    <x v="99"/>
    <x v="0"/>
    <x v="40"/>
    <x v="0"/>
    <x v="3763"/>
  </r>
  <r>
    <n v="3764"/>
    <x v="3759"/>
    <x v="3762"/>
    <x v="15"/>
    <x v="646"/>
    <x v="0"/>
    <x v="0"/>
    <s v="USD"/>
    <x v="3749"/>
    <x v="3764"/>
    <b v="0"/>
    <x v="74"/>
    <x v="0"/>
    <x v="40"/>
    <x v="2"/>
    <x v="3764"/>
  </r>
  <r>
    <n v="3765"/>
    <x v="3760"/>
    <x v="3763"/>
    <x v="39"/>
    <x v="2453"/>
    <x v="0"/>
    <x v="0"/>
    <s v="USD"/>
    <x v="3750"/>
    <x v="3765"/>
    <b v="0"/>
    <x v="329"/>
    <x v="0"/>
    <x v="40"/>
    <x v="3"/>
    <x v="3765"/>
  </r>
  <r>
    <n v="3766"/>
    <x v="3761"/>
    <x v="3764"/>
    <x v="3"/>
    <x v="2454"/>
    <x v="0"/>
    <x v="0"/>
    <s v="USD"/>
    <x v="3751"/>
    <x v="3766"/>
    <b v="0"/>
    <x v="93"/>
    <x v="0"/>
    <x v="40"/>
    <x v="3"/>
    <x v="3766"/>
  </r>
  <r>
    <n v="3767"/>
    <x v="3762"/>
    <x v="3765"/>
    <x v="13"/>
    <x v="2455"/>
    <x v="0"/>
    <x v="0"/>
    <s v="USD"/>
    <x v="3566"/>
    <x v="3767"/>
    <b v="0"/>
    <x v="66"/>
    <x v="0"/>
    <x v="40"/>
    <x v="0"/>
    <x v="3767"/>
  </r>
  <r>
    <n v="3768"/>
    <x v="3763"/>
    <x v="3766"/>
    <x v="23"/>
    <x v="2456"/>
    <x v="0"/>
    <x v="0"/>
    <s v="USD"/>
    <x v="3752"/>
    <x v="3768"/>
    <b v="0"/>
    <x v="6"/>
    <x v="0"/>
    <x v="40"/>
    <x v="3"/>
    <x v="3768"/>
  </r>
  <r>
    <n v="3769"/>
    <x v="3764"/>
    <x v="3767"/>
    <x v="184"/>
    <x v="1742"/>
    <x v="0"/>
    <x v="0"/>
    <s v="USD"/>
    <x v="3753"/>
    <x v="3769"/>
    <b v="0"/>
    <x v="41"/>
    <x v="0"/>
    <x v="40"/>
    <x v="2"/>
    <x v="3769"/>
  </r>
  <r>
    <n v="3770"/>
    <x v="3765"/>
    <x v="3768"/>
    <x v="13"/>
    <x v="41"/>
    <x v="0"/>
    <x v="1"/>
    <s v="GBP"/>
    <x v="3754"/>
    <x v="3770"/>
    <b v="0"/>
    <x v="9"/>
    <x v="0"/>
    <x v="40"/>
    <x v="0"/>
    <x v="3770"/>
  </r>
  <r>
    <n v="3771"/>
    <x v="3766"/>
    <x v="3769"/>
    <x v="28"/>
    <x v="2457"/>
    <x v="0"/>
    <x v="0"/>
    <s v="USD"/>
    <x v="3755"/>
    <x v="3771"/>
    <b v="0"/>
    <x v="44"/>
    <x v="0"/>
    <x v="40"/>
    <x v="2"/>
    <x v="3771"/>
  </r>
  <r>
    <n v="3772"/>
    <x v="3767"/>
    <x v="3770"/>
    <x v="10"/>
    <x v="2458"/>
    <x v="0"/>
    <x v="0"/>
    <s v="USD"/>
    <x v="3756"/>
    <x v="3772"/>
    <b v="0"/>
    <x v="51"/>
    <x v="0"/>
    <x v="40"/>
    <x v="2"/>
    <x v="3772"/>
  </r>
  <r>
    <n v="3773"/>
    <x v="3768"/>
    <x v="3771"/>
    <x v="10"/>
    <x v="106"/>
    <x v="0"/>
    <x v="0"/>
    <s v="USD"/>
    <x v="3757"/>
    <x v="3773"/>
    <b v="0"/>
    <x v="7"/>
    <x v="0"/>
    <x v="40"/>
    <x v="2"/>
    <x v="3773"/>
  </r>
  <r>
    <n v="3774"/>
    <x v="3769"/>
    <x v="3772"/>
    <x v="30"/>
    <x v="911"/>
    <x v="0"/>
    <x v="5"/>
    <s v="CAD"/>
    <x v="3758"/>
    <x v="3774"/>
    <b v="0"/>
    <x v="20"/>
    <x v="0"/>
    <x v="40"/>
    <x v="0"/>
    <x v="3774"/>
  </r>
  <r>
    <n v="3775"/>
    <x v="3770"/>
    <x v="3773"/>
    <x v="13"/>
    <x v="557"/>
    <x v="0"/>
    <x v="0"/>
    <s v="USD"/>
    <x v="3759"/>
    <x v="3775"/>
    <b v="0"/>
    <x v="25"/>
    <x v="0"/>
    <x v="40"/>
    <x v="0"/>
    <x v="3775"/>
  </r>
  <r>
    <n v="3776"/>
    <x v="3771"/>
    <x v="3774"/>
    <x v="6"/>
    <x v="763"/>
    <x v="0"/>
    <x v="0"/>
    <s v="USD"/>
    <x v="3760"/>
    <x v="3776"/>
    <b v="0"/>
    <x v="225"/>
    <x v="0"/>
    <x v="40"/>
    <x v="3"/>
    <x v="3776"/>
  </r>
  <r>
    <n v="3777"/>
    <x v="3772"/>
    <x v="3775"/>
    <x v="13"/>
    <x v="2459"/>
    <x v="0"/>
    <x v="0"/>
    <s v="USD"/>
    <x v="3761"/>
    <x v="3777"/>
    <b v="0"/>
    <x v="211"/>
    <x v="0"/>
    <x v="40"/>
    <x v="3"/>
    <x v="3777"/>
  </r>
  <r>
    <n v="3778"/>
    <x v="3773"/>
    <x v="3776"/>
    <x v="262"/>
    <x v="570"/>
    <x v="0"/>
    <x v="0"/>
    <s v="USD"/>
    <x v="3762"/>
    <x v="3778"/>
    <b v="0"/>
    <x v="17"/>
    <x v="0"/>
    <x v="40"/>
    <x v="3"/>
    <x v="3778"/>
  </r>
  <r>
    <n v="3779"/>
    <x v="3774"/>
    <x v="3777"/>
    <x v="36"/>
    <x v="2460"/>
    <x v="0"/>
    <x v="0"/>
    <s v="USD"/>
    <x v="3763"/>
    <x v="3779"/>
    <b v="0"/>
    <x v="248"/>
    <x v="0"/>
    <x v="40"/>
    <x v="2"/>
    <x v="3779"/>
  </r>
  <r>
    <n v="3780"/>
    <x v="3775"/>
    <x v="3778"/>
    <x v="30"/>
    <x v="142"/>
    <x v="0"/>
    <x v="0"/>
    <s v="USD"/>
    <x v="3764"/>
    <x v="3780"/>
    <b v="0"/>
    <x v="209"/>
    <x v="0"/>
    <x v="40"/>
    <x v="0"/>
    <x v="3780"/>
  </r>
  <r>
    <n v="3781"/>
    <x v="3776"/>
    <x v="3779"/>
    <x v="37"/>
    <x v="2461"/>
    <x v="0"/>
    <x v="0"/>
    <s v="USD"/>
    <x v="3765"/>
    <x v="3781"/>
    <b v="0"/>
    <x v="47"/>
    <x v="0"/>
    <x v="40"/>
    <x v="3"/>
    <x v="3781"/>
  </r>
  <r>
    <n v="3782"/>
    <x v="3777"/>
    <x v="3780"/>
    <x v="13"/>
    <x v="1256"/>
    <x v="0"/>
    <x v="1"/>
    <s v="GBP"/>
    <x v="3766"/>
    <x v="3782"/>
    <b v="0"/>
    <x v="74"/>
    <x v="0"/>
    <x v="40"/>
    <x v="2"/>
    <x v="3782"/>
  </r>
  <r>
    <n v="3783"/>
    <x v="3778"/>
    <x v="3781"/>
    <x v="38"/>
    <x v="2462"/>
    <x v="0"/>
    <x v="0"/>
    <s v="USD"/>
    <x v="3767"/>
    <x v="3783"/>
    <b v="0"/>
    <x v="54"/>
    <x v="0"/>
    <x v="40"/>
    <x v="2"/>
    <x v="3783"/>
  </r>
  <r>
    <n v="3784"/>
    <x v="3779"/>
    <x v="3782"/>
    <x v="28"/>
    <x v="1900"/>
    <x v="0"/>
    <x v="5"/>
    <s v="CAD"/>
    <x v="3768"/>
    <x v="3784"/>
    <b v="0"/>
    <x v="73"/>
    <x v="0"/>
    <x v="40"/>
    <x v="2"/>
    <x v="3784"/>
  </r>
  <r>
    <n v="3785"/>
    <x v="3780"/>
    <x v="3783"/>
    <x v="13"/>
    <x v="10"/>
    <x v="0"/>
    <x v="1"/>
    <s v="GBP"/>
    <x v="3769"/>
    <x v="3785"/>
    <b v="0"/>
    <x v="209"/>
    <x v="0"/>
    <x v="40"/>
    <x v="2"/>
    <x v="3785"/>
  </r>
  <r>
    <n v="3786"/>
    <x v="3781"/>
    <x v="3784"/>
    <x v="12"/>
    <x v="2463"/>
    <x v="0"/>
    <x v="0"/>
    <s v="USD"/>
    <x v="3770"/>
    <x v="3786"/>
    <b v="0"/>
    <x v="26"/>
    <x v="0"/>
    <x v="40"/>
    <x v="2"/>
    <x v="3786"/>
  </r>
  <r>
    <n v="3787"/>
    <x v="3782"/>
    <x v="3785"/>
    <x v="18"/>
    <x v="574"/>
    <x v="0"/>
    <x v="0"/>
    <s v="USD"/>
    <x v="3514"/>
    <x v="3787"/>
    <b v="0"/>
    <x v="73"/>
    <x v="0"/>
    <x v="40"/>
    <x v="0"/>
    <x v="3787"/>
  </r>
  <r>
    <n v="3788"/>
    <x v="3783"/>
    <x v="3786"/>
    <x v="96"/>
    <x v="83"/>
    <x v="2"/>
    <x v="0"/>
    <s v="USD"/>
    <x v="3771"/>
    <x v="3788"/>
    <b v="0"/>
    <x v="29"/>
    <x v="1"/>
    <x v="40"/>
    <x v="0"/>
    <x v="3788"/>
  </r>
  <r>
    <n v="3789"/>
    <x v="3784"/>
    <x v="3787"/>
    <x v="424"/>
    <x v="851"/>
    <x v="2"/>
    <x v="1"/>
    <s v="GBP"/>
    <x v="3772"/>
    <x v="3789"/>
    <b v="0"/>
    <x v="80"/>
    <x v="1"/>
    <x v="40"/>
    <x v="0"/>
    <x v="3789"/>
  </r>
  <r>
    <n v="3790"/>
    <x v="3785"/>
    <x v="3788"/>
    <x v="36"/>
    <x v="117"/>
    <x v="2"/>
    <x v="0"/>
    <s v="USD"/>
    <x v="3773"/>
    <x v="3790"/>
    <b v="0"/>
    <x v="78"/>
    <x v="1"/>
    <x v="40"/>
    <x v="2"/>
    <x v="3790"/>
  </r>
  <r>
    <n v="3791"/>
    <x v="3786"/>
    <x v="3789"/>
    <x v="15"/>
    <x v="117"/>
    <x v="2"/>
    <x v="0"/>
    <s v="USD"/>
    <x v="3774"/>
    <x v="3791"/>
    <b v="0"/>
    <x v="78"/>
    <x v="1"/>
    <x v="40"/>
    <x v="3"/>
    <x v="3791"/>
  </r>
  <r>
    <n v="3792"/>
    <x v="3787"/>
    <x v="3790"/>
    <x v="78"/>
    <x v="428"/>
    <x v="2"/>
    <x v="0"/>
    <s v="USD"/>
    <x v="3775"/>
    <x v="3792"/>
    <b v="0"/>
    <x v="84"/>
    <x v="1"/>
    <x v="40"/>
    <x v="0"/>
    <x v="3792"/>
  </r>
  <r>
    <n v="3793"/>
    <x v="3788"/>
    <x v="3791"/>
    <x v="39"/>
    <x v="2411"/>
    <x v="2"/>
    <x v="0"/>
    <s v="USD"/>
    <x v="3776"/>
    <x v="3793"/>
    <b v="0"/>
    <x v="54"/>
    <x v="1"/>
    <x v="40"/>
    <x v="3"/>
    <x v="3793"/>
  </r>
  <r>
    <n v="3794"/>
    <x v="3789"/>
    <x v="3792"/>
    <x v="10"/>
    <x v="155"/>
    <x v="2"/>
    <x v="1"/>
    <s v="GBP"/>
    <x v="3777"/>
    <x v="3794"/>
    <b v="0"/>
    <x v="29"/>
    <x v="1"/>
    <x v="40"/>
    <x v="0"/>
    <x v="3794"/>
  </r>
  <r>
    <n v="3795"/>
    <x v="3790"/>
    <x v="3793"/>
    <x v="20"/>
    <x v="115"/>
    <x v="2"/>
    <x v="1"/>
    <s v="GBP"/>
    <x v="3778"/>
    <x v="3795"/>
    <b v="0"/>
    <x v="84"/>
    <x v="1"/>
    <x v="40"/>
    <x v="0"/>
    <x v="3795"/>
  </r>
  <r>
    <n v="3796"/>
    <x v="3791"/>
    <x v="3794"/>
    <x v="290"/>
    <x v="116"/>
    <x v="2"/>
    <x v="0"/>
    <s v="USD"/>
    <x v="3779"/>
    <x v="3796"/>
    <b v="0"/>
    <x v="29"/>
    <x v="1"/>
    <x v="40"/>
    <x v="2"/>
    <x v="3796"/>
  </r>
  <r>
    <n v="3797"/>
    <x v="3792"/>
    <x v="3795"/>
    <x v="12"/>
    <x v="2464"/>
    <x v="2"/>
    <x v="0"/>
    <s v="USD"/>
    <x v="3780"/>
    <x v="3797"/>
    <b v="0"/>
    <x v="77"/>
    <x v="1"/>
    <x v="40"/>
    <x v="0"/>
    <x v="3797"/>
  </r>
  <r>
    <n v="3798"/>
    <x v="3793"/>
    <x v="3796"/>
    <x v="54"/>
    <x v="581"/>
    <x v="2"/>
    <x v="0"/>
    <s v="USD"/>
    <x v="3781"/>
    <x v="3798"/>
    <b v="0"/>
    <x v="81"/>
    <x v="1"/>
    <x v="40"/>
    <x v="3"/>
    <x v="3798"/>
  </r>
  <r>
    <n v="3799"/>
    <x v="3794"/>
    <x v="3797"/>
    <x v="3"/>
    <x v="2465"/>
    <x v="2"/>
    <x v="0"/>
    <s v="USD"/>
    <x v="3782"/>
    <x v="3799"/>
    <b v="0"/>
    <x v="80"/>
    <x v="1"/>
    <x v="40"/>
    <x v="2"/>
    <x v="3799"/>
  </r>
  <r>
    <n v="3800"/>
    <x v="3795"/>
    <x v="3798"/>
    <x v="29"/>
    <x v="695"/>
    <x v="2"/>
    <x v="0"/>
    <s v="USD"/>
    <x v="3783"/>
    <x v="3800"/>
    <b v="0"/>
    <x v="38"/>
    <x v="1"/>
    <x v="40"/>
    <x v="3"/>
    <x v="3800"/>
  </r>
  <r>
    <n v="3801"/>
    <x v="3796"/>
    <x v="3799"/>
    <x v="10"/>
    <x v="446"/>
    <x v="2"/>
    <x v="0"/>
    <s v="USD"/>
    <x v="3784"/>
    <x v="3801"/>
    <b v="0"/>
    <x v="82"/>
    <x v="1"/>
    <x v="40"/>
    <x v="3"/>
    <x v="3801"/>
  </r>
  <r>
    <n v="3802"/>
    <x v="3797"/>
    <x v="3800"/>
    <x v="9"/>
    <x v="117"/>
    <x v="2"/>
    <x v="0"/>
    <s v="USD"/>
    <x v="3785"/>
    <x v="3802"/>
    <b v="0"/>
    <x v="78"/>
    <x v="1"/>
    <x v="40"/>
    <x v="0"/>
    <x v="3802"/>
  </r>
  <r>
    <n v="3803"/>
    <x v="3798"/>
    <x v="3801"/>
    <x v="14"/>
    <x v="2466"/>
    <x v="2"/>
    <x v="0"/>
    <s v="USD"/>
    <x v="3786"/>
    <x v="3803"/>
    <b v="0"/>
    <x v="244"/>
    <x v="1"/>
    <x v="40"/>
    <x v="2"/>
    <x v="3803"/>
  </r>
  <r>
    <n v="3804"/>
    <x v="3799"/>
    <x v="3802"/>
    <x v="6"/>
    <x v="117"/>
    <x v="2"/>
    <x v="0"/>
    <s v="USD"/>
    <x v="3787"/>
    <x v="3804"/>
    <b v="0"/>
    <x v="78"/>
    <x v="1"/>
    <x v="40"/>
    <x v="2"/>
    <x v="3804"/>
  </r>
  <r>
    <n v="3805"/>
    <x v="3800"/>
    <x v="3803"/>
    <x v="60"/>
    <x v="158"/>
    <x v="2"/>
    <x v="0"/>
    <s v="USD"/>
    <x v="3788"/>
    <x v="3805"/>
    <b v="0"/>
    <x v="84"/>
    <x v="1"/>
    <x v="40"/>
    <x v="3"/>
    <x v="3805"/>
  </r>
  <r>
    <n v="3806"/>
    <x v="3801"/>
    <x v="3804"/>
    <x v="51"/>
    <x v="139"/>
    <x v="2"/>
    <x v="2"/>
    <s v="AUD"/>
    <x v="3789"/>
    <x v="3806"/>
    <b v="0"/>
    <x v="29"/>
    <x v="1"/>
    <x v="40"/>
    <x v="3"/>
    <x v="3806"/>
  </r>
  <r>
    <n v="3807"/>
    <x v="3802"/>
    <x v="3805"/>
    <x v="15"/>
    <x v="2467"/>
    <x v="2"/>
    <x v="0"/>
    <s v="USD"/>
    <x v="3790"/>
    <x v="3807"/>
    <b v="0"/>
    <x v="82"/>
    <x v="1"/>
    <x v="40"/>
    <x v="0"/>
    <x v="3807"/>
  </r>
  <r>
    <n v="3808"/>
    <x v="3803"/>
    <x v="3806"/>
    <x v="28"/>
    <x v="325"/>
    <x v="0"/>
    <x v="1"/>
    <s v="GBP"/>
    <x v="3791"/>
    <x v="3808"/>
    <b v="0"/>
    <x v="54"/>
    <x v="0"/>
    <x v="6"/>
    <x v="0"/>
    <x v="3808"/>
  </r>
  <r>
    <n v="3809"/>
    <x v="3804"/>
    <x v="3807"/>
    <x v="13"/>
    <x v="874"/>
    <x v="0"/>
    <x v="1"/>
    <s v="GBP"/>
    <x v="3792"/>
    <x v="3809"/>
    <b v="0"/>
    <x v="44"/>
    <x v="0"/>
    <x v="6"/>
    <x v="3"/>
    <x v="3809"/>
  </r>
  <r>
    <n v="3810"/>
    <x v="3805"/>
    <x v="3808"/>
    <x v="15"/>
    <x v="2468"/>
    <x v="0"/>
    <x v="0"/>
    <s v="USD"/>
    <x v="3793"/>
    <x v="3810"/>
    <b v="0"/>
    <x v="55"/>
    <x v="0"/>
    <x v="6"/>
    <x v="0"/>
    <x v="3810"/>
  </r>
  <r>
    <n v="3811"/>
    <x v="3806"/>
    <x v="3809"/>
    <x v="49"/>
    <x v="2469"/>
    <x v="0"/>
    <x v="1"/>
    <s v="GBP"/>
    <x v="3794"/>
    <x v="3811"/>
    <b v="0"/>
    <x v="10"/>
    <x v="0"/>
    <x v="6"/>
    <x v="2"/>
    <x v="3811"/>
  </r>
  <r>
    <n v="3812"/>
    <x v="3807"/>
    <x v="3810"/>
    <x v="13"/>
    <x v="1539"/>
    <x v="0"/>
    <x v="5"/>
    <s v="CAD"/>
    <x v="2551"/>
    <x v="3812"/>
    <b v="0"/>
    <x v="202"/>
    <x v="0"/>
    <x v="6"/>
    <x v="0"/>
    <x v="3812"/>
  </r>
  <r>
    <n v="3813"/>
    <x v="3808"/>
    <x v="3811"/>
    <x v="190"/>
    <x v="2470"/>
    <x v="0"/>
    <x v="0"/>
    <s v="USD"/>
    <x v="3795"/>
    <x v="3813"/>
    <b v="0"/>
    <x v="74"/>
    <x v="0"/>
    <x v="6"/>
    <x v="2"/>
    <x v="3813"/>
  </r>
  <r>
    <n v="3814"/>
    <x v="3809"/>
    <x v="3812"/>
    <x v="15"/>
    <x v="2083"/>
    <x v="0"/>
    <x v="0"/>
    <s v="USD"/>
    <x v="3532"/>
    <x v="3814"/>
    <b v="0"/>
    <x v="69"/>
    <x v="0"/>
    <x v="6"/>
    <x v="0"/>
    <x v="3814"/>
  </r>
  <r>
    <n v="3815"/>
    <x v="3810"/>
    <x v="3813"/>
    <x v="28"/>
    <x v="2471"/>
    <x v="0"/>
    <x v="1"/>
    <s v="GBP"/>
    <x v="3796"/>
    <x v="3815"/>
    <b v="0"/>
    <x v="9"/>
    <x v="0"/>
    <x v="6"/>
    <x v="0"/>
    <x v="3815"/>
  </r>
  <r>
    <n v="3816"/>
    <x v="3811"/>
    <x v="3814"/>
    <x v="15"/>
    <x v="2472"/>
    <x v="0"/>
    <x v="0"/>
    <s v="USD"/>
    <x v="3797"/>
    <x v="3816"/>
    <b v="0"/>
    <x v="77"/>
    <x v="0"/>
    <x v="6"/>
    <x v="3"/>
    <x v="3816"/>
  </r>
  <r>
    <n v="3817"/>
    <x v="3812"/>
    <x v="3815"/>
    <x v="13"/>
    <x v="2473"/>
    <x v="0"/>
    <x v="0"/>
    <s v="USD"/>
    <x v="3798"/>
    <x v="3817"/>
    <b v="0"/>
    <x v="9"/>
    <x v="0"/>
    <x v="6"/>
    <x v="0"/>
    <x v="3817"/>
  </r>
  <r>
    <n v="3818"/>
    <x v="3813"/>
    <x v="3816"/>
    <x v="49"/>
    <x v="365"/>
    <x v="0"/>
    <x v="0"/>
    <s v="USD"/>
    <x v="3799"/>
    <x v="3818"/>
    <b v="0"/>
    <x v="73"/>
    <x v="0"/>
    <x v="6"/>
    <x v="0"/>
    <x v="3818"/>
  </r>
  <r>
    <n v="3819"/>
    <x v="3814"/>
    <x v="3705"/>
    <x v="28"/>
    <x v="2474"/>
    <x v="0"/>
    <x v="0"/>
    <s v="USD"/>
    <x v="3800"/>
    <x v="3819"/>
    <b v="0"/>
    <x v="55"/>
    <x v="0"/>
    <x v="6"/>
    <x v="0"/>
    <x v="3819"/>
  </r>
  <r>
    <n v="3820"/>
    <x v="3815"/>
    <x v="3817"/>
    <x v="43"/>
    <x v="357"/>
    <x v="0"/>
    <x v="1"/>
    <s v="GBP"/>
    <x v="3801"/>
    <x v="3820"/>
    <b v="0"/>
    <x v="9"/>
    <x v="0"/>
    <x v="6"/>
    <x v="0"/>
    <x v="3820"/>
  </r>
  <r>
    <n v="3821"/>
    <x v="3816"/>
    <x v="3818"/>
    <x v="8"/>
    <x v="2475"/>
    <x v="0"/>
    <x v="0"/>
    <s v="USD"/>
    <x v="3802"/>
    <x v="3821"/>
    <b v="0"/>
    <x v="67"/>
    <x v="0"/>
    <x v="6"/>
    <x v="0"/>
    <x v="3821"/>
  </r>
  <r>
    <n v="3822"/>
    <x v="3817"/>
    <x v="3819"/>
    <x v="10"/>
    <x v="2476"/>
    <x v="0"/>
    <x v="12"/>
    <s v="EUR"/>
    <x v="3803"/>
    <x v="3822"/>
    <b v="0"/>
    <x v="88"/>
    <x v="0"/>
    <x v="6"/>
    <x v="0"/>
    <x v="3822"/>
  </r>
  <r>
    <n v="3823"/>
    <x v="3818"/>
    <x v="3820"/>
    <x v="30"/>
    <x v="2477"/>
    <x v="0"/>
    <x v="0"/>
    <s v="USD"/>
    <x v="3804"/>
    <x v="3823"/>
    <b v="0"/>
    <x v="14"/>
    <x v="0"/>
    <x v="6"/>
    <x v="0"/>
    <x v="3823"/>
  </r>
  <r>
    <n v="3824"/>
    <x v="3819"/>
    <x v="3821"/>
    <x v="49"/>
    <x v="795"/>
    <x v="0"/>
    <x v="1"/>
    <s v="GBP"/>
    <x v="3805"/>
    <x v="3824"/>
    <b v="0"/>
    <x v="63"/>
    <x v="0"/>
    <x v="6"/>
    <x v="2"/>
    <x v="3824"/>
  </r>
  <r>
    <n v="3825"/>
    <x v="3820"/>
    <x v="3822"/>
    <x v="10"/>
    <x v="2478"/>
    <x v="0"/>
    <x v="0"/>
    <s v="USD"/>
    <x v="3806"/>
    <x v="3825"/>
    <b v="0"/>
    <x v="72"/>
    <x v="0"/>
    <x v="6"/>
    <x v="0"/>
    <x v="3825"/>
  </r>
  <r>
    <n v="3826"/>
    <x v="3821"/>
    <x v="3823"/>
    <x v="20"/>
    <x v="526"/>
    <x v="0"/>
    <x v="1"/>
    <s v="GBP"/>
    <x v="3807"/>
    <x v="3826"/>
    <b v="0"/>
    <x v="55"/>
    <x v="0"/>
    <x v="6"/>
    <x v="0"/>
    <x v="3826"/>
  </r>
  <r>
    <n v="3827"/>
    <x v="3822"/>
    <x v="3824"/>
    <x v="9"/>
    <x v="2479"/>
    <x v="0"/>
    <x v="1"/>
    <s v="GBP"/>
    <x v="3808"/>
    <x v="3827"/>
    <b v="0"/>
    <x v="71"/>
    <x v="0"/>
    <x v="6"/>
    <x v="0"/>
    <x v="3827"/>
  </r>
  <r>
    <n v="3828"/>
    <x v="3823"/>
    <x v="3825"/>
    <x v="10"/>
    <x v="97"/>
    <x v="0"/>
    <x v="0"/>
    <s v="USD"/>
    <x v="3809"/>
    <x v="3828"/>
    <b v="0"/>
    <x v="33"/>
    <x v="0"/>
    <x v="6"/>
    <x v="3"/>
    <x v="3828"/>
  </r>
  <r>
    <n v="3829"/>
    <x v="3824"/>
    <x v="3826"/>
    <x v="2"/>
    <x v="2480"/>
    <x v="0"/>
    <x v="0"/>
    <s v="USD"/>
    <x v="3810"/>
    <x v="3829"/>
    <b v="0"/>
    <x v="22"/>
    <x v="0"/>
    <x v="6"/>
    <x v="2"/>
    <x v="3829"/>
  </r>
  <r>
    <n v="3830"/>
    <x v="3825"/>
    <x v="3827"/>
    <x v="213"/>
    <x v="1175"/>
    <x v="0"/>
    <x v="0"/>
    <s v="USD"/>
    <x v="3811"/>
    <x v="3830"/>
    <b v="0"/>
    <x v="83"/>
    <x v="0"/>
    <x v="6"/>
    <x v="2"/>
    <x v="3830"/>
  </r>
  <r>
    <n v="3831"/>
    <x v="3826"/>
    <x v="3828"/>
    <x v="2"/>
    <x v="2481"/>
    <x v="0"/>
    <x v="0"/>
    <s v="USD"/>
    <x v="3812"/>
    <x v="3831"/>
    <b v="0"/>
    <x v="82"/>
    <x v="0"/>
    <x v="6"/>
    <x v="3"/>
    <x v="3831"/>
  </r>
  <r>
    <n v="3832"/>
    <x v="3827"/>
    <x v="3829"/>
    <x v="38"/>
    <x v="2482"/>
    <x v="0"/>
    <x v="0"/>
    <s v="USD"/>
    <x v="3813"/>
    <x v="3832"/>
    <b v="0"/>
    <x v="82"/>
    <x v="0"/>
    <x v="6"/>
    <x v="2"/>
    <x v="3832"/>
  </r>
  <r>
    <n v="3833"/>
    <x v="3828"/>
    <x v="3830"/>
    <x v="38"/>
    <x v="2483"/>
    <x v="0"/>
    <x v="5"/>
    <s v="CAD"/>
    <x v="3814"/>
    <x v="3833"/>
    <b v="0"/>
    <x v="9"/>
    <x v="0"/>
    <x v="6"/>
    <x v="3"/>
    <x v="3833"/>
  </r>
  <r>
    <n v="3834"/>
    <x v="3829"/>
    <x v="3831"/>
    <x v="9"/>
    <x v="2484"/>
    <x v="0"/>
    <x v="1"/>
    <s v="GBP"/>
    <x v="3815"/>
    <x v="3834"/>
    <b v="0"/>
    <x v="7"/>
    <x v="0"/>
    <x v="6"/>
    <x v="0"/>
    <x v="3834"/>
  </r>
  <r>
    <n v="3835"/>
    <x v="3830"/>
    <x v="3832"/>
    <x v="48"/>
    <x v="1002"/>
    <x v="0"/>
    <x v="1"/>
    <s v="GBP"/>
    <x v="3816"/>
    <x v="3835"/>
    <b v="0"/>
    <x v="22"/>
    <x v="0"/>
    <x v="6"/>
    <x v="2"/>
    <x v="3835"/>
  </r>
  <r>
    <n v="3836"/>
    <x v="3831"/>
    <x v="3833"/>
    <x v="134"/>
    <x v="72"/>
    <x v="0"/>
    <x v="0"/>
    <s v="USD"/>
    <x v="3817"/>
    <x v="3836"/>
    <b v="0"/>
    <x v="25"/>
    <x v="0"/>
    <x v="6"/>
    <x v="2"/>
    <x v="3836"/>
  </r>
  <r>
    <n v="3837"/>
    <x v="3832"/>
    <x v="3834"/>
    <x v="13"/>
    <x v="2485"/>
    <x v="0"/>
    <x v="1"/>
    <s v="GBP"/>
    <x v="3818"/>
    <x v="3837"/>
    <b v="0"/>
    <x v="57"/>
    <x v="0"/>
    <x v="6"/>
    <x v="0"/>
    <x v="3837"/>
  </r>
  <r>
    <n v="3838"/>
    <x v="3833"/>
    <x v="3835"/>
    <x v="57"/>
    <x v="2486"/>
    <x v="0"/>
    <x v="11"/>
    <s v="SEK"/>
    <x v="3819"/>
    <x v="3838"/>
    <b v="0"/>
    <x v="61"/>
    <x v="0"/>
    <x v="6"/>
    <x v="0"/>
    <x v="3838"/>
  </r>
  <r>
    <n v="3839"/>
    <x v="3834"/>
    <x v="3836"/>
    <x v="13"/>
    <x v="874"/>
    <x v="0"/>
    <x v="0"/>
    <s v="USD"/>
    <x v="3820"/>
    <x v="3839"/>
    <b v="0"/>
    <x v="58"/>
    <x v="0"/>
    <x v="6"/>
    <x v="0"/>
    <x v="3839"/>
  </r>
  <r>
    <n v="3840"/>
    <x v="3835"/>
    <x v="3837"/>
    <x v="332"/>
    <x v="654"/>
    <x v="0"/>
    <x v="1"/>
    <s v="GBP"/>
    <x v="3821"/>
    <x v="3840"/>
    <b v="0"/>
    <x v="83"/>
    <x v="0"/>
    <x v="6"/>
    <x v="2"/>
    <x v="3840"/>
  </r>
  <r>
    <n v="3841"/>
    <x v="3836"/>
    <x v="3838"/>
    <x v="3"/>
    <x v="2487"/>
    <x v="2"/>
    <x v="0"/>
    <s v="USD"/>
    <x v="3822"/>
    <x v="3841"/>
    <b v="1"/>
    <x v="69"/>
    <x v="1"/>
    <x v="6"/>
    <x v="3"/>
    <x v="3841"/>
  </r>
  <r>
    <n v="3842"/>
    <x v="3837"/>
    <x v="3839"/>
    <x v="10"/>
    <x v="2488"/>
    <x v="2"/>
    <x v="1"/>
    <s v="GBP"/>
    <x v="3823"/>
    <x v="3842"/>
    <b v="1"/>
    <x v="23"/>
    <x v="1"/>
    <x v="6"/>
    <x v="3"/>
    <x v="3842"/>
  </r>
  <r>
    <n v="3843"/>
    <x v="3838"/>
    <x v="3840"/>
    <x v="10"/>
    <x v="2489"/>
    <x v="2"/>
    <x v="0"/>
    <s v="USD"/>
    <x v="3824"/>
    <x v="3843"/>
    <b v="1"/>
    <x v="10"/>
    <x v="1"/>
    <x v="6"/>
    <x v="3"/>
    <x v="3843"/>
  </r>
  <r>
    <n v="3844"/>
    <x v="3839"/>
    <x v="3841"/>
    <x v="336"/>
    <x v="2490"/>
    <x v="2"/>
    <x v="0"/>
    <s v="USD"/>
    <x v="3825"/>
    <x v="3844"/>
    <b v="1"/>
    <x v="133"/>
    <x v="1"/>
    <x v="6"/>
    <x v="3"/>
    <x v="3844"/>
  </r>
  <r>
    <n v="3845"/>
    <x v="3840"/>
    <x v="3842"/>
    <x v="79"/>
    <x v="2491"/>
    <x v="2"/>
    <x v="0"/>
    <s v="USD"/>
    <x v="3826"/>
    <x v="3845"/>
    <b v="1"/>
    <x v="8"/>
    <x v="1"/>
    <x v="6"/>
    <x v="0"/>
    <x v="3845"/>
  </r>
  <r>
    <n v="3846"/>
    <x v="3841"/>
    <x v="3843"/>
    <x v="39"/>
    <x v="2492"/>
    <x v="2"/>
    <x v="0"/>
    <s v="USD"/>
    <x v="3827"/>
    <x v="3846"/>
    <b v="1"/>
    <x v="22"/>
    <x v="1"/>
    <x v="6"/>
    <x v="3"/>
    <x v="3846"/>
  </r>
  <r>
    <n v="3847"/>
    <x v="3842"/>
    <x v="3844"/>
    <x v="124"/>
    <x v="1230"/>
    <x v="2"/>
    <x v="0"/>
    <s v="USD"/>
    <x v="3828"/>
    <x v="3847"/>
    <b v="1"/>
    <x v="82"/>
    <x v="1"/>
    <x v="6"/>
    <x v="0"/>
    <x v="3847"/>
  </r>
  <r>
    <n v="3848"/>
    <x v="3843"/>
    <x v="3845"/>
    <x v="93"/>
    <x v="2493"/>
    <x v="2"/>
    <x v="0"/>
    <s v="USD"/>
    <x v="3829"/>
    <x v="3848"/>
    <b v="1"/>
    <x v="68"/>
    <x v="1"/>
    <x v="6"/>
    <x v="0"/>
    <x v="3848"/>
  </r>
  <r>
    <n v="3849"/>
    <x v="3844"/>
    <x v="3846"/>
    <x v="11"/>
    <x v="2494"/>
    <x v="2"/>
    <x v="12"/>
    <s v="EUR"/>
    <x v="3830"/>
    <x v="3849"/>
    <b v="1"/>
    <x v="33"/>
    <x v="1"/>
    <x v="6"/>
    <x v="0"/>
    <x v="3849"/>
  </r>
  <r>
    <n v="3850"/>
    <x v="3845"/>
    <x v="3847"/>
    <x v="28"/>
    <x v="2495"/>
    <x v="2"/>
    <x v="0"/>
    <s v="USD"/>
    <x v="3831"/>
    <x v="3850"/>
    <b v="1"/>
    <x v="80"/>
    <x v="1"/>
    <x v="6"/>
    <x v="3"/>
    <x v="3850"/>
  </r>
  <r>
    <n v="3851"/>
    <x v="3846"/>
    <x v="3848"/>
    <x v="30"/>
    <x v="1483"/>
    <x v="2"/>
    <x v="1"/>
    <s v="GBP"/>
    <x v="3832"/>
    <x v="3851"/>
    <b v="1"/>
    <x v="54"/>
    <x v="1"/>
    <x v="6"/>
    <x v="0"/>
    <x v="3851"/>
  </r>
  <r>
    <n v="3852"/>
    <x v="3847"/>
    <x v="3849"/>
    <x v="3"/>
    <x v="170"/>
    <x v="2"/>
    <x v="0"/>
    <s v="USD"/>
    <x v="3833"/>
    <x v="3852"/>
    <b v="0"/>
    <x v="84"/>
    <x v="1"/>
    <x v="6"/>
    <x v="0"/>
    <x v="3852"/>
  </r>
  <r>
    <n v="3853"/>
    <x v="3848"/>
    <x v="3850"/>
    <x v="57"/>
    <x v="375"/>
    <x v="2"/>
    <x v="0"/>
    <s v="USD"/>
    <x v="3834"/>
    <x v="3853"/>
    <b v="0"/>
    <x v="84"/>
    <x v="1"/>
    <x v="6"/>
    <x v="3"/>
    <x v="3853"/>
  </r>
  <r>
    <n v="3854"/>
    <x v="3849"/>
    <x v="3851"/>
    <x v="34"/>
    <x v="2496"/>
    <x v="2"/>
    <x v="0"/>
    <s v="USD"/>
    <x v="3835"/>
    <x v="3854"/>
    <b v="0"/>
    <x v="9"/>
    <x v="1"/>
    <x v="6"/>
    <x v="0"/>
    <x v="3854"/>
  </r>
  <r>
    <n v="3855"/>
    <x v="3850"/>
    <x v="3852"/>
    <x v="28"/>
    <x v="379"/>
    <x v="2"/>
    <x v="0"/>
    <s v="USD"/>
    <x v="3836"/>
    <x v="3855"/>
    <b v="0"/>
    <x v="29"/>
    <x v="1"/>
    <x v="6"/>
    <x v="0"/>
    <x v="3855"/>
  </r>
  <r>
    <n v="3856"/>
    <x v="3851"/>
    <x v="3853"/>
    <x v="10"/>
    <x v="116"/>
    <x v="2"/>
    <x v="0"/>
    <s v="USD"/>
    <x v="3837"/>
    <x v="3856"/>
    <b v="0"/>
    <x v="29"/>
    <x v="1"/>
    <x v="6"/>
    <x v="0"/>
    <x v="3856"/>
  </r>
  <r>
    <n v="3857"/>
    <x v="3852"/>
    <x v="3854"/>
    <x v="10"/>
    <x v="92"/>
    <x v="2"/>
    <x v="0"/>
    <s v="USD"/>
    <x v="3838"/>
    <x v="3857"/>
    <b v="0"/>
    <x v="80"/>
    <x v="1"/>
    <x v="6"/>
    <x v="3"/>
    <x v="3857"/>
  </r>
  <r>
    <n v="3858"/>
    <x v="3853"/>
    <x v="3855"/>
    <x v="2"/>
    <x v="115"/>
    <x v="2"/>
    <x v="1"/>
    <s v="GBP"/>
    <x v="3839"/>
    <x v="3858"/>
    <b v="0"/>
    <x v="29"/>
    <x v="1"/>
    <x v="6"/>
    <x v="0"/>
    <x v="3858"/>
  </r>
  <r>
    <n v="3859"/>
    <x v="3854"/>
    <x v="3856"/>
    <x v="30"/>
    <x v="116"/>
    <x v="2"/>
    <x v="0"/>
    <s v="USD"/>
    <x v="3840"/>
    <x v="3859"/>
    <b v="0"/>
    <x v="29"/>
    <x v="1"/>
    <x v="6"/>
    <x v="3"/>
    <x v="3859"/>
  </r>
  <r>
    <n v="3860"/>
    <x v="3855"/>
    <x v="3857"/>
    <x v="12"/>
    <x v="848"/>
    <x v="2"/>
    <x v="0"/>
    <s v="USD"/>
    <x v="3841"/>
    <x v="3860"/>
    <b v="0"/>
    <x v="62"/>
    <x v="1"/>
    <x v="6"/>
    <x v="3"/>
    <x v="3860"/>
  </r>
  <r>
    <n v="3861"/>
    <x v="3856"/>
    <x v="3858"/>
    <x v="13"/>
    <x v="173"/>
    <x v="2"/>
    <x v="0"/>
    <s v="USD"/>
    <x v="3842"/>
    <x v="3861"/>
    <b v="0"/>
    <x v="29"/>
    <x v="1"/>
    <x v="6"/>
    <x v="3"/>
    <x v="3861"/>
  </r>
  <r>
    <n v="3862"/>
    <x v="3857"/>
    <x v="3859"/>
    <x v="51"/>
    <x v="116"/>
    <x v="2"/>
    <x v="0"/>
    <s v="USD"/>
    <x v="3843"/>
    <x v="3862"/>
    <b v="0"/>
    <x v="29"/>
    <x v="1"/>
    <x v="6"/>
    <x v="2"/>
    <x v="3862"/>
  </r>
  <r>
    <n v="3863"/>
    <x v="3858"/>
    <x v="3860"/>
    <x v="12"/>
    <x v="117"/>
    <x v="2"/>
    <x v="0"/>
    <s v="USD"/>
    <x v="3844"/>
    <x v="3863"/>
    <b v="0"/>
    <x v="78"/>
    <x v="1"/>
    <x v="6"/>
    <x v="0"/>
    <x v="3863"/>
  </r>
  <r>
    <n v="3864"/>
    <x v="3859"/>
    <x v="3861"/>
    <x v="10"/>
    <x v="177"/>
    <x v="2"/>
    <x v="0"/>
    <s v="USD"/>
    <x v="3845"/>
    <x v="3864"/>
    <b v="0"/>
    <x v="83"/>
    <x v="1"/>
    <x v="6"/>
    <x v="0"/>
    <x v="3864"/>
  </r>
  <r>
    <n v="3865"/>
    <x v="3860"/>
    <x v="3862"/>
    <x v="425"/>
    <x v="1084"/>
    <x v="2"/>
    <x v="5"/>
    <s v="CAD"/>
    <x v="3846"/>
    <x v="3865"/>
    <b v="0"/>
    <x v="25"/>
    <x v="1"/>
    <x v="6"/>
    <x v="3"/>
    <x v="3865"/>
  </r>
  <r>
    <n v="3866"/>
    <x v="3861"/>
    <x v="3863"/>
    <x v="13"/>
    <x v="143"/>
    <x v="2"/>
    <x v="0"/>
    <s v="USD"/>
    <x v="3847"/>
    <x v="3866"/>
    <b v="0"/>
    <x v="84"/>
    <x v="1"/>
    <x v="6"/>
    <x v="2"/>
    <x v="3866"/>
  </r>
  <r>
    <n v="3867"/>
    <x v="3862"/>
    <x v="3864"/>
    <x v="13"/>
    <x v="2345"/>
    <x v="2"/>
    <x v="0"/>
    <s v="USD"/>
    <x v="3848"/>
    <x v="3867"/>
    <b v="0"/>
    <x v="81"/>
    <x v="1"/>
    <x v="6"/>
    <x v="2"/>
    <x v="3867"/>
  </r>
  <r>
    <n v="3868"/>
    <x v="3863"/>
    <x v="3865"/>
    <x v="10"/>
    <x v="115"/>
    <x v="1"/>
    <x v="1"/>
    <s v="GBP"/>
    <x v="3849"/>
    <x v="3868"/>
    <b v="0"/>
    <x v="29"/>
    <x v="1"/>
    <x v="40"/>
    <x v="3"/>
    <x v="3868"/>
  </r>
  <r>
    <n v="3869"/>
    <x v="3864"/>
    <x v="3866"/>
    <x v="426"/>
    <x v="2497"/>
    <x v="1"/>
    <x v="0"/>
    <s v="USD"/>
    <x v="3850"/>
    <x v="3869"/>
    <b v="0"/>
    <x v="41"/>
    <x v="1"/>
    <x v="40"/>
    <x v="0"/>
    <x v="3869"/>
  </r>
  <r>
    <n v="3870"/>
    <x v="3865"/>
    <x v="3867"/>
    <x v="3"/>
    <x v="646"/>
    <x v="1"/>
    <x v="0"/>
    <s v="USD"/>
    <x v="3851"/>
    <x v="3870"/>
    <b v="0"/>
    <x v="73"/>
    <x v="1"/>
    <x v="40"/>
    <x v="3"/>
    <x v="3870"/>
  </r>
  <r>
    <n v="3871"/>
    <x v="3866"/>
    <x v="3868"/>
    <x v="15"/>
    <x v="130"/>
    <x v="1"/>
    <x v="0"/>
    <s v="USD"/>
    <x v="3852"/>
    <x v="3871"/>
    <b v="0"/>
    <x v="83"/>
    <x v="1"/>
    <x v="40"/>
    <x v="1"/>
    <x v="3871"/>
  </r>
  <r>
    <n v="3872"/>
    <x v="3867"/>
    <x v="3869"/>
    <x v="36"/>
    <x v="117"/>
    <x v="1"/>
    <x v="0"/>
    <s v="USD"/>
    <x v="3853"/>
    <x v="3872"/>
    <b v="0"/>
    <x v="78"/>
    <x v="1"/>
    <x v="40"/>
    <x v="0"/>
    <x v="3872"/>
  </r>
  <r>
    <n v="3873"/>
    <x v="3868"/>
    <x v="3870"/>
    <x v="62"/>
    <x v="117"/>
    <x v="1"/>
    <x v="0"/>
    <s v="USD"/>
    <x v="3854"/>
    <x v="3873"/>
    <b v="0"/>
    <x v="78"/>
    <x v="1"/>
    <x v="40"/>
    <x v="0"/>
    <x v="3873"/>
  </r>
  <r>
    <n v="3874"/>
    <x v="3869"/>
    <x v="3871"/>
    <x v="420"/>
    <x v="117"/>
    <x v="1"/>
    <x v="4"/>
    <s v="NZD"/>
    <x v="3855"/>
    <x v="3874"/>
    <b v="0"/>
    <x v="78"/>
    <x v="1"/>
    <x v="40"/>
    <x v="0"/>
    <x v="3874"/>
  </r>
  <r>
    <n v="3875"/>
    <x v="3870"/>
    <x v="3872"/>
    <x v="11"/>
    <x v="117"/>
    <x v="1"/>
    <x v="8"/>
    <s v="DKK"/>
    <x v="3856"/>
    <x v="3875"/>
    <b v="0"/>
    <x v="78"/>
    <x v="1"/>
    <x v="40"/>
    <x v="2"/>
    <x v="3875"/>
  </r>
  <r>
    <n v="3876"/>
    <x v="3871"/>
    <x v="3873"/>
    <x v="195"/>
    <x v="2498"/>
    <x v="1"/>
    <x v="1"/>
    <s v="GBP"/>
    <x v="3857"/>
    <x v="3876"/>
    <b v="0"/>
    <x v="67"/>
    <x v="1"/>
    <x v="40"/>
    <x v="2"/>
    <x v="3876"/>
  </r>
  <r>
    <n v="3877"/>
    <x v="3872"/>
    <x v="3874"/>
    <x v="31"/>
    <x v="2499"/>
    <x v="1"/>
    <x v="0"/>
    <s v="USD"/>
    <x v="3858"/>
    <x v="3877"/>
    <b v="0"/>
    <x v="25"/>
    <x v="1"/>
    <x v="40"/>
    <x v="2"/>
    <x v="3877"/>
  </r>
  <r>
    <n v="3878"/>
    <x v="3873"/>
    <x v="3875"/>
    <x v="102"/>
    <x v="115"/>
    <x v="1"/>
    <x v="0"/>
    <s v="USD"/>
    <x v="3859"/>
    <x v="3878"/>
    <b v="0"/>
    <x v="29"/>
    <x v="1"/>
    <x v="40"/>
    <x v="0"/>
    <x v="3878"/>
  </r>
  <r>
    <n v="3879"/>
    <x v="3874"/>
    <x v="3876"/>
    <x v="36"/>
    <x v="117"/>
    <x v="1"/>
    <x v="1"/>
    <s v="GBP"/>
    <x v="3860"/>
    <x v="3879"/>
    <b v="0"/>
    <x v="78"/>
    <x v="1"/>
    <x v="40"/>
    <x v="3"/>
    <x v="3879"/>
  </r>
  <r>
    <n v="3880"/>
    <x v="3875"/>
    <x v="3877"/>
    <x v="51"/>
    <x v="1255"/>
    <x v="1"/>
    <x v="1"/>
    <s v="GBP"/>
    <x v="3792"/>
    <x v="3880"/>
    <b v="0"/>
    <x v="57"/>
    <x v="1"/>
    <x v="40"/>
    <x v="3"/>
    <x v="3880"/>
  </r>
  <r>
    <n v="3881"/>
    <x v="3876"/>
    <x v="3878"/>
    <x v="2"/>
    <x v="379"/>
    <x v="1"/>
    <x v="0"/>
    <s v="USD"/>
    <x v="3861"/>
    <x v="3881"/>
    <b v="0"/>
    <x v="29"/>
    <x v="1"/>
    <x v="40"/>
    <x v="1"/>
    <x v="3881"/>
  </r>
  <r>
    <n v="3882"/>
    <x v="3877"/>
    <x v="3879"/>
    <x v="11"/>
    <x v="117"/>
    <x v="1"/>
    <x v="2"/>
    <s v="AUD"/>
    <x v="3862"/>
    <x v="3882"/>
    <b v="0"/>
    <x v="78"/>
    <x v="1"/>
    <x v="40"/>
    <x v="2"/>
    <x v="3882"/>
  </r>
  <r>
    <n v="3883"/>
    <x v="3878"/>
    <x v="3880"/>
    <x v="36"/>
    <x v="117"/>
    <x v="1"/>
    <x v="1"/>
    <s v="GBP"/>
    <x v="3863"/>
    <x v="3883"/>
    <b v="0"/>
    <x v="78"/>
    <x v="1"/>
    <x v="40"/>
    <x v="3"/>
    <x v="3883"/>
  </r>
  <r>
    <n v="3884"/>
    <x v="3879"/>
    <x v="3881"/>
    <x v="3"/>
    <x v="117"/>
    <x v="1"/>
    <x v="0"/>
    <s v="USD"/>
    <x v="3864"/>
    <x v="3884"/>
    <b v="0"/>
    <x v="78"/>
    <x v="1"/>
    <x v="40"/>
    <x v="0"/>
    <x v="3884"/>
  </r>
  <r>
    <n v="3885"/>
    <x v="3880"/>
    <x v="3882"/>
    <x v="427"/>
    <x v="117"/>
    <x v="1"/>
    <x v="0"/>
    <s v="USD"/>
    <x v="3865"/>
    <x v="3885"/>
    <b v="0"/>
    <x v="78"/>
    <x v="1"/>
    <x v="40"/>
    <x v="2"/>
    <x v="3885"/>
  </r>
  <r>
    <n v="3886"/>
    <x v="3881"/>
    <x v="3883"/>
    <x v="3"/>
    <x v="117"/>
    <x v="1"/>
    <x v="2"/>
    <s v="AUD"/>
    <x v="3866"/>
    <x v="3886"/>
    <b v="0"/>
    <x v="78"/>
    <x v="1"/>
    <x v="40"/>
    <x v="3"/>
    <x v="3886"/>
  </r>
  <r>
    <n v="3887"/>
    <x v="3882"/>
    <x v="3884"/>
    <x v="13"/>
    <x v="428"/>
    <x v="1"/>
    <x v="0"/>
    <s v="USD"/>
    <x v="3867"/>
    <x v="3887"/>
    <b v="0"/>
    <x v="84"/>
    <x v="1"/>
    <x v="40"/>
    <x v="0"/>
    <x v="3887"/>
  </r>
  <r>
    <n v="3888"/>
    <x v="3883"/>
    <x v="3885"/>
    <x v="13"/>
    <x v="2500"/>
    <x v="2"/>
    <x v="1"/>
    <s v="GBP"/>
    <x v="3868"/>
    <x v="3888"/>
    <b v="0"/>
    <x v="25"/>
    <x v="1"/>
    <x v="6"/>
    <x v="1"/>
    <x v="3888"/>
  </r>
  <r>
    <n v="3889"/>
    <x v="3884"/>
    <x v="3886"/>
    <x v="6"/>
    <x v="1497"/>
    <x v="2"/>
    <x v="0"/>
    <s v="USD"/>
    <x v="3869"/>
    <x v="3889"/>
    <b v="0"/>
    <x v="82"/>
    <x v="1"/>
    <x v="6"/>
    <x v="3"/>
    <x v="3889"/>
  </r>
  <r>
    <n v="3890"/>
    <x v="3885"/>
    <x v="3887"/>
    <x v="36"/>
    <x v="2501"/>
    <x v="2"/>
    <x v="0"/>
    <s v="USD"/>
    <x v="3870"/>
    <x v="3890"/>
    <b v="0"/>
    <x v="22"/>
    <x v="1"/>
    <x v="6"/>
    <x v="0"/>
    <x v="3890"/>
  </r>
  <r>
    <n v="3891"/>
    <x v="3886"/>
    <x v="3888"/>
    <x v="134"/>
    <x v="92"/>
    <x v="2"/>
    <x v="0"/>
    <s v="USD"/>
    <x v="3871"/>
    <x v="3891"/>
    <b v="0"/>
    <x v="63"/>
    <x v="1"/>
    <x v="6"/>
    <x v="0"/>
    <x v="3891"/>
  </r>
  <r>
    <n v="3892"/>
    <x v="3887"/>
    <x v="3889"/>
    <x v="28"/>
    <x v="117"/>
    <x v="2"/>
    <x v="0"/>
    <s v="USD"/>
    <x v="3872"/>
    <x v="3892"/>
    <b v="0"/>
    <x v="78"/>
    <x v="1"/>
    <x v="6"/>
    <x v="3"/>
    <x v="3892"/>
  </r>
  <r>
    <n v="3893"/>
    <x v="3888"/>
    <x v="3890"/>
    <x v="63"/>
    <x v="2502"/>
    <x v="2"/>
    <x v="0"/>
    <s v="USD"/>
    <x v="3873"/>
    <x v="3893"/>
    <b v="0"/>
    <x v="87"/>
    <x v="1"/>
    <x v="6"/>
    <x v="3"/>
    <x v="3893"/>
  </r>
  <r>
    <n v="3894"/>
    <x v="3889"/>
    <x v="3891"/>
    <x v="36"/>
    <x v="624"/>
    <x v="2"/>
    <x v="0"/>
    <s v="USD"/>
    <x v="3874"/>
    <x v="3894"/>
    <b v="0"/>
    <x v="202"/>
    <x v="1"/>
    <x v="6"/>
    <x v="2"/>
    <x v="3894"/>
  </r>
  <r>
    <n v="3895"/>
    <x v="3890"/>
    <x v="3892"/>
    <x v="28"/>
    <x v="155"/>
    <x v="2"/>
    <x v="0"/>
    <s v="USD"/>
    <x v="3875"/>
    <x v="3895"/>
    <b v="0"/>
    <x v="29"/>
    <x v="1"/>
    <x v="6"/>
    <x v="0"/>
    <x v="3895"/>
  </r>
  <r>
    <n v="3896"/>
    <x v="3891"/>
    <x v="3893"/>
    <x v="183"/>
    <x v="575"/>
    <x v="2"/>
    <x v="0"/>
    <s v="USD"/>
    <x v="3876"/>
    <x v="3896"/>
    <b v="0"/>
    <x v="80"/>
    <x v="1"/>
    <x v="6"/>
    <x v="3"/>
    <x v="3896"/>
  </r>
  <r>
    <n v="3897"/>
    <x v="3892"/>
    <x v="3894"/>
    <x v="30"/>
    <x v="1901"/>
    <x v="2"/>
    <x v="4"/>
    <s v="NZD"/>
    <x v="3877"/>
    <x v="3897"/>
    <b v="0"/>
    <x v="73"/>
    <x v="1"/>
    <x v="6"/>
    <x v="3"/>
    <x v="3897"/>
  </r>
  <r>
    <n v="3898"/>
    <x v="3893"/>
    <x v="3895"/>
    <x v="30"/>
    <x v="552"/>
    <x v="2"/>
    <x v="1"/>
    <s v="GBP"/>
    <x v="3878"/>
    <x v="3898"/>
    <b v="0"/>
    <x v="38"/>
    <x v="1"/>
    <x v="6"/>
    <x v="0"/>
    <x v="3898"/>
  </r>
  <r>
    <n v="3899"/>
    <x v="3894"/>
    <x v="3896"/>
    <x v="3"/>
    <x v="366"/>
    <x v="2"/>
    <x v="0"/>
    <s v="USD"/>
    <x v="3879"/>
    <x v="3899"/>
    <b v="0"/>
    <x v="84"/>
    <x v="1"/>
    <x v="6"/>
    <x v="3"/>
    <x v="3899"/>
  </r>
  <r>
    <n v="3900"/>
    <x v="3895"/>
    <x v="3897"/>
    <x v="30"/>
    <x v="2503"/>
    <x v="2"/>
    <x v="0"/>
    <s v="USD"/>
    <x v="3880"/>
    <x v="3900"/>
    <b v="0"/>
    <x v="81"/>
    <x v="1"/>
    <x v="6"/>
    <x v="0"/>
    <x v="3900"/>
  </r>
  <r>
    <n v="3901"/>
    <x v="3896"/>
    <x v="3898"/>
    <x v="9"/>
    <x v="379"/>
    <x v="2"/>
    <x v="0"/>
    <s v="USD"/>
    <x v="3881"/>
    <x v="3901"/>
    <b v="0"/>
    <x v="29"/>
    <x v="1"/>
    <x v="6"/>
    <x v="0"/>
    <x v="3901"/>
  </r>
  <r>
    <n v="3902"/>
    <x v="3897"/>
    <x v="3899"/>
    <x v="9"/>
    <x v="159"/>
    <x v="2"/>
    <x v="1"/>
    <s v="GBP"/>
    <x v="3882"/>
    <x v="3902"/>
    <b v="0"/>
    <x v="162"/>
    <x v="1"/>
    <x v="6"/>
    <x v="2"/>
    <x v="3902"/>
  </r>
  <r>
    <n v="3903"/>
    <x v="3898"/>
    <x v="3900"/>
    <x v="15"/>
    <x v="117"/>
    <x v="2"/>
    <x v="0"/>
    <s v="USD"/>
    <x v="3883"/>
    <x v="3903"/>
    <b v="0"/>
    <x v="78"/>
    <x v="1"/>
    <x v="6"/>
    <x v="0"/>
    <x v="3903"/>
  </r>
  <r>
    <n v="3904"/>
    <x v="3899"/>
    <x v="3901"/>
    <x v="3"/>
    <x v="158"/>
    <x v="2"/>
    <x v="0"/>
    <s v="USD"/>
    <x v="3884"/>
    <x v="3904"/>
    <b v="0"/>
    <x v="84"/>
    <x v="1"/>
    <x v="6"/>
    <x v="0"/>
    <x v="3904"/>
  </r>
  <r>
    <n v="3905"/>
    <x v="3900"/>
    <x v="3902"/>
    <x v="15"/>
    <x v="2504"/>
    <x v="2"/>
    <x v="1"/>
    <s v="GBP"/>
    <x v="3885"/>
    <x v="3905"/>
    <b v="0"/>
    <x v="63"/>
    <x v="1"/>
    <x v="6"/>
    <x v="0"/>
    <x v="3905"/>
  </r>
  <r>
    <n v="3906"/>
    <x v="3901"/>
    <x v="3903"/>
    <x v="15"/>
    <x v="2373"/>
    <x v="2"/>
    <x v="1"/>
    <s v="GBP"/>
    <x v="3886"/>
    <x v="3906"/>
    <b v="0"/>
    <x v="38"/>
    <x v="1"/>
    <x v="6"/>
    <x v="0"/>
    <x v="3906"/>
  </r>
  <r>
    <n v="3907"/>
    <x v="3902"/>
    <x v="3904"/>
    <x v="28"/>
    <x v="358"/>
    <x v="2"/>
    <x v="0"/>
    <s v="USD"/>
    <x v="3887"/>
    <x v="3907"/>
    <b v="0"/>
    <x v="80"/>
    <x v="1"/>
    <x v="6"/>
    <x v="3"/>
    <x v="3907"/>
  </r>
  <r>
    <n v="3908"/>
    <x v="3903"/>
    <x v="3905"/>
    <x v="47"/>
    <x v="654"/>
    <x v="2"/>
    <x v="0"/>
    <s v="USD"/>
    <x v="3888"/>
    <x v="3908"/>
    <b v="0"/>
    <x v="80"/>
    <x v="1"/>
    <x v="6"/>
    <x v="3"/>
    <x v="3908"/>
  </r>
  <r>
    <n v="3909"/>
    <x v="3904"/>
    <x v="3906"/>
    <x v="127"/>
    <x v="2503"/>
    <x v="2"/>
    <x v="0"/>
    <s v="USD"/>
    <x v="3889"/>
    <x v="3909"/>
    <b v="0"/>
    <x v="80"/>
    <x v="1"/>
    <x v="6"/>
    <x v="3"/>
    <x v="3909"/>
  </r>
  <r>
    <n v="3910"/>
    <x v="3905"/>
    <x v="3907"/>
    <x v="12"/>
    <x v="1935"/>
    <x v="2"/>
    <x v="0"/>
    <s v="USD"/>
    <x v="3890"/>
    <x v="3910"/>
    <b v="0"/>
    <x v="83"/>
    <x v="1"/>
    <x v="6"/>
    <x v="0"/>
    <x v="3910"/>
  </r>
  <r>
    <n v="3911"/>
    <x v="3906"/>
    <x v="3908"/>
    <x v="6"/>
    <x v="2505"/>
    <x v="2"/>
    <x v="0"/>
    <s v="USD"/>
    <x v="3891"/>
    <x v="3911"/>
    <b v="0"/>
    <x v="17"/>
    <x v="1"/>
    <x v="6"/>
    <x v="3"/>
    <x v="3911"/>
  </r>
  <r>
    <n v="3912"/>
    <x v="3907"/>
    <x v="3909"/>
    <x v="36"/>
    <x v="116"/>
    <x v="2"/>
    <x v="0"/>
    <s v="USD"/>
    <x v="3892"/>
    <x v="3912"/>
    <b v="0"/>
    <x v="29"/>
    <x v="1"/>
    <x v="6"/>
    <x v="0"/>
    <x v="3912"/>
  </r>
  <r>
    <n v="3913"/>
    <x v="3908"/>
    <x v="3910"/>
    <x v="3"/>
    <x v="325"/>
    <x v="2"/>
    <x v="0"/>
    <s v="USD"/>
    <x v="3893"/>
    <x v="3913"/>
    <b v="0"/>
    <x v="63"/>
    <x v="1"/>
    <x v="6"/>
    <x v="0"/>
    <x v="3913"/>
  </r>
  <r>
    <n v="3914"/>
    <x v="3909"/>
    <x v="3911"/>
    <x v="30"/>
    <x v="711"/>
    <x v="2"/>
    <x v="1"/>
    <s v="GBP"/>
    <x v="3894"/>
    <x v="3914"/>
    <b v="0"/>
    <x v="74"/>
    <x v="1"/>
    <x v="6"/>
    <x v="0"/>
    <x v="3914"/>
  </r>
  <r>
    <n v="3915"/>
    <x v="3910"/>
    <x v="3912"/>
    <x v="15"/>
    <x v="139"/>
    <x v="2"/>
    <x v="1"/>
    <s v="GBP"/>
    <x v="3895"/>
    <x v="3915"/>
    <b v="0"/>
    <x v="29"/>
    <x v="1"/>
    <x v="6"/>
    <x v="2"/>
    <x v="3915"/>
  </r>
  <r>
    <n v="3916"/>
    <x v="3911"/>
    <x v="3913"/>
    <x v="13"/>
    <x v="117"/>
    <x v="2"/>
    <x v="8"/>
    <s v="DKK"/>
    <x v="3896"/>
    <x v="3916"/>
    <b v="0"/>
    <x v="78"/>
    <x v="1"/>
    <x v="6"/>
    <x v="2"/>
    <x v="3916"/>
  </r>
  <r>
    <n v="3917"/>
    <x v="3912"/>
    <x v="3914"/>
    <x v="8"/>
    <x v="115"/>
    <x v="2"/>
    <x v="1"/>
    <s v="GBP"/>
    <x v="3897"/>
    <x v="3917"/>
    <b v="0"/>
    <x v="29"/>
    <x v="1"/>
    <x v="6"/>
    <x v="3"/>
    <x v="3917"/>
  </r>
  <r>
    <n v="3918"/>
    <x v="3913"/>
    <x v="3915"/>
    <x v="127"/>
    <x v="678"/>
    <x v="2"/>
    <x v="1"/>
    <s v="GBP"/>
    <x v="3898"/>
    <x v="3918"/>
    <b v="0"/>
    <x v="83"/>
    <x v="1"/>
    <x v="6"/>
    <x v="3"/>
    <x v="3918"/>
  </r>
  <r>
    <n v="3919"/>
    <x v="3914"/>
    <x v="3916"/>
    <x v="10"/>
    <x v="456"/>
    <x v="2"/>
    <x v="1"/>
    <s v="GBP"/>
    <x v="3899"/>
    <x v="3919"/>
    <b v="0"/>
    <x v="83"/>
    <x v="1"/>
    <x v="6"/>
    <x v="0"/>
    <x v="3919"/>
  </r>
  <r>
    <n v="3920"/>
    <x v="3915"/>
    <x v="3917"/>
    <x v="30"/>
    <x v="2503"/>
    <x v="2"/>
    <x v="1"/>
    <s v="GBP"/>
    <x v="3900"/>
    <x v="3920"/>
    <b v="0"/>
    <x v="83"/>
    <x v="1"/>
    <x v="6"/>
    <x v="2"/>
    <x v="3920"/>
  </r>
  <r>
    <n v="3921"/>
    <x v="3916"/>
    <x v="3918"/>
    <x v="9"/>
    <x v="117"/>
    <x v="2"/>
    <x v="1"/>
    <s v="GBP"/>
    <x v="3901"/>
    <x v="3921"/>
    <b v="0"/>
    <x v="78"/>
    <x v="1"/>
    <x v="6"/>
    <x v="3"/>
    <x v="3921"/>
  </r>
  <r>
    <n v="3922"/>
    <x v="3917"/>
    <x v="3919"/>
    <x v="47"/>
    <x v="377"/>
    <x v="2"/>
    <x v="0"/>
    <s v="USD"/>
    <x v="3902"/>
    <x v="3922"/>
    <b v="0"/>
    <x v="79"/>
    <x v="1"/>
    <x v="6"/>
    <x v="0"/>
    <x v="3922"/>
  </r>
  <r>
    <n v="3923"/>
    <x v="3918"/>
    <x v="3920"/>
    <x v="236"/>
    <x v="2506"/>
    <x v="2"/>
    <x v="1"/>
    <s v="GBP"/>
    <x v="3903"/>
    <x v="3923"/>
    <b v="0"/>
    <x v="57"/>
    <x v="1"/>
    <x v="6"/>
    <x v="0"/>
    <x v="3923"/>
  </r>
  <r>
    <n v="3924"/>
    <x v="3919"/>
    <x v="3921"/>
    <x v="36"/>
    <x v="2507"/>
    <x v="2"/>
    <x v="0"/>
    <s v="USD"/>
    <x v="3904"/>
    <x v="3924"/>
    <b v="0"/>
    <x v="244"/>
    <x v="1"/>
    <x v="6"/>
    <x v="3"/>
    <x v="3924"/>
  </r>
  <r>
    <n v="3925"/>
    <x v="3920"/>
    <x v="3922"/>
    <x v="325"/>
    <x v="493"/>
    <x v="2"/>
    <x v="0"/>
    <s v="USD"/>
    <x v="3905"/>
    <x v="3925"/>
    <b v="0"/>
    <x v="83"/>
    <x v="1"/>
    <x v="6"/>
    <x v="3"/>
    <x v="3925"/>
  </r>
  <r>
    <n v="3926"/>
    <x v="3921"/>
    <x v="3923"/>
    <x v="10"/>
    <x v="493"/>
    <x v="2"/>
    <x v="2"/>
    <s v="AUD"/>
    <x v="3906"/>
    <x v="3926"/>
    <b v="0"/>
    <x v="29"/>
    <x v="1"/>
    <x v="6"/>
    <x v="3"/>
    <x v="3926"/>
  </r>
  <r>
    <n v="3927"/>
    <x v="3922"/>
    <x v="3924"/>
    <x v="30"/>
    <x v="379"/>
    <x v="2"/>
    <x v="1"/>
    <s v="GBP"/>
    <x v="3907"/>
    <x v="3927"/>
    <b v="0"/>
    <x v="84"/>
    <x v="1"/>
    <x v="6"/>
    <x v="3"/>
    <x v="3927"/>
  </r>
  <r>
    <n v="3928"/>
    <x v="3923"/>
    <x v="3925"/>
    <x v="10"/>
    <x v="1208"/>
    <x v="2"/>
    <x v="0"/>
    <s v="USD"/>
    <x v="3908"/>
    <x v="3928"/>
    <b v="0"/>
    <x v="63"/>
    <x v="1"/>
    <x v="6"/>
    <x v="0"/>
    <x v="3928"/>
  </r>
  <r>
    <n v="3929"/>
    <x v="3924"/>
    <x v="3926"/>
    <x v="22"/>
    <x v="2508"/>
    <x v="2"/>
    <x v="0"/>
    <s v="USD"/>
    <x v="3909"/>
    <x v="3929"/>
    <b v="0"/>
    <x v="25"/>
    <x v="1"/>
    <x v="6"/>
    <x v="2"/>
    <x v="3929"/>
  </r>
  <r>
    <n v="3930"/>
    <x v="3925"/>
    <x v="3927"/>
    <x v="3"/>
    <x v="117"/>
    <x v="2"/>
    <x v="2"/>
    <s v="AUD"/>
    <x v="3910"/>
    <x v="3930"/>
    <b v="0"/>
    <x v="78"/>
    <x v="1"/>
    <x v="6"/>
    <x v="2"/>
    <x v="3930"/>
  </r>
  <r>
    <n v="3931"/>
    <x v="3926"/>
    <x v="3928"/>
    <x v="6"/>
    <x v="117"/>
    <x v="2"/>
    <x v="0"/>
    <s v="USD"/>
    <x v="3911"/>
    <x v="3931"/>
    <b v="0"/>
    <x v="78"/>
    <x v="1"/>
    <x v="6"/>
    <x v="0"/>
    <x v="3931"/>
  </r>
  <r>
    <n v="3932"/>
    <x v="3927"/>
    <x v="3929"/>
    <x v="14"/>
    <x v="116"/>
    <x v="2"/>
    <x v="0"/>
    <s v="USD"/>
    <x v="3912"/>
    <x v="3932"/>
    <b v="0"/>
    <x v="29"/>
    <x v="1"/>
    <x v="6"/>
    <x v="2"/>
    <x v="3932"/>
  </r>
  <r>
    <n v="3933"/>
    <x v="3928"/>
    <x v="3930"/>
    <x v="39"/>
    <x v="2509"/>
    <x v="2"/>
    <x v="0"/>
    <s v="USD"/>
    <x v="3913"/>
    <x v="3933"/>
    <b v="0"/>
    <x v="8"/>
    <x v="1"/>
    <x v="6"/>
    <x v="2"/>
    <x v="3933"/>
  </r>
  <r>
    <n v="3934"/>
    <x v="3929"/>
    <x v="3931"/>
    <x v="10"/>
    <x v="1100"/>
    <x v="2"/>
    <x v="0"/>
    <s v="USD"/>
    <x v="3914"/>
    <x v="3934"/>
    <b v="0"/>
    <x v="8"/>
    <x v="1"/>
    <x v="6"/>
    <x v="0"/>
    <x v="3934"/>
  </r>
  <r>
    <n v="3935"/>
    <x v="3930"/>
    <x v="3932"/>
    <x v="9"/>
    <x v="2510"/>
    <x v="2"/>
    <x v="1"/>
    <s v="GBP"/>
    <x v="3915"/>
    <x v="3935"/>
    <b v="0"/>
    <x v="23"/>
    <x v="1"/>
    <x v="6"/>
    <x v="0"/>
    <x v="3935"/>
  </r>
  <r>
    <n v="3936"/>
    <x v="3931"/>
    <x v="3933"/>
    <x v="22"/>
    <x v="117"/>
    <x v="2"/>
    <x v="0"/>
    <s v="USD"/>
    <x v="3916"/>
    <x v="3936"/>
    <b v="0"/>
    <x v="78"/>
    <x v="1"/>
    <x v="6"/>
    <x v="2"/>
    <x v="3936"/>
  </r>
  <r>
    <n v="3937"/>
    <x v="3932"/>
    <x v="3934"/>
    <x v="428"/>
    <x v="2511"/>
    <x v="2"/>
    <x v="0"/>
    <s v="USD"/>
    <x v="3917"/>
    <x v="3937"/>
    <b v="0"/>
    <x v="73"/>
    <x v="1"/>
    <x v="6"/>
    <x v="2"/>
    <x v="3937"/>
  </r>
  <r>
    <n v="3938"/>
    <x v="3933"/>
    <x v="3935"/>
    <x v="429"/>
    <x v="2512"/>
    <x v="2"/>
    <x v="0"/>
    <s v="USD"/>
    <x v="3918"/>
    <x v="3938"/>
    <b v="0"/>
    <x v="81"/>
    <x v="1"/>
    <x v="6"/>
    <x v="0"/>
    <x v="3938"/>
  </r>
  <r>
    <n v="3939"/>
    <x v="3934"/>
    <x v="3936"/>
    <x v="10"/>
    <x v="139"/>
    <x v="2"/>
    <x v="2"/>
    <s v="AUD"/>
    <x v="3919"/>
    <x v="3939"/>
    <b v="0"/>
    <x v="29"/>
    <x v="1"/>
    <x v="6"/>
    <x v="3"/>
    <x v="3939"/>
  </r>
  <r>
    <n v="3940"/>
    <x v="3935"/>
    <x v="3937"/>
    <x v="10"/>
    <x v="143"/>
    <x v="2"/>
    <x v="0"/>
    <s v="USD"/>
    <x v="3920"/>
    <x v="3940"/>
    <b v="0"/>
    <x v="84"/>
    <x v="1"/>
    <x v="6"/>
    <x v="3"/>
    <x v="3940"/>
  </r>
  <r>
    <n v="3941"/>
    <x v="3936"/>
    <x v="3938"/>
    <x v="62"/>
    <x v="155"/>
    <x v="2"/>
    <x v="0"/>
    <s v="USD"/>
    <x v="3921"/>
    <x v="3941"/>
    <b v="0"/>
    <x v="84"/>
    <x v="1"/>
    <x v="6"/>
    <x v="3"/>
    <x v="3941"/>
  </r>
  <r>
    <n v="3942"/>
    <x v="3937"/>
    <x v="3939"/>
    <x v="38"/>
    <x v="117"/>
    <x v="2"/>
    <x v="0"/>
    <s v="USD"/>
    <x v="3922"/>
    <x v="3942"/>
    <b v="0"/>
    <x v="78"/>
    <x v="1"/>
    <x v="6"/>
    <x v="0"/>
    <x v="3942"/>
  </r>
  <r>
    <n v="3943"/>
    <x v="3938"/>
    <x v="3940"/>
    <x v="10"/>
    <x v="2513"/>
    <x v="2"/>
    <x v="0"/>
    <s v="USD"/>
    <x v="3923"/>
    <x v="3943"/>
    <b v="0"/>
    <x v="62"/>
    <x v="1"/>
    <x v="6"/>
    <x v="0"/>
    <x v="3943"/>
  </r>
  <r>
    <n v="3944"/>
    <x v="3939"/>
    <x v="3941"/>
    <x v="10"/>
    <x v="117"/>
    <x v="2"/>
    <x v="0"/>
    <s v="USD"/>
    <x v="3924"/>
    <x v="3944"/>
    <b v="0"/>
    <x v="78"/>
    <x v="1"/>
    <x v="6"/>
    <x v="0"/>
    <x v="3944"/>
  </r>
  <r>
    <n v="3945"/>
    <x v="3940"/>
    <x v="3942"/>
    <x v="13"/>
    <x v="139"/>
    <x v="2"/>
    <x v="0"/>
    <s v="USD"/>
    <x v="3925"/>
    <x v="3945"/>
    <b v="0"/>
    <x v="29"/>
    <x v="1"/>
    <x v="6"/>
    <x v="0"/>
    <x v="3945"/>
  </r>
  <r>
    <n v="3946"/>
    <x v="3941"/>
    <x v="3943"/>
    <x v="12"/>
    <x v="666"/>
    <x v="2"/>
    <x v="0"/>
    <s v="USD"/>
    <x v="3926"/>
    <x v="3946"/>
    <b v="0"/>
    <x v="81"/>
    <x v="1"/>
    <x v="6"/>
    <x v="0"/>
    <x v="3946"/>
  </r>
  <r>
    <n v="3947"/>
    <x v="3942"/>
    <x v="3944"/>
    <x v="9"/>
    <x v="462"/>
    <x v="2"/>
    <x v="0"/>
    <s v="USD"/>
    <x v="3927"/>
    <x v="3947"/>
    <b v="0"/>
    <x v="84"/>
    <x v="1"/>
    <x v="6"/>
    <x v="2"/>
    <x v="3947"/>
  </r>
  <r>
    <n v="3948"/>
    <x v="3943"/>
    <x v="3945"/>
    <x v="11"/>
    <x v="117"/>
    <x v="2"/>
    <x v="2"/>
    <s v="AUD"/>
    <x v="3928"/>
    <x v="3948"/>
    <b v="0"/>
    <x v="78"/>
    <x v="1"/>
    <x v="6"/>
    <x v="3"/>
    <x v="3948"/>
  </r>
  <r>
    <n v="3949"/>
    <x v="3944"/>
    <x v="3946"/>
    <x v="3"/>
    <x v="2514"/>
    <x v="2"/>
    <x v="2"/>
    <s v="AUD"/>
    <x v="3929"/>
    <x v="3949"/>
    <b v="0"/>
    <x v="58"/>
    <x v="1"/>
    <x v="6"/>
    <x v="0"/>
    <x v="3949"/>
  </r>
  <r>
    <n v="3950"/>
    <x v="3945"/>
    <x v="3947"/>
    <x v="23"/>
    <x v="379"/>
    <x v="2"/>
    <x v="0"/>
    <s v="USD"/>
    <x v="3930"/>
    <x v="3950"/>
    <b v="0"/>
    <x v="29"/>
    <x v="1"/>
    <x v="6"/>
    <x v="2"/>
    <x v="3950"/>
  </r>
  <r>
    <n v="3951"/>
    <x v="3946"/>
    <x v="2849"/>
    <x v="61"/>
    <x v="116"/>
    <x v="2"/>
    <x v="17"/>
    <s v="EUR"/>
    <x v="3931"/>
    <x v="3951"/>
    <b v="0"/>
    <x v="29"/>
    <x v="1"/>
    <x v="6"/>
    <x v="2"/>
    <x v="3951"/>
  </r>
  <r>
    <n v="3952"/>
    <x v="3947"/>
    <x v="3948"/>
    <x v="91"/>
    <x v="379"/>
    <x v="2"/>
    <x v="0"/>
    <s v="USD"/>
    <x v="3932"/>
    <x v="3952"/>
    <b v="0"/>
    <x v="29"/>
    <x v="1"/>
    <x v="6"/>
    <x v="0"/>
    <x v="3952"/>
  </r>
  <r>
    <n v="3953"/>
    <x v="3948"/>
    <x v="3949"/>
    <x v="430"/>
    <x v="117"/>
    <x v="2"/>
    <x v="0"/>
    <s v="USD"/>
    <x v="3933"/>
    <x v="3953"/>
    <b v="0"/>
    <x v="78"/>
    <x v="1"/>
    <x v="6"/>
    <x v="2"/>
    <x v="3953"/>
  </r>
  <r>
    <n v="3954"/>
    <x v="3949"/>
    <x v="3950"/>
    <x v="31"/>
    <x v="117"/>
    <x v="2"/>
    <x v="5"/>
    <s v="CAD"/>
    <x v="3934"/>
    <x v="3954"/>
    <b v="0"/>
    <x v="78"/>
    <x v="1"/>
    <x v="6"/>
    <x v="3"/>
    <x v="3954"/>
  </r>
  <r>
    <n v="3955"/>
    <x v="3950"/>
    <x v="3951"/>
    <x v="257"/>
    <x v="94"/>
    <x v="2"/>
    <x v="0"/>
    <s v="USD"/>
    <x v="3935"/>
    <x v="3955"/>
    <b v="0"/>
    <x v="22"/>
    <x v="1"/>
    <x v="6"/>
    <x v="0"/>
    <x v="3955"/>
  </r>
  <r>
    <n v="3956"/>
    <x v="3951"/>
    <x v="3952"/>
    <x v="62"/>
    <x v="117"/>
    <x v="2"/>
    <x v="0"/>
    <s v="USD"/>
    <x v="3936"/>
    <x v="3956"/>
    <b v="0"/>
    <x v="78"/>
    <x v="1"/>
    <x v="6"/>
    <x v="2"/>
    <x v="3956"/>
  </r>
  <r>
    <n v="3957"/>
    <x v="3952"/>
    <x v="3953"/>
    <x v="89"/>
    <x v="1001"/>
    <x v="2"/>
    <x v="0"/>
    <s v="USD"/>
    <x v="3937"/>
    <x v="3957"/>
    <b v="0"/>
    <x v="29"/>
    <x v="1"/>
    <x v="6"/>
    <x v="2"/>
    <x v="3957"/>
  </r>
  <r>
    <n v="3958"/>
    <x v="3953"/>
    <x v="3954"/>
    <x v="13"/>
    <x v="762"/>
    <x v="2"/>
    <x v="0"/>
    <s v="USD"/>
    <x v="3938"/>
    <x v="3958"/>
    <b v="0"/>
    <x v="38"/>
    <x v="1"/>
    <x v="6"/>
    <x v="3"/>
    <x v="3958"/>
  </r>
  <r>
    <n v="3959"/>
    <x v="3954"/>
    <x v="3955"/>
    <x v="38"/>
    <x v="2515"/>
    <x v="2"/>
    <x v="0"/>
    <s v="USD"/>
    <x v="3939"/>
    <x v="3959"/>
    <b v="0"/>
    <x v="8"/>
    <x v="1"/>
    <x v="6"/>
    <x v="3"/>
    <x v="3959"/>
  </r>
  <r>
    <n v="3960"/>
    <x v="3955"/>
    <x v="3956"/>
    <x v="9"/>
    <x v="372"/>
    <x v="2"/>
    <x v="0"/>
    <s v="USD"/>
    <x v="3940"/>
    <x v="3960"/>
    <b v="0"/>
    <x v="80"/>
    <x v="1"/>
    <x v="6"/>
    <x v="0"/>
    <x v="3960"/>
  </r>
  <r>
    <n v="3961"/>
    <x v="3956"/>
    <x v="3957"/>
    <x v="10"/>
    <x v="577"/>
    <x v="2"/>
    <x v="1"/>
    <s v="GBP"/>
    <x v="3941"/>
    <x v="3961"/>
    <b v="0"/>
    <x v="84"/>
    <x v="1"/>
    <x v="6"/>
    <x v="3"/>
    <x v="3961"/>
  </r>
  <r>
    <n v="3962"/>
    <x v="3957"/>
    <x v="3958"/>
    <x v="123"/>
    <x v="372"/>
    <x v="2"/>
    <x v="1"/>
    <s v="GBP"/>
    <x v="3942"/>
    <x v="3962"/>
    <b v="0"/>
    <x v="83"/>
    <x v="1"/>
    <x v="6"/>
    <x v="0"/>
    <x v="3962"/>
  </r>
  <r>
    <n v="3963"/>
    <x v="3958"/>
    <x v="3959"/>
    <x v="3"/>
    <x v="117"/>
    <x v="2"/>
    <x v="5"/>
    <s v="CAD"/>
    <x v="3943"/>
    <x v="3963"/>
    <b v="0"/>
    <x v="78"/>
    <x v="1"/>
    <x v="6"/>
    <x v="0"/>
    <x v="3963"/>
  </r>
  <r>
    <n v="3964"/>
    <x v="3959"/>
    <x v="3960"/>
    <x v="13"/>
    <x v="691"/>
    <x v="2"/>
    <x v="0"/>
    <s v="USD"/>
    <x v="3944"/>
    <x v="3964"/>
    <b v="0"/>
    <x v="83"/>
    <x v="1"/>
    <x v="6"/>
    <x v="0"/>
    <x v="3964"/>
  </r>
  <r>
    <n v="3965"/>
    <x v="3960"/>
    <x v="3961"/>
    <x v="13"/>
    <x v="2516"/>
    <x v="2"/>
    <x v="0"/>
    <s v="USD"/>
    <x v="3945"/>
    <x v="3965"/>
    <b v="0"/>
    <x v="80"/>
    <x v="1"/>
    <x v="6"/>
    <x v="2"/>
    <x v="3965"/>
  </r>
  <r>
    <n v="3966"/>
    <x v="3961"/>
    <x v="3962"/>
    <x v="51"/>
    <x v="372"/>
    <x v="2"/>
    <x v="0"/>
    <s v="USD"/>
    <x v="3946"/>
    <x v="3966"/>
    <b v="0"/>
    <x v="84"/>
    <x v="1"/>
    <x v="6"/>
    <x v="3"/>
    <x v="3966"/>
  </r>
  <r>
    <n v="3967"/>
    <x v="3962"/>
    <x v="3963"/>
    <x v="180"/>
    <x v="22"/>
    <x v="2"/>
    <x v="0"/>
    <s v="USD"/>
    <x v="3947"/>
    <x v="3967"/>
    <b v="0"/>
    <x v="73"/>
    <x v="1"/>
    <x v="6"/>
    <x v="1"/>
    <x v="3967"/>
  </r>
  <r>
    <n v="3968"/>
    <x v="3963"/>
    <x v="3964"/>
    <x v="10"/>
    <x v="2517"/>
    <x v="2"/>
    <x v="0"/>
    <s v="USD"/>
    <x v="3948"/>
    <x v="3968"/>
    <b v="0"/>
    <x v="202"/>
    <x v="1"/>
    <x v="6"/>
    <x v="2"/>
    <x v="3968"/>
  </r>
  <r>
    <n v="3969"/>
    <x v="3964"/>
    <x v="3965"/>
    <x v="431"/>
    <x v="2518"/>
    <x v="2"/>
    <x v="0"/>
    <s v="USD"/>
    <x v="3949"/>
    <x v="3969"/>
    <b v="0"/>
    <x v="79"/>
    <x v="1"/>
    <x v="6"/>
    <x v="2"/>
    <x v="3969"/>
  </r>
  <r>
    <n v="3970"/>
    <x v="3965"/>
    <x v="3966"/>
    <x v="36"/>
    <x v="143"/>
    <x v="2"/>
    <x v="0"/>
    <s v="USD"/>
    <x v="3950"/>
    <x v="3970"/>
    <b v="0"/>
    <x v="84"/>
    <x v="1"/>
    <x v="6"/>
    <x v="2"/>
    <x v="3970"/>
  </r>
  <r>
    <n v="3971"/>
    <x v="3966"/>
    <x v="3967"/>
    <x v="32"/>
    <x v="2519"/>
    <x v="2"/>
    <x v="0"/>
    <s v="USD"/>
    <x v="3951"/>
    <x v="3971"/>
    <b v="0"/>
    <x v="79"/>
    <x v="1"/>
    <x v="6"/>
    <x v="3"/>
    <x v="3971"/>
  </r>
  <r>
    <n v="3972"/>
    <x v="3967"/>
    <x v="3968"/>
    <x v="28"/>
    <x v="2518"/>
    <x v="2"/>
    <x v="0"/>
    <s v="USD"/>
    <x v="3952"/>
    <x v="3972"/>
    <b v="0"/>
    <x v="22"/>
    <x v="1"/>
    <x v="6"/>
    <x v="3"/>
    <x v="3972"/>
  </r>
  <r>
    <n v="3973"/>
    <x v="3968"/>
    <x v="3969"/>
    <x v="10"/>
    <x v="2520"/>
    <x v="2"/>
    <x v="0"/>
    <s v="USD"/>
    <x v="3953"/>
    <x v="3973"/>
    <b v="0"/>
    <x v="77"/>
    <x v="1"/>
    <x v="6"/>
    <x v="2"/>
    <x v="3973"/>
  </r>
  <r>
    <n v="3974"/>
    <x v="3969"/>
    <x v="3970"/>
    <x v="28"/>
    <x v="1002"/>
    <x v="2"/>
    <x v="1"/>
    <s v="GBP"/>
    <x v="3954"/>
    <x v="3974"/>
    <b v="0"/>
    <x v="202"/>
    <x v="1"/>
    <x v="6"/>
    <x v="2"/>
    <x v="3974"/>
  </r>
  <r>
    <n v="3975"/>
    <x v="3970"/>
    <x v="3971"/>
    <x v="432"/>
    <x v="117"/>
    <x v="2"/>
    <x v="0"/>
    <s v="USD"/>
    <x v="3955"/>
    <x v="3975"/>
    <b v="0"/>
    <x v="78"/>
    <x v="1"/>
    <x v="6"/>
    <x v="2"/>
    <x v="3975"/>
  </r>
  <r>
    <n v="3976"/>
    <x v="3971"/>
    <x v="3972"/>
    <x v="46"/>
    <x v="972"/>
    <x v="2"/>
    <x v="0"/>
    <s v="USD"/>
    <x v="3956"/>
    <x v="3976"/>
    <b v="0"/>
    <x v="73"/>
    <x v="1"/>
    <x v="6"/>
    <x v="3"/>
    <x v="3976"/>
  </r>
  <r>
    <n v="3977"/>
    <x v="3972"/>
    <x v="3973"/>
    <x v="161"/>
    <x v="2521"/>
    <x v="2"/>
    <x v="0"/>
    <s v="USD"/>
    <x v="3957"/>
    <x v="3977"/>
    <b v="0"/>
    <x v="79"/>
    <x v="1"/>
    <x v="6"/>
    <x v="2"/>
    <x v="3977"/>
  </r>
  <r>
    <n v="3978"/>
    <x v="3973"/>
    <x v="3974"/>
    <x v="13"/>
    <x v="2522"/>
    <x v="2"/>
    <x v="0"/>
    <s v="USD"/>
    <x v="3958"/>
    <x v="3978"/>
    <b v="0"/>
    <x v="22"/>
    <x v="1"/>
    <x v="6"/>
    <x v="3"/>
    <x v="3978"/>
  </r>
  <r>
    <n v="3979"/>
    <x v="3974"/>
    <x v="3975"/>
    <x v="12"/>
    <x v="178"/>
    <x v="2"/>
    <x v="1"/>
    <s v="GBP"/>
    <x v="3959"/>
    <x v="3979"/>
    <b v="0"/>
    <x v="79"/>
    <x v="1"/>
    <x v="6"/>
    <x v="0"/>
    <x v="3979"/>
  </r>
  <r>
    <n v="3980"/>
    <x v="3975"/>
    <x v="3976"/>
    <x v="30"/>
    <x v="2202"/>
    <x v="2"/>
    <x v="0"/>
    <s v="USD"/>
    <x v="3960"/>
    <x v="3980"/>
    <b v="0"/>
    <x v="63"/>
    <x v="1"/>
    <x v="6"/>
    <x v="3"/>
    <x v="3980"/>
  </r>
  <r>
    <n v="3981"/>
    <x v="3357"/>
    <x v="3357"/>
    <x v="11"/>
    <x v="1281"/>
    <x v="2"/>
    <x v="0"/>
    <s v="USD"/>
    <x v="3961"/>
    <x v="3981"/>
    <b v="0"/>
    <x v="63"/>
    <x v="1"/>
    <x v="6"/>
    <x v="2"/>
    <x v="3981"/>
  </r>
  <r>
    <n v="3982"/>
    <x v="3976"/>
    <x v="3977"/>
    <x v="16"/>
    <x v="575"/>
    <x v="2"/>
    <x v="1"/>
    <s v="GBP"/>
    <x v="3962"/>
    <x v="3982"/>
    <b v="0"/>
    <x v="81"/>
    <x v="1"/>
    <x v="6"/>
    <x v="0"/>
    <x v="3982"/>
  </r>
  <r>
    <n v="3983"/>
    <x v="3977"/>
    <x v="3978"/>
    <x v="433"/>
    <x v="2523"/>
    <x v="2"/>
    <x v="0"/>
    <s v="USD"/>
    <x v="3963"/>
    <x v="3983"/>
    <b v="0"/>
    <x v="67"/>
    <x v="1"/>
    <x v="6"/>
    <x v="3"/>
    <x v="3983"/>
  </r>
  <r>
    <n v="3984"/>
    <x v="3978"/>
    <x v="3979"/>
    <x v="15"/>
    <x v="483"/>
    <x v="2"/>
    <x v="1"/>
    <s v="GBP"/>
    <x v="3964"/>
    <x v="3984"/>
    <b v="0"/>
    <x v="73"/>
    <x v="1"/>
    <x v="6"/>
    <x v="3"/>
    <x v="3984"/>
  </r>
  <r>
    <n v="3985"/>
    <x v="3979"/>
    <x v="3980"/>
    <x v="13"/>
    <x v="762"/>
    <x v="2"/>
    <x v="0"/>
    <s v="USD"/>
    <x v="3965"/>
    <x v="3985"/>
    <b v="0"/>
    <x v="10"/>
    <x v="1"/>
    <x v="6"/>
    <x v="2"/>
    <x v="3985"/>
  </r>
  <r>
    <n v="3986"/>
    <x v="3980"/>
    <x v="3981"/>
    <x v="10"/>
    <x v="2524"/>
    <x v="2"/>
    <x v="1"/>
    <s v="GBP"/>
    <x v="3966"/>
    <x v="3986"/>
    <b v="0"/>
    <x v="62"/>
    <x v="1"/>
    <x v="6"/>
    <x v="2"/>
    <x v="3986"/>
  </r>
  <r>
    <n v="3987"/>
    <x v="3981"/>
    <x v="3982"/>
    <x v="44"/>
    <x v="118"/>
    <x v="2"/>
    <x v="1"/>
    <s v="GBP"/>
    <x v="3967"/>
    <x v="3987"/>
    <b v="0"/>
    <x v="62"/>
    <x v="1"/>
    <x v="6"/>
    <x v="3"/>
    <x v="3987"/>
  </r>
  <r>
    <n v="3988"/>
    <x v="3982"/>
    <x v="3983"/>
    <x v="15"/>
    <x v="573"/>
    <x v="2"/>
    <x v="0"/>
    <s v="USD"/>
    <x v="3968"/>
    <x v="3988"/>
    <b v="0"/>
    <x v="80"/>
    <x v="1"/>
    <x v="6"/>
    <x v="0"/>
    <x v="3988"/>
  </r>
  <r>
    <n v="3989"/>
    <x v="3983"/>
    <x v="3984"/>
    <x v="9"/>
    <x v="117"/>
    <x v="2"/>
    <x v="0"/>
    <s v="USD"/>
    <x v="3969"/>
    <x v="3989"/>
    <b v="0"/>
    <x v="78"/>
    <x v="1"/>
    <x v="6"/>
    <x v="0"/>
    <x v="3989"/>
  </r>
  <r>
    <n v="3990"/>
    <x v="3984"/>
    <x v="3985"/>
    <x v="409"/>
    <x v="2525"/>
    <x v="2"/>
    <x v="1"/>
    <s v="GBP"/>
    <x v="3970"/>
    <x v="3990"/>
    <b v="0"/>
    <x v="83"/>
    <x v="1"/>
    <x v="6"/>
    <x v="2"/>
    <x v="3990"/>
  </r>
  <r>
    <n v="3991"/>
    <x v="3985"/>
    <x v="3986"/>
    <x v="2"/>
    <x v="173"/>
    <x v="2"/>
    <x v="0"/>
    <s v="USD"/>
    <x v="3971"/>
    <x v="3991"/>
    <b v="0"/>
    <x v="29"/>
    <x v="1"/>
    <x v="6"/>
    <x v="0"/>
    <x v="3991"/>
  </r>
  <r>
    <n v="3992"/>
    <x v="3986"/>
    <x v="3987"/>
    <x v="3"/>
    <x v="2526"/>
    <x v="2"/>
    <x v="0"/>
    <s v="USD"/>
    <x v="3972"/>
    <x v="3992"/>
    <b v="0"/>
    <x v="82"/>
    <x v="1"/>
    <x v="6"/>
    <x v="0"/>
    <x v="3992"/>
  </r>
  <r>
    <n v="3993"/>
    <x v="3987"/>
    <x v="3988"/>
    <x v="63"/>
    <x v="158"/>
    <x v="2"/>
    <x v="0"/>
    <s v="USD"/>
    <x v="3973"/>
    <x v="3993"/>
    <b v="0"/>
    <x v="29"/>
    <x v="1"/>
    <x v="6"/>
    <x v="0"/>
    <x v="3993"/>
  </r>
  <r>
    <n v="3994"/>
    <x v="3988"/>
    <x v="3989"/>
    <x v="13"/>
    <x v="139"/>
    <x v="2"/>
    <x v="0"/>
    <s v="USD"/>
    <x v="3974"/>
    <x v="3994"/>
    <b v="0"/>
    <x v="29"/>
    <x v="1"/>
    <x v="6"/>
    <x v="3"/>
    <x v="3994"/>
  </r>
  <r>
    <n v="3995"/>
    <x v="3989"/>
    <x v="3990"/>
    <x v="48"/>
    <x v="119"/>
    <x v="2"/>
    <x v="1"/>
    <s v="GBP"/>
    <x v="3975"/>
    <x v="3995"/>
    <b v="0"/>
    <x v="80"/>
    <x v="1"/>
    <x v="6"/>
    <x v="0"/>
    <x v="3995"/>
  </r>
  <r>
    <n v="3996"/>
    <x v="3990"/>
    <x v="3991"/>
    <x v="9"/>
    <x v="2527"/>
    <x v="2"/>
    <x v="0"/>
    <s v="USD"/>
    <x v="3976"/>
    <x v="3996"/>
    <b v="0"/>
    <x v="57"/>
    <x v="1"/>
    <x v="6"/>
    <x v="3"/>
    <x v="3996"/>
  </r>
  <r>
    <n v="3997"/>
    <x v="3991"/>
    <x v="3992"/>
    <x v="9"/>
    <x v="117"/>
    <x v="2"/>
    <x v="1"/>
    <s v="GBP"/>
    <x v="3977"/>
    <x v="3997"/>
    <b v="0"/>
    <x v="78"/>
    <x v="1"/>
    <x v="6"/>
    <x v="0"/>
    <x v="3997"/>
  </r>
  <r>
    <n v="3998"/>
    <x v="3992"/>
    <x v="3993"/>
    <x v="21"/>
    <x v="526"/>
    <x v="2"/>
    <x v="0"/>
    <s v="USD"/>
    <x v="3978"/>
    <x v="3998"/>
    <b v="0"/>
    <x v="8"/>
    <x v="1"/>
    <x v="6"/>
    <x v="0"/>
    <x v="3998"/>
  </r>
  <r>
    <n v="3999"/>
    <x v="3993"/>
    <x v="3994"/>
    <x v="39"/>
    <x v="2528"/>
    <x v="2"/>
    <x v="0"/>
    <s v="USD"/>
    <x v="3979"/>
    <x v="3999"/>
    <b v="0"/>
    <x v="25"/>
    <x v="1"/>
    <x v="6"/>
    <x v="3"/>
    <x v="3999"/>
  </r>
  <r>
    <n v="4000"/>
    <x v="3994"/>
    <x v="3995"/>
    <x v="6"/>
    <x v="115"/>
    <x v="2"/>
    <x v="0"/>
    <s v="USD"/>
    <x v="3980"/>
    <x v="4000"/>
    <b v="0"/>
    <x v="29"/>
    <x v="1"/>
    <x v="6"/>
    <x v="2"/>
    <x v="4000"/>
  </r>
  <r>
    <n v="4001"/>
    <x v="3995"/>
    <x v="3996"/>
    <x v="38"/>
    <x v="2508"/>
    <x v="2"/>
    <x v="1"/>
    <s v="GBP"/>
    <x v="1748"/>
    <x v="4001"/>
    <b v="0"/>
    <x v="25"/>
    <x v="1"/>
    <x v="6"/>
    <x v="1"/>
    <x v="4001"/>
  </r>
  <r>
    <n v="4002"/>
    <x v="3996"/>
    <x v="3997"/>
    <x v="21"/>
    <x v="1937"/>
    <x v="2"/>
    <x v="0"/>
    <s v="USD"/>
    <x v="3981"/>
    <x v="4002"/>
    <b v="0"/>
    <x v="80"/>
    <x v="1"/>
    <x v="6"/>
    <x v="3"/>
    <x v="4002"/>
  </r>
  <r>
    <n v="4003"/>
    <x v="3997"/>
    <x v="3960"/>
    <x v="13"/>
    <x v="1671"/>
    <x v="2"/>
    <x v="0"/>
    <s v="USD"/>
    <x v="3982"/>
    <x v="4003"/>
    <b v="0"/>
    <x v="84"/>
    <x v="1"/>
    <x v="6"/>
    <x v="0"/>
    <x v="4003"/>
  </r>
  <r>
    <n v="4004"/>
    <x v="3998"/>
    <x v="3998"/>
    <x v="2"/>
    <x v="116"/>
    <x v="2"/>
    <x v="0"/>
    <s v="USD"/>
    <x v="3983"/>
    <x v="4004"/>
    <b v="0"/>
    <x v="29"/>
    <x v="1"/>
    <x v="6"/>
    <x v="3"/>
    <x v="4004"/>
  </r>
  <r>
    <n v="4005"/>
    <x v="3999"/>
    <x v="3999"/>
    <x v="9"/>
    <x v="130"/>
    <x v="2"/>
    <x v="0"/>
    <s v="USD"/>
    <x v="3984"/>
    <x v="4005"/>
    <b v="0"/>
    <x v="84"/>
    <x v="1"/>
    <x v="6"/>
    <x v="3"/>
    <x v="4005"/>
  </r>
  <r>
    <n v="4006"/>
    <x v="4000"/>
    <x v="4000"/>
    <x v="11"/>
    <x v="369"/>
    <x v="2"/>
    <x v="0"/>
    <s v="USD"/>
    <x v="3985"/>
    <x v="4006"/>
    <b v="0"/>
    <x v="29"/>
    <x v="1"/>
    <x v="6"/>
    <x v="2"/>
    <x v="4006"/>
  </r>
  <r>
    <n v="4007"/>
    <x v="3988"/>
    <x v="4001"/>
    <x v="13"/>
    <x v="139"/>
    <x v="2"/>
    <x v="0"/>
    <s v="USD"/>
    <x v="3986"/>
    <x v="4007"/>
    <b v="0"/>
    <x v="29"/>
    <x v="1"/>
    <x v="6"/>
    <x v="3"/>
    <x v="4007"/>
  </r>
  <r>
    <n v="4008"/>
    <x v="4001"/>
    <x v="4002"/>
    <x v="28"/>
    <x v="177"/>
    <x v="2"/>
    <x v="1"/>
    <s v="GBP"/>
    <x v="3987"/>
    <x v="4008"/>
    <b v="0"/>
    <x v="80"/>
    <x v="1"/>
    <x v="6"/>
    <x v="0"/>
    <x v="4008"/>
  </r>
  <r>
    <n v="4009"/>
    <x v="4002"/>
    <x v="4003"/>
    <x v="434"/>
    <x v="735"/>
    <x v="2"/>
    <x v="1"/>
    <s v="GBP"/>
    <x v="3988"/>
    <x v="4009"/>
    <b v="0"/>
    <x v="83"/>
    <x v="1"/>
    <x v="6"/>
    <x v="3"/>
    <x v="4009"/>
  </r>
  <r>
    <n v="4010"/>
    <x v="4003"/>
    <x v="4004"/>
    <x v="312"/>
    <x v="2529"/>
    <x v="2"/>
    <x v="0"/>
    <s v="USD"/>
    <x v="3989"/>
    <x v="4010"/>
    <b v="0"/>
    <x v="44"/>
    <x v="1"/>
    <x v="6"/>
    <x v="3"/>
    <x v="4010"/>
  </r>
  <r>
    <n v="4011"/>
    <x v="4004"/>
    <x v="4005"/>
    <x v="49"/>
    <x v="1820"/>
    <x v="2"/>
    <x v="1"/>
    <s v="GBP"/>
    <x v="3990"/>
    <x v="4011"/>
    <b v="0"/>
    <x v="80"/>
    <x v="1"/>
    <x v="6"/>
    <x v="3"/>
    <x v="4011"/>
  </r>
  <r>
    <n v="4012"/>
    <x v="4005"/>
    <x v="4006"/>
    <x v="435"/>
    <x v="117"/>
    <x v="2"/>
    <x v="1"/>
    <s v="GBP"/>
    <x v="3991"/>
    <x v="4012"/>
    <b v="0"/>
    <x v="78"/>
    <x v="1"/>
    <x v="6"/>
    <x v="0"/>
    <x v="4012"/>
  </r>
  <r>
    <n v="4013"/>
    <x v="4006"/>
    <x v="4007"/>
    <x v="13"/>
    <x v="375"/>
    <x v="2"/>
    <x v="0"/>
    <s v="USD"/>
    <x v="3992"/>
    <x v="4013"/>
    <b v="0"/>
    <x v="84"/>
    <x v="1"/>
    <x v="6"/>
    <x v="0"/>
    <x v="4013"/>
  </r>
  <r>
    <n v="4014"/>
    <x v="4007"/>
    <x v="4008"/>
    <x v="7"/>
    <x v="117"/>
    <x v="2"/>
    <x v="0"/>
    <s v="USD"/>
    <x v="3993"/>
    <x v="4014"/>
    <b v="0"/>
    <x v="78"/>
    <x v="1"/>
    <x v="6"/>
    <x v="2"/>
    <x v="4014"/>
  </r>
  <r>
    <n v="4015"/>
    <x v="4008"/>
    <x v="4009"/>
    <x v="39"/>
    <x v="116"/>
    <x v="2"/>
    <x v="0"/>
    <s v="USD"/>
    <x v="3994"/>
    <x v="4015"/>
    <b v="0"/>
    <x v="29"/>
    <x v="1"/>
    <x v="6"/>
    <x v="0"/>
    <x v="4015"/>
  </r>
  <r>
    <n v="4016"/>
    <x v="4009"/>
    <x v="4010"/>
    <x v="2"/>
    <x v="119"/>
    <x v="2"/>
    <x v="1"/>
    <s v="GBP"/>
    <x v="3995"/>
    <x v="4016"/>
    <b v="0"/>
    <x v="63"/>
    <x v="1"/>
    <x v="6"/>
    <x v="3"/>
    <x v="4016"/>
  </r>
  <r>
    <n v="4017"/>
    <x v="4010"/>
    <x v="4011"/>
    <x v="3"/>
    <x v="522"/>
    <x v="2"/>
    <x v="0"/>
    <s v="USD"/>
    <x v="3996"/>
    <x v="4017"/>
    <b v="0"/>
    <x v="84"/>
    <x v="1"/>
    <x v="6"/>
    <x v="3"/>
    <x v="4017"/>
  </r>
  <r>
    <n v="4018"/>
    <x v="4011"/>
    <x v="4012"/>
    <x v="15"/>
    <x v="176"/>
    <x v="2"/>
    <x v="1"/>
    <s v="GBP"/>
    <x v="3997"/>
    <x v="4018"/>
    <b v="0"/>
    <x v="80"/>
    <x v="1"/>
    <x v="6"/>
    <x v="2"/>
    <x v="4018"/>
  </r>
  <r>
    <n v="4019"/>
    <x v="4012"/>
    <x v="4013"/>
    <x v="8"/>
    <x v="792"/>
    <x v="2"/>
    <x v="0"/>
    <s v="USD"/>
    <x v="3998"/>
    <x v="4019"/>
    <b v="0"/>
    <x v="80"/>
    <x v="1"/>
    <x v="6"/>
    <x v="2"/>
    <x v="4019"/>
  </r>
  <r>
    <n v="4020"/>
    <x v="4013"/>
    <x v="4014"/>
    <x v="20"/>
    <x v="173"/>
    <x v="2"/>
    <x v="0"/>
    <s v="USD"/>
    <x v="3999"/>
    <x v="4020"/>
    <b v="0"/>
    <x v="83"/>
    <x v="1"/>
    <x v="6"/>
    <x v="0"/>
    <x v="4020"/>
  </r>
  <r>
    <n v="4021"/>
    <x v="4014"/>
    <x v="4015"/>
    <x v="36"/>
    <x v="366"/>
    <x v="2"/>
    <x v="0"/>
    <s v="USD"/>
    <x v="4000"/>
    <x v="4021"/>
    <b v="0"/>
    <x v="84"/>
    <x v="1"/>
    <x v="6"/>
    <x v="3"/>
    <x v="4021"/>
  </r>
  <r>
    <n v="4022"/>
    <x v="4015"/>
    <x v="4016"/>
    <x v="102"/>
    <x v="2530"/>
    <x v="2"/>
    <x v="0"/>
    <s v="USD"/>
    <x v="4001"/>
    <x v="4022"/>
    <b v="0"/>
    <x v="438"/>
    <x v="1"/>
    <x v="6"/>
    <x v="3"/>
    <x v="4022"/>
  </r>
  <r>
    <n v="4023"/>
    <x v="4016"/>
    <x v="4017"/>
    <x v="39"/>
    <x v="117"/>
    <x v="2"/>
    <x v="0"/>
    <s v="USD"/>
    <x v="4002"/>
    <x v="4023"/>
    <b v="0"/>
    <x v="78"/>
    <x v="1"/>
    <x v="6"/>
    <x v="2"/>
    <x v="4023"/>
  </r>
  <r>
    <n v="4024"/>
    <x v="4017"/>
    <x v="4018"/>
    <x v="134"/>
    <x v="115"/>
    <x v="2"/>
    <x v="0"/>
    <s v="USD"/>
    <x v="4003"/>
    <x v="4024"/>
    <b v="0"/>
    <x v="29"/>
    <x v="1"/>
    <x v="6"/>
    <x v="0"/>
    <x v="4024"/>
  </r>
  <r>
    <n v="4025"/>
    <x v="4018"/>
    <x v="4019"/>
    <x v="10"/>
    <x v="156"/>
    <x v="2"/>
    <x v="6"/>
    <s v="EUR"/>
    <x v="4004"/>
    <x v="4025"/>
    <b v="0"/>
    <x v="80"/>
    <x v="1"/>
    <x v="6"/>
    <x v="0"/>
    <x v="4025"/>
  </r>
  <r>
    <n v="4026"/>
    <x v="4019"/>
    <x v="4020"/>
    <x v="23"/>
    <x v="117"/>
    <x v="2"/>
    <x v="0"/>
    <s v="USD"/>
    <x v="4005"/>
    <x v="4026"/>
    <b v="0"/>
    <x v="78"/>
    <x v="1"/>
    <x v="6"/>
    <x v="0"/>
    <x v="4026"/>
  </r>
  <r>
    <n v="4027"/>
    <x v="4020"/>
    <x v="4021"/>
    <x v="9"/>
    <x v="394"/>
    <x v="2"/>
    <x v="0"/>
    <s v="USD"/>
    <x v="4006"/>
    <x v="4027"/>
    <b v="0"/>
    <x v="63"/>
    <x v="1"/>
    <x v="6"/>
    <x v="1"/>
    <x v="4027"/>
  </r>
  <r>
    <n v="4028"/>
    <x v="4021"/>
    <x v="4022"/>
    <x v="13"/>
    <x v="2531"/>
    <x v="2"/>
    <x v="0"/>
    <s v="USD"/>
    <x v="4007"/>
    <x v="4028"/>
    <b v="0"/>
    <x v="202"/>
    <x v="1"/>
    <x v="6"/>
    <x v="3"/>
    <x v="4028"/>
  </r>
  <r>
    <n v="4029"/>
    <x v="4022"/>
    <x v="4023"/>
    <x v="22"/>
    <x v="117"/>
    <x v="2"/>
    <x v="0"/>
    <s v="USD"/>
    <x v="4008"/>
    <x v="4029"/>
    <b v="0"/>
    <x v="78"/>
    <x v="1"/>
    <x v="6"/>
    <x v="0"/>
    <x v="4029"/>
  </r>
  <r>
    <n v="4030"/>
    <x v="4023"/>
    <x v="4024"/>
    <x v="30"/>
    <x v="402"/>
    <x v="2"/>
    <x v="0"/>
    <s v="USD"/>
    <x v="4009"/>
    <x v="4030"/>
    <b v="0"/>
    <x v="79"/>
    <x v="1"/>
    <x v="6"/>
    <x v="2"/>
    <x v="4030"/>
  </r>
  <r>
    <n v="4031"/>
    <x v="4024"/>
    <x v="4025"/>
    <x v="10"/>
    <x v="117"/>
    <x v="2"/>
    <x v="0"/>
    <s v="USD"/>
    <x v="4010"/>
    <x v="4031"/>
    <b v="0"/>
    <x v="78"/>
    <x v="1"/>
    <x v="6"/>
    <x v="3"/>
    <x v="4031"/>
  </r>
  <r>
    <n v="4032"/>
    <x v="4025"/>
    <x v="4026"/>
    <x v="436"/>
    <x v="2532"/>
    <x v="2"/>
    <x v="0"/>
    <s v="USD"/>
    <x v="4011"/>
    <x v="4032"/>
    <b v="0"/>
    <x v="63"/>
    <x v="1"/>
    <x v="6"/>
    <x v="0"/>
    <x v="4032"/>
  </r>
  <r>
    <n v="4033"/>
    <x v="4026"/>
    <x v="4027"/>
    <x v="437"/>
    <x v="2533"/>
    <x v="2"/>
    <x v="1"/>
    <s v="GBP"/>
    <x v="4012"/>
    <x v="4033"/>
    <b v="0"/>
    <x v="225"/>
    <x v="1"/>
    <x v="6"/>
    <x v="2"/>
    <x v="4033"/>
  </r>
  <r>
    <n v="4034"/>
    <x v="4027"/>
    <x v="4028"/>
    <x v="438"/>
    <x v="148"/>
    <x v="2"/>
    <x v="0"/>
    <s v="USD"/>
    <x v="4013"/>
    <x v="4034"/>
    <b v="0"/>
    <x v="84"/>
    <x v="1"/>
    <x v="6"/>
    <x v="0"/>
    <x v="4034"/>
  </r>
  <r>
    <n v="4035"/>
    <x v="4028"/>
    <x v="4029"/>
    <x v="3"/>
    <x v="2534"/>
    <x v="2"/>
    <x v="0"/>
    <s v="USD"/>
    <x v="4014"/>
    <x v="4035"/>
    <b v="0"/>
    <x v="20"/>
    <x v="1"/>
    <x v="6"/>
    <x v="3"/>
    <x v="4035"/>
  </r>
  <r>
    <n v="4036"/>
    <x v="4029"/>
    <x v="3326"/>
    <x v="12"/>
    <x v="2535"/>
    <x v="2"/>
    <x v="0"/>
    <s v="USD"/>
    <x v="4015"/>
    <x v="4036"/>
    <b v="0"/>
    <x v="57"/>
    <x v="1"/>
    <x v="6"/>
    <x v="3"/>
    <x v="4036"/>
  </r>
  <r>
    <n v="4037"/>
    <x v="4030"/>
    <x v="4030"/>
    <x v="176"/>
    <x v="439"/>
    <x v="2"/>
    <x v="0"/>
    <s v="USD"/>
    <x v="4016"/>
    <x v="4037"/>
    <b v="0"/>
    <x v="84"/>
    <x v="1"/>
    <x v="6"/>
    <x v="2"/>
    <x v="4037"/>
  </r>
  <r>
    <n v="4038"/>
    <x v="4031"/>
    <x v="4031"/>
    <x v="30"/>
    <x v="356"/>
    <x v="2"/>
    <x v="0"/>
    <s v="USD"/>
    <x v="4017"/>
    <x v="4038"/>
    <b v="0"/>
    <x v="80"/>
    <x v="1"/>
    <x v="6"/>
    <x v="3"/>
    <x v="4038"/>
  </r>
  <r>
    <n v="4039"/>
    <x v="4032"/>
    <x v="4032"/>
    <x v="2"/>
    <x v="452"/>
    <x v="2"/>
    <x v="0"/>
    <s v="USD"/>
    <x v="4018"/>
    <x v="4039"/>
    <b v="0"/>
    <x v="81"/>
    <x v="1"/>
    <x v="6"/>
    <x v="0"/>
    <x v="4039"/>
  </r>
  <r>
    <n v="4040"/>
    <x v="4033"/>
    <x v="4033"/>
    <x v="6"/>
    <x v="911"/>
    <x v="2"/>
    <x v="0"/>
    <s v="USD"/>
    <x v="4019"/>
    <x v="4040"/>
    <b v="0"/>
    <x v="84"/>
    <x v="1"/>
    <x v="6"/>
    <x v="0"/>
    <x v="4040"/>
  </r>
  <r>
    <n v="4041"/>
    <x v="4034"/>
    <x v="4034"/>
    <x v="10"/>
    <x v="577"/>
    <x v="2"/>
    <x v="1"/>
    <s v="GBP"/>
    <x v="4020"/>
    <x v="4041"/>
    <b v="0"/>
    <x v="84"/>
    <x v="1"/>
    <x v="6"/>
    <x v="2"/>
    <x v="4041"/>
  </r>
  <r>
    <n v="4042"/>
    <x v="4035"/>
    <x v="4035"/>
    <x v="3"/>
    <x v="577"/>
    <x v="2"/>
    <x v="0"/>
    <s v="USD"/>
    <x v="4021"/>
    <x v="4042"/>
    <b v="0"/>
    <x v="83"/>
    <x v="1"/>
    <x v="6"/>
    <x v="3"/>
    <x v="4042"/>
  </r>
  <r>
    <n v="4043"/>
    <x v="4036"/>
    <x v="4036"/>
    <x v="43"/>
    <x v="117"/>
    <x v="2"/>
    <x v="5"/>
    <s v="CAD"/>
    <x v="4022"/>
    <x v="4043"/>
    <b v="0"/>
    <x v="78"/>
    <x v="1"/>
    <x v="6"/>
    <x v="3"/>
    <x v="4043"/>
  </r>
  <r>
    <n v="4044"/>
    <x v="4037"/>
    <x v="4037"/>
    <x v="20"/>
    <x v="1175"/>
    <x v="2"/>
    <x v="0"/>
    <s v="USD"/>
    <x v="4023"/>
    <x v="4044"/>
    <b v="0"/>
    <x v="80"/>
    <x v="1"/>
    <x v="6"/>
    <x v="0"/>
    <x v="4044"/>
  </r>
  <r>
    <n v="4045"/>
    <x v="4038"/>
    <x v="4038"/>
    <x v="10"/>
    <x v="116"/>
    <x v="2"/>
    <x v="2"/>
    <s v="AUD"/>
    <x v="4024"/>
    <x v="4045"/>
    <b v="0"/>
    <x v="29"/>
    <x v="1"/>
    <x v="6"/>
    <x v="3"/>
    <x v="4045"/>
  </r>
  <r>
    <n v="4046"/>
    <x v="4039"/>
    <x v="4039"/>
    <x v="439"/>
    <x v="75"/>
    <x v="2"/>
    <x v="0"/>
    <s v="USD"/>
    <x v="4025"/>
    <x v="4046"/>
    <b v="0"/>
    <x v="8"/>
    <x v="1"/>
    <x v="6"/>
    <x v="3"/>
    <x v="4046"/>
  </r>
  <r>
    <n v="4047"/>
    <x v="4040"/>
    <x v="4040"/>
    <x v="10"/>
    <x v="178"/>
    <x v="2"/>
    <x v="0"/>
    <s v="USD"/>
    <x v="4026"/>
    <x v="4047"/>
    <b v="0"/>
    <x v="80"/>
    <x v="1"/>
    <x v="6"/>
    <x v="3"/>
    <x v="4047"/>
  </r>
  <r>
    <n v="4048"/>
    <x v="4041"/>
    <x v="4041"/>
    <x v="73"/>
    <x v="2536"/>
    <x v="2"/>
    <x v="1"/>
    <s v="GBP"/>
    <x v="4027"/>
    <x v="4048"/>
    <b v="0"/>
    <x v="110"/>
    <x v="1"/>
    <x v="6"/>
    <x v="2"/>
    <x v="4048"/>
  </r>
  <r>
    <n v="4049"/>
    <x v="4042"/>
    <x v="4042"/>
    <x v="22"/>
    <x v="1486"/>
    <x v="2"/>
    <x v="0"/>
    <s v="USD"/>
    <x v="4028"/>
    <x v="4049"/>
    <b v="0"/>
    <x v="29"/>
    <x v="1"/>
    <x v="6"/>
    <x v="0"/>
    <x v="4049"/>
  </r>
  <r>
    <n v="4050"/>
    <x v="4043"/>
    <x v="4043"/>
    <x v="15"/>
    <x v="116"/>
    <x v="2"/>
    <x v="0"/>
    <s v="USD"/>
    <x v="4029"/>
    <x v="4050"/>
    <b v="0"/>
    <x v="29"/>
    <x v="1"/>
    <x v="6"/>
    <x v="3"/>
    <x v="4050"/>
  </r>
  <r>
    <n v="4051"/>
    <x v="4044"/>
    <x v="4044"/>
    <x v="2"/>
    <x v="117"/>
    <x v="2"/>
    <x v="0"/>
    <s v="USD"/>
    <x v="4030"/>
    <x v="4051"/>
    <b v="0"/>
    <x v="78"/>
    <x v="1"/>
    <x v="6"/>
    <x v="3"/>
    <x v="4051"/>
  </r>
  <r>
    <n v="4052"/>
    <x v="4045"/>
    <x v="4045"/>
    <x v="9"/>
    <x v="1673"/>
    <x v="2"/>
    <x v="0"/>
    <s v="USD"/>
    <x v="4031"/>
    <x v="4052"/>
    <b v="0"/>
    <x v="62"/>
    <x v="1"/>
    <x v="6"/>
    <x v="3"/>
    <x v="4052"/>
  </r>
  <r>
    <n v="4053"/>
    <x v="4046"/>
    <x v="4046"/>
    <x v="2"/>
    <x v="178"/>
    <x v="2"/>
    <x v="1"/>
    <s v="GBP"/>
    <x v="4032"/>
    <x v="4053"/>
    <b v="0"/>
    <x v="84"/>
    <x v="1"/>
    <x v="6"/>
    <x v="3"/>
    <x v="4053"/>
  </r>
  <r>
    <n v="4054"/>
    <x v="4047"/>
    <x v="4047"/>
    <x v="440"/>
    <x v="117"/>
    <x v="2"/>
    <x v="0"/>
    <s v="USD"/>
    <x v="4033"/>
    <x v="4054"/>
    <b v="0"/>
    <x v="78"/>
    <x v="1"/>
    <x v="6"/>
    <x v="2"/>
    <x v="4054"/>
  </r>
  <r>
    <n v="4055"/>
    <x v="4048"/>
    <x v="4048"/>
    <x v="10"/>
    <x v="695"/>
    <x v="2"/>
    <x v="1"/>
    <s v="GBP"/>
    <x v="4034"/>
    <x v="4055"/>
    <b v="0"/>
    <x v="64"/>
    <x v="1"/>
    <x v="6"/>
    <x v="3"/>
    <x v="4055"/>
  </r>
  <r>
    <n v="4056"/>
    <x v="4049"/>
    <x v="4049"/>
    <x v="15"/>
    <x v="1955"/>
    <x v="2"/>
    <x v="0"/>
    <s v="USD"/>
    <x v="4035"/>
    <x v="4056"/>
    <b v="0"/>
    <x v="82"/>
    <x v="1"/>
    <x v="6"/>
    <x v="2"/>
    <x v="4056"/>
  </r>
  <r>
    <n v="4057"/>
    <x v="4050"/>
    <x v="4050"/>
    <x v="8"/>
    <x v="2537"/>
    <x v="2"/>
    <x v="1"/>
    <s v="GBP"/>
    <x v="4036"/>
    <x v="4057"/>
    <b v="0"/>
    <x v="79"/>
    <x v="1"/>
    <x v="6"/>
    <x v="0"/>
    <x v="4057"/>
  </r>
  <r>
    <n v="4058"/>
    <x v="4051"/>
    <x v="4051"/>
    <x v="192"/>
    <x v="483"/>
    <x v="2"/>
    <x v="0"/>
    <s v="USD"/>
    <x v="3268"/>
    <x v="4058"/>
    <b v="0"/>
    <x v="80"/>
    <x v="1"/>
    <x v="6"/>
    <x v="2"/>
    <x v="4058"/>
  </r>
  <r>
    <n v="4059"/>
    <x v="4052"/>
    <x v="4052"/>
    <x v="3"/>
    <x v="156"/>
    <x v="2"/>
    <x v="5"/>
    <s v="CAD"/>
    <x v="4037"/>
    <x v="4059"/>
    <b v="0"/>
    <x v="63"/>
    <x v="1"/>
    <x v="6"/>
    <x v="3"/>
    <x v="4059"/>
  </r>
  <r>
    <n v="4060"/>
    <x v="4053"/>
    <x v="4053"/>
    <x v="3"/>
    <x v="2516"/>
    <x v="2"/>
    <x v="5"/>
    <s v="CAD"/>
    <x v="4038"/>
    <x v="4060"/>
    <b v="0"/>
    <x v="81"/>
    <x v="1"/>
    <x v="6"/>
    <x v="3"/>
    <x v="4060"/>
  </r>
  <r>
    <n v="4061"/>
    <x v="4054"/>
    <x v="4054"/>
    <x v="441"/>
    <x v="117"/>
    <x v="2"/>
    <x v="0"/>
    <s v="USD"/>
    <x v="4039"/>
    <x v="4061"/>
    <b v="0"/>
    <x v="78"/>
    <x v="1"/>
    <x v="6"/>
    <x v="2"/>
    <x v="4061"/>
  </r>
  <r>
    <n v="4062"/>
    <x v="4055"/>
    <x v="4055"/>
    <x v="22"/>
    <x v="2538"/>
    <x v="2"/>
    <x v="0"/>
    <s v="USD"/>
    <x v="4040"/>
    <x v="4062"/>
    <b v="0"/>
    <x v="83"/>
    <x v="1"/>
    <x v="6"/>
    <x v="2"/>
    <x v="4062"/>
  </r>
  <r>
    <n v="4063"/>
    <x v="4056"/>
    <x v="4056"/>
    <x v="196"/>
    <x v="2503"/>
    <x v="2"/>
    <x v="1"/>
    <s v="GBP"/>
    <x v="4041"/>
    <x v="4063"/>
    <b v="0"/>
    <x v="82"/>
    <x v="1"/>
    <x v="6"/>
    <x v="3"/>
    <x v="4063"/>
  </r>
  <r>
    <n v="4064"/>
    <x v="4057"/>
    <x v="4057"/>
    <x v="13"/>
    <x v="2285"/>
    <x v="2"/>
    <x v="2"/>
    <s v="AUD"/>
    <x v="4042"/>
    <x v="4064"/>
    <b v="0"/>
    <x v="79"/>
    <x v="1"/>
    <x v="6"/>
    <x v="0"/>
    <x v="4064"/>
  </r>
  <r>
    <n v="4065"/>
    <x v="4058"/>
    <x v="4058"/>
    <x v="23"/>
    <x v="2539"/>
    <x v="2"/>
    <x v="0"/>
    <s v="USD"/>
    <x v="4043"/>
    <x v="4065"/>
    <b v="0"/>
    <x v="80"/>
    <x v="1"/>
    <x v="6"/>
    <x v="3"/>
    <x v="4065"/>
  </r>
  <r>
    <n v="4066"/>
    <x v="4059"/>
    <x v="4059"/>
    <x v="36"/>
    <x v="379"/>
    <x v="2"/>
    <x v="0"/>
    <s v="USD"/>
    <x v="4044"/>
    <x v="4066"/>
    <b v="0"/>
    <x v="29"/>
    <x v="1"/>
    <x v="6"/>
    <x v="2"/>
    <x v="4066"/>
  </r>
  <r>
    <n v="4067"/>
    <x v="4060"/>
    <x v="3887"/>
    <x v="10"/>
    <x v="631"/>
    <x v="2"/>
    <x v="0"/>
    <s v="USD"/>
    <x v="4045"/>
    <x v="4067"/>
    <b v="0"/>
    <x v="57"/>
    <x v="1"/>
    <x v="6"/>
    <x v="0"/>
    <x v="4067"/>
  </r>
  <r>
    <n v="4068"/>
    <x v="4061"/>
    <x v="4060"/>
    <x v="442"/>
    <x v="2540"/>
    <x v="2"/>
    <x v="0"/>
    <s v="USD"/>
    <x v="4046"/>
    <x v="4068"/>
    <b v="0"/>
    <x v="29"/>
    <x v="1"/>
    <x v="6"/>
    <x v="2"/>
    <x v="4068"/>
  </r>
  <r>
    <n v="4069"/>
    <x v="4062"/>
    <x v="4061"/>
    <x v="21"/>
    <x v="357"/>
    <x v="2"/>
    <x v="1"/>
    <s v="GBP"/>
    <x v="4047"/>
    <x v="4069"/>
    <b v="0"/>
    <x v="62"/>
    <x v="1"/>
    <x v="6"/>
    <x v="0"/>
    <x v="4069"/>
  </r>
  <r>
    <n v="4070"/>
    <x v="4063"/>
    <x v="4062"/>
    <x v="28"/>
    <x v="785"/>
    <x v="2"/>
    <x v="0"/>
    <s v="USD"/>
    <x v="4048"/>
    <x v="4070"/>
    <b v="0"/>
    <x v="79"/>
    <x v="1"/>
    <x v="6"/>
    <x v="0"/>
    <x v="4070"/>
  </r>
  <r>
    <n v="4071"/>
    <x v="4064"/>
    <x v="4063"/>
    <x v="22"/>
    <x v="117"/>
    <x v="2"/>
    <x v="14"/>
    <s v="MXN"/>
    <x v="4049"/>
    <x v="4071"/>
    <b v="0"/>
    <x v="78"/>
    <x v="1"/>
    <x v="6"/>
    <x v="2"/>
    <x v="4071"/>
  </r>
  <r>
    <n v="4072"/>
    <x v="4065"/>
    <x v="4064"/>
    <x v="28"/>
    <x v="460"/>
    <x v="2"/>
    <x v="1"/>
    <s v="GBP"/>
    <x v="4050"/>
    <x v="4072"/>
    <b v="0"/>
    <x v="84"/>
    <x v="1"/>
    <x v="6"/>
    <x v="3"/>
    <x v="4072"/>
  </r>
  <r>
    <n v="4073"/>
    <x v="4066"/>
    <x v="4065"/>
    <x v="8"/>
    <x v="2541"/>
    <x v="2"/>
    <x v="0"/>
    <s v="USD"/>
    <x v="4051"/>
    <x v="4073"/>
    <b v="0"/>
    <x v="84"/>
    <x v="1"/>
    <x v="6"/>
    <x v="0"/>
    <x v="4073"/>
  </r>
  <r>
    <n v="4074"/>
    <x v="4067"/>
    <x v="4066"/>
    <x v="181"/>
    <x v="2542"/>
    <x v="2"/>
    <x v="1"/>
    <s v="GBP"/>
    <x v="4052"/>
    <x v="4074"/>
    <b v="0"/>
    <x v="64"/>
    <x v="1"/>
    <x v="6"/>
    <x v="0"/>
    <x v="4074"/>
  </r>
  <r>
    <n v="4075"/>
    <x v="4068"/>
    <x v="4067"/>
    <x v="13"/>
    <x v="2543"/>
    <x v="2"/>
    <x v="1"/>
    <s v="GBP"/>
    <x v="4053"/>
    <x v="4075"/>
    <b v="0"/>
    <x v="62"/>
    <x v="1"/>
    <x v="6"/>
    <x v="3"/>
    <x v="4075"/>
  </r>
  <r>
    <n v="4076"/>
    <x v="4069"/>
    <x v="4068"/>
    <x v="176"/>
    <x v="117"/>
    <x v="2"/>
    <x v="0"/>
    <s v="USD"/>
    <x v="4054"/>
    <x v="4076"/>
    <b v="0"/>
    <x v="78"/>
    <x v="1"/>
    <x v="6"/>
    <x v="3"/>
    <x v="4076"/>
  </r>
  <r>
    <n v="4077"/>
    <x v="4070"/>
    <x v="4069"/>
    <x v="36"/>
    <x v="2544"/>
    <x v="2"/>
    <x v="0"/>
    <s v="USD"/>
    <x v="4055"/>
    <x v="4077"/>
    <b v="0"/>
    <x v="79"/>
    <x v="1"/>
    <x v="6"/>
    <x v="2"/>
    <x v="4077"/>
  </r>
  <r>
    <n v="4078"/>
    <x v="4071"/>
    <x v="4070"/>
    <x v="49"/>
    <x v="117"/>
    <x v="2"/>
    <x v="1"/>
    <s v="GBP"/>
    <x v="4056"/>
    <x v="4078"/>
    <b v="0"/>
    <x v="78"/>
    <x v="1"/>
    <x v="6"/>
    <x v="2"/>
    <x v="4078"/>
  </r>
  <r>
    <n v="4079"/>
    <x v="4072"/>
    <x v="4071"/>
    <x v="9"/>
    <x v="139"/>
    <x v="2"/>
    <x v="0"/>
    <s v="USD"/>
    <x v="4057"/>
    <x v="4079"/>
    <b v="0"/>
    <x v="29"/>
    <x v="1"/>
    <x v="6"/>
    <x v="2"/>
    <x v="4079"/>
  </r>
  <r>
    <n v="4080"/>
    <x v="4073"/>
    <x v="4072"/>
    <x v="9"/>
    <x v="117"/>
    <x v="2"/>
    <x v="0"/>
    <s v="USD"/>
    <x v="4058"/>
    <x v="4080"/>
    <b v="0"/>
    <x v="78"/>
    <x v="1"/>
    <x v="6"/>
    <x v="2"/>
    <x v="4080"/>
  </r>
  <r>
    <n v="4081"/>
    <x v="4074"/>
    <x v="4073"/>
    <x v="443"/>
    <x v="457"/>
    <x v="2"/>
    <x v="0"/>
    <s v="USD"/>
    <x v="4059"/>
    <x v="4081"/>
    <b v="0"/>
    <x v="8"/>
    <x v="1"/>
    <x v="6"/>
    <x v="0"/>
    <x v="4081"/>
  </r>
  <r>
    <n v="4082"/>
    <x v="4075"/>
    <x v="4074"/>
    <x v="325"/>
    <x v="158"/>
    <x v="2"/>
    <x v="0"/>
    <s v="USD"/>
    <x v="4060"/>
    <x v="4082"/>
    <b v="0"/>
    <x v="84"/>
    <x v="1"/>
    <x v="6"/>
    <x v="0"/>
    <x v="4082"/>
  </r>
  <r>
    <n v="4083"/>
    <x v="4076"/>
    <x v="4075"/>
    <x v="8"/>
    <x v="2545"/>
    <x v="2"/>
    <x v="0"/>
    <s v="USD"/>
    <x v="4061"/>
    <x v="4083"/>
    <b v="0"/>
    <x v="79"/>
    <x v="1"/>
    <x v="6"/>
    <x v="0"/>
    <x v="4083"/>
  </r>
  <r>
    <n v="4084"/>
    <x v="4077"/>
    <x v="4076"/>
    <x v="9"/>
    <x v="115"/>
    <x v="2"/>
    <x v="13"/>
    <s v="EUR"/>
    <x v="4062"/>
    <x v="4084"/>
    <b v="0"/>
    <x v="29"/>
    <x v="1"/>
    <x v="6"/>
    <x v="2"/>
    <x v="4084"/>
  </r>
  <r>
    <n v="4085"/>
    <x v="4078"/>
    <x v="4077"/>
    <x v="8"/>
    <x v="115"/>
    <x v="2"/>
    <x v="0"/>
    <s v="USD"/>
    <x v="4063"/>
    <x v="4085"/>
    <b v="0"/>
    <x v="29"/>
    <x v="1"/>
    <x v="6"/>
    <x v="0"/>
    <x v="4085"/>
  </r>
  <r>
    <n v="4086"/>
    <x v="4079"/>
    <x v="4078"/>
    <x v="28"/>
    <x v="779"/>
    <x v="2"/>
    <x v="0"/>
    <s v="USD"/>
    <x v="4064"/>
    <x v="4086"/>
    <b v="0"/>
    <x v="81"/>
    <x v="1"/>
    <x v="6"/>
    <x v="0"/>
    <x v="4086"/>
  </r>
  <r>
    <n v="4087"/>
    <x v="4080"/>
    <x v="4079"/>
    <x v="376"/>
    <x v="117"/>
    <x v="2"/>
    <x v="0"/>
    <s v="USD"/>
    <x v="4065"/>
    <x v="4087"/>
    <b v="0"/>
    <x v="78"/>
    <x v="1"/>
    <x v="6"/>
    <x v="2"/>
    <x v="4087"/>
  </r>
  <r>
    <n v="4088"/>
    <x v="4081"/>
    <x v="4080"/>
    <x v="13"/>
    <x v="1168"/>
    <x v="2"/>
    <x v="1"/>
    <s v="GBP"/>
    <x v="4066"/>
    <x v="4088"/>
    <b v="0"/>
    <x v="83"/>
    <x v="1"/>
    <x v="6"/>
    <x v="3"/>
    <x v="4088"/>
  </r>
  <r>
    <n v="4089"/>
    <x v="4082"/>
    <x v="4081"/>
    <x v="10"/>
    <x v="739"/>
    <x v="2"/>
    <x v="0"/>
    <s v="USD"/>
    <x v="4067"/>
    <x v="4089"/>
    <b v="0"/>
    <x v="22"/>
    <x v="1"/>
    <x v="6"/>
    <x v="0"/>
    <x v="4089"/>
  </r>
  <r>
    <n v="4090"/>
    <x v="4083"/>
    <x v="4082"/>
    <x v="28"/>
    <x v="573"/>
    <x v="2"/>
    <x v="0"/>
    <s v="USD"/>
    <x v="4068"/>
    <x v="4090"/>
    <b v="0"/>
    <x v="83"/>
    <x v="1"/>
    <x v="6"/>
    <x v="0"/>
    <x v="4090"/>
  </r>
  <r>
    <n v="4091"/>
    <x v="4084"/>
    <x v="4083"/>
    <x v="183"/>
    <x v="2546"/>
    <x v="2"/>
    <x v="0"/>
    <s v="USD"/>
    <x v="4069"/>
    <x v="4091"/>
    <b v="0"/>
    <x v="22"/>
    <x v="1"/>
    <x v="6"/>
    <x v="3"/>
    <x v="4091"/>
  </r>
  <r>
    <n v="4092"/>
    <x v="4085"/>
    <x v="4084"/>
    <x v="74"/>
    <x v="170"/>
    <x v="2"/>
    <x v="0"/>
    <s v="USD"/>
    <x v="4070"/>
    <x v="4092"/>
    <b v="0"/>
    <x v="29"/>
    <x v="1"/>
    <x v="6"/>
    <x v="0"/>
    <x v="4092"/>
  </r>
  <r>
    <n v="4093"/>
    <x v="4086"/>
    <x v="4085"/>
    <x v="30"/>
    <x v="177"/>
    <x v="2"/>
    <x v="1"/>
    <s v="GBP"/>
    <x v="4071"/>
    <x v="4093"/>
    <b v="0"/>
    <x v="80"/>
    <x v="1"/>
    <x v="6"/>
    <x v="0"/>
    <x v="4093"/>
  </r>
  <r>
    <n v="4094"/>
    <x v="4087"/>
    <x v="4086"/>
    <x v="13"/>
    <x v="655"/>
    <x v="2"/>
    <x v="0"/>
    <s v="USD"/>
    <x v="4072"/>
    <x v="4094"/>
    <b v="0"/>
    <x v="22"/>
    <x v="1"/>
    <x v="6"/>
    <x v="3"/>
    <x v="4094"/>
  </r>
  <r>
    <n v="4095"/>
    <x v="4088"/>
    <x v="4087"/>
    <x v="11"/>
    <x v="25"/>
    <x v="2"/>
    <x v="14"/>
    <s v="MXN"/>
    <x v="4073"/>
    <x v="4095"/>
    <b v="0"/>
    <x v="29"/>
    <x v="1"/>
    <x v="6"/>
    <x v="2"/>
    <x v="4095"/>
  </r>
  <r>
    <n v="4096"/>
    <x v="4089"/>
    <x v="4088"/>
    <x v="8"/>
    <x v="402"/>
    <x v="2"/>
    <x v="1"/>
    <s v="GBP"/>
    <x v="4074"/>
    <x v="4096"/>
    <b v="0"/>
    <x v="81"/>
    <x v="1"/>
    <x v="6"/>
    <x v="1"/>
    <x v="4096"/>
  </r>
  <r>
    <n v="4097"/>
    <x v="4090"/>
    <x v="4089"/>
    <x v="3"/>
    <x v="117"/>
    <x v="2"/>
    <x v="1"/>
    <s v="GBP"/>
    <x v="4075"/>
    <x v="4097"/>
    <b v="0"/>
    <x v="78"/>
    <x v="1"/>
    <x v="6"/>
    <x v="0"/>
    <x v="4097"/>
  </r>
  <r>
    <n v="4098"/>
    <x v="4091"/>
    <x v="4090"/>
    <x v="96"/>
    <x v="117"/>
    <x v="2"/>
    <x v="0"/>
    <s v="USD"/>
    <x v="4076"/>
    <x v="4098"/>
    <b v="0"/>
    <x v="78"/>
    <x v="1"/>
    <x v="6"/>
    <x v="2"/>
    <x v="4098"/>
  </r>
  <r>
    <n v="4099"/>
    <x v="4092"/>
    <x v="4091"/>
    <x v="37"/>
    <x v="155"/>
    <x v="2"/>
    <x v="0"/>
    <s v="USD"/>
    <x v="4077"/>
    <x v="4099"/>
    <b v="0"/>
    <x v="29"/>
    <x v="1"/>
    <x v="6"/>
    <x v="2"/>
    <x v="4099"/>
  </r>
  <r>
    <n v="4100"/>
    <x v="4093"/>
    <x v="4092"/>
    <x v="444"/>
    <x v="117"/>
    <x v="2"/>
    <x v="0"/>
    <s v="USD"/>
    <x v="4078"/>
    <x v="4100"/>
    <b v="0"/>
    <x v="78"/>
    <x v="1"/>
    <x v="6"/>
    <x v="3"/>
    <x v="4100"/>
  </r>
  <r>
    <n v="4101"/>
    <x v="4094"/>
    <x v="4093"/>
    <x v="20"/>
    <x v="117"/>
    <x v="2"/>
    <x v="0"/>
    <s v="USD"/>
    <x v="4079"/>
    <x v="4101"/>
    <b v="0"/>
    <x v="78"/>
    <x v="1"/>
    <x v="6"/>
    <x v="2"/>
    <x v="4101"/>
  </r>
  <r>
    <n v="4102"/>
    <x v="4095"/>
    <x v="4094"/>
    <x v="2"/>
    <x v="2547"/>
    <x v="2"/>
    <x v="0"/>
    <s v="USD"/>
    <x v="4080"/>
    <x v="4102"/>
    <b v="0"/>
    <x v="79"/>
    <x v="1"/>
    <x v="6"/>
    <x v="2"/>
    <x v="4102"/>
  </r>
  <r>
    <n v="4103"/>
    <x v="4096"/>
    <x v="4095"/>
    <x v="28"/>
    <x v="173"/>
    <x v="2"/>
    <x v="0"/>
    <s v="USD"/>
    <x v="4081"/>
    <x v="4103"/>
    <b v="0"/>
    <x v="79"/>
    <x v="1"/>
    <x v="6"/>
    <x v="0"/>
    <x v="4103"/>
  </r>
  <r>
    <n v="4104"/>
    <x v="4097"/>
    <x v="4096"/>
    <x v="9"/>
    <x v="762"/>
    <x v="2"/>
    <x v="2"/>
    <s v="AUD"/>
    <x v="4082"/>
    <x v="4104"/>
    <b v="0"/>
    <x v="25"/>
    <x v="1"/>
    <x v="6"/>
    <x v="2"/>
    <x v="4104"/>
  </r>
  <r>
    <n v="4105"/>
    <x v="4098"/>
    <x v="4097"/>
    <x v="287"/>
    <x v="2094"/>
    <x v="2"/>
    <x v="14"/>
    <s v="MXN"/>
    <x v="4083"/>
    <x v="4105"/>
    <b v="0"/>
    <x v="79"/>
    <x v="1"/>
    <x v="6"/>
    <x v="2"/>
    <x v="4105"/>
  </r>
  <r>
    <n v="4106"/>
    <x v="4099"/>
    <x v="4098"/>
    <x v="10"/>
    <x v="2404"/>
    <x v="2"/>
    <x v="0"/>
    <s v="USD"/>
    <x v="4084"/>
    <x v="4106"/>
    <b v="0"/>
    <x v="51"/>
    <x v="1"/>
    <x v="6"/>
    <x v="0"/>
    <x v="4106"/>
  </r>
  <r>
    <n v="4107"/>
    <x v="4100"/>
    <x v="4099"/>
    <x v="13"/>
    <x v="781"/>
    <x v="2"/>
    <x v="0"/>
    <s v="USD"/>
    <x v="4085"/>
    <x v="4107"/>
    <b v="0"/>
    <x v="80"/>
    <x v="1"/>
    <x v="6"/>
    <x v="3"/>
    <x v="4107"/>
  </r>
  <r>
    <n v="4108"/>
    <x v="4101"/>
    <x v="4100"/>
    <x v="9"/>
    <x v="1765"/>
    <x v="2"/>
    <x v="0"/>
    <s v="USD"/>
    <x v="4086"/>
    <x v="4108"/>
    <b v="0"/>
    <x v="29"/>
    <x v="1"/>
    <x v="6"/>
    <x v="1"/>
    <x v="4108"/>
  </r>
  <r>
    <n v="4109"/>
    <x v="4102"/>
    <x v="4101"/>
    <x v="2"/>
    <x v="117"/>
    <x v="2"/>
    <x v="1"/>
    <s v="GBP"/>
    <x v="4087"/>
    <x v="4109"/>
    <b v="0"/>
    <x v="78"/>
    <x v="1"/>
    <x v="6"/>
    <x v="0"/>
    <x v="4109"/>
  </r>
  <r>
    <n v="4110"/>
    <x v="4103"/>
    <x v="4102"/>
    <x v="43"/>
    <x v="1726"/>
    <x v="2"/>
    <x v="1"/>
    <s v="GBP"/>
    <x v="4088"/>
    <x v="4110"/>
    <b v="0"/>
    <x v="79"/>
    <x v="1"/>
    <x v="6"/>
    <x v="2"/>
    <x v="4110"/>
  </r>
  <r>
    <n v="4111"/>
    <x v="4104"/>
    <x v="4103"/>
    <x v="9"/>
    <x v="1077"/>
    <x v="2"/>
    <x v="0"/>
    <s v="USD"/>
    <x v="4089"/>
    <x v="4111"/>
    <b v="0"/>
    <x v="79"/>
    <x v="1"/>
    <x v="6"/>
    <x v="0"/>
    <x v="4111"/>
  </r>
  <r>
    <n v="4112"/>
    <x v="4105"/>
    <x v="2849"/>
    <x v="30"/>
    <x v="116"/>
    <x v="2"/>
    <x v="17"/>
    <s v="EUR"/>
    <x v="4090"/>
    <x v="4112"/>
    <b v="0"/>
    <x v="29"/>
    <x v="1"/>
    <x v="6"/>
    <x v="2"/>
    <x v="4112"/>
  </r>
  <r>
    <n v="4113"/>
    <x v="4106"/>
    <x v="4104"/>
    <x v="15"/>
    <x v="158"/>
    <x v="2"/>
    <x v="0"/>
    <s v="USD"/>
    <x v="4091"/>
    <x v="4113"/>
    <b v="0"/>
    <x v="83"/>
    <x v="1"/>
    <x v="6"/>
    <x v="0"/>
    <x v="41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BADA23-0C7D-5948-A2ED-6D86DDECA93A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E18" firstHeaderRow="1" firstDataRow="2" firstDataCol="1" rowPageCount="2" colPageCount="1"/>
  <pivotFields count="18">
    <pivotField showAll="0"/>
    <pivotField showAll="0">
      <items count="4108">
        <item x="2978"/>
        <item x="3269"/>
        <item x="3401"/>
        <item x="3151"/>
        <item x="3282"/>
        <item x="3733"/>
        <item x="2863"/>
        <item x="3256"/>
        <item x="3414"/>
        <item x="3922"/>
        <item x="3843"/>
        <item x="3536"/>
        <item x="48"/>
        <item x="3520"/>
        <item x="3451"/>
        <item x="1023"/>
        <item x="3444"/>
        <item x="3934"/>
        <item x="3915"/>
        <item x="2946"/>
        <item x="4048"/>
        <item x="4046"/>
        <item x="3243"/>
        <item x="1747"/>
        <item x="3991"/>
        <item x="486"/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430"/>
        <item x="3368"/>
        <item x="1503"/>
        <item x="3836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877"/>
        <item x="302"/>
        <item x="764"/>
        <item x="1025"/>
        <item x="3758"/>
        <item x="2309"/>
        <item x="2397"/>
        <item x="146"/>
        <item x="3229"/>
        <item x="34"/>
        <item x="1048"/>
        <item x="232"/>
        <item x="2619"/>
        <item x="3390"/>
        <item x="3056"/>
        <item x="1429"/>
        <item x="2525"/>
        <item x="3075"/>
        <item x="2848"/>
        <item x="913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75"/>
        <item x="14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700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16"/>
        <item x="3046"/>
        <item x="2614"/>
        <item x="3349"/>
        <item x="3584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27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1042"/>
        <item x="3143"/>
        <item x="3798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1151"/>
        <item x="4075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739"/>
        <item x="3076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13"/>
        <item x="3362"/>
        <item x="3287"/>
        <item x="1674"/>
        <item x="1246"/>
        <item x="2381"/>
        <item x="3569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681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81"/>
        <item x="272"/>
        <item x="1679"/>
        <item x="2126"/>
        <item x="3872"/>
        <item x="2968"/>
        <item x="3682"/>
        <item x="3675"/>
        <item x="3697"/>
        <item x="812"/>
        <item x="1528"/>
        <item x="604"/>
        <item x="771"/>
        <item x="761"/>
        <item x="2696"/>
        <item x="2340"/>
        <item x="3738"/>
        <item x="3318"/>
        <item x="560"/>
        <item x="14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12"/>
        <item x="2438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650"/>
        <item x="3051"/>
        <item x="2432"/>
        <item x="117"/>
        <item x="1111"/>
        <item x="881"/>
        <item x="1177"/>
        <item x="1122"/>
        <item x="3415"/>
        <item x="1947"/>
        <item x="1316"/>
        <item x="2669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104"/>
        <item x="3555"/>
        <item x="4053"/>
        <item x="2714"/>
        <item x="252"/>
        <item x="2794"/>
        <item x="317"/>
        <item x="1191"/>
        <item x="3278"/>
        <item x="3222"/>
        <item x="1684"/>
        <item x="175"/>
        <item x="3381"/>
        <item x="3486"/>
        <item x="1312"/>
        <item x="95"/>
        <item x="2326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2555"/>
        <item x="1181"/>
        <item x="3028"/>
        <item x="2858"/>
        <item x="554"/>
        <item x="3438"/>
        <item x="3542"/>
        <item x="2943"/>
        <item x="491"/>
        <item x="3029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540"/>
        <item x="3782"/>
        <item x="2797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304"/>
        <item x="1524"/>
        <item x="3592"/>
        <item x="3188"/>
        <item x="3761"/>
        <item x="2643"/>
        <item x="3132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303"/>
        <item x="1486"/>
        <item x="1290"/>
        <item x="3178"/>
        <item x="3776"/>
        <item x="3852"/>
        <item x="2417"/>
        <item x="1761"/>
        <item x="962"/>
        <item x="1698"/>
        <item x="514"/>
        <item x="103"/>
        <item x="2317"/>
        <item x="96"/>
        <item x="966"/>
        <item x="1213"/>
        <item x="3386"/>
        <item x="2366"/>
        <item x="2218"/>
        <item x="1087"/>
        <item x="1465"/>
        <item x="3642"/>
        <item x="3659"/>
        <item x="2679"/>
        <item x="2390"/>
        <item x="99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1507"/>
        <item x="3708"/>
        <item x="1550"/>
        <item x="828"/>
        <item x="2767"/>
        <item x="2430"/>
        <item x="2153"/>
        <item x="875"/>
        <item x="1446"/>
        <item x="1207"/>
        <item x="2939"/>
        <item x="3326"/>
        <item x="1170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2680"/>
        <item x="1928"/>
        <item x="1938"/>
        <item x="3050"/>
        <item x="77"/>
        <item x="1668"/>
        <item x="2298"/>
        <item x="357"/>
        <item x="2481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356"/>
        <item x="1098"/>
        <item x="1567"/>
        <item x="2452"/>
        <item x="2483"/>
        <item x="1620"/>
        <item x="1836"/>
        <item x="3063"/>
        <item x="2211"/>
        <item x="591"/>
        <item x="190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114"/>
        <item x="74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1735"/>
        <item x="253"/>
        <item x="2523"/>
        <item x="2921"/>
        <item x="2205"/>
        <item x="831"/>
        <item x="3058"/>
        <item x="3015"/>
        <item x="1172"/>
        <item x="2951"/>
        <item x="3557"/>
        <item x="2330"/>
        <item x="2988"/>
        <item x="1479"/>
        <item x="1243"/>
        <item x="899"/>
        <item x="2492"/>
        <item x="614"/>
        <item x="1584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959"/>
        <item x="3717"/>
        <item x="1449"/>
        <item x="3496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3124"/>
        <item x="1272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3356"/>
        <item x="113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1767"/>
        <item x="3266"/>
        <item x="2786"/>
        <item x="664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2553"/>
        <item x="425"/>
        <item x="2590"/>
        <item x="2522"/>
        <item x="1874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883"/>
        <item x="2118"/>
        <item x="2013"/>
        <item x="731"/>
        <item x="1778"/>
        <item x="1760"/>
        <item x="1991"/>
        <item x="1714"/>
        <item x="680"/>
        <item x="256"/>
        <item x="687"/>
        <item x="989"/>
        <item x="856"/>
        <item x="1708"/>
        <item x="3582"/>
        <item x="693"/>
        <item x="1615"/>
        <item x="1389"/>
        <item x="211"/>
        <item x="137"/>
        <item x="2134"/>
        <item x="2428"/>
        <item x="714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1009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3975"/>
        <item x="2849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616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2919"/>
        <item x="3807"/>
        <item x="3033"/>
        <item x="3003"/>
        <item x="2639"/>
        <item x="3122"/>
        <item x="3059"/>
        <item x="3089"/>
        <item x="3035"/>
        <item x="3108"/>
        <item x="3270"/>
        <item x="3827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20"/>
        <item x="378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3508"/>
        <item x="2960"/>
        <item x="3828"/>
        <item x="538"/>
        <item x="3939"/>
        <item x="3953"/>
        <item x="3543"/>
        <item x="3619"/>
        <item x="3916"/>
        <item x="3837"/>
        <item x="3345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3723"/>
        <item x="2635"/>
        <item x="3745"/>
        <item x="2611"/>
        <item x="2630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1082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2991"/>
        <item x="3073"/>
        <item x="3947"/>
        <item x="3656"/>
        <item x="2833"/>
        <item x="3601"/>
        <item x="2791"/>
        <item x="2733"/>
        <item x="1924"/>
        <item x="4084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3294"/>
        <item x="1411"/>
        <item x="3702"/>
        <item x="2910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115"/>
        <item x="2052"/>
        <item x="970"/>
        <item x="973"/>
        <item x="971"/>
        <item x="1699"/>
        <item x="725"/>
        <item x="1811"/>
        <item x="3707"/>
        <item x="432"/>
        <item x="652"/>
        <item x="3123"/>
        <item x="3067"/>
        <item x="3874"/>
        <item x="3101"/>
        <item x="4089"/>
        <item x="534"/>
        <item x="2821"/>
        <item x="4071"/>
        <item x="3092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1913"/>
        <item x="3433"/>
        <item x="2091"/>
        <item x="3176"/>
        <item x="3803"/>
        <item x="2301"/>
        <item x="120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4"/>
        <item x="1436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2621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1352"/>
        <item x="2392"/>
        <item x="3489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1228"/>
        <item x="1072"/>
        <item x="301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t="default"/>
      </items>
    </pivotField>
    <pivotField showAll="0">
      <items count="4106">
        <item x="3883"/>
        <item x="1048"/>
        <item x="1377"/>
        <item x="3376"/>
        <item x="1577"/>
        <item x="3605"/>
        <item x="1514"/>
        <item x="3150"/>
        <item x="3281"/>
        <item x="3554"/>
        <item x="3499"/>
        <item x="4026"/>
        <item x="3936"/>
        <item x="3458"/>
        <item x="3895"/>
        <item x="1396"/>
        <item x="4085"/>
        <item x="4061"/>
        <item x="4046"/>
        <item x="3242"/>
        <item x="3326"/>
        <item x="725"/>
        <item x="208"/>
        <item x="4084"/>
        <item x="2810"/>
        <item x="84"/>
        <item x="1643"/>
        <item x="464"/>
        <item x="3925"/>
        <item x="506"/>
        <item x="1174"/>
        <item x="98"/>
        <item x="2749"/>
        <item x="3898"/>
        <item x="3685"/>
        <item x="1216"/>
        <item x="2860"/>
        <item x="346"/>
        <item x="848"/>
        <item x="490"/>
        <item x="239"/>
        <item x="3445"/>
        <item x="1543"/>
        <item x="244"/>
        <item x="253"/>
        <item x="1102"/>
        <item x="3595"/>
        <item x="3767"/>
        <item x="860"/>
        <item x="3534"/>
        <item x="3754"/>
        <item x="2795"/>
        <item x="183"/>
        <item x="240"/>
        <item x="1248"/>
        <item x="3960"/>
        <item x="3728"/>
        <item x="1379"/>
        <item x="2894"/>
        <item x="3964"/>
        <item x="91"/>
        <item x="337"/>
        <item x="3394"/>
        <item x="1709"/>
        <item x="1533"/>
        <item x="3803"/>
        <item x="3492"/>
        <item x="3902"/>
        <item x="4029"/>
        <item x="3884"/>
        <item x="1386"/>
        <item x="4038"/>
        <item x="4081"/>
        <item x="2879"/>
        <item x="3833"/>
        <item x="2314"/>
        <item x="3454"/>
        <item x="3279"/>
        <item x="3328"/>
        <item x="485"/>
        <item x="1134"/>
        <item x="4072"/>
        <item x="1792"/>
        <item x="780"/>
        <item x="518"/>
        <item x="301"/>
        <item x="465"/>
        <item x="2973"/>
        <item x="763"/>
        <item x="521"/>
        <item x="1127"/>
        <item x="1047"/>
        <item x="1947"/>
        <item x="2118"/>
        <item x="2307"/>
        <item x="2978"/>
        <item x="2803"/>
        <item x="2241"/>
        <item x="1946"/>
        <item x="446"/>
        <item x="2112"/>
        <item x="1853"/>
        <item x="3388"/>
        <item x="3397"/>
        <item x="3082"/>
        <item x="3819"/>
        <item x="2839"/>
        <item x="3670"/>
        <item x="4"/>
        <item x="544"/>
        <item x="2132"/>
        <item x="1576"/>
        <item x="3213"/>
        <item x="2684"/>
        <item x="1397"/>
        <item x="916"/>
        <item x="1754"/>
        <item x="674"/>
        <item x="1582"/>
        <item x="2236"/>
        <item x="33"/>
        <item x="3211"/>
        <item x="3374"/>
        <item x="3673"/>
        <item x="370"/>
        <item x="309"/>
        <item x="3354"/>
        <item x="415"/>
        <item x="2038"/>
        <item x="3038"/>
        <item x="2060"/>
        <item x="3253"/>
        <item x="3620"/>
        <item x="3231"/>
        <item x="2866"/>
        <item x="1788"/>
        <item x="3067"/>
        <item x="830"/>
        <item x="3475"/>
        <item x="2412"/>
        <item x="3525"/>
        <item x="3564"/>
        <item x="601"/>
        <item x="708"/>
        <item x="3052"/>
        <item x="2399"/>
        <item x="1547"/>
        <item x="432"/>
        <item x="3156"/>
        <item x="452"/>
        <item x="648"/>
        <item x="1603"/>
        <item x="1009"/>
        <item x="1802"/>
        <item x="1219"/>
        <item x="1745"/>
        <item x="1193"/>
        <item x="2998"/>
        <item x="515"/>
        <item x="3124"/>
        <item x="727"/>
        <item x="2015"/>
        <item x="4037"/>
        <item x="2005"/>
        <item x="3236"/>
        <item x="1486"/>
        <item x="4034"/>
        <item x="753"/>
        <item x="1783"/>
        <item x="3985"/>
        <item x="1195"/>
        <item x="1448"/>
        <item x="1748"/>
        <item x="1526"/>
        <item x="1509"/>
        <item x="1351"/>
        <item x="2316"/>
        <item x="106"/>
        <item x="50"/>
        <item x="3189"/>
        <item x="538"/>
        <item x="3538"/>
        <item x="3216"/>
        <item x="359"/>
        <item x="2587"/>
        <item x="69"/>
        <item x="3487"/>
        <item x="3946"/>
        <item x="2949"/>
        <item x="433"/>
        <item x="2820"/>
        <item x="288"/>
        <item x="4042"/>
        <item x="667"/>
        <item x="3845"/>
        <item x="353"/>
        <item x="3063"/>
        <item x="935"/>
        <item x="2833"/>
        <item x="3649"/>
        <item x="2755"/>
        <item x="3954"/>
        <item x="1288"/>
        <item x="89"/>
        <item x="3541"/>
        <item x="2322"/>
        <item x="4058"/>
        <item x="1196"/>
        <item x="1213"/>
        <item x="3225"/>
        <item x="2049"/>
        <item x="1022"/>
        <item x="1809"/>
        <item x="1212"/>
        <item x="2745"/>
        <item x="1985"/>
        <item x="1568"/>
        <item x="3293"/>
        <item x="3811"/>
        <item x="71"/>
        <item x="3841"/>
        <item x="3888"/>
        <item x="3708"/>
        <item x="476"/>
        <item x="1075"/>
        <item x="3087"/>
        <item x="557"/>
        <item x="581"/>
        <item x="2545"/>
        <item x="2023"/>
        <item x="1990"/>
        <item x="2557"/>
        <item x="4040"/>
        <item x="3580"/>
        <item x="930"/>
        <item x="1901"/>
        <item x="1188"/>
        <item x="3379"/>
        <item x="3790"/>
        <item x="2248"/>
        <item x="2134"/>
        <item x="3770"/>
        <item x="3234"/>
        <item x="66"/>
        <item x="3294"/>
        <item x="3570"/>
        <item x="2796"/>
        <item x="3166"/>
        <item x="3363"/>
        <item x="1706"/>
        <item x="2539"/>
        <item x="1069"/>
        <item x="2631"/>
        <item x="2252"/>
        <item x="2021"/>
        <item x="34"/>
        <item x="2906"/>
        <item x="1378"/>
        <item x="2677"/>
        <item x="256"/>
        <item x="323"/>
        <item x="313"/>
        <item x="307"/>
        <item x="355"/>
        <item x="284"/>
        <item x="276"/>
        <item x="402"/>
        <item x="407"/>
        <item x="396"/>
        <item x="350"/>
        <item x="321"/>
        <item x="354"/>
        <item x="387"/>
        <item x="338"/>
        <item x="399"/>
        <item x="285"/>
        <item x="322"/>
        <item x="384"/>
        <item x="368"/>
        <item x="342"/>
        <item x="294"/>
        <item x="1517"/>
        <item x="270"/>
        <item x="314"/>
        <item x="304"/>
        <item x="327"/>
        <item x="336"/>
        <item x="264"/>
        <item x="1774"/>
        <item x="3850"/>
        <item x="25"/>
        <item x="3771"/>
        <item x="2256"/>
        <item x="445"/>
        <item x="212"/>
        <item x="4104"/>
        <item x="2568"/>
        <item x="3663"/>
        <item x="2758"/>
        <item x="3915"/>
        <item x="1079"/>
        <item x="611"/>
        <item x="531"/>
        <item x="3535"/>
        <item x="1126"/>
        <item x="3295"/>
        <item x="87"/>
        <item x="372"/>
        <item x="203"/>
        <item x="498"/>
        <item x="403"/>
        <item x="505"/>
        <item x="305"/>
        <item x="178"/>
        <item x="99"/>
        <item x="527"/>
        <item x="1727"/>
        <item x="143"/>
        <item x="300"/>
        <item x="375"/>
        <item x="275"/>
        <item x="513"/>
        <item x="199"/>
        <item x="283"/>
        <item x="194"/>
        <item x="329"/>
        <item x="237"/>
        <item x="3736"/>
        <item x="1203"/>
        <item x="1215"/>
        <item x="2258"/>
        <item x="308"/>
        <item x="3361"/>
        <item x="1155"/>
        <item x="1502"/>
        <item x="1477"/>
        <item x="3955"/>
        <item x="219"/>
        <item x="1262"/>
        <item x="1087"/>
        <item x="3777"/>
        <item x="1751"/>
        <item x="3451"/>
        <item x="2917"/>
        <item x="3801"/>
        <item x="2648"/>
        <item x="2742"/>
        <item x="3404"/>
        <item x="3863"/>
        <item x="4053"/>
        <item x="3836"/>
        <item x="2229"/>
        <item x="1859"/>
        <item x="2136"/>
        <item x="102"/>
        <item x="3822"/>
        <item x="139"/>
        <item x="1186"/>
        <item x="731"/>
        <item x="2249"/>
        <item x="2689"/>
        <item x="4082"/>
        <item x="3837"/>
        <item x="2193"/>
        <item x="331"/>
        <item x="3945"/>
        <item x="2970"/>
        <item x="2625"/>
        <item x="123"/>
        <item x="3501"/>
        <item x="440"/>
        <item x="3305"/>
        <item x="1743"/>
        <item x="1427"/>
        <item x="3256"/>
        <item x="941"/>
        <item x="1"/>
        <item x="3378"/>
        <item x="1499"/>
        <item x="1759"/>
        <item x="3610"/>
        <item x="242"/>
        <item x="2784"/>
        <item x="3715"/>
        <item x="2626"/>
        <item x="2034"/>
        <item x="3834"/>
        <item x="231"/>
        <item x="14"/>
        <item x="508"/>
        <item x="2961"/>
        <item x="3398"/>
        <item x="2642"/>
        <item x="167"/>
        <item x="1206"/>
        <item x="2458"/>
        <item x="3687"/>
        <item x="330"/>
        <item x="130"/>
        <item x="318"/>
        <item x="274"/>
        <item x="412"/>
        <item x="3681"/>
        <item x="1556"/>
        <item x="956"/>
        <item x="2153"/>
        <item x="2054"/>
        <item x="2046"/>
        <item x="1750"/>
        <item x="1092"/>
        <item x="2911"/>
        <item x="3882"/>
        <item x="1936"/>
        <item x="113"/>
        <item x="3339"/>
        <item x="1597"/>
        <item x="3729"/>
        <item x="205"/>
        <item x="1485"/>
        <item x="2727"/>
        <item x="460"/>
        <item x="1191"/>
        <item x="3116"/>
        <item x="3096"/>
        <item x="2957"/>
        <item x="62"/>
        <item x="126"/>
        <item x="451"/>
        <item x="560"/>
        <item x="204"/>
        <item x="942"/>
        <item x="729"/>
        <item x="1115"/>
        <item x="1716"/>
        <item x="3084"/>
        <item x="2916"/>
        <item x="509"/>
        <item x="567"/>
        <item x="3498"/>
        <item x="2641"/>
        <item x="1865"/>
        <item x="755"/>
        <item x="1864"/>
        <item x="1152"/>
        <item x="1166"/>
        <item x="2675"/>
        <item x="1001"/>
        <item x="36"/>
        <item x="3311"/>
        <item x="3471"/>
        <item x="1129"/>
        <item x="195"/>
        <item x="3149"/>
        <item x="3866"/>
        <item x="3800"/>
        <item x="3761"/>
        <item x="3302"/>
        <item x="3878"/>
        <item x="1364"/>
        <item x="3879"/>
        <item x="2924"/>
        <item x="3477"/>
        <item x="1918"/>
        <item x="4099"/>
        <item x="1943"/>
        <item x="2250"/>
        <item x="2989"/>
        <item x="535"/>
        <item x="2547"/>
        <item x="3270"/>
        <item x="2705"/>
        <item x="3717"/>
        <item x="3514"/>
        <item x="3308"/>
        <item x="3441"/>
        <item x="2831"/>
        <item x="2793"/>
        <item x="4010"/>
        <item x="3814"/>
        <item x="3283"/>
        <item x="3425"/>
        <item x="3692"/>
        <item x="2487"/>
        <item x="3459"/>
        <item x="1460"/>
        <item x="3351"/>
        <item x="2197"/>
        <item x="3650"/>
        <item x="3178"/>
        <item x="3593"/>
        <item x="3412"/>
        <item x="2574"/>
        <item x="3247"/>
        <item x="1298"/>
        <item x="2781"/>
        <item x="2156"/>
        <item x="3747"/>
        <item x="1230"/>
        <item x="215"/>
        <item x="778"/>
        <item x="2789"/>
        <item x="2804"/>
        <item x="3219"/>
        <item x="3494"/>
        <item x="2880"/>
        <item x="3493"/>
        <item x="3260"/>
        <item x="1189"/>
        <item x="1065"/>
        <item x="4066"/>
        <item x="2994"/>
        <item x="1983"/>
        <item x="1204"/>
        <item x="1786"/>
        <item x="1772"/>
        <item x="1784"/>
        <item x="1184"/>
        <item x="1190"/>
        <item x="1739"/>
        <item x="1507"/>
        <item x="1535"/>
        <item x="1770"/>
        <item x="1528"/>
        <item x="1516"/>
        <item x="1779"/>
        <item x="1187"/>
        <item x="1504"/>
        <item x="1548"/>
        <item x="1765"/>
        <item x="1796"/>
        <item x="1793"/>
        <item x="1222"/>
        <item x="1214"/>
        <item x="1795"/>
        <item x="1752"/>
        <item x="2148"/>
        <item x="748"/>
        <item x="2704"/>
        <item x="3122"/>
        <item x="2139"/>
        <item x="3536"/>
        <item x="3953"/>
        <item x="3848"/>
        <item x="3594"/>
        <item x="3377"/>
        <item x="3555"/>
        <item x="3838"/>
        <item x="3851"/>
        <item x="3688"/>
        <item x="2840"/>
        <item x="2974"/>
        <item x="3826"/>
        <item x="1297"/>
        <item x="3145"/>
        <item x="3901"/>
        <item x="4068"/>
        <item x="3171"/>
        <item x="1055"/>
        <item x="1470"/>
        <item x="2967"/>
        <item x="2145"/>
        <item x="3529"/>
        <item x="2960"/>
        <item x="1590"/>
        <item x="303"/>
        <item x="287"/>
        <item x="2077"/>
        <item x="3418"/>
        <item x="630"/>
        <item x="812"/>
        <item x="2532"/>
        <item x="461"/>
        <item x="3757"/>
        <item x="3612"/>
        <item x="2366"/>
        <item x="3630"/>
        <item x="2202"/>
        <item x="3519"/>
        <item x="1992"/>
        <item x="510"/>
        <item x="2672"/>
        <item x="2106"/>
        <item x="1707"/>
        <item x="148"/>
        <item x="1376"/>
        <item x="3297"/>
        <item x="2381"/>
        <item x="689"/>
        <item x="3765"/>
        <item x="2278"/>
        <item x="3372"/>
        <item x="751"/>
        <item x="3269"/>
        <item x="927"/>
        <item x="2152"/>
        <item x="2235"/>
        <item x="879"/>
        <item x="789"/>
        <item x="1099"/>
        <item x="3629"/>
        <item x="2668"/>
        <item x="740"/>
        <item x="659"/>
        <item x="691"/>
        <item x="3186"/>
        <item x="3987"/>
        <item x="216"/>
        <item x="1266"/>
        <item x="3636"/>
        <item x="3886"/>
        <item x="1068"/>
        <item x="2388"/>
        <item x="217"/>
        <item x="770"/>
        <item x="3112"/>
        <item x="512"/>
        <item x="1089"/>
        <item x="3177"/>
        <item x="3218"/>
        <item x="128"/>
        <item x="141"/>
        <item x="73"/>
        <item x="213"/>
        <item x="3537"/>
        <item x="3226"/>
        <item x="2263"/>
        <item x="1812"/>
        <item x="1501"/>
        <item x="1518"/>
        <item x="3055"/>
        <item x="2340"/>
        <item x="1538"/>
        <item x="1232"/>
        <item x="3128"/>
        <item x="1422"/>
        <item x="371"/>
        <item x="214"/>
        <item x="77"/>
        <item x="423"/>
        <item x="79"/>
        <item x="411"/>
        <item x="82"/>
        <item x="85"/>
        <item x="361"/>
        <item x="326"/>
        <item x="171"/>
        <item x="3665"/>
        <item x="4074"/>
        <item x="155"/>
        <item x="430"/>
        <item x="42"/>
        <item x="2615"/>
        <item x="679"/>
        <item x="3739"/>
        <item x="2500"/>
        <item x="3723"/>
        <item x="1944"/>
        <item x="2014"/>
        <item x="252"/>
        <item x="2482"/>
        <item x="1261"/>
        <item x="1036"/>
        <item x="2743"/>
        <item x="2885"/>
        <item x="3937"/>
        <item x="3151"/>
        <item x="3591"/>
        <item x="3129"/>
        <item x="1112"/>
        <item x="507"/>
        <item x="439"/>
        <item x="2768"/>
        <item x="55"/>
        <item x="3786"/>
        <item x="612"/>
        <item x="2195"/>
        <item x="1529"/>
        <item x="3600"/>
        <item x="3147"/>
        <item x="1650"/>
        <item x="1807"/>
        <item x="3666"/>
        <item x="1520"/>
        <item x="1573"/>
        <item x="661"/>
        <item x="2028"/>
        <item x="3296"/>
        <item x="3298"/>
        <item x="352"/>
        <item x="2311"/>
        <item x="726"/>
        <item x="2434"/>
        <item x="393"/>
        <item x="2196"/>
        <item x="258"/>
        <item x="514"/>
        <item x="4071"/>
        <item x="164"/>
        <item x="431"/>
        <item x="75"/>
        <item x="38"/>
        <item x="209"/>
        <item x="2902"/>
        <item x="3648"/>
        <item x="417"/>
        <item x="4023"/>
        <item x="3557"/>
        <item x="2857"/>
        <item x="3334"/>
        <item x="3263"/>
        <item x="3532"/>
        <item x="3357"/>
        <item x="1957"/>
        <item x="2140"/>
        <item x="2142"/>
        <item x="3349"/>
        <item x="1870"/>
        <item x="1250"/>
        <item x="1285"/>
        <item x="1071"/>
        <item x="3892"/>
        <item x="1406"/>
        <item x="243"/>
        <item x="13"/>
        <item x="2982"/>
        <item x="1591"/>
        <item x="728"/>
        <item x="724"/>
        <item x="225"/>
        <item x="3804"/>
        <item x="41"/>
        <item x="1508"/>
        <item x="1734"/>
        <item x="1814"/>
        <item x="2895"/>
        <item x="2406"/>
        <item x="3136"/>
        <item x="1981"/>
        <item x="4052"/>
        <item x="3614"/>
        <item x="3805"/>
        <item x="266"/>
        <item x="1332"/>
        <item x="540"/>
        <item x="2359"/>
        <item x="2363"/>
        <item x="607"/>
        <item x="2367"/>
        <item x="2356"/>
        <item x="3255"/>
        <item x="3724"/>
        <item x="3522"/>
        <item x="2075"/>
        <item x="2032"/>
        <item x="3611"/>
        <item x="1566"/>
        <item x="190"/>
        <item x="750"/>
        <item x="2774"/>
        <item x="1498"/>
        <item x="166"/>
        <item x="72"/>
        <item x="186"/>
        <item x="246"/>
        <item x="165"/>
        <item x="3292"/>
        <item x="142"/>
        <item x="207"/>
        <item x="699"/>
        <item x="2701"/>
        <item x="1416"/>
        <item x="2051"/>
        <item x="3908"/>
        <item x="196"/>
        <item x="232"/>
        <item x="1410"/>
        <item x="3528"/>
        <item x="1283"/>
        <item x="2766"/>
        <item x="21"/>
        <item x="3910"/>
        <item x="3602"/>
        <item x="914"/>
        <item x="3622"/>
        <item x="859"/>
        <item x="2538"/>
        <item x="2301"/>
        <item x="2274"/>
        <item x="2071"/>
        <item x="3831"/>
        <item x="2020"/>
        <item x="2862"/>
        <item x="2105"/>
        <item x="808"/>
        <item x="4019"/>
        <item x="4035"/>
        <item x="1876"/>
        <item x="960"/>
        <item x="3949"/>
        <item x="3350"/>
        <item x="891"/>
        <item x="2267"/>
        <item x="2198"/>
        <item x="3659"/>
        <item x="1585"/>
        <item x="1881"/>
        <item x="223"/>
        <item x="3037"/>
        <item x="1495"/>
        <item x="3325"/>
        <item x="1690"/>
        <item x="348"/>
        <item x="1829"/>
        <item x="3975"/>
        <item x="3981"/>
        <item x="31"/>
        <item x="2632"/>
        <item x="781"/>
        <item x="3587"/>
        <item x="3227"/>
        <item x="1852"/>
        <item x="1671"/>
        <item x="467"/>
        <item x="909"/>
        <item x="794"/>
        <item x="1372"/>
        <item x="1226"/>
        <item x="1931"/>
        <item x="4003"/>
        <item x="1455"/>
        <item x="2334"/>
        <item x="2835"/>
        <item x="2290"/>
        <item x="660"/>
        <item x="1644"/>
        <item x="3356"/>
        <item x="58"/>
        <item x="3632"/>
        <item x="2893"/>
        <item x="3653"/>
        <item x="1444"/>
        <item x="2467"/>
        <item x="3640"/>
        <item x="1045"/>
        <item x="800"/>
        <item x="3651"/>
        <item x="2352"/>
        <item x="2852"/>
        <item x="890"/>
        <item x="986"/>
        <item x="1933"/>
        <item x="1724"/>
        <item x="1160"/>
        <item x="1146"/>
        <item x="985"/>
        <item x="2213"/>
        <item x="3392"/>
        <item x="4043"/>
        <item x="2869"/>
        <item x="4049"/>
        <item x="2288"/>
        <item x="3466"/>
        <item x="3287"/>
        <item x="169"/>
        <item x="2090"/>
        <item x="1120"/>
        <item x="1093"/>
        <item x="3592"/>
        <item x="2137"/>
        <item x="2217"/>
        <item x="835"/>
        <item x="293"/>
        <item x="2233"/>
        <item x="1073"/>
        <item x="127"/>
        <item x="2765"/>
        <item x="503"/>
        <item x="457"/>
        <item x="459"/>
        <item x="132"/>
        <item x="3235"/>
        <item x="1344"/>
        <item x="1874"/>
        <item x="2053"/>
        <item x="1988"/>
        <item x="124"/>
        <item x="420"/>
        <item x="3111"/>
        <item x="2969"/>
        <item x="147"/>
        <item x="2158"/>
        <item x="2744"/>
        <item x="1953"/>
        <item x="4039"/>
        <item x="3324"/>
        <item x="555"/>
        <item x="81"/>
        <item x="2200"/>
        <item x="59"/>
        <item x="3168"/>
        <item x="1527"/>
        <item x="3375"/>
        <item x="3751"/>
        <item x="3284"/>
        <item x="57"/>
        <item x="3917"/>
        <item x="3995"/>
        <item x="335"/>
        <item x="351"/>
        <item x="1076"/>
        <item x="3062"/>
        <item x="3383"/>
        <item x="1309"/>
        <item x="3983"/>
        <item x="3440"/>
        <item x="1601"/>
        <item x="3871"/>
        <item x="61"/>
        <item x="369"/>
        <item x="3579"/>
        <item x="3198"/>
        <item x="2883"/>
        <item x="2800"/>
        <item x="218"/>
        <item x="1818"/>
        <item x="1559"/>
        <item x="310"/>
        <item x="1350"/>
        <item x="2718"/>
        <item x="2913"/>
        <item x="2180"/>
        <item x="382"/>
        <item x="2463"/>
        <item x="360"/>
        <item x="3117"/>
        <item x="2167"/>
        <item x="2735"/>
        <item x="410"/>
        <item x="3285"/>
        <item x="1569"/>
        <item x="3890"/>
        <item x="325"/>
        <item x="1703"/>
        <item x="1735"/>
        <item x="3365"/>
        <item x="173"/>
        <item x="273"/>
        <item x="2931"/>
        <item x="1511"/>
        <item x="3238"/>
        <item x="1057"/>
        <item x="604"/>
        <item x="1806"/>
        <item x="3618"/>
        <item x="3746"/>
        <item x="3573"/>
        <item x="3763"/>
        <item x="222"/>
        <item x="3521"/>
        <item x="2370"/>
        <item x="1955"/>
        <item x="1967"/>
        <item x="4017"/>
        <item x="3797"/>
        <item x="3621"/>
        <item x="3662"/>
        <item x="3928"/>
        <item x="2801"/>
        <item x="3264"/>
        <item x="761"/>
        <item x="2260"/>
        <item x="333"/>
        <item x="416"/>
        <item x="277"/>
        <item x="136"/>
        <item x="241"/>
        <item x="3576"/>
        <item x="443"/>
        <item x="3540"/>
        <item x="2929"/>
        <item x="4089"/>
        <item x="3961"/>
        <item x="2750"/>
        <item x="3315"/>
        <item x="2706"/>
        <item x="523"/>
        <item x="493"/>
        <item x="1898"/>
        <item x="43"/>
        <item x="1902"/>
        <item x="475"/>
        <item x="478"/>
        <item x="3578"/>
        <item x="2033"/>
        <item x="3181"/>
        <item x="3021"/>
        <item x="3018"/>
        <item x="3069"/>
        <item x="967"/>
        <item x="32"/>
        <item x="773"/>
        <item x="1891"/>
        <item x="683"/>
        <item x="1417"/>
        <item x="1975"/>
        <item x="2799"/>
        <item x="1135"/>
        <item x="2135"/>
        <item x="2284"/>
        <item x="1023"/>
        <item x="3381"/>
        <item x="3664"/>
        <item x="3788"/>
        <item x="3417"/>
        <item x="437"/>
        <item x="374"/>
        <item x="1858"/>
        <item x="2548"/>
        <item x="2424"/>
        <item x="2234"/>
        <item x="1354"/>
        <item x="616"/>
        <item x="2553"/>
        <item x="497"/>
        <item x="64"/>
        <item x="3019"/>
        <item x="1850"/>
        <item x="3416"/>
        <item x="854"/>
        <item x="3654"/>
        <item x="3929"/>
        <item x="951"/>
        <item x="2797"/>
        <item x="2518"/>
        <item x="3272"/>
        <item x="3085"/>
        <item x="4073"/>
        <item x="1768"/>
        <item x="2064"/>
        <item x="2081"/>
        <item x="2828"/>
        <item x="1636"/>
        <item x="315"/>
        <item x="1530"/>
        <item x="1563"/>
        <item x="2732"/>
        <item x="3185"/>
        <item x="550"/>
        <item x="551"/>
        <item x="2122"/>
        <item x="27"/>
        <item x="3553"/>
        <item x="2345"/>
        <item x="2230"/>
        <item x="603"/>
        <item x="721"/>
        <item x="3726"/>
        <item x="3683"/>
        <item x="2783"/>
        <item x="3619"/>
        <item x="3223"/>
        <item x="3310"/>
        <item x="3430"/>
        <item x="3476"/>
        <item x="3011"/>
        <item x="2566"/>
        <item x="2520"/>
        <item x="3202"/>
        <item x="500"/>
        <item x="3900"/>
        <item x="1399"/>
        <item x="3802"/>
        <item x="1150"/>
        <item x="3329"/>
        <item x="3846"/>
        <item x="1163"/>
        <item x="2110"/>
        <item x="1685"/>
        <item x="3453"/>
        <item x="1642"/>
        <item x="814"/>
        <item x="2494"/>
        <item x="2404"/>
        <item x="434"/>
        <item x="804"/>
        <item x="4060"/>
        <item x="1726"/>
        <item x="656"/>
        <item x="3414"/>
        <item x="3023"/>
        <item x="730"/>
        <item x="668"/>
        <item x="2186"/>
        <item x="1546"/>
        <item x="189"/>
        <item x="2123"/>
        <item x="1038"/>
        <item x="248"/>
        <item x="2452"/>
        <item x="1903"/>
        <item x="831"/>
        <item x="295"/>
        <item x="2878"/>
        <item x="1653"/>
        <item x="3677"/>
        <item x="2723"/>
        <item x="966"/>
        <item x="3162"/>
        <item x="2517"/>
        <item x="418"/>
        <item x="2059"/>
        <item x="3405"/>
        <item x="618"/>
        <item x="2298"/>
        <item x="2117"/>
        <item x="373"/>
        <item x="820"/>
        <item x="68"/>
        <item x="3282"/>
        <item x="2287"/>
        <item x="435"/>
        <item x="1572"/>
        <item x="3835"/>
        <item x="3029"/>
        <item x="2787"/>
        <item x="3965"/>
        <item x="1963"/>
        <item x="3613"/>
        <item x="1228"/>
        <item x="1488"/>
        <item x="739"/>
        <item x="3517"/>
        <item x="1307"/>
        <item x="3911"/>
        <item x="1301"/>
        <item x="1246"/>
        <item x="3924"/>
        <item x="3511"/>
        <item x="341"/>
        <item x="3718"/>
        <item x="1388"/>
        <item x="2108"/>
        <item x="1394"/>
        <item x="2031"/>
        <item x="2730"/>
        <item x="1339"/>
        <item x="3669"/>
        <item x="3126"/>
        <item x="2987"/>
        <item x="3233"/>
        <item x="3997"/>
        <item x="2736"/>
        <item x="2542"/>
        <item x="1148"/>
        <item x="3221"/>
        <item x="1149"/>
        <item x="2457"/>
        <item x="2945"/>
        <item x="2964"/>
        <item x="2582"/>
        <item x="3191"/>
        <item x="2805"/>
        <item x="3432"/>
        <item x="1966"/>
        <item x="1180"/>
        <item x="1145"/>
        <item x="1171"/>
        <item x="2179"/>
        <item x="3818"/>
        <item x="19"/>
        <item x="957"/>
        <item x="3214"/>
        <item x="2283"/>
        <item x="1305"/>
        <item x="545"/>
        <item x="2061"/>
        <item x="2254"/>
        <item x="2639"/>
        <item x="2941"/>
        <item x="2026"/>
        <item x="2708"/>
        <item x="1717"/>
        <item x="2772"/>
        <item x="998"/>
        <item x="2958"/>
        <item x="3581"/>
        <item x="3904"/>
        <item x="4097"/>
        <item x="1634"/>
        <item x="1544"/>
        <item x="3524"/>
        <item x="3046"/>
        <item x="2055"/>
        <item x="2231"/>
        <item x="3880"/>
        <item x="1194"/>
        <item x="145"/>
        <item x="1242"/>
        <item x="3188"/>
        <item x="1447"/>
        <item x="2646"/>
        <item x="608"/>
        <item x="3251"/>
        <item x="1974"/>
        <item x="1066"/>
        <item x="3362"/>
        <item x="489"/>
        <item x="3120"/>
        <item x="3286"/>
        <item x="1245"/>
        <item x="1862"/>
        <item x="2154"/>
        <item x="2120"/>
        <item x="9"/>
        <item x="1494"/>
        <item x="2221"/>
        <item x="2501"/>
        <item x="839"/>
        <item x="1468"/>
        <item x="1969"/>
        <item x="3108"/>
        <item x="1867"/>
        <item x="1822"/>
        <item x="1231"/>
        <item x="3796"/>
        <item x="1241"/>
        <item x="2681"/>
        <item x="1081"/>
        <item x="1712"/>
        <item x="1025"/>
        <item x="2266"/>
        <item x="1909"/>
        <item x="2874"/>
        <item x="2830"/>
        <item x="1172"/>
        <item x="1013"/>
        <item x="3783"/>
        <item x="2956"/>
        <item x="3203"/>
        <item x="1185"/>
        <item x="3110"/>
        <item x="3387"/>
        <item x="2172"/>
        <item x="2442"/>
        <item x="2605"/>
        <item x="1723"/>
        <item x="1680"/>
        <item x="180"/>
        <item x="2460"/>
        <item x="3267"/>
        <item x="15"/>
        <item x="358"/>
        <item x="3752"/>
        <item x="1962"/>
        <item x="1740"/>
        <item x="2355"/>
        <item x="1312"/>
        <item x="3918"/>
        <item x="2044"/>
        <item x="2658"/>
        <item x="884"/>
        <item x="1105"/>
        <item x="2753"/>
        <item x="3813"/>
        <item x="2618"/>
        <item x="2882"/>
        <item x="917"/>
        <item x="404"/>
        <item x="30"/>
        <item x="4079"/>
        <item x="1497"/>
        <item x="4090"/>
        <item x="2"/>
        <item x="2649"/>
        <item x="4075"/>
        <item x="1868"/>
        <item x="2469"/>
        <item x="1002"/>
        <item x="3137"/>
        <item x="3005"/>
        <item x="1310"/>
        <item x="1142"/>
        <item x="2907"/>
        <item x="3071"/>
        <item x="2138"/>
        <item x="1162"/>
        <item x="716"/>
        <item x="918"/>
        <item x="529"/>
        <item x="1500"/>
        <item x="1483"/>
        <item x="3072"/>
        <item x="2149"/>
        <item x="2581"/>
        <item x="468"/>
        <item x="1412"/>
        <item x="3973"/>
        <item x="3114"/>
        <item x="593"/>
        <item x="2579"/>
        <item x="1617"/>
        <item x="2990"/>
        <item x="3101"/>
        <item x="620"/>
        <item x="1987"/>
        <item x="1691"/>
        <item x="1578"/>
        <item x="2451"/>
        <item x="937"/>
        <item x="1295"/>
        <item x="2072"/>
        <item x="2666"/>
        <item x="3480"/>
        <item x="3582"/>
        <item x="2915"/>
        <item x="3070"/>
        <item x="2151"/>
        <item x="2011"/>
        <item x="3081"/>
        <item x="1259"/>
        <item x="664"/>
        <item x="923"/>
        <item x="1280"/>
        <item x="47"/>
        <item x="3176"/>
        <item x="1325"/>
        <item x="3457"/>
        <item x="2981"/>
        <item x="840"/>
        <item x="3701"/>
        <item x="376"/>
        <item x="769"/>
        <item x="96"/>
        <item x="2845"/>
        <item x="2218"/>
        <item x="1032"/>
        <item x="2782"/>
        <item x="994"/>
        <item x="1510"/>
        <item x="2871"/>
        <item x="816"/>
        <item x="1374"/>
        <item x="792"/>
        <item x="1303"/>
        <item x="2977"/>
        <item x="3706"/>
        <item x="3542"/>
        <item x="3905"/>
        <item x="1757"/>
        <item x="3431"/>
        <item x="1845"/>
        <item x="3668"/>
        <item x="53"/>
        <item x="2427"/>
        <item x="462"/>
        <item x="948"/>
        <item x="3306"/>
        <item x="2002"/>
        <item x="1954"/>
        <item x="3950"/>
        <item x="1466"/>
        <item x="1506"/>
        <item x="3187"/>
        <item x="3872"/>
        <item x="3644"/>
        <item x="3420"/>
        <item x="638"/>
        <item x="1333"/>
        <item x="2276"/>
        <item x="3500"/>
        <item x="2889"/>
        <item x="1100"/>
        <item x="1415"/>
        <item x="1123"/>
        <item x="1588"/>
        <item x="1349"/>
        <item x="1335"/>
        <item x="572"/>
        <item x="543"/>
        <item x="2323"/>
        <item x="347"/>
        <item x="1200"/>
        <item x="340"/>
        <item x="1982"/>
        <item x="1118"/>
        <item x="3143"/>
        <item x="1130"/>
        <item x="2181"/>
        <item x="182"/>
        <item x="3978"/>
        <item x="2349"/>
        <item x="2291"/>
        <item x="441"/>
        <item x="3484"/>
        <item x="3317"/>
        <item x="3943"/>
        <item x="4021"/>
        <item x="1053"/>
        <item x="2651"/>
        <item x="705"/>
        <item x="865"/>
        <item x="49"/>
        <item x="2164"/>
        <item x="125"/>
        <item x="2508"/>
        <item x="2228"/>
        <item x="2792"/>
        <item x="1255"/>
        <item x="2205"/>
        <item x="3661"/>
        <item x="2206"/>
        <item x="2294"/>
        <item x="2856"/>
        <item x="1287"/>
        <item x="3266"/>
        <item x="1525"/>
        <item x="385"/>
        <item x="2083"/>
        <item x="2590"/>
        <item x="177"/>
        <item x="3920"/>
        <item x="2474"/>
        <item x="2312"/>
        <item x="576"/>
        <item x="2079"/>
        <item x="3193"/>
        <item x="2461"/>
        <item x="1144"/>
        <item x="2183"/>
        <item x="260"/>
        <item x="585"/>
        <item x="1291"/>
        <item x="1209"/>
        <item x="3875"/>
        <item x="3179"/>
        <item x="2095"/>
        <item x="345"/>
        <item x="1419"/>
        <item x="1433"/>
        <item x="1454"/>
        <item x="1016"/>
        <item x="1106"/>
        <item x="332"/>
        <item x="1107"/>
        <item x="3182"/>
        <item x="1443"/>
        <item x="3201"/>
        <item x="92"/>
        <item x="524"/>
        <item x="1823"/>
        <item x="2472"/>
        <item x="2559"/>
        <item x="644"/>
        <item x="4018"/>
        <item x="1840"/>
        <item x="1763"/>
        <item x="200"/>
        <item x="720"/>
        <item x="1827"/>
        <item x="2583"/>
        <item x="2414"/>
        <item x="4063"/>
        <item x="3407"/>
        <item x="2798"/>
        <item x="4050"/>
        <item x="2437"/>
        <item x="3265"/>
        <item x="1116"/>
        <item x="1319"/>
        <item x="1114"/>
        <item x="1980"/>
        <item x="1986"/>
        <item x="2013"/>
        <item x="1513"/>
        <item x="3217"/>
        <item x="822"/>
        <item x="1211"/>
        <item x="3795"/>
        <item x="571"/>
        <item x="912"/>
        <item x="2477"/>
        <item x="872"/>
        <item x="1258"/>
        <item x="3200"/>
        <item x="1318"/>
        <item x="3320"/>
        <item x="3463"/>
        <item x="168"/>
        <item x="2420"/>
        <item x="2954"/>
        <item x="2223"/>
        <item x="247"/>
        <item x="2017"/>
        <item x="1088"/>
        <item x="230"/>
        <item x="2417"/>
        <item x="671"/>
        <item x="2425"/>
        <item x="1122"/>
        <item x="3469"/>
        <item x="1367"/>
        <item x="2421"/>
        <item x="339"/>
        <item x="3820"/>
        <item x="1436"/>
        <item x="3951"/>
        <item x="153"/>
        <item x="3940"/>
        <item x="2130"/>
        <item x="3497"/>
        <item x="220"/>
        <item x="146"/>
        <item x="1808"/>
        <item x="144"/>
        <item x="2519"/>
        <item x="3300"/>
        <item x="4013"/>
        <item x="3031"/>
        <item x="752"/>
        <item x="1910"/>
        <item x="669"/>
        <item x="943"/>
        <item x="2242"/>
        <item x="2410"/>
        <item x="610"/>
        <item x="1080"/>
        <item x="3240"/>
        <item x="2588"/>
        <item x="3154"/>
        <item x="1961"/>
        <item x="3565"/>
        <item x="2010"/>
        <item x="2794"/>
        <item x="842"/>
        <item x="3243"/>
        <item x="2525"/>
        <item x="1270"/>
        <item x="2375"/>
        <item x="2009"/>
        <item x="2297"/>
        <item x="870"/>
        <item x="1484"/>
        <item x="3839"/>
        <item x="3806"/>
        <item x="3577"/>
        <item x="3912"/>
        <item x="1159"/>
        <item x="1753"/>
        <item x="897"/>
        <item x="736"/>
        <item x="2306"/>
        <item x="1446"/>
        <item x="677"/>
        <item x="1789"/>
        <item x="1574"/>
        <item x="2577"/>
        <item x="2928"/>
        <item x="3421"/>
        <item x="706"/>
        <item x="3932"/>
        <item x="3993"/>
        <item x="3155"/>
        <item x="3971"/>
        <item x="3503"/>
        <item x="3337"/>
        <item x="3180"/>
        <item x="429"/>
        <item x="2628"/>
        <item x="2908"/>
        <item x="4009"/>
        <item x="2933"/>
        <item x="2509"/>
        <item x="1253"/>
        <item x="427"/>
        <item x="815"/>
        <item x="3098"/>
        <item x="1697"/>
        <item x="245"/>
        <item x="1210"/>
        <item x="2129"/>
        <item x="2426"/>
        <item x="456"/>
        <item x="422"/>
        <item x="2983"/>
        <item x="1267"/>
        <item x="1074"/>
        <item x="2734"/>
        <item x="3543"/>
        <item x="1357"/>
        <item x="4012"/>
        <item x="627"/>
        <item x="2656"/>
        <item x="2891"/>
        <item x="3415"/>
        <item x="1314"/>
        <item x="811"/>
        <item x="2155"/>
        <item x="641"/>
        <item x="968"/>
        <item x="3744"/>
        <item x="29"/>
        <item x="3478"/>
        <item x="3083"/>
        <item x="1799"/>
        <item x="3830"/>
        <item x="647"/>
        <item x="3232"/>
        <item x="2999"/>
        <item x="1467"/>
        <item x="1306"/>
        <item x="1940"/>
        <item x="900"/>
        <item x="1611"/>
        <item x="2606"/>
        <item x="2707"/>
        <item x="2063"/>
        <item x="2663"/>
        <item x="3566"/>
        <item x="1882"/>
        <item x="1819"/>
        <item x="696"/>
        <item x="1414"/>
        <item x="469"/>
        <item x="628"/>
        <item x="707"/>
        <item x="2429"/>
        <item x="454"/>
        <item x="847"/>
        <item x="3675"/>
        <item x="3314"/>
        <item x="2325"/>
        <item x="2692"/>
        <item x="2680"/>
        <item x="1645"/>
        <item x="1939"/>
        <item x="2422"/>
        <item x="906"/>
        <item x="1401"/>
        <item x="606"/>
        <item x="933"/>
        <item x="552"/>
        <item x="1302"/>
        <item x="573"/>
        <item x="553"/>
        <item x="3486"/>
        <item x="3028"/>
        <item x="1439"/>
        <item x="582"/>
        <item x="3196"/>
        <item x="2560"/>
        <item x="2502"/>
        <item x="2887"/>
        <item x="1395"/>
        <item x="1925"/>
        <item x="11"/>
        <item x="2336"/>
        <item x="2329"/>
        <item x="1336"/>
        <item x="1839"/>
        <item x="1761"/>
        <item x="2354"/>
        <item x="1003"/>
        <item x="4007"/>
        <item x="767"/>
        <item x="665"/>
        <item x="1137"/>
        <item x="675"/>
        <item x="4014"/>
        <item x="3679"/>
        <item x="261"/>
        <item x="3842"/>
        <item x="2141"/>
        <item x="3990"/>
        <item x="2433"/>
        <item x="1824"/>
        <item x="3066"/>
        <item x="4025"/>
        <item x="1719"/>
        <item x="1441"/>
        <item x="2573"/>
        <item x="2769"/>
        <item x="983"/>
        <item x="1728"/>
        <item x="1041"/>
        <item x="2617"/>
        <item x="4015"/>
        <item x="3395"/>
        <item x="3366"/>
        <item x="3437"/>
        <item x="2537"/>
        <item x="3109"/>
        <item x="488"/>
        <item x="2603"/>
        <item x="2470"/>
        <item x="2473"/>
        <item x="1371"/>
        <item x="2310"/>
        <item x="3012"/>
        <item x="2281"/>
        <item x="849"/>
        <item x="1624"/>
        <item x="3597"/>
        <item x="3921"/>
        <item x="834"/>
        <item x="401"/>
        <item x="3033"/>
        <item x="2985"/>
        <item x="2210"/>
        <item x="3134"/>
        <item x="3080"/>
        <item x="65"/>
        <item x="3194"/>
        <item x="1182"/>
        <item x="1674"/>
        <item x="3781"/>
        <item x="1421"/>
        <item x="1834"/>
        <item x="841"/>
        <item x="2927"/>
        <item x="3006"/>
        <item x="3146"/>
        <item x="3048"/>
        <item x="3104"/>
        <item x="1029"/>
        <item x="2178"/>
        <item x="1387"/>
        <item x="3572"/>
        <item x="1021"/>
        <item x="3353"/>
        <item x="805"/>
        <item x="2216"/>
        <item x="1491"/>
        <item x="1469"/>
        <item x="289"/>
        <item x="744"/>
        <item x="3998"/>
        <item x="2103"/>
        <item x="844"/>
        <item x="2091"/>
        <item x="2703"/>
        <item x="796"/>
        <item x="2551"/>
        <item x="1418"/>
        <item x="1207"/>
        <item x="2187"/>
        <item x="1747"/>
        <item x="2759"/>
        <item x="2900"/>
        <item x="1676"/>
        <item x="3698"/>
        <item x="2739"/>
        <item x="1173"/>
        <item x="481"/>
        <item x="580"/>
        <item x="1648"/>
        <item x="758"/>
        <item x="1550"/>
        <item x="2419"/>
        <item x="931"/>
        <item x="3646"/>
        <item x="1627"/>
        <item x="3938"/>
        <item x="3601"/>
        <item x="1889"/>
        <item x="3313"/>
        <item x="1393"/>
        <item x="852"/>
        <item x="3076"/>
        <item x="4051"/>
        <item x="893"/>
        <item x="2823"/>
        <item x="3922"/>
        <item x="2918"/>
        <item x="255"/>
        <item x="3828"/>
        <item x="4032"/>
        <item x="3352"/>
        <item x="3369"/>
        <item x="2711"/>
        <item x="3034"/>
        <item x="2923"/>
        <item x="2992"/>
        <item x="1884"/>
        <item x="3460"/>
        <item x="1035"/>
        <item x="1492"/>
        <item x="3545"/>
        <item x="482"/>
        <item x="863"/>
        <item x="1610"/>
        <item x="3999"/>
        <item x="3210"/>
        <item x="3638"/>
        <item x="3547"/>
        <item x="3015"/>
        <item x="2991"/>
        <item x="2635"/>
        <item x="3107"/>
        <item x="267"/>
        <item x="1832"/>
        <item x="1400"/>
        <item x="2111"/>
        <item x="3472"/>
        <item x="2332"/>
        <item x="3606"/>
        <item x="3690"/>
        <item x="3020"/>
        <item x="2328"/>
        <item x="1362"/>
        <item x="1926"/>
        <item x="4016"/>
        <item x="4027"/>
        <item x="3447"/>
        <item x="3544"/>
        <item x="2884"/>
        <item x="8"/>
        <item x="3229"/>
        <item x="20"/>
        <item x="1737"/>
        <item x="3874"/>
        <item x="3623"/>
        <item x="2819"/>
        <item x="549"/>
        <item x="3316"/>
        <item x="3406"/>
        <item x="3518"/>
        <item x="1434"/>
        <item x="3894"/>
        <item x="2837"/>
        <item x="2633"/>
        <item x="3319"/>
        <item x="2948"/>
        <item x="3079"/>
        <item x="1614"/>
        <item x="3074"/>
        <item x="2912"/>
        <item x="1893"/>
        <item x="1692"/>
        <item x="486"/>
        <item x="2099"/>
        <item x="1630"/>
        <item x="2170"/>
        <item x="1886"/>
        <item x="1934"/>
        <item x="129"/>
        <item x="2589"/>
        <item x="438"/>
        <item x="1667"/>
        <item x="823"/>
        <item x="2638"/>
        <item x="2514"/>
        <item x="2697"/>
        <item x="1589"/>
        <item x="1177"/>
        <item x="3045"/>
        <item x="1830"/>
        <item x="1043"/>
        <item x="977"/>
        <item x="1321"/>
        <item x="762"/>
        <item x="26"/>
        <item x="2265"/>
        <item x="3152"/>
        <item x="3391"/>
        <item x="3450"/>
        <item x="2531"/>
        <item x="2683"/>
        <item x="2790"/>
        <item x="2435"/>
        <item x="2331"/>
        <item x="3246"/>
        <item x="3184"/>
        <item x="516"/>
        <item x="3230"/>
        <item x="803"/>
        <item x="3040"/>
        <item x="3873"/>
        <item x="1846"/>
        <item x="615"/>
        <item x="974"/>
        <item x="3065"/>
        <item x="3734"/>
        <item x="1365"/>
        <item x="2899"/>
        <item x="3250"/>
        <item x="3609"/>
        <item x="4092"/>
        <item x="3367"/>
        <item x="2761"/>
        <item x="1052"/>
        <item x="3559"/>
        <item x="2760"/>
        <item x="2348"/>
        <item x="3897"/>
        <item x="2048"/>
        <item x="1085"/>
        <item x="569"/>
        <item x="2405"/>
        <item x="1815"/>
        <item x="2523"/>
        <item x="1326"/>
        <item x="131"/>
        <item x="1581"/>
        <item x="1660"/>
        <item x="867"/>
        <item x="2390"/>
        <item x="3626"/>
        <item x="2687"/>
        <item x="565"/>
        <item x="2693"/>
        <item x="623"/>
        <item x="1659"/>
        <item x="1450"/>
        <item x="192"/>
        <item x="2084"/>
        <item x="2738"/>
        <item x="1991"/>
        <item x="1077"/>
        <item x="2407"/>
        <item x="227"/>
        <item x="2393"/>
        <item x="1996"/>
        <item x="1154"/>
        <item x="759"/>
        <item x="757"/>
        <item x="1720"/>
        <item x="3714"/>
        <item x="928"/>
        <item x="1669"/>
        <item x="3988"/>
        <item x="1665"/>
        <item x="1780"/>
        <item x="2516"/>
        <item x="1553"/>
        <item x="1040"/>
        <item x="2279"/>
        <item x="3906"/>
        <item x="4008"/>
        <item x="1731"/>
        <item x="1356"/>
        <item x="408"/>
        <item x="765"/>
        <item x="2763"/>
        <item x="1831"/>
        <item x="1700"/>
        <item x="1549"/>
        <item x="1552"/>
        <item x="1580"/>
        <item x="2534"/>
        <item x="2698"/>
        <item x="1456"/>
        <item x="3119"/>
        <item x="1652"/>
        <item x="1555"/>
        <item x="1825"/>
        <item x="2752"/>
        <item x="3053"/>
        <item x="2415"/>
        <item x="888"/>
        <item x="2571"/>
        <item x="1545"/>
        <item x="1849"/>
        <item x="2944"/>
        <item x="2423"/>
        <item x="3984"/>
        <item x="4047"/>
        <item x="2506"/>
        <item x="1411"/>
        <item x="1592"/>
        <item x="1598"/>
        <item x="1541"/>
        <item x="3456"/>
        <item x="2215"/>
        <item x="1738"/>
        <item x="228"/>
        <item x="1140"/>
        <item x="1405"/>
        <item x="3312"/>
        <item x="1587"/>
        <item x="1764"/>
        <item x="1787"/>
        <item x="1755"/>
        <item x="1994"/>
        <item x="3861"/>
        <item x="579"/>
        <item x="2431"/>
        <item x="2409"/>
        <item x="2357"/>
        <item x="1805"/>
        <item x="1596"/>
        <item x="562"/>
        <item x="2652"/>
        <item x="542"/>
        <item x="2962"/>
        <item x="1782"/>
        <item x="2951"/>
        <item x="2691"/>
        <item x="2416"/>
        <item x="1083"/>
        <item x="1536"/>
        <item x="861"/>
        <item x="1694"/>
        <item x="381"/>
        <item x="2601"/>
        <item x="3749"/>
        <item x="2536"/>
        <item x="1684"/>
        <item x="419"/>
        <item x="1046"/>
        <item x="2584"/>
        <item x="561"/>
        <item x="3769"/>
        <item x="1338"/>
        <item x="3427"/>
        <item x="3097"/>
        <item x="1558"/>
        <item x="2861"/>
        <item x="1979"/>
        <item x="1701"/>
        <item x="1856"/>
        <item x="2822"/>
        <item x="2599"/>
        <item x="3449"/>
        <item x="3368"/>
        <item x="2089"/>
        <item x="3660"/>
        <item x="2594"/>
        <item x="224"/>
        <item x="2919"/>
        <item x="1445"/>
        <item x="2394"/>
        <item x="181"/>
        <item x="2309"/>
        <item x="2484"/>
        <item x="1993"/>
        <item x="1070"/>
        <item x="176"/>
        <item x="862"/>
        <item x="889"/>
        <item x="2596"/>
        <item x="920"/>
        <item x="175"/>
        <item x="2436"/>
        <item x="3741"/>
        <item x="735"/>
        <item x="2526"/>
        <item x="1575"/>
        <item x="3075"/>
        <item x="1019"/>
        <item x="1656"/>
        <item x="932"/>
        <item x="901"/>
        <item x="3957"/>
        <item x="3183"/>
        <item x="3159"/>
        <item x="426"/>
        <item x="3824"/>
        <item x="965"/>
        <item x="3386"/>
        <item x="2364"/>
        <item x="1031"/>
        <item x="1117"/>
        <item x="1361"/>
        <item x="3239"/>
        <item x="1086"/>
        <item x="1463"/>
        <item x="1141"/>
        <item x="1440"/>
        <item x="3994"/>
        <item x="2455"/>
        <item x="2303"/>
        <item x="2678"/>
        <item x="874"/>
        <item x="1348"/>
        <item x="1331"/>
        <item x="1892"/>
        <item x="1192"/>
        <item x="3318"/>
        <item x="662"/>
        <item x="1125"/>
        <item x="2391"/>
        <item x="3100"/>
        <item x="226"/>
        <item x="88"/>
        <item x="3291"/>
        <item x="3825"/>
        <item x="1790"/>
        <item x="3567"/>
        <item x="3274"/>
        <item x="2827"/>
        <item x="1095"/>
        <item x="1044"/>
        <item x="700"/>
        <item x="2975"/>
        <item x="785"/>
        <item x="229"/>
        <item x="2898"/>
        <item x="3060"/>
        <item x="3939"/>
        <item x="3678"/>
        <item x="559"/>
        <item x="3740"/>
        <item x="343"/>
        <item x="2102"/>
        <item x="259"/>
        <item x="0"/>
        <item x="3347"/>
        <item x="600"/>
        <item x="2069"/>
        <item x="2240"/>
        <item x="2952"/>
        <item x="2121"/>
        <item x="2086"/>
        <item x="2101"/>
        <item x="2304"/>
        <item x="1762"/>
        <item x="2208"/>
        <item x="1964"/>
        <item x="1800"/>
        <item x="640"/>
        <item x="655"/>
        <item x="3323"/>
        <item x="2640"/>
        <item x="97"/>
        <item x="2088"/>
        <item x="2814"/>
        <item x="1050"/>
        <item x="1628"/>
        <item x="1304"/>
        <item x="1381"/>
        <item x="2746"/>
        <item x="1432"/>
        <item x="3627"/>
        <item x="1435"/>
        <item x="2066"/>
        <item x="961"/>
        <item x="2725"/>
        <item x="3041"/>
        <item x="133"/>
        <item x="1292"/>
        <item x="1924"/>
        <item x="1320"/>
        <item x="1965"/>
        <item x="1429"/>
        <item x="952"/>
        <item x="1496"/>
        <item x="3989"/>
        <item x="4001"/>
        <item x="83"/>
        <item x="619"/>
        <item x="3832"/>
        <item x="3641"/>
        <item x="1229"/>
        <item x="4044"/>
        <item x="2350"/>
        <item x="1778"/>
        <item x="2413"/>
        <item x="636"/>
        <item x="878"/>
        <item x="2012"/>
        <item x="1157"/>
        <item x="3725"/>
        <item x="1960"/>
        <item x="1875"/>
        <item x="1871"/>
        <item x="1675"/>
        <item x="3400"/>
        <item x="453"/>
        <item x="987"/>
        <item x="2622"/>
        <item x="3976"/>
        <item x="2450"/>
        <item x="157"/>
        <item x="1176"/>
        <item x="1619"/>
        <item x="3290"/>
        <item x="188"/>
        <item x="4101"/>
        <item x="1024"/>
        <item x="2764"/>
        <item x="409"/>
        <item x="1616"/>
        <item x="3691"/>
        <item x="979"/>
        <item x="938"/>
        <item x="2320"/>
        <item x="3485"/>
        <item x="3327"/>
        <item x="502"/>
        <item x="1564"/>
        <item x="2495"/>
        <item x="2816"/>
        <item x="2443"/>
        <item x="117"/>
        <item x="1622"/>
        <item x="1970"/>
        <item x="28"/>
        <item x="3481"/>
        <item x="3336"/>
        <item x="2552"/>
        <item x="877"/>
        <item x="1620"/>
        <item x="1804"/>
        <item x="743"/>
        <item x="3435"/>
        <item x="3907"/>
        <item x="806"/>
        <item x="2212"/>
        <item x="389"/>
        <item x="400"/>
        <item x="140"/>
        <item x="3408"/>
        <item x="1164"/>
        <item x="2119"/>
        <item x="2679"/>
        <item x="3737"/>
        <item x="269"/>
        <item x="1869"/>
        <item x="1877"/>
        <item x="3091"/>
        <item x="1334"/>
        <item x="4004"/>
        <item x="766"/>
        <item x="1821"/>
        <item x="4077"/>
        <item x="2850"/>
        <item x="1718"/>
        <item x="1938"/>
        <item x="959"/>
        <item x="2968"/>
        <item x="76"/>
        <item x="1227"/>
        <item x="1883"/>
        <item x="2549"/>
        <item x="2936"/>
        <item x="2993"/>
        <item x="2376"/>
        <item x="1794"/>
        <item x="1602"/>
        <item x="2047"/>
        <item x="3607"/>
        <item x="2515"/>
        <item x="1097"/>
        <item x="824"/>
        <item x="1618"/>
        <item x="590"/>
        <item x="1899"/>
        <item x="2773"/>
        <item x="221"/>
        <item x="1713"/>
        <item x="2387"/>
        <item x="1458"/>
        <item x="3436"/>
        <item x="3452"/>
        <item x="3359"/>
        <item x="2972"/>
        <item x="52"/>
        <item x="1662"/>
        <item x="2724"/>
        <item x="4091"/>
        <item x="74"/>
        <item x="685"/>
        <item x="3438"/>
        <item x="3099"/>
        <item x="629"/>
        <item x="1524"/>
        <item x="2609"/>
        <item x="2192"/>
        <item x="484"/>
        <item x="280"/>
        <item x="777"/>
        <item x="2114"/>
        <item x="3016"/>
        <item x="2124"/>
        <item x="578"/>
        <item x="589"/>
        <item x="2385"/>
        <item x="1930"/>
        <item x="110"/>
        <item x="4006"/>
        <item x="2190"/>
        <item x="3959"/>
        <item x="1385"/>
        <item x="2203"/>
        <item x="2815"/>
        <item x="1254"/>
        <item x="3014"/>
        <item x="1915"/>
        <item x="2368"/>
        <item x="1408"/>
        <item x="898"/>
        <item x="2007"/>
        <item x="3656"/>
        <item x="3390"/>
        <item x="2169"/>
        <item x="851"/>
        <item x="1522"/>
        <item x="1205"/>
        <item x="1030"/>
        <item x="673"/>
        <item x="1905"/>
        <item x="458"/>
        <item x="2087"/>
        <item x="4086"/>
        <item x="3241"/>
        <item x="496"/>
        <item x="3759"/>
        <item x="3068"/>
        <item x="2080"/>
        <item x="3792"/>
        <item x="4094"/>
        <item x="2870"/>
        <item x="2499"/>
        <item x="23"/>
        <item x="3571"/>
        <item x="1594"/>
        <item x="1090"/>
        <item x="2271"/>
        <item x="2411"/>
        <item x="1330"/>
        <item x="3870"/>
        <item x="3277"/>
        <item x="3054"/>
        <item x="2593"/>
        <item x="2430"/>
        <item x="1315"/>
        <item x="2082"/>
        <item x="798"/>
        <item x="3931"/>
        <item x="2504"/>
        <item x="2714"/>
        <item x="184"/>
        <item x="158"/>
        <item x="3899"/>
        <item x="4002"/>
        <item x="238"/>
        <item x="2018"/>
        <item x="1920"/>
        <item x="395"/>
        <item x="2737"/>
        <item x="2616"/>
        <item x="3756"/>
        <item x="2027"/>
        <item x="2383"/>
        <item x="3867"/>
        <item x="3772"/>
        <item x="3482"/>
        <item x="2576"/>
        <item x="795"/>
        <item x="70"/>
        <item x="3422"/>
        <item x="3073"/>
        <item x="2004"/>
        <item x="3000"/>
        <item x="1063"/>
        <item x="984"/>
        <item x="944"/>
        <item x="2362"/>
        <item x="10"/>
        <item x="1165"/>
        <item x="711"/>
        <item x="1666"/>
        <item x="236"/>
        <item x="2491"/>
        <item x="2056"/>
        <item x="2453"/>
        <item x="2269"/>
        <item x="272"/>
        <item x="156"/>
        <item x="2670"/>
        <item x="2247"/>
        <item x="2776"/>
        <item x="187"/>
        <item x="2963"/>
        <item x="2533"/>
        <item x="2540"/>
        <item x="3710"/>
        <item x="3633"/>
        <item x="3552"/>
        <item x="2395"/>
        <item x="3711"/>
        <item x="1904"/>
        <item x="447"/>
        <item x="1033"/>
        <item x="2268"/>
        <item x="2225"/>
        <item x="3766"/>
        <item x="22"/>
        <item x="654"/>
        <item x="2449"/>
        <item x="3474"/>
        <item x="3778"/>
        <item x="3061"/>
        <item x="2570"/>
        <item x="1340"/>
        <item x="1178"/>
        <item x="919"/>
        <item x="866"/>
        <item x="1503"/>
        <item x="2561"/>
        <item x="2824"/>
        <item x="1007"/>
        <item x="2612"/>
        <item x="2024"/>
        <item x="3730"/>
        <item x="2655"/>
        <item x="3042"/>
        <item x="568"/>
        <item x="3393"/>
        <item x="3652"/>
        <item x="1175"/>
        <item x="2224"/>
        <item x="2637"/>
        <item x="2613"/>
        <item x="682"/>
        <item x="1094"/>
        <item x="3962"/>
        <item x="2432"/>
        <item x="1121"/>
        <item x="1223"/>
        <item x="1407"/>
        <item x="1449"/>
        <item x="1199"/>
        <item x="856"/>
        <item x="2025"/>
        <item x="2226"/>
        <item x="2161"/>
        <item x="3647"/>
        <item x="1322"/>
        <item x="1521"/>
        <item x="2818"/>
        <item x="3548"/>
        <item x="2654"/>
        <item x="2257"/>
        <item x="3896"/>
        <item x="886"/>
        <item x="312"/>
        <item x="2950"/>
        <item x="639"/>
        <item x="714"/>
        <item x="2786"/>
        <item x="4048"/>
        <item x="2851"/>
        <item x="3562"/>
        <item x="2492"/>
        <item x="1978"/>
        <item x="1661"/>
        <item x="2468"/>
        <item x="1736"/>
        <item x="1639"/>
        <item x="846"/>
        <item x="1383"/>
        <item x="1345"/>
        <item x="1257"/>
        <item x="122"/>
        <item x="1894"/>
        <item x="2762"/>
        <item x="1781"/>
        <item x="746"/>
        <item x="1698"/>
        <item x="1437"/>
        <item x="1426"/>
        <item x="185"/>
        <item x="397"/>
        <item x="1224"/>
        <item x="922"/>
        <item x="1037"/>
        <item x="1766"/>
        <item x="1539"/>
        <item x="3103"/>
        <item x="3843"/>
        <item x="279"/>
        <item x="2512"/>
        <item x="1683"/>
        <item x="2296"/>
        <item x="864"/>
        <item x="1276"/>
        <item x="1542"/>
        <item x="1895"/>
        <item x="911"/>
        <item x="1249"/>
        <item x="3680"/>
        <item x="1935"/>
        <item x="3512"/>
        <item x="1487"/>
        <item x="3941"/>
        <item x="1560"/>
        <item x="2343"/>
        <item x="594"/>
        <item x="39"/>
        <item x="3123"/>
        <item x="2486"/>
        <item x="1281"/>
        <item x="2489"/>
        <item x="94"/>
        <item x="121"/>
        <item x="349"/>
        <item x="3009"/>
        <item x="1064"/>
        <item x="3222"/>
        <item x="1890"/>
        <item x="2380"/>
        <item x="324"/>
        <item x="634"/>
        <item x="115"/>
        <item x="3755"/>
        <item x="2558"/>
        <item x="3865"/>
        <item x="2398"/>
        <item x="2295"/>
        <item x="1147"/>
        <item x="2524"/>
        <item x="1682"/>
        <item x="2446"/>
        <item x="3599"/>
        <item x="3389"/>
        <item x="2144"/>
        <item x="3520"/>
        <item x="1880"/>
        <item x="1714"/>
        <item x="201"/>
        <item x="532"/>
        <item x="2592"/>
        <item x="2237"/>
        <item x="2372"/>
        <item x="1941"/>
        <item x="1104"/>
        <item x="197"/>
        <item x="1950"/>
        <item x="3780"/>
        <item x="4098"/>
        <item x="605"/>
        <item x="2847"/>
        <item x="3348"/>
        <item x="3986"/>
        <item x="193"/>
        <item x="2682"/>
        <item x="2211"/>
        <item x="3199"/>
        <item x="1279"/>
        <item x="3979"/>
        <item x="1062"/>
        <item x="120"/>
        <item x="1999"/>
        <item x="637"/>
        <item x="587"/>
        <item x="2199"/>
        <item x="1843"/>
        <item x="2448"/>
        <item x="3346"/>
        <item x="4000"/>
        <item x="997"/>
        <item x="526"/>
        <item x="1651"/>
        <item x="2598"/>
        <item x="3533"/>
        <item x="3268"/>
        <item x="365"/>
        <item x="2741"/>
        <item x="592"/>
        <item x="1131"/>
        <item x="3722"/>
        <item x="776"/>
        <item x="3030"/>
        <item x="3479"/>
        <item x="3275"/>
        <item x="3516"/>
        <item x="3625"/>
        <item x="3173"/>
        <item x="1274"/>
        <item x="2715"/>
        <item x="112"/>
        <item x="3245"/>
        <item x="2043"/>
        <item x="2037"/>
        <item x="2062"/>
        <item x="2000"/>
        <item x="2527"/>
        <item x="1626"/>
        <item x="3467"/>
        <item x="2785"/>
        <item x="817"/>
        <item x="3360"/>
        <item x="334"/>
        <item x="4065"/>
        <item x="1264"/>
        <item x="3254"/>
        <item x="3429"/>
        <item x="1282"/>
        <item x="3140"/>
        <item x="2674"/>
        <item x="970"/>
        <item x="1452"/>
        <item x="3719"/>
        <item x="1906"/>
        <item x="328"/>
        <item x="1885"/>
        <item x="3209"/>
        <item x="2171"/>
        <item x="1363"/>
        <item x="1715"/>
        <item x="2690"/>
        <item x="3958"/>
        <item x="2150"/>
        <item x="3125"/>
        <item x="3575"/>
        <item x="2365"/>
        <item x="631"/>
        <item x="921"/>
        <item x="1108"/>
        <item x="3090"/>
        <item x="3530"/>
        <item x="2717"/>
        <item x="1251"/>
        <item x="1006"/>
        <item x="3036"/>
        <item x="3064"/>
        <item x="2326"/>
        <item x="2777"/>
        <item x="3868"/>
        <item x="827"/>
        <item x="1688"/>
        <item x="2115"/>
        <item x="915"/>
        <item x="564"/>
        <item x="3704"/>
        <item x="1168"/>
        <item x="982"/>
        <item x="4078"/>
        <item x="2097"/>
        <item x="2942"/>
        <item x="2255"/>
        <item x="710"/>
        <item x="3170"/>
        <item x="1328"/>
        <item x="1382"/>
        <item x="2939"/>
        <item x="162"/>
        <item x="768"/>
        <item x="1017"/>
        <item x="2346"/>
        <item x="3192"/>
        <item x="650"/>
        <item x="964"/>
        <item x="1373"/>
        <item x="2418"/>
        <item x="3003"/>
        <item x="1286"/>
        <item x="1866"/>
        <item x="2771"/>
        <item x="896"/>
        <item x="3424"/>
        <item x="3794"/>
        <item x="3699"/>
        <item x="1937"/>
        <item x="3527"/>
        <item x="2220"/>
        <item x="2503"/>
        <item x="2521"/>
        <item x="1872"/>
        <item x="1836"/>
        <item x="1225"/>
        <item x="954"/>
        <item x="747"/>
        <item x="1343"/>
        <item x="1311"/>
        <item x="3433"/>
        <item x="1290"/>
        <item x="3115"/>
        <item x="690"/>
        <item x="2569"/>
        <item x="1151"/>
        <item x="3380"/>
        <item x="4096"/>
        <item x="3333"/>
        <item x="2643"/>
        <item x="2903"/>
        <item x="1744"/>
        <item x="1775"/>
        <item x="317"/>
        <item x="1769"/>
        <item x="1579"/>
        <item x="1813"/>
        <item x="1749"/>
        <item x="1801"/>
        <item x="1220"/>
        <item x="2719"/>
        <item x="2270"/>
        <item x="3047"/>
        <item x="2232"/>
        <item x="1132"/>
        <item x="2127"/>
        <item x="3507"/>
        <item x="1119"/>
        <item x="2578"/>
        <item x="563"/>
        <item x="1664"/>
        <item x="2873"/>
        <item x="3798"/>
        <item x="1238"/>
        <item x="2466"/>
        <item x="1725"/>
        <item x="3252"/>
        <item x="3505"/>
        <item x="364"/>
        <item x="3434"/>
        <item x="3343"/>
        <item x="1370"/>
        <item x="809"/>
        <item x="51"/>
        <item x="2530"/>
        <item x="1976"/>
        <item x="3526"/>
        <item x="2030"/>
        <item x="3637"/>
        <item x="2133"/>
        <item x="2275"/>
        <item x="2347"/>
        <item x="3385"/>
        <item x="2604"/>
        <item x="1640"/>
        <item x="1649"/>
        <item x="3444"/>
        <item x="3793"/>
        <item x="2116"/>
        <item x="686"/>
        <item x="2932"/>
        <item x="684"/>
        <item x="1687"/>
        <item x="692"/>
        <item x="845"/>
        <item x="2285"/>
        <item x="2330"/>
        <item x="3288"/>
        <item x="2863"/>
        <item x="3930"/>
        <item x="2608"/>
        <item x="107"/>
        <item x="3032"/>
        <item x="2353"/>
        <item x="2305"/>
        <item x="3039"/>
        <item x="3909"/>
        <item x="3923"/>
        <item x="1051"/>
        <item x="2614"/>
        <item x="3373"/>
        <item x="1428"/>
        <item x="3551"/>
        <item x="1686"/>
        <item x="1623"/>
        <item x="2147"/>
        <item x="1034"/>
        <item x="1221"/>
        <item x="1760"/>
        <item x="2369"/>
        <item x="910"/>
        <item x="825"/>
        <item x="2238"/>
        <item x="1420"/>
        <item x="3331"/>
        <item x="2729"/>
        <item x="2585"/>
        <item x="3667"/>
        <item x="4087"/>
        <item x="2041"/>
        <item x="1109"/>
        <item x="3204"/>
        <item x="1471"/>
        <item x="1777"/>
        <item x="1431"/>
        <item x="1860"/>
        <item x="472"/>
        <item x="1857"/>
        <item x="1008"/>
        <item x="2022"/>
        <item x="1096"/>
        <item x="2194"/>
        <item x="2067"/>
        <item x="1512"/>
        <item x="4005"/>
        <item x="3160"/>
        <item x="1733"/>
        <item x="2485"/>
        <item x="1352"/>
        <item x="1785"/>
        <item x="3470"/>
        <item x="2853"/>
        <item x="2555"/>
        <item x="1235"/>
        <item x="3963"/>
        <item x="2767"/>
        <item x="1972"/>
        <item x="1773"/>
        <item x="2809"/>
        <item x="2611"/>
        <item x="1817"/>
        <item x="2757"/>
        <item x="235"/>
        <item x="2634"/>
        <item x="1059"/>
        <item x="2384"/>
        <item x="701"/>
        <item x="1202"/>
        <item x="4103"/>
        <item x="3228"/>
        <item x="1632"/>
        <item x="1710"/>
        <item x="3443"/>
        <item x="2507"/>
        <item x="1847"/>
        <item x="2475"/>
        <item x="788"/>
        <item x="250"/>
        <item x="3138"/>
        <item x="687"/>
        <item x="1681"/>
        <item x="2980"/>
        <item x="1916"/>
        <item x="2997"/>
        <item x="3056"/>
        <item x="950"/>
        <item x="981"/>
        <item x="391"/>
        <item x="2313"/>
        <item x="1020"/>
        <item x="949"/>
        <item x="999"/>
        <item x="3596"/>
        <item x="1625"/>
        <item x="3089"/>
        <item x="3455"/>
        <item x="791"/>
        <item x="1391"/>
        <item x="3506"/>
        <item x="596"/>
        <item x="3174"/>
        <item x="2848"/>
        <item x="3972"/>
        <item x="3410"/>
        <item x="2722"/>
        <item x="894"/>
        <item x="1272"/>
        <item x="1810"/>
        <item x="1101"/>
        <item x="990"/>
        <item x="3891"/>
        <item x="2811"/>
        <item x="2497"/>
        <item x="2272"/>
        <item x="2280"/>
        <item x="3889"/>
        <item x="3721"/>
        <item x="850"/>
        <item x="4064"/>
        <item x="1826"/>
        <item x="2476"/>
        <item x="3829"/>
        <item x="3738"/>
        <item x="3059"/>
        <item x="2342"/>
        <item x="663"/>
        <item x="3058"/>
        <item x="584"/>
        <item x="1056"/>
        <item x="1268"/>
        <item x="599"/>
        <item x="1113"/>
        <item x="2965"/>
        <item x="3473"/>
        <item x="774"/>
        <item x="799"/>
        <item x="421"/>
        <item x="357"/>
        <item x="2016"/>
        <item x="583"/>
        <item x="1873"/>
        <item x="2806"/>
        <item x="790"/>
        <item x="7"/>
        <item x="1049"/>
        <item x="657"/>
        <item x="3639"/>
        <item x="2770"/>
        <item x="3584"/>
        <item x="281"/>
        <item x="1061"/>
        <item x="882"/>
        <item x="2246"/>
        <item x="2377"/>
        <item x="2747"/>
        <item x="3249"/>
        <item x="2821"/>
        <item x="3148"/>
        <item x="1015"/>
        <item x="2481"/>
        <item x="1459"/>
        <item x="588"/>
        <item x="3135"/>
        <item x="2813"/>
        <item x="60"/>
        <item x="2910"/>
        <item x="2849"/>
        <item x="380"/>
        <item x="4102"/>
        <item x="4067"/>
        <item x="3133"/>
        <item x="3977"/>
        <item x="2897"/>
        <item x="3590"/>
        <item x="3212"/>
        <item x="1835"/>
        <item x="3489"/>
        <item x="3700"/>
        <item x="4055"/>
        <item x="3261"/>
        <item x="3220"/>
        <item x="3732"/>
        <item x="1239"/>
        <item x="2877"/>
        <item x="3035"/>
        <item x="3791"/>
        <item x="2397"/>
        <item x="448"/>
        <item x="3309"/>
        <item x="1353"/>
        <item x="992"/>
        <item x="709"/>
        <item x="3727"/>
        <item x="2094"/>
        <item x="1798"/>
        <item x="1584"/>
        <item x="695"/>
        <item x="554"/>
        <item x="3051"/>
        <item x="733"/>
        <item x="455"/>
        <item x="1878"/>
        <item x="2045"/>
        <item x="2057"/>
        <item x="1167"/>
        <item x="1663"/>
        <item x="2844"/>
        <item x="676"/>
        <item x="732"/>
        <item x="2986"/>
        <item x="2480"/>
        <item x="105"/>
        <item x="1078"/>
        <item x="3862"/>
        <item x="2052"/>
        <item x="3382"/>
        <item x="3259"/>
        <item x="1609"/>
        <item x="1158"/>
        <item x="1014"/>
        <item x="4054"/>
        <item x="2937"/>
        <item x="624"/>
        <item x="971"/>
        <item x="1341"/>
        <item x="2373"/>
        <item x="1679"/>
        <item x="645"/>
        <item x="2400"/>
        <item x="1971"/>
        <item x="3130"/>
        <item x="3631"/>
        <item x="1244"/>
        <item x="670"/>
        <item x="2315"/>
        <item x="570"/>
        <item x="940"/>
        <item x="528"/>
        <item x="1358"/>
        <item x="1570"/>
        <item x="1608"/>
        <item x="2289"/>
        <item x="537"/>
        <item x="2379"/>
        <item x="626"/>
        <item x="643"/>
        <item x="945"/>
        <item x="1161"/>
        <item x="2445"/>
        <item x="93"/>
        <item x="2510"/>
        <item x="613"/>
        <item x="2890"/>
        <item x="1289"/>
        <item x="2855"/>
        <item x="3144"/>
        <item x="1368"/>
        <item x="2459"/>
        <item x="3944"/>
        <item x="821"/>
        <item x="2162"/>
        <item x="1346"/>
        <item x="1586"/>
        <item x="702"/>
        <item x="2905"/>
        <item x="3789"/>
        <item x="12"/>
        <item x="3776"/>
        <item x="1275"/>
        <item x="2921"/>
        <item x="3010"/>
        <item x="2726"/>
        <item x="1838"/>
        <item x="2498"/>
        <item x="2953"/>
        <item x="3974"/>
        <item x="3969"/>
        <item x="969"/>
        <item x="1317"/>
        <item x="3748"/>
        <item x="2629"/>
        <item x="2438"/>
        <item x="2664"/>
        <item x="3008"/>
        <item x="134"/>
        <item x="3022"/>
        <item x="160"/>
        <item x="1375"/>
        <item x="1607"/>
        <item x="2812"/>
        <item x="24"/>
        <item x="2175"/>
        <item x="3335"/>
        <item x="3384"/>
        <item x="2338"/>
        <item x="738"/>
        <item x="1103"/>
        <item x="1519"/>
        <item x="2779"/>
        <item x="1324"/>
        <item x="2630"/>
        <item x="2731"/>
        <item x="926"/>
        <item x="995"/>
        <item x="2695"/>
        <item x="1537"/>
        <item x="642"/>
        <item x="1252"/>
        <item x="2807"/>
        <item x="2659"/>
        <item x="1273"/>
        <item x="3399"/>
        <item x="3515"/>
        <item x="3278"/>
        <item x="887"/>
        <item x="1841"/>
        <item x="2085"/>
        <item x="3779"/>
        <item x="3569"/>
        <item x="3550"/>
        <item x="424"/>
        <item x="3604"/>
        <item x="2624"/>
        <item x="3934"/>
        <item x="2984"/>
        <item x="903"/>
        <item x="3705"/>
        <item x="2207"/>
        <item x="3078"/>
        <item x="1005"/>
        <item x="1887"/>
        <item x="1670"/>
        <item x="530"/>
        <item x="658"/>
        <item x="947"/>
        <item x="1060"/>
        <item x="980"/>
        <item x="873"/>
        <item x="836"/>
        <item x="37"/>
        <item x="1138"/>
        <item x="1949"/>
        <item x="2245"/>
        <item x="1989"/>
        <item x="234"/>
        <item x="3762"/>
        <item x="698"/>
        <item x="1111"/>
        <item x="3919"/>
        <item x="547"/>
        <item x="170"/>
        <item x="2619"/>
        <item x="2286"/>
        <item x="2959"/>
        <item x="2209"/>
        <item x="1390"/>
        <item x="3697"/>
        <item x="1746"/>
        <item x="3344"/>
        <item x="1018"/>
        <item x="2227"/>
        <item x="2657"/>
        <item x="1758"/>
        <item x="2832"/>
        <item x="2653"/>
        <item x="741"/>
        <item x="3980"/>
        <item x="2337"/>
        <item x="1912"/>
        <item x="939"/>
        <item x="4022"/>
        <item x="3488"/>
        <item x="2068"/>
        <item x="3049"/>
        <item x="602"/>
        <item x="1493"/>
        <item x="3827"/>
        <item x="3991"/>
        <item x="3002"/>
        <item x="150"/>
        <item x="2401"/>
        <item x="614"/>
        <item x="2273"/>
        <item x="857"/>
        <item x="2686"/>
        <item x="1451"/>
        <item x="621"/>
        <item x="471"/>
        <item x="1968"/>
        <item x="1532"/>
        <item x="45"/>
        <item x="3816"/>
        <item x="3735"/>
        <item x="3523"/>
        <item x="63"/>
        <item x="1300"/>
        <item x="3702"/>
        <item x="3635"/>
        <item x="868"/>
        <item x="2716"/>
        <item x="2858"/>
        <item x="2513"/>
        <item x="2003"/>
        <item x="95"/>
        <item x="2826"/>
        <item x="5"/>
        <item x="3448"/>
        <item x="1791"/>
        <item x="2244"/>
        <item x="2351"/>
        <item x="2572"/>
        <item x="1462"/>
        <item x="1942"/>
        <item x="3248"/>
        <item x="1277"/>
        <item x="3674"/>
        <item x="520"/>
        <item x="3024"/>
        <item x="783"/>
        <item x="1425"/>
        <item x="2976"/>
        <item x="1218"/>
        <item x="3784"/>
        <item x="2667"/>
        <item x="793"/>
        <item x="2444"/>
        <item x="3634"/>
        <item x="1973"/>
        <item x="3095"/>
        <item x="299"/>
        <item x="946"/>
        <item x="2096"/>
        <item x="492"/>
        <item x="975"/>
        <item x="704"/>
        <item x="1615"/>
        <item x="2360"/>
        <item x="1474"/>
        <item x="3858"/>
        <item x="517"/>
        <item x="2712"/>
        <item x="44"/>
        <item x="2713"/>
        <item x="2966"/>
        <item x="680"/>
        <item x="760"/>
        <item x="3127"/>
        <item x="681"/>
        <item x="1369"/>
        <item x="722"/>
        <item x="251"/>
        <item x="405"/>
        <item x="973"/>
        <item x="1606"/>
        <item x="483"/>
        <item x="905"/>
        <item x="2694"/>
        <item x="2597"/>
        <item x="2462"/>
        <item x="3338"/>
        <item x="749"/>
        <item x="3423"/>
        <item x="265"/>
        <item x="3707"/>
        <item x="1919"/>
        <item x="697"/>
        <item x="1010"/>
        <item x="2529"/>
        <item x="2386"/>
        <item x="425"/>
        <item x="3624"/>
        <item x="712"/>
        <item x="1952"/>
        <item x="2627"/>
        <item x="1347"/>
        <item x="666"/>
        <item x="3598"/>
        <item x="3237"/>
        <item x="2440"/>
        <item x="3608"/>
        <item x="1359"/>
        <item x="1004"/>
        <item x="1923"/>
        <item x="428"/>
        <item x="1557"/>
        <item x="2791"/>
        <item x="3244"/>
        <item x="151"/>
        <item x="1673"/>
        <item x="3881"/>
        <item x="1490"/>
        <item x="3585"/>
        <item x="2100"/>
        <item x="3785"/>
        <item x="3821"/>
        <item x="210"/>
        <item x="754"/>
        <item x="3859"/>
        <item x="1430"/>
        <item x="3563"/>
        <item x="3345"/>
        <item x="2556"/>
        <item x="991"/>
        <item x="3257"/>
        <item x="3207"/>
        <item x="3799"/>
        <item x="3768"/>
        <item x="18"/>
        <item x="2396"/>
        <item x="233"/>
        <item x="2201"/>
        <item x="996"/>
        <item x="1342"/>
        <item x="3628"/>
        <item x="3303"/>
        <item x="311"/>
        <item x="1837"/>
        <item x="3121"/>
        <item x="356"/>
        <item x="46"/>
        <item x="688"/>
        <item x="3102"/>
        <item x="1655"/>
        <item x="1657"/>
        <item x="2019"/>
        <item x="2843"/>
        <item x="1654"/>
        <item x="807"/>
        <item x="2174"/>
        <item x="3197"/>
        <item x="2660"/>
        <item x="1956"/>
        <item x="1851"/>
        <item x="3007"/>
        <item x="3402"/>
        <item x="3163"/>
        <item x="320"/>
        <item x="772"/>
        <item x="2909"/>
        <item x="2721"/>
        <item x="2222"/>
        <item x="2341"/>
        <item x="2070"/>
        <item x="988"/>
        <item x="3446"/>
        <item x="1217"/>
        <item x="653"/>
        <item x="495"/>
        <item x="2914"/>
        <item x="1438"/>
        <item x="1482"/>
        <item x="1360"/>
        <item x="843"/>
        <item x="3468"/>
        <item x="1084"/>
        <item x="2996"/>
        <item x="2065"/>
        <item x="2700"/>
        <item x="1951"/>
        <item x="869"/>
        <item x="67"/>
        <item x="2036"/>
        <item x="2740"/>
        <item x="1914"/>
        <item x="837"/>
        <item x="1699"/>
        <item x="4030"/>
        <item x="895"/>
        <item x="892"/>
        <item x="1540"/>
        <item x="958"/>
        <item x="2733"/>
        <item x="1913"/>
        <item x="2042"/>
        <item x="2580"/>
        <item x="541"/>
        <item x="3703"/>
        <item x="3322"/>
        <item x="3616"/>
        <item x="3141"/>
        <item x="3206"/>
        <item x="1323"/>
        <item x="2073"/>
        <item x="2191"/>
        <item x="2780"/>
        <item x="713"/>
        <item x="1803"/>
        <item x="3844"/>
        <item x="548"/>
        <item x="1237"/>
        <item x="1067"/>
        <item x="3411"/>
        <item x="2802"/>
        <item x="2184"/>
        <item x="2864"/>
        <item x="3208"/>
        <item x="782"/>
        <item x="179"/>
        <item x="989"/>
        <item x="1461"/>
        <item x="2126"/>
        <item x="972"/>
        <item x="3371"/>
        <item x="3332"/>
        <item x="2324"/>
        <item x="876"/>
        <item x="1604"/>
        <item x="1355"/>
        <item x="2293"/>
        <item x="2636"/>
        <item x="3504"/>
        <item x="3364"/>
        <item x="3304"/>
        <item x="2563"/>
        <item x="2098"/>
        <item x="2006"/>
        <item x="2904"/>
        <item x="871"/>
        <item x="2040"/>
        <item x="2946"/>
        <item x="101"/>
        <item x="3464"/>
        <item x="1478"/>
        <item x="522"/>
        <item x="2541"/>
        <item x="379"/>
        <item x="3502"/>
        <item x="6"/>
        <item x="316"/>
        <item x="302"/>
        <item x="406"/>
        <item x="3807"/>
        <item x="2688"/>
        <item x="1453"/>
        <item x="2645"/>
        <item x="3169"/>
        <item x="3262"/>
        <item x="885"/>
        <item x="3967"/>
        <item x="159"/>
        <item x="1278"/>
        <item x="737"/>
        <item x="4011"/>
        <item x="297"/>
        <item x="3686"/>
        <item x="902"/>
        <item x="378"/>
        <item x="263"/>
        <item x="3676"/>
        <item x="3854"/>
        <item x="3508"/>
        <item x="1797"/>
        <item x="291"/>
        <item x="976"/>
        <item x="3809"/>
        <item x="2859"/>
        <item x="3857"/>
        <item x="4041"/>
        <item x="149"/>
        <item x="292"/>
        <item x="2317"/>
        <item x="3299"/>
        <item x="1247"/>
        <item x="2661"/>
        <item x="2282"/>
        <item x="2113"/>
        <item x="3774"/>
        <item x="838"/>
        <item x="2868"/>
        <item x="2185"/>
        <item x="1515"/>
        <item x="1404"/>
        <item x="1197"/>
        <item x="3273"/>
        <item x="558"/>
        <item x="386"/>
        <item x="2157"/>
        <item x="1424"/>
        <item x="3583"/>
        <item x="3745"/>
        <item x="2838"/>
        <item x="3558"/>
        <item x="1284"/>
        <item x="3426"/>
        <item x="3509"/>
        <item x="4024"/>
        <item x="3409"/>
        <item x="556"/>
        <item x="1329"/>
        <item x="2050"/>
        <item x="1011"/>
        <item x="2728"/>
        <item x="1605"/>
        <item x="480"/>
        <item x="2277"/>
        <item x="3808"/>
        <item x="3672"/>
        <item x="3876"/>
        <item x="4088"/>
        <item x="2955"/>
        <item x="2922"/>
        <item x="3568"/>
        <item x="4070"/>
        <item x="1243"/>
        <item x="2160"/>
        <item x="1198"/>
        <item x="539"/>
        <item x="1409"/>
        <item x="40"/>
        <item x="1995"/>
        <item x="2261"/>
        <item x="2454"/>
        <item x="3682"/>
        <item x="1169"/>
        <item x="2647"/>
        <item x="2925"/>
        <item x="1908"/>
        <item x="1208"/>
        <item x="3172"/>
        <item x="1844"/>
        <item x="499"/>
        <item x="1128"/>
        <item x="1776"/>
        <item x="1742"/>
        <item x="2189"/>
        <item x="2093"/>
        <item x="2947"/>
        <item x="1136"/>
        <item x="1183"/>
        <item x="1201"/>
        <item x="450"/>
        <item x="4036"/>
        <item x="1959"/>
        <item x="362"/>
        <item x="278"/>
        <item x="383"/>
        <item x="268"/>
        <item x="191"/>
        <item x="4045"/>
        <item x="1730"/>
        <item x="3787"/>
        <item x="363"/>
        <item x="114"/>
        <item x="161"/>
        <item x="211"/>
        <item x="366"/>
        <item x="257"/>
        <item x="881"/>
        <item x="1863"/>
        <item x="2554"/>
        <item x="1562"/>
        <item x="745"/>
        <item x="4093"/>
        <item x="1732"/>
        <item x="172"/>
        <item x="1571"/>
        <item x="2748"/>
        <item x="3092"/>
        <item x="4020"/>
        <item x="3856"/>
        <item x="1997"/>
        <item x="597"/>
        <item x="1413"/>
        <item x="2892"/>
        <item x="392"/>
        <item x="2926"/>
        <item x="1641"/>
        <item x="2896"/>
        <item x="2361"/>
        <item x="832"/>
        <item x="1861"/>
        <item x="477"/>
        <item x="436"/>
        <item x="1531"/>
        <item x="756"/>
        <item x="1647"/>
        <item x="1672"/>
        <item x="2575"/>
        <item x="2546"/>
        <item x="2292"/>
        <item x="2253"/>
        <item x="3948"/>
        <item x="3823"/>
        <item x="2428"/>
        <item x="4028"/>
        <item x="137"/>
        <item x="1696"/>
        <item x="1711"/>
        <item x="3775"/>
        <item x="4033"/>
        <item x="3643"/>
        <item x="3684"/>
        <item x="3175"/>
        <item x="3370"/>
        <item x="2865"/>
        <item x="491"/>
        <item x="1811"/>
        <item x="3190"/>
        <item x="924"/>
        <item x="1551"/>
        <item x="907"/>
        <item x="649"/>
        <item x="913"/>
        <item x="1505"/>
        <item x="1054"/>
        <item x="3952"/>
        <item x="119"/>
        <item x="3496"/>
        <item x="3933"/>
        <item x="501"/>
        <item x="3712"/>
        <item x="3742"/>
        <item x="2888"/>
        <item x="3276"/>
        <item x="109"/>
        <item x="934"/>
        <item x="2339"/>
        <item x="1479"/>
        <item x="2854"/>
        <item x="1027"/>
        <item x="2302"/>
        <item x="504"/>
        <item x="3782"/>
        <item x="3195"/>
        <item x="2775"/>
        <item x="413"/>
        <item x="1480"/>
        <item x="3853"/>
        <item x="103"/>
        <item x="470"/>
        <item x="2456"/>
        <item x="1256"/>
        <item x="2125"/>
        <item x="2600"/>
        <item x="249"/>
        <item x="3560"/>
        <item x="2262"/>
        <item x="1911"/>
        <item x="2881"/>
        <item x="519"/>
        <item x="473"/>
        <item x="3132"/>
        <item x="2078"/>
        <item x="963"/>
        <item x="2378"/>
        <item x="206"/>
        <item x="1567"/>
        <item x="479"/>
        <item x="3094"/>
        <item x="1767"/>
        <item x="3088"/>
        <item x="1554"/>
        <item x="174"/>
        <item x="3050"/>
        <item x="1593"/>
        <item x="880"/>
        <item x="2479"/>
        <item x="764"/>
        <item x="591"/>
        <item x="1091"/>
        <item x="3693"/>
        <item x="390"/>
        <item x="734"/>
        <item x="2374"/>
        <item x="3586"/>
        <item x="2182"/>
        <item x="536"/>
        <item x="715"/>
        <item x="1423"/>
        <item x="1402"/>
        <item x="3764"/>
        <item x="1534"/>
        <item x="1565"/>
        <item x="3773"/>
        <item x="784"/>
        <item x="1958"/>
        <item x="978"/>
        <item x="3224"/>
        <item x="474"/>
        <item x="1771"/>
        <item x="1977"/>
        <item x="2173"/>
        <item x="1927"/>
        <item x="625"/>
        <item x="1170"/>
        <item x="2778"/>
        <item x="703"/>
        <item x="953"/>
        <item x="1058"/>
        <item x="3817"/>
        <item x="1689"/>
        <item x="54"/>
        <item x="3131"/>
        <item x="1181"/>
        <item x="111"/>
        <item x="414"/>
        <item x="163"/>
        <item x="494"/>
        <item x="3696"/>
        <item x="3280"/>
        <item x="3330"/>
        <item x="3588"/>
        <item x="319"/>
        <item x="3852"/>
        <item x="2875"/>
        <item x="2308"/>
        <item x="3758"/>
        <item x="3531"/>
        <item x="3916"/>
        <item x="3341"/>
        <item x="100"/>
        <item x="3158"/>
        <item x="3355"/>
        <item x="3709"/>
        <item x="3307"/>
        <item x="1633"/>
        <item x="3142"/>
        <item x="86"/>
        <item x="3401"/>
        <item x="3743"/>
        <item x="3549"/>
        <item x="2935"/>
        <item x="104"/>
        <item x="377"/>
        <item x="632"/>
        <item x="1897"/>
        <item x="1124"/>
        <item x="3860"/>
        <item x="3720"/>
        <item x="3461"/>
        <item x="466"/>
        <item x="566"/>
        <item x="4083"/>
        <item x="1561"/>
        <item x="2505"/>
        <item x="694"/>
        <item x="2058"/>
        <item x="2319"/>
        <item x="2620"/>
        <item x="1704"/>
        <item x="17"/>
        <item x="1907"/>
        <item x="1917"/>
        <item x="3815"/>
        <item x="2389"/>
        <item x="575"/>
        <item x="3847"/>
        <item x="4062"/>
        <item x="742"/>
        <item x="801"/>
        <item x="2001"/>
        <item x="3840"/>
        <item x="3615"/>
        <item x="3465"/>
        <item x="3164"/>
        <item x="1012"/>
        <item x="3655"/>
        <item x="3713"/>
        <item x="116"/>
        <item x="1900"/>
        <item x="3301"/>
        <item x="1741"/>
        <item x="2327"/>
        <item x="1658"/>
        <item x="2710"/>
        <item x="3574"/>
        <item x="2163"/>
        <item x="2131"/>
        <item x="586"/>
        <item x="3215"/>
        <item x="3043"/>
        <item x="2720"/>
        <item x="2264"/>
        <item x="3731"/>
        <item x="4076"/>
        <item x="286"/>
        <item x="2344"/>
        <item x="2756"/>
        <item x="3419"/>
        <item x="2676"/>
        <item x="3025"/>
        <item x="3812"/>
        <item x="3157"/>
        <item x="1464"/>
        <item x="2696"/>
        <item x="1635"/>
        <item x="4069"/>
        <item x="3992"/>
        <item x="2754"/>
        <item x="3"/>
        <item x="3694"/>
        <item x="2586"/>
        <item x="2478"/>
        <item x="828"/>
        <item x="1932"/>
        <item x="3869"/>
        <item x="1729"/>
        <item x="1384"/>
        <item x="3342"/>
        <item x="3617"/>
        <item x="1263"/>
        <item x="1631"/>
        <item x="1638"/>
        <item x="3161"/>
        <item x="2168"/>
        <item x="1833"/>
        <item x="1984"/>
        <item x="3927"/>
        <item x="1465"/>
        <item x="3603"/>
        <item x="2988"/>
        <item x="2109"/>
        <item x="3093"/>
        <item x="1476"/>
        <item x="3139"/>
        <item x="1721"/>
        <item x="3658"/>
        <item x="202"/>
        <item x="1816"/>
        <item x="2299"/>
        <item x="925"/>
        <item x="1854"/>
        <item x="2938"/>
        <item x="1110"/>
        <item x="2825"/>
        <item x="3513"/>
        <item x="609"/>
        <item x="3113"/>
        <item x="1133"/>
        <item x="723"/>
        <item x="1139"/>
        <item x="298"/>
        <item x="3885"/>
        <item x="779"/>
        <item x="2979"/>
        <item x="1612"/>
        <item x="1896"/>
        <item x="858"/>
        <item x="1366"/>
        <item x="1722"/>
        <item x="546"/>
        <item x="1265"/>
        <item x="2176"/>
        <item x="962"/>
        <item x="4057"/>
        <item x="1240"/>
        <item x="3970"/>
        <item x="4100"/>
        <item x="3439"/>
        <item x="3205"/>
        <item x="3810"/>
        <item x="3289"/>
        <item x="3413"/>
        <item x="2901"/>
        <item x="2107"/>
        <item x="1668"/>
        <item x="1922"/>
        <item x="1613"/>
        <item x="3403"/>
        <item x="2214"/>
        <item x="2403"/>
        <item x="1693"/>
        <item x="3642"/>
        <item x="463"/>
        <item x="818"/>
        <item x="2488"/>
        <item x="3589"/>
        <item x="3760"/>
        <item x="2623"/>
        <item x="4031"/>
        <item x="1842"/>
        <item x="2673"/>
        <item x="2920"/>
        <item x="1442"/>
        <item x="3340"/>
        <item x="3086"/>
        <item x="2662"/>
        <item x="3077"/>
        <item x="3942"/>
        <item x="2829"/>
        <item x="2441"/>
        <item x="1472"/>
        <item x="1705"/>
        <item x="3001"/>
        <item x="1294"/>
        <item x="2333"/>
        <item x="525"/>
        <item x="511"/>
        <item x="2595"/>
        <item x="3026"/>
        <item x="1293"/>
        <item x="813"/>
        <item x="1233"/>
        <item x="2699"/>
        <item x="1828"/>
        <item x="4059"/>
        <item x="2621"/>
        <item x="3753"/>
        <item x="797"/>
        <item x="3490"/>
        <item x="1236"/>
        <item x="633"/>
        <item x="1921"/>
        <item x="1260"/>
        <item x="1026"/>
        <item x="3935"/>
        <item x="2607"/>
        <item x="442"/>
        <item x="271"/>
        <item x="1269"/>
        <item x="2335"/>
        <item x="1000"/>
        <item x="262"/>
        <item x="3106"/>
        <item x="3428"/>
        <item x="1600"/>
        <item x="1855"/>
        <item x="883"/>
        <item x="3926"/>
        <item x="810"/>
        <item x="3491"/>
        <item x="2934"/>
        <item x="1143"/>
        <item x="2165"/>
        <item x="3442"/>
        <item x="3914"/>
        <item x="1234"/>
        <item x="2702"/>
        <item x="3017"/>
        <item x="1621"/>
        <item x="2872"/>
        <item x="595"/>
        <item x="1039"/>
        <item x="2867"/>
        <item x="78"/>
        <item x="2204"/>
        <item x="929"/>
        <item x="598"/>
        <item x="3996"/>
        <item x="1072"/>
        <item x="2562"/>
        <item x="1708"/>
        <item x="2371"/>
        <item x="16"/>
        <item x="2392"/>
        <item x="2788"/>
        <item x="1888"/>
        <item x="1702"/>
        <item x="1028"/>
        <item x="2544"/>
        <item x="826"/>
        <item x="56"/>
        <item x="1082"/>
        <item x="3153"/>
        <item x="3657"/>
        <item x="833"/>
        <item x="1296"/>
        <item x="2669"/>
        <item x="3903"/>
        <item x="1179"/>
        <item x="2402"/>
        <item x="3057"/>
        <item x="2490"/>
        <item x="3968"/>
        <item x="3913"/>
        <item x="2644"/>
        <item x="533"/>
        <item x="1153"/>
        <item x="2709"/>
        <item x="3004"/>
        <item x="1929"/>
        <item x="2522"/>
        <item x="3167"/>
        <item x="3271"/>
        <item x="2602"/>
        <item x="3027"/>
        <item x="1948"/>
        <item x="2886"/>
        <item x="198"/>
        <item x="2834"/>
        <item x="1271"/>
        <item x="2971"/>
        <item x="2841"/>
        <item x="2166"/>
        <item x="90"/>
        <item x="1398"/>
        <item x="3258"/>
        <item x="2650"/>
        <item x="3510"/>
        <item x="829"/>
        <item x="1380"/>
        <item x="3556"/>
        <item x="3396"/>
        <item x="2995"/>
        <item x="1928"/>
        <item x="1879"/>
        <item x="2671"/>
        <item x="3546"/>
        <item x="1629"/>
        <item x="1473"/>
        <item x="444"/>
        <item x="2104"/>
        <item x="2543"/>
        <item x="802"/>
        <item x="2808"/>
        <item x="1042"/>
        <item x="2382"/>
        <item x="1599"/>
        <item x="1595"/>
        <item x="2483"/>
        <item x="2159"/>
        <item x="3483"/>
        <item x="3013"/>
        <item x="2318"/>
        <item x="936"/>
        <item x="3495"/>
        <item x="2496"/>
        <item x="718"/>
        <item x="1583"/>
        <item x="1392"/>
        <item x="2465"/>
        <item x="1646"/>
        <item x="2092"/>
        <item x="786"/>
        <item x="1637"/>
        <item x="3966"/>
        <item x="534"/>
        <item x="652"/>
        <item x="4095"/>
        <item x="2665"/>
        <item x="2408"/>
        <item x="577"/>
        <item x="2008"/>
        <item x="2358"/>
        <item x="3750"/>
        <item x="2219"/>
        <item x="2846"/>
        <item x="646"/>
        <item x="367"/>
        <item x="2591"/>
        <item x="388"/>
        <item x="398"/>
        <item x="1998"/>
        <item x="1489"/>
        <item x="3864"/>
        <item x="771"/>
        <item x="2610"/>
        <item x="1457"/>
        <item x="3165"/>
        <item x="282"/>
        <item x="875"/>
        <item x="135"/>
        <item x="80"/>
        <item x="152"/>
        <item x="1299"/>
        <item x="622"/>
        <item x="138"/>
        <item x="108"/>
        <item x="2930"/>
        <item x="118"/>
        <item x="2535"/>
        <item x="717"/>
        <item x="487"/>
        <item x="3105"/>
        <item x="2143"/>
        <item x="1156"/>
        <item x="394"/>
        <item x="1481"/>
        <item x="2259"/>
        <item x="2943"/>
        <item x="154"/>
        <item x="296"/>
        <item x="2447"/>
        <item x="35"/>
        <item x="449"/>
        <item x="3462"/>
        <item x="306"/>
        <item x="1308"/>
        <item x="3118"/>
        <item x="2300"/>
        <item x="1848"/>
        <item x="672"/>
        <item x="1403"/>
        <item x="3887"/>
        <item x="3716"/>
        <item x="2511"/>
        <item x="855"/>
        <item x="574"/>
        <item x="2074"/>
        <item x="787"/>
        <item x="2035"/>
        <item x="2464"/>
        <item x="1523"/>
        <item x="48"/>
        <item x="2076"/>
        <item x="2029"/>
        <item x="635"/>
        <item x="3855"/>
        <item x="899"/>
        <item x="3877"/>
        <item x="617"/>
        <item x="344"/>
        <item x="3947"/>
        <item x="1389"/>
        <item x="2528"/>
        <item x="2567"/>
        <item x="3695"/>
        <item x="719"/>
        <item x="4056"/>
        <item x="1475"/>
        <item x="1820"/>
        <item x="2177"/>
        <item x="908"/>
        <item x="904"/>
        <item x="1678"/>
        <item x="2876"/>
        <item x="2550"/>
        <item x="3689"/>
        <item x="3358"/>
        <item x="2493"/>
        <item x="678"/>
        <item x="2039"/>
        <item x="1337"/>
        <item x="993"/>
        <item x="775"/>
        <item x="3982"/>
        <item x="3849"/>
        <item x="853"/>
        <item x="3561"/>
        <item x="2751"/>
        <item x="2471"/>
        <item x="819"/>
        <item x="1098"/>
        <item x="254"/>
        <item x="1327"/>
        <item x="1756"/>
        <item x="2817"/>
        <item x="3539"/>
        <item x="3893"/>
        <item x="2188"/>
        <item x="3956"/>
        <item x="2239"/>
        <item x="2128"/>
        <item x="693"/>
        <item x="2439"/>
        <item x="1695"/>
        <item x="2321"/>
        <item x="955"/>
        <item x="2564"/>
        <item x="2836"/>
        <item x="1945"/>
        <item x="2565"/>
        <item x="2243"/>
        <item x="3733"/>
        <item x="3321"/>
        <item x="4080"/>
        <item x="2685"/>
        <item x="2940"/>
        <item x="1316"/>
        <item x="3044"/>
        <item x="1677"/>
        <item x="3645"/>
        <item x="290"/>
        <item x="3671"/>
        <item x="2146"/>
        <item x="2251"/>
        <item x="1313"/>
        <item x="651"/>
        <item x="2842"/>
        <item t="default"/>
      </items>
    </pivotField>
    <pivotField numFmtId="44" showAll="0">
      <items count="446">
        <item x="332"/>
        <item x="365"/>
        <item x="328"/>
        <item x="185"/>
        <item x="24"/>
        <item x="269"/>
        <item x="251"/>
        <item x="170"/>
        <item x="45"/>
        <item x="294"/>
        <item x="159"/>
        <item x="277"/>
        <item x="213"/>
        <item x="403"/>
        <item x="252"/>
        <item x="304"/>
        <item x="342"/>
        <item x="325"/>
        <item x="326"/>
        <item x="212"/>
        <item x="48"/>
        <item x="421"/>
        <item x="419"/>
        <item x="49"/>
        <item x="444"/>
        <item x="293"/>
        <item x="43"/>
        <item x="415"/>
        <item x="422"/>
        <item x="360"/>
        <item x="18"/>
        <item x="44"/>
        <item x="329"/>
        <item x="52"/>
        <item x="298"/>
        <item x="334"/>
        <item x="319"/>
        <item x="2"/>
        <item x="133"/>
        <item x="155"/>
        <item x="274"/>
        <item x="441"/>
        <item x="373"/>
        <item x="131"/>
        <item x="435"/>
        <item x="20"/>
        <item x="420"/>
        <item x="81"/>
        <item x="246"/>
        <item x="302"/>
        <item x="413"/>
        <item x="432"/>
        <item x="176"/>
        <item x="417"/>
        <item x="353"/>
        <item x="47"/>
        <item x="414"/>
        <item x="398"/>
        <item x="153"/>
        <item x="134"/>
        <item x="357"/>
        <item x="16"/>
        <item x="42"/>
        <item x="232"/>
        <item x="359"/>
        <item x="412"/>
        <item x="408"/>
        <item x="117"/>
        <item x="28"/>
        <item x="132"/>
        <item x="405"/>
        <item x="358"/>
        <item x="184"/>
        <item x="76"/>
        <item x="146"/>
        <item x="38"/>
        <item x="21"/>
        <item x="46"/>
        <item x="209"/>
        <item x="383"/>
        <item x="315"/>
        <item x="411"/>
        <item x="123"/>
        <item x="187"/>
        <item x="15"/>
        <item x="207"/>
        <item x="410"/>
        <item x="351"/>
        <item x="311"/>
        <item x="183"/>
        <item x="409"/>
        <item x="243"/>
        <item x="180"/>
        <item x="257"/>
        <item x="40"/>
        <item x="378"/>
        <item x="272"/>
        <item x="168"/>
        <item x="434"/>
        <item x="416"/>
        <item x="338"/>
        <item x="369"/>
        <item x="13"/>
        <item x="356"/>
        <item x="190"/>
        <item x="41"/>
        <item x="173"/>
        <item x="443"/>
        <item x="268"/>
        <item x="98"/>
        <item x="267"/>
        <item x="262"/>
        <item x="425"/>
        <item x="116"/>
        <item x="367"/>
        <item x="30"/>
        <item x="305"/>
        <item x="317"/>
        <item x="27"/>
        <item x="224"/>
        <item x="200"/>
        <item x="254"/>
        <item x="181"/>
        <item x="70"/>
        <item x="121"/>
        <item x="431"/>
        <item x="423"/>
        <item x="283"/>
        <item x="428"/>
        <item x="374"/>
        <item x="193"/>
        <item x="174"/>
        <item x="68"/>
        <item x="9"/>
        <item x="379"/>
        <item x="189"/>
        <item x="50"/>
        <item x="53"/>
        <item x="429"/>
        <item x="282"/>
        <item x="370"/>
        <item x="126"/>
        <item x="273"/>
        <item x="295"/>
        <item x="104"/>
        <item x="147"/>
        <item x="77"/>
        <item x="442"/>
        <item x="8"/>
        <item x="424"/>
        <item x="172"/>
        <item x="352"/>
        <item x="250"/>
        <item x="192"/>
        <item x="179"/>
        <item x="191"/>
        <item x="276"/>
        <item x="148"/>
        <item x="406"/>
        <item x="195"/>
        <item x="366"/>
        <item x="333"/>
        <item x="5"/>
        <item x="23"/>
        <item x="389"/>
        <item x="393"/>
        <item x="218"/>
        <item x="285"/>
        <item x="177"/>
        <item x="270"/>
        <item x="211"/>
        <item x="85"/>
        <item x="175"/>
        <item x="140"/>
        <item x="37"/>
        <item x="296"/>
        <item x="335"/>
        <item x="210"/>
        <item x="119"/>
        <item x="225"/>
        <item x="244"/>
        <item x="255"/>
        <item x="402"/>
        <item x="10"/>
        <item x="280"/>
        <item x="279"/>
        <item x="221"/>
        <item x="26"/>
        <item x="105"/>
        <item x="327"/>
        <item x="62"/>
        <item x="291"/>
        <item x="439"/>
        <item x="238"/>
        <item x="394"/>
        <item x="400"/>
        <item x="245"/>
        <item x="368"/>
        <item x="12"/>
        <item x="436"/>
        <item x="84"/>
        <item x="299"/>
        <item x="337"/>
        <item x="115"/>
        <item x="233"/>
        <item x="220"/>
        <item x="275"/>
        <item x="249"/>
        <item x="39"/>
        <item x="144"/>
        <item x="312"/>
        <item x="384"/>
        <item x="51"/>
        <item x="208"/>
        <item x="231"/>
        <item x="407"/>
        <item x="198"/>
        <item x="278"/>
        <item x="6"/>
        <item x="331"/>
        <item x="169"/>
        <item x="386"/>
        <item x="33"/>
        <item x="0"/>
        <item x="35"/>
        <item x="222"/>
        <item x="188"/>
        <item x="440"/>
        <item x="129"/>
        <item x="113"/>
        <item x="7"/>
        <item x="354"/>
        <item x="297"/>
        <item x="219"/>
        <item x="196"/>
        <item x="376"/>
        <item x="112"/>
        <item x="336"/>
        <item x="97"/>
        <item x="204"/>
        <item x="3"/>
        <item x="284"/>
        <item x="241"/>
        <item x="1"/>
        <item x="124"/>
        <item x="339"/>
        <item x="385"/>
        <item x="34"/>
        <item x="433"/>
        <item x="151"/>
        <item x="375"/>
        <item x="108"/>
        <item x="236"/>
        <item x="404"/>
        <item x="158"/>
        <item x="14"/>
        <item x="145"/>
        <item x="271"/>
        <item x="401"/>
        <item x="120"/>
        <item x="78"/>
        <item x="235"/>
        <item x="83"/>
        <item x="122"/>
        <item x="215"/>
        <item x="93"/>
        <item x="426"/>
        <item x="438"/>
        <item x="154"/>
        <item x="32"/>
        <item x="377"/>
        <item x="107"/>
        <item x="391"/>
        <item x="36"/>
        <item x="289"/>
        <item x="194"/>
        <item x="226"/>
        <item x="229"/>
        <item x="281"/>
        <item x="227"/>
        <item x="347"/>
        <item x="73"/>
        <item x="418"/>
        <item x="182"/>
        <item x="178"/>
        <item x="430"/>
        <item x="102"/>
        <item x="17"/>
        <item x="234"/>
        <item x="341"/>
        <item x="256"/>
        <item x="266"/>
        <item x="330"/>
        <item x="230"/>
        <item x="372"/>
        <item x="22"/>
        <item x="223"/>
        <item x="29"/>
        <item x="125"/>
        <item x="290"/>
        <item x="355"/>
        <item x="165"/>
        <item x="437"/>
        <item x="95"/>
        <item x="111"/>
        <item x="142"/>
        <item x="31"/>
        <item x="91"/>
        <item x="228"/>
        <item x="100"/>
        <item x="167"/>
        <item x="186"/>
        <item x="89"/>
        <item x="25"/>
        <item x="160"/>
        <item x="88"/>
        <item x="11"/>
        <item x="310"/>
        <item x="261"/>
        <item x="248"/>
        <item x="286"/>
        <item x="313"/>
        <item x="287"/>
        <item x="106"/>
        <item x="109"/>
        <item x="19"/>
        <item x="322"/>
        <item x="92"/>
        <item x="258"/>
        <item x="264"/>
        <item x="136"/>
        <item x="114"/>
        <item x="363"/>
        <item x="130"/>
        <item x="371"/>
        <item x="79"/>
        <item x="247"/>
        <item x="301"/>
        <item x="350"/>
        <item x="265"/>
        <item x="4"/>
        <item x="260"/>
        <item x="101"/>
        <item x="288"/>
        <item x="171"/>
        <item x="240"/>
        <item x="166"/>
        <item x="392"/>
        <item x="197"/>
        <item x="63"/>
        <item x="362"/>
        <item x="263"/>
        <item x="214"/>
        <item x="56"/>
        <item x="199"/>
        <item x="324"/>
        <item x="162"/>
        <item x="110"/>
        <item x="127"/>
        <item x="99"/>
        <item x="141"/>
        <item x="118"/>
        <item x="54"/>
        <item x="320"/>
        <item x="59"/>
        <item x="138"/>
        <item x="96"/>
        <item x="314"/>
        <item x="58"/>
        <item x="253"/>
        <item x="94"/>
        <item x="344"/>
        <item x="217"/>
        <item x="150"/>
        <item x="306"/>
        <item x="161"/>
        <item x="205"/>
        <item x="128"/>
        <item x="75"/>
        <item x="143"/>
        <item x="316"/>
        <item x="300"/>
        <item x="57"/>
        <item x="202"/>
        <item x="395"/>
        <item x="74"/>
        <item x="206"/>
        <item x="382"/>
        <item x="349"/>
        <item x="72"/>
        <item x="346"/>
        <item x="152"/>
        <item x="103"/>
        <item x="64"/>
        <item x="242"/>
        <item x="309"/>
        <item x="348"/>
        <item x="60"/>
        <item x="292"/>
        <item x="201"/>
        <item x="164"/>
        <item x="321"/>
        <item x="237"/>
        <item x="308"/>
        <item x="61"/>
        <item x="135"/>
        <item x="390"/>
        <item x="149"/>
        <item x="65"/>
        <item x="318"/>
        <item x="361"/>
        <item x="82"/>
        <item x="163"/>
        <item x="90"/>
        <item x="323"/>
        <item x="427"/>
        <item x="66"/>
        <item x="303"/>
        <item x="307"/>
        <item x="157"/>
        <item x="239"/>
        <item x="340"/>
        <item x="69"/>
        <item x="345"/>
        <item x="137"/>
        <item x="397"/>
        <item x="343"/>
        <item x="203"/>
        <item x="216"/>
        <item x="80"/>
        <item x="396"/>
        <item x="388"/>
        <item x="67"/>
        <item x="86"/>
        <item x="71"/>
        <item x="156"/>
        <item x="387"/>
        <item x="399"/>
        <item x="380"/>
        <item x="87"/>
        <item x="364"/>
        <item x="139"/>
        <item x="259"/>
        <item x="381"/>
        <item x="55"/>
        <item t="default"/>
      </items>
    </pivotField>
    <pivotField numFmtId="164" showAll="0">
      <items count="2549">
        <item x="117"/>
        <item x="116"/>
        <item x="369"/>
        <item x="158"/>
        <item x="460"/>
        <item x="139"/>
        <item x="360"/>
        <item x="1001"/>
        <item x="138"/>
        <item x="426"/>
        <item x="115"/>
        <item x="143"/>
        <item x="433"/>
        <item x="31"/>
        <item x="441"/>
        <item x="355"/>
        <item x="493"/>
        <item x="1486"/>
        <item x="157"/>
        <item x="461"/>
        <item x="1820"/>
        <item x="170"/>
        <item x="577"/>
        <item x="1178"/>
        <item x="1937"/>
        <item x="363"/>
        <item x="379"/>
        <item x="375"/>
        <item x="1843"/>
        <item x="2539"/>
        <item x="920"/>
        <item x="792"/>
        <item x="134"/>
        <item x="395"/>
        <item x="573"/>
        <item x="1172"/>
        <item x="2540"/>
        <item x="428"/>
        <item x="1275"/>
        <item x="2541"/>
        <item x="2495"/>
        <item x="1665"/>
        <item x="130"/>
        <item x="781"/>
        <item x="809"/>
        <item x="775"/>
        <item x="372"/>
        <item x="779"/>
        <item x="1489"/>
        <item x="1031"/>
        <item x="155"/>
        <item x="152"/>
        <item x="401"/>
        <item x="500"/>
        <item x="434"/>
        <item x="443"/>
        <item x="1033"/>
        <item x="1765"/>
        <item x="177"/>
        <item x="377"/>
        <item x="653"/>
        <item x="1933"/>
        <item x="541"/>
        <item x="654"/>
        <item x="1078"/>
        <item x="427"/>
        <item x="2525"/>
        <item x="1227"/>
        <item x="119"/>
        <item x="1840"/>
        <item x="662"/>
        <item x="799"/>
        <item x="1838"/>
        <item x="735"/>
        <item x="382"/>
        <item x="1009"/>
        <item x="1367"/>
        <item x="439"/>
        <item x="136"/>
        <item x="376"/>
        <item x="371"/>
        <item x="790"/>
        <item x="1079"/>
        <item x="1726"/>
        <item x="456"/>
        <item x="1818"/>
        <item x="131"/>
        <item x="1085"/>
        <item x="1077"/>
        <item x="483"/>
        <item x="2068"/>
        <item x="173"/>
        <item x="462"/>
        <item x="1301"/>
        <item x="1487"/>
        <item x="522"/>
        <item x="437"/>
        <item x="1220"/>
        <item x="1651"/>
        <item x="791"/>
        <item x="178"/>
        <item x="658"/>
        <item x="399"/>
        <item x="129"/>
        <item x="851"/>
        <item x="1497"/>
        <item x="678"/>
        <item x="430"/>
        <item x="1811"/>
        <item x="366"/>
        <item x="691"/>
        <item x="1491"/>
        <item x="1949"/>
        <item x="176"/>
        <item x="449"/>
        <item x="849"/>
        <item x="361"/>
        <item x="2503"/>
        <item x="2519"/>
        <item x="2547"/>
        <item x="381"/>
        <item x="133"/>
        <item x="385"/>
        <item x="436"/>
        <item x="1011"/>
        <item x="1927"/>
        <item x="392"/>
        <item x="403"/>
        <item x="118"/>
        <item x="358"/>
        <item x="1196"/>
        <item x="484"/>
        <item x="669"/>
        <item x="2066"/>
        <item x="785"/>
        <item x="575"/>
        <item x="2504"/>
        <item x="442"/>
        <item x="571"/>
        <item x="853"/>
        <item x="789"/>
        <item x="147"/>
        <item x="1935"/>
        <item x="797"/>
        <item x="1202"/>
        <item x="801"/>
        <item x="2492"/>
        <item x="121"/>
        <item x="528"/>
        <item x="666"/>
        <item x="670"/>
        <item x="523"/>
        <item x="148"/>
        <item x="1671"/>
        <item x="1672"/>
        <item x="359"/>
        <item x="2546"/>
        <item x="82"/>
        <item x="852"/>
        <item x="2518"/>
        <item x="719"/>
        <item x="2522"/>
        <item x="394"/>
        <item x="1168"/>
        <item x="734"/>
        <item x="445"/>
        <item x="1175"/>
        <item x="706"/>
        <item x="398"/>
        <item x="694"/>
        <item x="731"/>
        <item x="569"/>
        <item x="1369"/>
        <item x="1303"/>
        <item x="739"/>
        <item x="854"/>
        <item x="782"/>
        <item x="435"/>
        <item x="156"/>
        <item x="2345"/>
        <item x="800"/>
        <item x="787"/>
        <item x="2069"/>
        <item x="440"/>
        <item x="92"/>
        <item x="453"/>
        <item x="160"/>
        <item x="1942"/>
        <item x="764"/>
        <item x="795"/>
        <item x="1932"/>
        <item x="1914"/>
        <item x="687"/>
        <item x="1836"/>
        <item x="1766"/>
        <item x="2055"/>
        <item x="161"/>
        <item x="668"/>
        <item x="1725"/>
        <item x="1482"/>
        <item x="2516"/>
        <item x="686"/>
        <item x="683"/>
        <item x="817"/>
        <item x="2515"/>
        <item x="501"/>
        <item x="452"/>
        <item x="356"/>
        <item x="659"/>
        <item x="527"/>
        <item x="622"/>
        <item x="1925"/>
        <item x="2304"/>
        <item x="1938"/>
        <item x="1549"/>
        <item x="1002"/>
        <item x="144"/>
        <item x="1668"/>
        <item x="676"/>
        <item x="675"/>
        <item x="2041"/>
        <item x="400"/>
        <item x="128"/>
        <item x="2303"/>
        <item x="454"/>
        <item x="154"/>
        <item x="438"/>
        <item x="457"/>
        <item x="574"/>
        <item x="1806"/>
        <item x="2415"/>
        <item x="1812"/>
        <item x="135"/>
        <item x="175"/>
        <item x="1273"/>
        <item x="2441"/>
        <item x="1088"/>
        <item x="2342"/>
        <item x="2001"/>
        <item x="672"/>
        <item x="308"/>
        <item x="700"/>
        <item x="163"/>
        <item x="1363"/>
        <item x="2285"/>
        <item x="1748"/>
        <item x="373"/>
        <item x="2512"/>
        <item x="402"/>
        <item x="1709"/>
        <item x="149"/>
        <item x="2465"/>
        <item x="124"/>
        <item x="1496"/>
        <item x="935"/>
        <item x="2424"/>
        <item x="22"/>
        <item x="708"/>
        <item x="2532"/>
        <item x="364"/>
        <item x="1646"/>
        <item x="1926"/>
        <item x="1005"/>
        <item x="2433"/>
        <item x="1537"/>
        <item x="94"/>
        <item x="446"/>
        <item x="2442"/>
        <item x="357"/>
        <item x="1296"/>
        <item x="140"/>
        <item x="1946"/>
        <item x="1901"/>
        <item x="1003"/>
        <item x="2202"/>
        <item x="2036"/>
        <item x="2497"/>
        <item x="2508"/>
        <item x="2467"/>
        <item x="75"/>
        <item x="1501"/>
        <item x="720"/>
        <item x="2355"/>
        <item x="2047"/>
        <item x="1488"/>
        <item x="374"/>
        <item x="517"/>
        <item x="2254"/>
        <item x="1922"/>
        <item x="931"/>
        <item x="1171"/>
        <item x="2524"/>
        <item x="2538"/>
        <item x="1807"/>
        <item x="2527"/>
        <item x="83"/>
        <item x="2480"/>
        <item x="89"/>
        <item x="927"/>
        <item x="424"/>
        <item x="1929"/>
        <item x="2294"/>
        <item x="1082"/>
        <item x="1238"/>
        <item x="1717"/>
        <item x="1120"/>
        <item x="624"/>
        <item x="2062"/>
        <item x="2"/>
        <item x="2517"/>
        <item x="2356"/>
        <item x="798"/>
        <item x="2481"/>
        <item x="2199"/>
        <item x="2065"/>
        <item x="2526"/>
        <item x="2500"/>
        <item x="614"/>
        <item x="1691"/>
        <item x="1100"/>
        <item x="988"/>
        <item x="503"/>
        <item x="1611"/>
        <item x="2191"/>
        <item x="1289"/>
        <item x="145"/>
        <item x="2531"/>
        <item x="1140"/>
        <item x="73"/>
        <item x="1941"/>
        <item x="365"/>
        <item x="2543"/>
        <item x="2377"/>
        <item x="793"/>
        <item x="997"/>
        <item x="2038"/>
        <item x="510"/>
        <item x="448"/>
        <item x="1234"/>
        <item x="2237"/>
        <item x="2331"/>
        <item x="566"/>
        <item x="1595"/>
        <item x="49"/>
        <item x="321"/>
        <item x="898"/>
        <item x="2422"/>
        <item x="1493"/>
        <item x="904"/>
        <item x="1945"/>
        <item x="1443"/>
        <item x="2258"/>
        <item x="972"/>
        <item x="742"/>
        <item x="1940"/>
        <item x="1370"/>
        <item x="1436"/>
        <item x="9"/>
        <item x="2291"/>
        <item x="110"/>
        <item x="1508"/>
        <item x="1163"/>
        <item x="69"/>
        <item x="1300"/>
        <item x="2067"/>
        <item x="141"/>
        <item x="762"/>
        <item x="657"/>
        <item x="2043"/>
        <item x="1084"/>
        <item x="1208"/>
        <item x="1368"/>
        <item x="1943"/>
        <item x="2283"/>
        <item x="2337"/>
        <item x="2176"/>
        <item x="1898"/>
        <item x="682"/>
        <item x="1667"/>
        <item x="1948"/>
        <item x="815"/>
        <item x="362"/>
        <item x="1076"/>
        <item x="770"/>
        <item x="1123"/>
        <item x="1724"/>
        <item x="1286"/>
        <item x="344"/>
        <item x="458"/>
        <item x="2293"/>
        <item x="485"/>
        <item x="1034"/>
        <item x="2286"/>
        <item x="2179"/>
        <item x="699"/>
        <item x="2447"/>
        <item x="2401"/>
        <item x="526"/>
        <item x="2341"/>
        <item x="2180"/>
        <item x="2013"/>
        <item x="150"/>
        <item x="1747"/>
        <item x="723"/>
        <item x="986"/>
        <item x="655"/>
        <item x="1881"/>
        <item x="786"/>
        <item x="2542"/>
        <item x="2033"/>
        <item x="164"/>
        <item x="661"/>
        <item x="2393"/>
        <item x="1543"/>
        <item x="1108"/>
        <item x="2545"/>
        <item x="1158"/>
        <item x="67"/>
        <item x="960"/>
        <item x="370"/>
        <item x="2350"/>
        <item x="2537"/>
        <item x="1911"/>
        <item x="2249"/>
        <item x="1760"/>
        <item x="1670"/>
        <item x="2316"/>
        <item x="1955"/>
        <item x="2050"/>
        <item x="1713"/>
        <item x="25"/>
        <item x="1688"/>
        <item x="1007"/>
        <item x="1329"/>
        <item x="1010"/>
        <item x="1629"/>
        <item x="1242"/>
        <item x="1553"/>
        <item x="552"/>
        <item x="1266"/>
        <item x="1465"/>
        <item x="378"/>
        <item x="565"/>
        <item x="2469"/>
        <item x="2035"/>
        <item x="1805"/>
        <item x="1882"/>
        <item x="516"/>
        <item x="2171"/>
        <item x="2491"/>
        <item x="447"/>
        <item x="1483"/>
        <item x="1177"/>
        <item x="1205"/>
        <item x="1548"/>
        <item x="386"/>
        <item x="1236"/>
        <item x="2279"/>
        <item x="2487"/>
        <item x="983"/>
        <item x="926"/>
        <item x="701"/>
        <item x="2382"/>
        <item x="695"/>
        <item x="1197"/>
        <item x="807"/>
        <item x="1763"/>
        <item x="494"/>
        <item x="1032"/>
        <item x="1528"/>
        <item x="72"/>
        <item x="582"/>
        <item x="486"/>
        <item x="1217"/>
        <item x="711"/>
        <item x="2052"/>
        <item x="608"/>
        <item x="991"/>
        <item x="1622"/>
        <item x="1894"/>
        <item x="1796"/>
        <item x="1727"/>
        <item x="2292"/>
        <item x="1931"/>
        <item x="2265"/>
        <item x="1795"/>
        <item x="1979"/>
        <item x="518"/>
        <item x="805"/>
        <item x="1255"/>
        <item x="1802"/>
        <item x="942"/>
        <item x="1209"/>
        <item x="1222"/>
        <item x="325"/>
        <item x="2471"/>
        <item x="2385"/>
        <item x="1099"/>
        <item x="1253"/>
        <item x="1885"/>
        <item x="1141"/>
        <item x="1276"/>
        <item x="2025"/>
        <item x="1626"/>
        <item x="2373"/>
        <item x="836"/>
        <item x="1101"/>
        <item x="1542"/>
        <item x="806"/>
        <item x="760"/>
        <item x="581"/>
        <item x="772"/>
        <item x="1249"/>
        <item x="1702"/>
        <item x="831"/>
        <item x="1469"/>
        <item x="578"/>
        <item x="247"/>
        <item x="2413"/>
        <item x="2231"/>
        <item x="1279"/>
        <item x="1884"/>
        <item x="1121"/>
        <item x="1628"/>
        <item x="2257"/>
        <item x="468"/>
        <item x="1722"/>
        <item x="1834"/>
        <item x="848"/>
        <item x="2322"/>
        <item x="2474"/>
        <item x="2489"/>
        <item x="579"/>
        <item x="1761"/>
        <item x="2190"/>
        <item x="1586"/>
        <item x="1962"/>
        <item x="2300"/>
        <item x="2280"/>
        <item x="1144"/>
        <item x="1203"/>
        <item x="876"/>
        <item x="2427"/>
        <item x="2358"/>
        <item x="2227"/>
        <item x="963"/>
        <item x="1963"/>
        <item x="2488"/>
        <item x="1742"/>
        <item x="1666"/>
        <item x="2509"/>
        <item x="2230"/>
        <item x="91"/>
        <item x="497"/>
        <item x="2359"/>
        <item x="1322"/>
        <item x="2196"/>
        <item x="2410"/>
        <item x="2273"/>
        <item x="1319"/>
        <item x="2346"/>
        <item x="1673"/>
        <item x="932"/>
        <item x="917"/>
        <item x="1541"/>
        <item x="1936"/>
        <item x="1288"/>
        <item x="1193"/>
        <item x="1206"/>
        <item x="1900"/>
        <item x="802"/>
        <item x="2528"/>
        <item x="681"/>
        <item x="1565"/>
        <item x="2205"/>
        <item x="1769"/>
        <item x="774"/>
        <item x="1156"/>
        <item x="1109"/>
        <item x="2051"/>
        <item x="1699"/>
        <item x="1890"/>
        <item x="647"/>
        <item x="652"/>
        <item x="351"/>
        <item x="1096"/>
        <item x="2290"/>
        <item x="1272"/>
        <item x="1967"/>
        <item x="2087"/>
        <item x="1677"/>
        <item x="1281"/>
        <item x="19"/>
        <item x="2499"/>
        <item x="459"/>
        <item x="2431"/>
        <item x="380"/>
        <item x="1711"/>
        <item x="2482"/>
        <item x="2200"/>
        <item x="2343"/>
        <item x="1698"/>
        <item x="1312"/>
        <item x="2020"/>
        <item x="610"/>
        <item x="2315"/>
        <item x="2391"/>
        <item x="1958"/>
        <item x="345"/>
        <item x="1707"/>
        <item x="656"/>
        <item x="2016"/>
        <item x="126"/>
        <item x="2044"/>
        <item x="146"/>
        <item x="166"/>
        <item x="1264"/>
        <item x="1170"/>
        <item x="2521"/>
        <item x="508"/>
        <item x="2127"/>
        <item x="2510"/>
        <item x="1887"/>
        <item x="1135"/>
        <item x="1965"/>
        <item x="2445"/>
        <item x="2452"/>
        <item x="414"/>
        <item x="929"/>
        <item x="1819"/>
        <item x="2544"/>
        <item x="954"/>
        <item x="640"/>
        <item x="1674"/>
        <item x="1480"/>
        <item x="77"/>
        <item x="1467"/>
        <item x="1762"/>
        <item x="1947"/>
        <item x="1701"/>
        <item x="2282"/>
        <item x="432"/>
        <item x="100"/>
        <item x="584"/>
        <item x="1990"/>
        <item x="1153"/>
        <item x="677"/>
        <item x="2403"/>
        <item x="2506"/>
        <item x="120"/>
        <item x="525"/>
        <item x="1612"/>
        <item x="623"/>
        <item x="1174"/>
        <item x="1294"/>
        <item x="2483"/>
        <item x="688"/>
        <item x="1166"/>
        <item x="1730"/>
        <item x="431"/>
        <item x="1212"/>
        <item x="1364"/>
        <item x="350"/>
        <item x="784"/>
        <item x="1793"/>
        <item x="618"/>
        <item x="2100"/>
        <item x="794"/>
        <item x="1291"/>
        <item x="204"/>
        <item x="2457"/>
        <item x="450"/>
        <item x="159"/>
        <item x="1800"/>
        <item x="495"/>
        <item x="80"/>
        <item x="714"/>
        <item x="1498"/>
        <item x="646"/>
        <item x="2366"/>
        <item x="1714"/>
        <item x="1616"/>
        <item x="1090"/>
        <item x="1624"/>
        <item x="2423"/>
        <item x="84"/>
        <item x="17"/>
        <item x="192"/>
        <item x="1719"/>
        <item x="2328"/>
        <item x="679"/>
        <item x="1259"/>
        <item x="2201"/>
        <item x="1004"/>
        <item x="2349"/>
        <item x="482"/>
        <item x="2284"/>
        <item x="1218"/>
        <item x="2217"/>
        <item x="317"/>
        <item x="2247"/>
        <item x="1461"/>
        <item x="1609"/>
        <item x="680"/>
        <item x="2462"/>
        <item x="551"/>
        <item x="1455"/>
        <item x="970"/>
        <item x="2245"/>
        <item x="1373"/>
        <item x="1619"/>
        <item x="955"/>
        <item x="415"/>
        <item x="76"/>
        <item x="1669"/>
        <item x="162"/>
        <item x="607"/>
        <item x="1105"/>
        <item x="2514"/>
        <item x="1086"/>
        <item x="2248"/>
        <item x="96"/>
        <item x="2206"/>
        <item x="547"/>
        <item x="1964"/>
        <item x="2126"/>
        <item x="1618"/>
        <item x="1516"/>
        <item x="1909"/>
        <item x="2276"/>
        <item x="2379"/>
        <item x="897"/>
        <item x="1492"/>
        <item x="1970"/>
        <item x="1219"/>
        <item x="2138"/>
        <item x="2214"/>
        <item x="2330"/>
        <item x="78"/>
        <item x="1308"/>
        <item x="572"/>
        <item x="1827"/>
        <item x="1451"/>
        <item x="35"/>
        <item x="2436"/>
        <item x="2336"/>
        <item x="1040"/>
        <item x="718"/>
        <item x="472"/>
        <item x="2320"/>
        <item x="856"/>
        <item x="1230"/>
        <item x="1837"/>
        <item x="105"/>
        <item x="2262"/>
        <item x="933"/>
        <item x="1240"/>
        <item x="412"/>
        <item x="2053"/>
        <item x="93"/>
        <item x="648"/>
        <item x="1846"/>
        <item x="2529"/>
        <item x="934"/>
        <item x="1512"/>
        <item x="1883"/>
        <item x="1547"/>
        <item x="2054"/>
        <item x="2389"/>
        <item x="2233"/>
        <item x="1728"/>
        <item x="1161"/>
        <item x="1479"/>
        <item x="1097"/>
        <item x="702"/>
        <item x="2513"/>
        <item x="137"/>
        <item x="2496"/>
        <item x="2472"/>
        <item x="1122"/>
        <item x="780"/>
        <item x="2165"/>
        <item x="1023"/>
        <item x="2426"/>
        <item x="771"/>
        <item x="1767"/>
        <item x="2468"/>
        <item x="2056"/>
        <item x="390"/>
        <item x="2362"/>
        <item x="2428"/>
        <item x="1378"/>
        <item x="1252"/>
        <item x="2278"/>
        <item x="586"/>
        <item x="2440"/>
        <item x="487"/>
        <item x="122"/>
        <item x="902"/>
        <item x="1921"/>
        <item x="1804"/>
        <item x="367"/>
        <item x="1020"/>
        <item x="1643"/>
        <item x="1787"/>
        <item x="716"/>
        <item x="1833"/>
        <item x="1934"/>
        <item x="397"/>
        <item x="1720"/>
        <item x="2306"/>
        <item x="1151"/>
        <item x="850"/>
        <item x="26"/>
        <item x="625"/>
        <item x="2161"/>
        <item x="2242"/>
        <item x="1173"/>
        <item x="1790"/>
        <item x="671"/>
        <item x="1215"/>
        <item x="1540"/>
        <item x="41"/>
        <item x="1091"/>
        <item x="660"/>
        <item x="2081"/>
        <item x="20"/>
        <item x="557"/>
        <item x="1474"/>
        <item x="1118"/>
        <item x="1150"/>
        <item x="1132"/>
        <item x="895"/>
        <item x="874"/>
        <item x="40"/>
        <item x="922"/>
        <item x="1944"/>
        <item x="342"/>
        <item x="896"/>
        <item x="1256"/>
        <item x="585"/>
        <item x="2301"/>
        <item x="2485"/>
        <item x="2122"/>
        <item x="420"/>
        <item x="1305"/>
        <item x="1254"/>
        <item x="910"/>
        <item x="613"/>
        <item x="2498"/>
        <item x="2169"/>
        <item x="2340"/>
        <item x="318"/>
        <item x="127"/>
        <item x="803"/>
        <item x="2238"/>
        <item x="563"/>
        <item x="857"/>
        <item x="63"/>
        <item x="1886"/>
        <item x="2187"/>
        <item x="2374"/>
        <item x="907"/>
        <item x="2357"/>
        <item x="1636"/>
        <item x="1740"/>
        <item x="1244"/>
        <item x="2083"/>
        <item x="2046"/>
        <item x="1975"/>
        <item x="2321"/>
        <item x="894"/>
        <item x="1485"/>
        <item x="2494"/>
        <item x="1075"/>
        <item x="2470"/>
        <item x="2149"/>
        <item x="2493"/>
        <item x="167"/>
        <item x="15"/>
        <item x="2307"/>
        <item x="469"/>
        <item x="2256"/>
        <item x="1136"/>
        <item x="1700"/>
        <item x="2473"/>
        <item x="1621"/>
        <item x="1759"/>
        <item x="619"/>
        <item x="778"/>
        <item x="1471"/>
        <item x="1915"/>
        <item x="1199"/>
        <item x="47"/>
        <item x="2420"/>
        <item x="2181"/>
        <item x="2270"/>
        <item x="1179"/>
        <item x="761"/>
        <item x="1226"/>
        <item x="1539"/>
        <item x="2271"/>
        <item x="104"/>
        <item x="1176"/>
        <item x="1029"/>
        <item x="153"/>
        <item x="2408"/>
        <item x="1127"/>
        <item x="2222"/>
        <item x="2397"/>
        <item x="580"/>
        <item x="169"/>
        <item x="598"/>
        <item x="70"/>
        <item x="2092"/>
        <item x="524"/>
        <item x="2305"/>
        <item x="1466"/>
        <item x="62"/>
        <item x="1791"/>
        <item x="597"/>
        <item x="1201"/>
        <item x="2361"/>
        <item x="2507"/>
        <item x="1083"/>
        <item x="705"/>
        <item x="746"/>
        <item x="1584"/>
        <item x="2094"/>
        <item x="2281"/>
        <item x="1306"/>
        <item x="511"/>
        <item x="2193"/>
        <item x="66"/>
        <item x="2076"/>
        <item x="1757"/>
        <item x="2455"/>
        <item x="1366"/>
        <item x="859"/>
        <item x="629"/>
        <item x="1229"/>
        <item x="2466"/>
        <item x="663"/>
        <item x="2073"/>
        <item x="101"/>
        <item x="1924"/>
        <item x="23"/>
        <item x="65"/>
        <item x="71"/>
        <item x="2215"/>
        <item x="1165"/>
        <item x="609"/>
        <item x="1162"/>
        <item x="858"/>
        <item x="422"/>
        <item x="1313"/>
        <item x="2177"/>
        <item x="664"/>
        <item x="845"/>
        <item x="1550"/>
        <item x="507"/>
        <item x="2058"/>
        <item x="685"/>
        <item x="2511"/>
        <item x="1828"/>
        <item x="911"/>
        <item x="1247"/>
        <item x="1676"/>
        <item x="1514"/>
        <item x="1257"/>
        <item x="958"/>
        <item x="589"/>
        <item x="2197"/>
        <item x="2381"/>
        <item x="570"/>
        <item x="2501"/>
        <item x="2198"/>
        <item x="1167"/>
        <item x="1985"/>
        <item x="535"/>
        <item x="855"/>
        <item x="650"/>
        <item x="2371"/>
        <item x="564"/>
        <item x="905"/>
        <item x="567"/>
        <item x="948"/>
        <item x="1904"/>
        <item x="1644"/>
        <item x="1956"/>
        <item x="2156"/>
        <item x="2098"/>
        <item x="1041"/>
        <item x="1745"/>
        <item x="2325"/>
        <item x="311"/>
        <item x="961"/>
        <item x="1287"/>
        <item x="2275"/>
        <item x="872"/>
        <item x="709"/>
        <item x="636"/>
        <item x="643"/>
        <item x="86"/>
        <item x="2394"/>
        <item x="1705"/>
        <item x="2348"/>
        <item x="1310"/>
        <item x="2204"/>
        <item x="838"/>
        <item x="2141"/>
        <item x="2477"/>
        <item x="1605"/>
        <item x="1917"/>
        <item x="2086"/>
        <item x="1293"/>
        <item x="615"/>
        <item x="2324"/>
        <item x="1152"/>
        <item x="824"/>
        <item x="651"/>
        <item x="1905"/>
        <item x="1089"/>
        <item x="1317"/>
        <item x="1692"/>
        <item x="1495"/>
        <item x="444"/>
        <item x="2106"/>
        <item x="999"/>
        <item x="1292"/>
        <item x="529"/>
        <item x="406"/>
        <item x="2338"/>
        <item x="38"/>
        <item x="2210"/>
        <item x="1271"/>
        <item x="1149"/>
        <item x="1794"/>
        <item x="2289"/>
        <item x="2155"/>
        <item x="2535"/>
        <item x="590"/>
        <item x="1131"/>
        <item x="337"/>
        <item x="600"/>
        <item x="1829"/>
        <item x="989"/>
        <item x="740"/>
        <item x="2311"/>
        <item x="2125"/>
        <item x="2459"/>
        <item x="1919"/>
        <item x="2367"/>
        <item x="804"/>
        <item x="2145"/>
        <item x="2439"/>
        <item x="1129"/>
        <item x="1390"/>
        <item x="710"/>
        <item x="632"/>
        <item x="1920"/>
        <item x="2425"/>
        <item x="243"/>
        <item x="2264"/>
        <item x="1309"/>
        <item x="1506"/>
        <item x="2097"/>
        <item x="816"/>
        <item x="1889"/>
        <item x="2252"/>
        <item x="727"/>
        <item x="1299"/>
        <item x="783"/>
        <item x="1604"/>
        <item x="2505"/>
        <item x="396"/>
        <item x="142"/>
        <item x="2536"/>
        <item x="1243"/>
        <item x="1764"/>
        <item x="2378"/>
        <item x="1457"/>
        <item x="542"/>
        <item x="474"/>
        <item x="10"/>
        <item x="341"/>
        <item x="481"/>
        <item x="1261"/>
        <item x="1613"/>
        <item x="168"/>
        <item x="2095"/>
        <item x="1891"/>
        <item x="274"/>
        <item x="340"/>
        <item x="631"/>
        <item x="2405"/>
        <item x="2172"/>
        <item x="987"/>
        <item x="2221"/>
        <item x="738"/>
        <item x="1145"/>
        <item x="2398"/>
        <item x="1518"/>
        <item x="956"/>
        <item x="2329"/>
        <item x="2372"/>
        <item x="2363"/>
        <item x="2402"/>
        <item x="109"/>
        <item x="2090"/>
        <item x="2119"/>
        <item x="1188"/>
        <item x="1160"/>
        <item x="887"/>
        <item x="2239"/>
        <item x="1989"/>
        <item x="2133"/>
        <item x="2386"/>
        <item x="602"/>
        <item x="1815"/>
        <item x="1798"/>
        <item x="1892"/>
        <item x="1808"/>
        <item x="347"/>
        <item x="1365"/>
        <item x="2299"/>
        <item x="2229"/>
        <item x="2390"/>
        <item x="744"/>
        <item x="2327"/>
        <item x="1756"/>
        <item x="667"/>
        <item x="1715"/>
        <item x="1974"/>
        <item x="1311"/>
        <item x="728"/>
        <item x="1262"/>
        <item x="549"/>
        <item x="1588"/>
        <item x="2027"/>
        <item x="594"/>
        <item x="1648"/>
        <item x="1641"/>
        <item x="1452"/>
        <item x="2259"/>
        <item x="1681"/>
        <item x="2103"/>
        <item x="2484"/>
        <item x="2267"/>
        <item x="1980"/>
        <item x="52"/>
        <item x="2384"/>
        <item x="776"/>
        <item x="1503"/>
        <item x="1770"/>
        <item x="2153"/>
        <item x="943"/>
        <item x="555"/>
        <item x="1830"/>
        <item x="1918"/>
        <item x="1697"/>
        <item x="2399"/>
        <item x="1282"/>
        <item x="959"/>
        <item x="313"/>
        <item x="1706"/>
        <item x="1902"/>
        <item x="2334"/>
        <item x="1024"/>
        <item x="1241"/>
        <item x="1278"/>
        <item x="2409"/>
        <item x="1477"/>
        <item x="1841"/>
        <item x="34"/>
        <item x="2120"/>
        <item x="1783"/>
        <item x="114"/>
        <item x="95"/>
        <item x="1939"/>
        <item x="767"/>
        <item x="1081"/>
        <item x="1835"/>
        <item x="937"/>
        <item x="1092"/>
        <item x="1307"/>
        <item x="409"/>
        <item x="1844"/>
        <item x="2434"/>
        <item x="1277"/>
        <item x="1154"/>
        <item x="2368"/>
        <item x="1456"/>
        <item x="1505"/>
        <item x="2354"/>
        <item x="2089"/>
        <item x="2184"/>
        <item x="471"/>
        <item x="98"/>
        <item x="8"/>
        <item x="2244"/>
        <item x="2005"/>
        <item x="208"/>
        <item x="2075"/>
        <item x="2241"/>
        <item x="2404"/>
        <item x="1957"/>
        <item x="2074"/>
        <item x="1551"/>
        <item x="504"/>
        <item x="560"/>
        <item x="703"/>
        <item x="1908"/>
        <item x="617"/>
        <item x="2430"/>
        <item x="576"/>
        <item x="87"/>
        <item x="2313"/>
        <item x="291"/>
        <item x="1615"/>
        <item x="2218"/>
        <item x="2475"/>
        <item x="2207"/>
        <item x="416"/>
        <item x="644"/>
        <item x="1758"/>
        <item x="2534"/>
        <item x="29"/>
        <item x="1973"/>
        <item x="2234"/>
        <item x="2319"/>
        <item x="278"/>
        <item x="1635"/>
        <item x="1746"/>
        <item x="1952"/>
        <item x="873"/>
        <item x="2418"/>
        <item x="2109"/>
        <item x="1755"/>
        <item x="429"/>
        <item x="1398"/>
        <item x="861"/>
        <item x="2449"/>
        <item x="900"/>
        <item x="411"/>
        <item x="1130"/>
        <item x="251"/>
        <item x="1061"/>
        <item x="2523"/>
        <item x="2412"/>
        <item x="1923"/>
        <item x="421"/>
        <item x="2520"/>
        <item x="1750"/>
        <item x="2376"/>
        <item x="1751"/>
        <item x="992"/>
        <item x="1631"/>
        <item x="1852"/>
        <item x="1270"/>
        <item x="1464"/>
        <item x="554"/>
        <item x="111"/>
        <item x="183"/>
        <item x="1210"/>
        <item x="417"/>
        <item x="2317"/>
        <item x="81"/>
        <item x="2375"/>
        <item x="2185"/>
        <item x="2419"/>
        <item x="1450"/>
        <item x="2129"/>
        <item x="899"/>
        <item x="595"/>
        <item x="1147"/>
        <item x="1454"/>
        <item x="2432"/>
        <item x="2263"/>
        <item x="1112"/>
        <item x="74"/>
        <item x="1037"/>
        <item x="909"/>
        <item x="30"/>
        <item x="1959"/>
        <item x="1116"/>
        <item x="2490"/>
        <item x="976"/>
        <item x="2387"/>
        <item x="1658"/>
        <item x="2189"/>
        <item x="1734"/>
        <item x="2240"/>
        <item x="1087"/>
        <item x="1000"/>
        <item x="1511"/>
        <item x="240"/>
        <item x="1650"/>
        <item x="1065"/>
        <item x="2118"/>
        <item x="884"/>
        <item x="2213"/>
        <item x="2309"/>
        <item x="606"/>
        <item x="1283"/>
        <item x="877"/>
        <item x="2411"/>
        <item x="1712"/>
        <item x="1146"/>
        <item x="649"/>
        <item x="1224"/>
        <item x="604"/>
        <item x="2323"/>
        <item x="1462"/>
        <item x="1880"/>
        <item x="2008"/>
        <item x="1509"/>
        <item x="1910"/>
        <item x="2224"/>
        <item x="1473"/>
        <item x="860"/>
        <item x="611"/>
        <item x="1735"/>
        <item x="2163"/>
        <item x="1304"/>
        <item x="2456"/>
        <item x="1427"/>
        <item x="1825"/>
        <item x="1148"/>
        <item x="383"/>
        <item x="1620"/>
        <item x="908"/>
        <item x="1013"/>
        <item x="981"/>
        <item x="455"/>
        <item x="901"/>
        <item x="1435"/>
        <item x="1785"/>
        <item x="5"/>
        <item x="190"/>
        <item x="2021"/>
        <item x="2194"/>
        <item x="2438"/>
        <item x="2450"/>
        <item x="2157"/>
        <item x="2250"/>
        <item x="2297"/>
        <item x="1544"/>
        <item x="151"/>
        <item x="605"/>
        <item x="1721"/>
        <item x="1903"/>
        <item x="1710"/>
        <item x="1733"/>
        <item x="112"/>
        <item x="1059"/>
        <item x="1133"/>
        <item x="2406"/>
        <item x="2332"/>
        <item x="2448"/>
        <item x="559"/>
        <item x="912"/>
        <item x="1494"/>
        <item x="2082"/>
        <item x="2479"/>
        <item x="2437"/>
        <item x="2102"/>
        <item x="515"/>
        <item x="673"/>
        <item x="1689"/>
        <item x="61"/>
        <item x="59"/>
        <item x="2312"/>
        <item x="1119"/>
        <item x="1274"/>
        <item x="722"/>
        <item x="980"/>
        <item x="1716"/>
        <item x="2002"/>
        <item x="125"/>
        <item x="747"/>
        <item x="2261"/>
        <item x="2099"/>
        <item x="641"/>
        <item x="228"/>
        <item x="1596"/>
        <item x="865"/>
        <item x="995"/>
        <item x="1216"/>
        <item x="1606"/>
        <item x="388"/>
        <item x="1545"/>
        <item x="2302"/>
        <item x="387"/>
        <item x="930"/>
        <item x="2461"/>
        <item x="1297"/>
        <item x="939"/>
        <item x="758"/>
        <item x="97"/>
        <item x="1704"/>
        <item x="596"/>
        <item x="2370"/>
        <item x="488"/>
        <item x="2416"/>
        <item x="2209"/>
        <item x="2360"/>
        <item x="102"/>
        <item x="1969"/>
        <item x="2435"/>
        <item x="1749"/>
        <item x="1738"/>
        <item x="630"/>
        <item x="2111"/>
        <item x="2451"/>
        <item x="766"/>
        <item x="1502"/>
        <item x="2219"/>
        <item x="759"/>
        <item x="635"/>
        <item x="1896"/>
        <item x="1449"/>
        <item x="1470"/>
        <item x="2084"/>
        <item x="1592"/>
        <item x="568"/>
        <item x="1977"/>
        <item x="1982"/>
        <item x="407"/>
        <item x="553"/>
        <item x="2296"/>
        <item x="1102"/>
        <item x="1821"/>
        <item x="1981"/>
        <item x="2446"/>
        <item x="2107"/>
        <item x="2443"/>
        <item x="184"/>
        <item x="2232"/>
        <item x="107"/>
        <item x="951"/>
        <item x="1169"/>
        <item x="2011"/>
        <item x="862"/>
        <item x="538"/>
        <item x="408"/>
        <item x="1813"/>
        <item x="1888"/>
        <item x="1476"/>
        <item x="1128"/>
        <item x="1913"/>
        <item x="2071"/>
        <item x="2166"/>
        <item x="329"/>
        <item x="90"/>
        <item x="2277"/>
        <item x="338"/>
        <item x="2478"/>
        <item x="2414"/>
        <item x="2396"/>
        <item x="2274"/>
        <item x="1069"/>
        <item x="883"/>
        <item x="2031"/>
        <item x="1280"/>
        <item x="210"/>
        <item x="2061"/>
        <item x="1194"/>
        <item x="1510"/>
        <item x="2318"/>
        <item x="978"/>
        <item x="2310"/>
        <item x="1517"/>
        <item x="33"/>
        <item x="2208"/>
        <item x="2220"/>
        <item x="2464"/>
        <item x="46"/>
        <item x="211"/>
        <item x="1231"/>
        <item x="1430"/>
        <item x="1617"/>
        <item x="106"/>
        <item x="1608"/>
        <item x="1213"/>
        <item x="2167"/>
        <item x="1006"/>
        <item x="1649"/>
        <item x="1098"/>
        <item x="536"/>
        <item x="1232"/>
        <item x="264"/>
        <item x="2152"/>
        <item x="984"/>
        <item x="532"/>
        <item x="2096"/>
        <item x="1966"/>
        <item x="1569"/>
        <item x="601"/>
        <item x="2476"/>
        <item x="2182"/>
        <item x="1603"/>
        <item x="2458"/>
        <item x="2216"/>
        <item x="2421"/>
        <item x="968"/>
        <item x="1126"/>
        <item x="203"/>
        <item x="1675"/>
        <item x="206"/>
        <item x="467"/>
        <item x="621"/>
        <item x="561"/>
        <item x="13"/>
        <item x="2079"/>
        <item x="2173"/>
        <item x="1314"/>
        <item x="1817"/>
        <item x="2344"/>
        <item x="256"/>
        <item x="2314"/>
        <item x="1504"/>
        <item x="113"/>
        <item x="1191"/>
        <item x="315"/>
        <item x="1907"/>
        <item x="946"/>
        <item x="2352"/>
        <item x="2226"/>
        <item x="674"/>
        <item x="1972"/>
        <item x="2080"/>
        <item x="967"/>
        <item x="2288"/>
        <item x="916"/>
        <item x="2143"/>
        <item x="1192"/>
        <item x="2395"/>
        <item x="638"/>
        <item x="633"/>
        <item x="1897"/>
        <item x="2351"/>
        <item x="2048"/>
        <item x="756"/>
        <item x="808"/>
        <item x="1814"/>
        <item x="1237"/>
        <item x="214"/>
        <item x="1579"/>
        <item x="202"/>
        <item x="1432"/>
        <item x="2128"/>
        <item x="949"/>
        <item x="44"/>
        <item x="2243"/>
        <item x="229"/>
        <item x="2112"/>
        <item x="928"/>
        <item x="639"/>
        <item x="1463"/>
        <item x="11"/>
        <item x="2444"/>
        <item x="825"/>
        <item x="410"/>
        <item x="1526"/>
        <item x="1269"/>
        <item x="1093"/>
        <item x="1633"/>
        <item x="1647"/>
        <item x="14"/>
        <item x="1106"/>
        <item x="1842"/>
        <item x="868"/>
        <item x="1460"/>
        <item x="599"/>
        <item x="343"/>
        <item x="627"/>
        <item x="864"/>
        <item x="1753"/>
        <item x="514"/>
        <item x="546"/>
        <item x="925"/>
        <item x="2533"/>
        <item x="826"/>
        <item x="2364"/>
        <item x="1316"/>
        <item x="642"/>
        <item x="2134"/>
        <item x="1058"/>
        <item x="2268"/>
        <item x="957"/>
        <item x="1113"/>
        <item x="1124"/>
        <item x="212"/>
        <item x="1736"/>
        <item x="2057"/>
        <item x="540"/>
        <item x="1513"/>
        <item x="1930"/>
        <item x="323"/>
        <item x="834"/>
        <item x="1614"/>
        <item x="1080"/>
        <item x="773"/>
        <item x="1797"/>
        <item x="85"/>
        <item x="1638"/>
        <item x="993"/>
        <item x="276"/>
        <item x="1737"/>
        <item x="757"/>
        <item x="2192"/>
        <item x="1290"/>
        <item x="692"/>
        <item x="1180"/>
        <item x="1860"/>
        <item x="384"/>
        <item x="1754"/>
        <item x="733"/>
        <item x="1752"/>
        <item x="717"/>
        <item x="2168"/>
        <item x="219"/>
        <item x="2060"/>
        <item x="837"/>
        <item x="260"/>
        <item x="2463"/>
        <item x="684"/>
        <item x="1630"/>
        <item x="2037"/>
        <item x="368"/>
        <item x="1155"/>
        <item x="186"/>
        <item x="985"/>
        <item x="1225"/>
        <item x="2105"/>
        <item x="754"/>
        <item x="974"/>
        <item x="1546"/>
        <item x="88"/>
        <item x="707"/>
        <item x="404"/>
        <item x="750"/>
        <item x="556"/>
        <item x="1413"/>
        <item x="2335"/>
        <item x="1107"/>
        <item x="2010"/>
        <item x="108"/>
        <item x="1632"/>
        <item x="2101"/>
        <item x="583"/>
        <item x="305"/>
        <item x="2123"/>
        <item x="2042"/>
        <item x="1072"/>
        <item x="628"/>
        <item x="947"/>
        <item x="2380"/>
        <item x="1853"/>
        <item x="1623"/>
        <item x="1865"/>
        <item x="1876"/>
        <item x="1475"/>
        <item x="769"/>
        <item x="2150"/>
        <item x="533"/>
        <item x="1879"/>
        <item x="1453"/>
        <item x="60"/>
        <item x="1200"/>
        <item x="1410"/>
        <item x="971"/>
        <item x="1928"/>
        <item x="1578"/>
        <item x="965"/>
        <item x="1137"/>
        <item x="64"/>
        <item x="391"/>
        <item x="2070"/>
        <item x="2015"/>
        <item x="962"/>
        <item x="1781"/>
        <item x="1996"/>
        <item x="2093"/>
        <item x="1731"/>
        <item x="882"/>
        <item x="123"/>
        <item x="99"/>
        <item x="2178"/>
        <item x="103"/>
        <item x="293"/>
        <item x="300"/>
        <item x="751"/>
        <item x="892"/>
        <item x="389"/>
        <item x="1696"/>
        <item x="588"/>
        <item x="914"/>
        <item x="1591"/>
        <item x="2339"/>
        <item x="1870"/>
        <item x="665"/>
        <item x="310"/>
        <item x="2228"/>
        <item x="936"/>
        <item x="241"/>
        <item x="2158"/>
        <item x="2059"/>
        <item x="537"/>
        <item x="1139"/>
        <item x="2453"/>
        <item x="1181"/>
        <item x="309"/>
        <item x="2235"/>
        <item x="812"/>
        <item x="1978"/>
        <item x="637"/>
        <item x="1732"/>
        <item x="354"/>
        <item x="1245"/>
        <item x="612"/>
        <item x="1572"/>
        <item x="1481"/>
        <item x="1484"/>
        <item x="765"/>
        <item x="1094"/>
        <item x="2236"/>
        <item x="1678"/>
        <item x="1111"/>
        <item x="1142"/>
        <item x="1723"/>
        <item x="1552"/>
        <item x="2203"/>
        <item x="2400"/>
        <item x="2160"/>
        <item x="1385"/>
        <item x="875"/>
        <item x="1014"/>
        <item x="1953"/>
        <item x="1590"/>
        <item x="1008"/>
        <item x="1233"/>
        <item x="2369"/>
        <item x="1143"/>
        <item x="1895"/>
        <item x="2137"/>
        <item x="1960"/>
        <item x="2091"/>
        <item x="1768"/>
        <item x="1195"/>
        <item x="1739"/>
        <item x="1564"/>
        <item x="1324"/>
        <item x="393"/>
        <item x="2034"/>
        <item x="2212"/>
        <item x="979"/>
        <item x="603"/>
        <item x="1683"/>
        <item x="2018"/>
        <item x="591"/>
        <item x="1062"/>
        <item x="2039"/>
        <item x="6"/>
        <item x="36"/>
        <item x="763"/>
        <item x="194"/>
        <item x="1695"/>
        <item x="55"/>
        <item x="1839"/>
        <item x="1999"/>
        <item x="737"/>
        <item x="261"/>
        <item x="1682"/>
        <item x="1593"/>
        <item x="2186"/>
        <item x="1134"/>
        <item x="2006"/>
        <item x="2388"/>
        <item x="1159"/>
        <item x="272"/>
        <item x="1318"/>
        <item x="1976"/>
        <item x="45"/>
        <item x="1988"/>
        <item x="1642"/>
        <item x="1520"/>
        <item x="174"/>
        <item x="498"/>
        <item x="982"/>
        <item x="520"/>
        <item x="249"/>
        <item x="1583"/>
        <item x="1399"/>
        <item x="299"/>
        <item x="7"/>
        <item x="813"/>
        <item x="823"/>
        <item x="2225"/>
        <item x="1103"/>
        <item x="1263"/>
        <item x="2028"/>
        <item x="1458"/>
        <item x="191"/>
        <item x="1574"/>
        <item x="1053"/>
        <item x="975"/>
        <item x="1640"/>
        <item x="333"/>
        <item x="1190"/>
        <item x="1239"/>
        <item x="2078"/>
        <item x="1183"/>
        <item x="1228"/>
        <item x="1214"/>
        <item x="966"/>
        <item x="548"/>
        <item x="2272"/>
        <item x="1916"/>
        <item x="878"/>
        <item x="814"/>
        <item x="1018"/>
        <item x="242"/>
        <item x="2135"/>
        <item x="1877"/>
        <item x="796"/>
        <item x="1117"/>
        <item x="530"/>
        <item x="1251"/>
        <item x="1744"/>
        <item x="2175"/>
        <item x="1906"/>
        <item x="2255"/>
        <item x="2251"/>
        <item x="1164"/>
        <item x="1424"/>
        <item x="239"/>
        <item x="2287"/>
        <item x="2077"/>
        <item x="889"/>
        <item x="1186"/>
        <item x="413"/>
        <item x="2012"/>
        <item x="1954"/>
        <item x="53"/>
        <item x="2266"/>
        <item x="271"/>
        <item x="2365"/>
        <item x="593"/>
        <item x="2333"/>
        <item x="2183"/>
        <item x="1703"/>
        <item x="1708"/>
        <item x="950"/>
        <item x="990"/>
        <item x="2454"/>
        <item x="1187"/>
        <item x="57"/>
        <item x="2223"/>
        <item x="285"/>
        <item x="303"/>
        <item x="2295"/>
        <item x="1315"/>
        <item x="1993"/>
        <item x="3"/>
        <item x="1104"/>
        <item x="1421"/>
        <item x="1625"/>
        <item x="2326"/>
        <item x="973"/>
        <item x="352"/>
        <item x="266"/>
        <item x="745"/>
        <item x="1285"/>
        <item x="558"/>
        <item x="1912"/>
        <item x="1114"/>
        <item x="199"/>
        <item x="543"/>
        <item x="478"/>
        <item x="1684"/>
        <item x="1968"/>
        <item x="1561"/>
        <item x="1782"/>
        <item x="755"/>
        <item x="2502"/>
        <item x="1685"/>
        <item x="1594"/>
        <item x="330"/>
        <item x="492"/>
        <item x="1536"/>
        <item x="1223"/>
        <item x="1125"/>
        <item x="1862"/>
        <item x="1831"/>
        <item x="2383"/>
        <item x="1893"/>
        <item x="1321"/>
        <item x="54"/>
        <item x="68"/>
        <item x="2140"/>
        <item x="977"/>
        <item x="753"/>
        <item x="846"/>
        <item x="2045"/>
        <item x="335"/>
        <item x="1328"/>
        <item x="188"/>
        <item x="1585"/>
        <item x="2108"/>
        <item x="545"/>
        <item x="996"/>
        <item x="1971"/>
        <item x="1468"/>
        <item x="994"/>
        <item x="1581"/>
        <item x="2049"/>
        <item x="2246"/>
        <item x="924"/>
        <item x="881"/>
        <item x="1803"/>
        <item x="2429"/>
        <item x="1687"/>
        <item x="1656"/>
        <item x="1377"/>
        <item x="1235"/>
        <item x="51"/>
        <item x="0"/>
        <item x="1110"/>
        <item x="289"/>
        <item x="725"/>
        <item x="752"/>
        <item x="1559"/>
        <item x="1382"/>
        <item x="2195"/>
        <item x="477"/>
        <item x="1250"/>
        <item x="491"/>
        <item x="2308"/>
        <item x="1211"/>
        <item x="172"/>
        <item x="1607"/>
        <item x="1857"/>
        <item x="48"/>
        <item x="1047"/>
        <item x="286"/>
        <item x="16"/>
        <item x="634"/>
        <item x="28"/>
        <item x="2142"/>
        <item x="1774"/>
        <item x="1416"/>
        <item x="297"/>
        <item x="2298"/>
        <item x="1198"/>
        <item x="2115"/>
        <item x="2113"/>
        <item x="2014"/>
        <item x="418"/>
        <item x="2407"/>
        <item x="1412"/>
        <item x="1258"/>
        <item x="1185"/>
        <item x="998"/>
        <item x="921"/>
        <item x="2530"/>
        <item x="620"/>
        <item x="2154"/>
        <item x="1863"/>
        <item x="245"/>
        <item x="2136"/>
        <item x="1998"/>
        <item x="496"/>
        <item x="1899"/>
        <item x="562"/>
        <item x="2148"/>
        <item x="451"/>
        <item x="79"/>
        <item x="918"/>
        <item x="332"/>
        <item x="205"/>
        <item x="304"/>
        <item x="830"/>
        <item x="1347"/>
        <item x="2030"/>
        <item x="2147"/>
        <item x="811"/>
        <item x="1535"/>
        <item x="1661"/>
        <item x="550"/>
        <item x="732"/>
        <item x="867"/>
        <item x="829"/>
        <item x="348"/>
        <item x="1268"/>
        <item x="820"/>
        <item x="1571"/>
        <item x="1602"/>
        <item x="953"/>
        <item x="1729"/>
        <item x="425"/>
        <item x="1560"/>
        <item x="312"/>
        <item x="1204"/>
        <item x="1358"/>
        <item x="890"/>
        <item x="704"/>
        <item x="1391"/>
        <item x="50"/>
        <item x="255"/>
        <item x="1873"/>
        <item x="1490"/>
        <item x="938"/>
        <item x="587"/>
        <item x="2085"/>
        <item x="1095"/>
        <item x="505"/>
        <item x="1"/>
        <item x="181"/>
        <item x="1567"/>
        <item x="2032"/>
        <item x="626"/>
        <item x="423"/>
        <item x="2117"/>
        <item x="1662"/>
        <item x="1012"/>
        <item x="1248"/>
        <item x="1686"/>
        <item x="2174"/>
        <item x="185"/>
        <item x="1221"/>
        <item x="56"/>
        <item x="2159"/>
        <item x="1267"/>
        <item x="2211"/>
        <item x="903"/>
        <item x="512"/>
        <item x="238"/>
        <item x="2162"/>
        <item x="2130"/>
        <item x="842"/>
        <item x="833"/>
        <item x="2260"/>
        <item x="844"/>
        <item x="1115"/>
        <item x="301"/>
        <item x="2460"/>
        <item x="1645"/>
        <item x="592"/>
        <item x="1045"/>
        <item x="1341"/>
        <item x="2188"/>
        <item x="2003"/>
        <item x="419"/>
        <item x="2164"/>
        <item x="227"/>
        <item x="1519"/>
        <item x="1991"/>
        <item x="1786"/>
        <item x="913"/>
        <item x="1587"/>
        <item x="888"/>
        <item x="1826"/>
        <item x="1532"/>
        <item x="331"/>
        <item x="179"/>
        <item x="1044"/>
        <item x="1189"/>
        <item x="870"/>
        <item x="1414"/>
        <item x="2064"/>
        <item x="224"/>
        <item x="2253"/>
        <item x="2029"/>
        <item x="275"/>
        <item x="1039"/>
        <item x="891"/>
        <item x="828"/>
        <item x="1864"/>
        <item x="1354"/>
        <item x="693"/>
        <item x="283"/>
        <item x="253"/>
        <item x="1816"/>
        <item x="1472"/>
        <item x="1780"/>
        <item x="1016"/>
        <item x="1411"/>
        <item x="1284"/>
        <item x="1320"/>
        <item x="832"/>
        <item x="314"/>
        <item x="2104"/>
        <item x="616"/>
        <item x="1265"/>
        <item x="721"/>
        <item x="944"/>
        <item x="1074"/>
        <item x="1801"/>
        <item x="250"/>
        <item x="282"/>
        <item x="236"/>
        <item x="1776"/>
        <item x="1038"/>
        <item x="195"/>
        <item x="1824"/>
        <item x="2009"/>
        <item x="1634"/>
        <item x="1050"/>
        <item x="893"/>
        <item x="1054"/>
        <item x="1859"/>
        <item x="327"/>
        <item x="1589"/>
        <item x="1575"/>
        <item x="479"/>
        <item x="349"/>
        <item x="1063"/>
        <item x="689"/>
        <item x="1344"/>
        <item x="1577"/>
        <item x="696"/>
        <item x="499"/>
        <item x="1557"/>
        <item x="1046"/>
        <item x="690"/>
        <item x="1500"/>
        <item x="726"/>
        <item x="42"/>
        <item x="1566"/>
        <item x="2116"/>
        <item x="58"/>
        <item x="1246"/>
        <item x="534"/>
        <item x="2131"/>
        <item x="326"/>
        <item x="234"/>
        <item x="21"/>
        <item x="952"/>
        <item x="1743"/>
        <item x="2146"/>
        <item x="840"/>
        <item x="880"/>
        <item x="1558"/>
        <item x="1042"/>
        <item x="729"/>
        <item x="221"/>
        <item x="1554"/>
        <item x="1260"/>
        <item x="1741"/>
        <item x="248"/>
        <item x="1772"/>
        <item x="1823"/>
        <item x="1499"/>
        <item x="1207"/>
        <item x="743"/>
        <item x="257"/>
        <item x="1822"/>
        <item x="334"/>
        <item x="1295"/>
        <item x="246"/>
        <item x="200"/>
        <item x="2124"/>
        <item x="1071"/>
        <item x="1043"/>
        <item x="213"/>
        <item x="1459"/>
        <item x="2026"/>
        <item x="818"/>
        <item x="1789"/>
        <item x="1507"/>
        <item x="2139"/>
        <item x="906"/>
        <item x="1523"/>
        <item x="1832"/>
        <item x="847"/>
        <item x="1182"/>
        <item x="1036"/>
        <item x="27"/>
        <item x="879"/>
        <item x="319"/>
        <item x="353"/>
        <item x="1875"/>
        <item x="1525"/>
        <item x="1799"/>
        <item x="1995"/>
        <item x="810"/>
        <item x="1057"/>
        <item x="2007"/>
        <item x="1394"/>
        <item x="2072"/>
        <item x="1693"/>
        <item x="748"/>
        <item x="502"/>
        <item x="1345"/>
        <item x="1066"/>
        <item x="1051"/>
        <item x="1555"/>
        <item x="886"/>
        <item x="2151"/>
        <item x="244"/>
        <item x="1582"/>
        <item x="405"/>
        <item x="941"/>
        <item x="1563"/>
        <item x="1984"/>
        <item x="473"/>
        <item x="777"/>
        <item x="252"/>
        <item x="296"/>
        <item x="2144"/>
        <item x="237"/>
        <item x="1653"/>
        <item x="1659"/>
        <item x="871"/>
        <item x="182"/>
        <item x="697"/>
        <item x="1718"/>
        <item x="1950"/>
        <item x="843"/>
        <item x="294"/>
        <item x="316"/>
        <item x="1138"/>
        <item x="1447"/>
        <item x="1437"/>
        <item x="490"/>
        <item x="231"/>
        <item x="539"/>
        <item x="225"/>
        <item x="465"/>
        <item x="1654"/>
        <item x="320"/>
        <item x="1657"/>
        <item x="1048"/>
        <item x="217"/>
        <item x="259"/>
        <item x="841"/>
        <item x="2023"/>
        <item x="1073"/>
        <item x="2110"/>
        <item x="1986"/>
        <item x="1060"/>
        <item x="171"/>
        <item x="193"/>
        <item x="1848"/>
        <item x="1538"/>
        <item x="2004"/>
        <item x="1025"/>
        <item x="1521"/>
        <item x="32"/>
        <item x="1784"/>
        <item x="287"/>
        <item x="1598"/>
        <item x="1448"/>
        <item x="713"/>
        <item x="1855"/>
        <item x="273"/>
        <item x="201"/>
        <item x="1861"/>
        <item x="233"/>
        <item x="2000"/>
        <item x="1858"/>
        <item x="1070"/>
        <item x="1407"/>
        <item x="132"/>
        <item x="480"/>
        <item x="1679"/>
        <item x="254"/>
        <item x="1869"/>
        <item x="1562"/>
        <item x="346"/>
        <item x="1426"/>
        <item x="866"/>
        <item x="306"/>
        <item x="280"/>
        <item x="2121"/>
        <item x="1694"/>
        <item x="715"/>
        <item x="1052"/>
        <item x="43"/>
        <item x="2269"/>
        <item x="788"/>
        <item x="1387"/>
        <item x="1872"/>
        <item x="1068"/>
        <item x="209"/>
        <item x="1627"/>
        <item x="189"/>
        <item x="2024"/>
        <item x="1856"/>
        <item x="2170"/>
        <item x="18"/>
        <item x="1570"/>
        <item x="223"/>
        <item x="476"/>
        <item x="1778"/>
        <item x="1775"/>
        <item x="39"/>
        <item x="645"/>
        <item x="2019"/>
        <item x="531"/>
        <item x="1021"/>
        <item x="1396"/>
        <item x="1027"/>
        <item x="1357"/>
        <item x="1298"/>
        <item x="1408"/>
        <item x="521"/>
        <item x="1335"/>
        <item x="969"/>
        <item x="281"/>
        <item x="1515"/>
        <item x="1022"/>
        <item x="1527"/>
        <item x="2114"/>
        <item x="724"/>
        <item x="2132"/>
        <item x="1690"/>
        <item x="1987"/>
        <item x="509"/>
        <item x="869"/>
        <item x="267"/>
        <item x="1655"/>
        <item x="258"/>
        <item x="339"/>
        <item x="1375"/>
        <item x="196"/>
        <item x="822"/>
        <item x="24"/>
        <item x="302"/>
        <item x="885"/>
        <item x="298"/>
        <item x="1771"/>
        <item x="821"/>
        <item x="1847"/>
        <item x="839"/>
        <item x="1406"/>
        <item x="1610"/>
        <item x="1026"/>
        <item x="1423"/>
        <item x="2347"/>
        <item x="1055"/>
        <item x="698"/>
        <item x="1415"/>
        <item x="2392"/>
        <item x="819"/>
        <item x="37"/>
        <item x="923"/>
        <item x="1680"/>
        <item x="216"/>
        <item x="292"/>
        <item x="1961"/>
        <item x="180"/>
        <item x="1845"/>
        <item x="222"/>
        <item x="2040"/>
        <item x="1810"/>
        <item x="1664"/>
        <item x="268"/>
        <item x="489"/>
        <item x="1428"/>
        <item x="288"/>
        <item x="277"/>
        <item x="470"/>
        <item x="284"/>
        <item x="1403"/>
        <item x="1599"/>
        <item x="1997"/>
        <item x="220"/>
        <item x="1871"/>
        <item x="1017"/>
        <item x="1951"/>
        <item x="1849"/>
        <item x="768"/>
        <item x="1064"/>
        <item x="1420"/>
        <item x="463"/>
        <item x="1019"/>
        <item x="1478"/>
        <item x="1429"/>
        <item x="1868"/>
        <item x="12"/>
        <item x="827"/>
        <item x="964"/>
        <item x="270"/>
        <item x="1339"/>
        <item x="1637"/>
        <item x="1850"/>
        <item x="835"/>
        <item x="945"/>
        <item x="2417"/>
        <item x="1994"/>
        <item x="295"/>
        <item x="226"/>
        <item x="336"/>
        <item x="262"/>
        <item x="2017"/>
        <item x="1331"/>
        <item x="1534"/>
        <item x="519"/>
        <item x="1531"/>
        <item x="1874"/>
        <item x="544"/>
        <item x="4"/>
        <item x="279"/>
        <item x="328"/>
        <item x="2088"/>
        <item x="1440"/>
        <item x="1352"/>
        <item x="1601"/>
        <item x="741"/>
        <item x="197"/>
        <item x="1446"/>
        <item x="1866"/>
        <item x="1030"/>
        <item x="863"/>
        <item x="1419"/>
        <item x="1401"/>
        <item x="1992"/>
        <item x="1056"/>
        <item x="290"/>
        <item x="1568"/>
        <item x="1438"/>
        <item x="1184"/>
        <item x="1067"/>
        <item x="1157"/>
        <item x="1388"/>
        <item x="232"/>
        <item x="1530"/>
        <item x="1334"/>
        <item x="215"/>
        <item x="915"/>
        <item x="1663"/>
        <item x="1878"/>
        <item x="1349"/>
        <item x="1400"/>
        <item x="466"/>
        <item x="1356"/>
        <item x="1402"/>
        <item x="1597"/>
        <item x="230"/>
        <item x="1425"/>
        <item x="749"/>
        <item x="265"/>
        <item x="1441"/>
        <item x="1639"/>
        <item x="1434"/>
        <item x="919"/>
        <item x="322"/>
        <item x="1342"/>
        <item x="940"/>
        <item x="2063"/>
        <item x="187"/>
        <item x="1035"/>
        <item x="1386"/>
        <item x="1851"/>
        <item x="1522"/>
        <item x="1788"/>
        <item x="1380"/>
        <item x="1332"/>
        <item x="712"/>
        <item x="198"/>
        <item x="2353"/>
        <item x="1340"/>
        <item x="2486"/>
        <item x="1417"/>
        <item x="1660"/>
        <item x="1867"/>
        <item x="1576"/>
        <item x="475"/>
        <item x="1333"/>
        <item x="1777"/>
        <item x="513"/>
        <item x="1773"/>
        <item x="1372"/>
        <item x="1792"/>
        <item x="1343"/>
        <item x="2022"/>
        <item x="269"/>
        <item x="1431"/>
        <item x="506"/>
        <item x="1351"/>
        <item x="218"/>
        <item x="1374"/>
        <item x="1397"/>
        <item x="324"/>
        <item x="1376"/>
        <item x="1392"/>
        <item x="1418"/>
        <item x="1529"/>
        <item x="1573"/>
        <item x="1015"/>
        <item x="235"/>
        <item x="1350"/>
        <item x="207"/>
        <item x="730"/>
        <item x="165"/>
        <item x="1379"/>
        <item x="1442"/>
        <item x="1854"/>
        <item x="1395"/>
        <item x="1393"/>
        <item x="1337"/>
        <item x="1444"/>
        <item x="1405"/>
        <item x="263"/>
        <item x="1983"/>
        <item x="1409"/>
        <item x="1325"/>
        <item x="307"/>
        <item x="1338"/>
        <item x="1422"/>
        <item x="1362"/>
        <item x="1600"/>
        <item x="1652"/>
        <item x="1389"/>
        <item x="1556"/>
        <item x="1359"/>
        <item x="1524"/>
        <item x="1302"/>
        <item x="1348"/>
        <item x="1371"/>
        <item x="1361"/>
        <item x="1346"/>
        <item x="1580"/>
        <item x="1533"/>
        <item x="464"/>
        <item x="1404"/>
        <item x="1779"/>
        <item x="1326"/>
        <item x="1323"/>
        <item x="1809"/>
        <item x="1327"/>
        <item x="1336"/>
        <item x="1439"/>
        <item x="1381"/>
        <item x="1049"/>
        <item x="1433"/>
        <item x="1355"/>
        <item x="1360"/>
        <item x="1028"/>
        <item x="1383"/>
        <item x="1330"/>
        <item x="1445"/>
        <item x="1353"/>
        <item x="736"/>
        <item x="1384"/>
        <item t="default"/>
      </items>
    </pivotField>
    <pivotField axis="axisCol" showAll="0" sortType="descending" defaultSubtotal="0">
      <items count="4">
        <item x="0"/>
        <item h="1" x="3"/>
        <item x="2"/>
        <item x="1"/>
      </items>
    </pivotField>
    <pivotField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>
      <items count="4093">
        <item x="281"/>
        <item x="1276"/>
        <item x="2316"/>
        <item x="499"/>
        <item x="772"/>
        <item x="1946"/>
        <item x="429"/>
        <item x="867"/>
        <item x="2289"/>
        <item x="1561"/>
        <item x="2314"/>
        <item x="1636"/>
        <item x="2531"/>
        <item x="319"/>
        <item x="2315"/>
        <item x="282"/>
        <item x="2122"/>
        <item x="2027"/>
        <item x="244"/>
        <item x="824"/>
        <item x="266"/>
        <item x="272"/>
        <item x="363"/>
        <item x="500"/>
        <item x="265"/>
        <item x="1507"/>
        <item x="252"/>
        <item x="1887"/>
        <item x="87"/>
        <item x="901"/>
        <item x="117"/>
        <item x="1272"/>
        <item x="930"/>
        <item x="2002"/>
        <item x="1669"/>
        <item x="926"/>
        <item x="2472"/>
        <item x="260"/>
        <item x="294"/>
        <item x="2142"/>
        <item x="1890"/>
        <item x="908"/>
        <item x="2148"/>
        <item x="96"/>
        <item x="892"/>
        <item x="1639"/>
        <item x="313"/>
        <item x="249"/>
        <item x="2006"/>
        <item x="397"/>
        <item x="1577"/>
        <item x="2469"/>
        <item x="2087"/>
        <item x="3032"/>
        <item x="758"/>
        <item x="2471"/>
        <item x="779"/>
        <item x="247"/>
        <item x="916"/>
        <item x="895"/>
        <item x="1925"/>
        <item x="299"/>
        <item x="2123"/>
        <item x="1265"/>
        <item x="2113"/>
        <item x="246"/>
        <item x="102"/>
        <item x="878"/>
        <item x="1254"/>
        <item x="2540"/>
        <item x="2488"/>
        <item x="1828"/>
        <item x="905"/>
        <item x="3144"/>
        <item x="290"/>
        <item x="2298"/>
        <item x="2466"/>
        <item x="3168"/>
        <item x="2114"/>
        <item x="1842"/>
        <item x="1664"/>
        <item x="1230"/>
        <item x="109"/>
        <item x="262"/>
        <item x="1280"/>
        <item x="2090"/>
        <item x="1826"/>
        <item x="1831"/>
        <item x="308"/>
        <item x="872"/>
        <item x="2283"/>
        <item x="255"/>
        <item x="1647"/>
        <item x="1605"/>
        <item x="104"/>
        <item x="1257"/>
        <item x="116"/>
        <item x="1892"/>
        <item x="756"/>
        <item x="1949"/>
        <item x="2132"/>
        <item x="1652"/>
        <item x="300"/>
        <item x="107"/>
        <item x="1650"/>
        <item x="3147"/>
        <item x="73"/>
        <item x="780"/>
        <item x="1600"/>
        <item x="2101"/>
        <item x="406"/>
        <item x="84"/>
        <item x="91"/>
        <item x="270"/>
        <item x="899"/>
        <item x="803"/>
        <item x="814"/>
        <item x="283"/>
        <item x="1633"/>
        <item x="1891"/>
        <item x="1564"/>
        <item x="1843"/>
        <item x="1468"/>
        <item x="1635"/>
        <item x="1641"/>
        <item x="1939"/>
        <item x="258"/>
        <item x="1492"/>
        <item x="1358"/>
        <item x="724"/>
        <item x="801"/>
        <item x="273"/>
        <item x="1941"/>
        <item x="1928"/>
        <item x="1359"/>
        <item x="1243"/>
        <item x="501"/>
        <item x="97"/>
        <item x="90"/>
        <item x="2158"/>
        <item x="805"/>
        <item x="1678"/>
        <item x="1078"/>
        <item x="804"/>
        <item x="2117"/>
        <item x="2280"/>
        <item x="118"/>
        <item x="1847"/>
        <item x="1604"/>
        <item x="2534"/>
        <item x="2479"/>
        <item x="751"/>
        <item x="2494"/>
        <item x="1238"/>
        <item x="113"/>
        <item x="401"/>
        <item x="462"/>
        <item x="403"/>
        <item x="2762"/>
        <item x="119"/>
        <item x="2110"/>
        <item x="728"/>
        <item x="1495"/>
        <item x="888"/>
        <item x="70"/>
        <item x="794"/>
        <item x="882"/>
        <item x="806"/>
        <item x="392"/>
        <item x="2086"/>
        <item x="2014"/>
        <item x="1476"/>
        <item x="907"/>
        <item x="1242"/>
        <item x="2481"/>
        <item x="374"/>
        <item x="2007"/>
        <item x="1858"/>
        <item x="85"/>
        <item x="1631"/>
        <item x="463"/>
        <item x="1251"/>
        <item x="1922"/>
        <item x="1228"/>
        <item x="1837"/>
        <item x="69"/>
        <item x="2094"/>
        <item x="2091"/>
        <item x="1094"/>
        <item x="82"/>
        <item x="2482"/>
        <item x="1601"/>
        <item x="1674"/>
        <item x="1073"/>
        <item x="310"/>
        <item x="1120"/>
        <item x="292"/>
        <item x="2537"/>
        <item x="1608"/>
        <item x="268"/>
        <item x="459"/>
        <item x="2556"/>
        <item x="2485"/>
        <item x="407"/>
        <item x="2081"/>
        <item x="1667"/>
        <item x="2096"/>
        <item x="1246"/>
        <item x="1935"/>
        <item x="730"/>
        <item x="921"/>
        <item x="1614"/>
        <item x="2302"/>
        <item x="2085"/>
        <item x="2771"/>
        <item x="775"/>
        <item x="1857"/>
        <item x="391"/>
        <item x="2748"/>
        <item x="242"/>
        <item x="1477"/>
        <item x="498"/>
        <item x="1933"/>
        <item x="76"/>
        <item x="1661"/>
        <item x="311"/>
        <item x="489"/>
        <item x="1239"/>
        <item x="248"/>
        <item x="1964"/>
        <item x="114"/>
        <item x="881"/>
        <item x="369"/>
        <item x="898"/>
        <item x="1632"/>
        <item x="838"/>
        <item x="936"/>
        <item x="3153"/>
        <item x="832"/>
        <item x="284"/>
        <item x="731"/>
        <item x="1931"/>
        <item x="2468"/>
        <item x="1602"/>
        <item x="2221"/>
        <item x="720"/>
        <item x="3175"/>
        <item x="115"/>
        <item x="863"/>
        <item x="1893"/>
        <item x="1256"/>
        <item x="2100"/>
        <item x="3165"/>
        <item x="827"/>
        <item x="253"/>
        <item x="444"/>
        <item x="1233"/>
        <item x="2295"/>
        <item x="302"/>
        <item x="95"/>
        <item x="2276"/>
        <item x="2740"/>
        <item x="915"/>
        <item x="1473"/>
        <item x="1952"/>
        <item x="1629"/>
        <item x="1820"/>
        <item x="1638"/>
        <item x="2093"/>
        <item x="2097"/>
        <item x="1926"/>
        <item x="2304"/>
        <item x="305"/>
        <item x="817"/>
        <item x="2214"/>
        <item x="2296"/>
        <item x="1663"/>
        <item x="1603"/>
        <item x="1836"/>
        <item x="502"/>
        <item x="2758"/>
        <item x="2548"/>
        <item x="1465"/>
        <item x="2016"/>
        <item x="2526"/>
        <item x="1467"/>
        <item x="1270"/>
        <item x="826"/>
        <item x="424"/>
        <item x="2764"/>
        <item x="3148"/>
        <item x="106"/>
        <item x="1106"/>
        <item x="2544"/>
        <item x="274"/>
        <item x="1654"/>
        <item x="2207"/>
        <item x="795"/>
        <item x="722"/>
        <item x="1882"/>
        <item x="929"/>
        <item x="504"/>
        <item x="1895"/>
        <item x="1108"/>
        <item x="2209"/>
        <item x="2205"/>
        <item x="1229"/>
        <item x="743"/>
        <item x="455"/>
        <item x="2291"/>
        <item x="1653"/>
        <item x="1675"/>
        <item x="2483"/>
        <item x="2290"/>
        <item x="831"/>
        <item x="799"/>
        <item x="395"/>
        <item x="783"/>
        <item x="276"/>
        <item x="2601"/>
        <item x="797"/>
        <item x="2478"/>
        <item x="2480"/>
        <item x="379"/>
        <item x="2311"/>
        <item x="913"/>
        <item x="2313"/>
        <item x="2305"/>
        <item x="1075"/>
        <item x="2282"/>
        <item x="2464"/>
        <item x="264"/>
        <item x="786"/>
        <item x="884"/>
        <item x="1830"/>
        <item x="927"/>
        <item x="2738"/>
        <item x="2080"/>
        <item x="251"/>
        <item x="477"/>
        <item x="835"/>
        <item x="2159"/>
        <item x="366"/>
        <item x="1579"/>
        <item x="77"/>
        <item x="1930"/>
        <item x="2491"/>
        <item x="1954"/>
        <item x="2467"/>
        <item x="1656"/>
        <item x="508"/>
        <item x="2484"/>
        <item x="887"/>
        <item x="1620"/>
        <item x="71"/>
        <item x="2552"/>
        <item x="879"/>
        <item x="2760"/>
        <item x="3203"/>
        <item x="2204"/>
        <item x="3150"/>
        <item x="303"/>
        <item x="1671"/>
        <item x="2082"/>
        <item x="2492"/>
        <item x="2312"/>
        <item x="261"/>
        <item x="1646"/>
        <item x="1116"/>
        <item x="1977"/>
        <item x="1606"/>
        <item x="1936"/>
        <item x="2743"/>
        <item x="2489"/>
        <item x="2487"/>
        <item x="2497"/>
        <item x="828"/>
        <item x="288"/>
        <item x="2287"/>
        <item x="2299"/>
        <item x="2522"/>
        <item x="2284"/>
        <item x="2099"/>
        <item x="2746"/>
        <item x="93"/>
        <item x="788"/>
        <item x="396"/>
        <item x="1249"/>
        <item x="2541"/>
        <item x="2044"/>
        <item x="1881"/>
        <item x="468"/>
        <item x="1372"/>
        <item x="81"/>
        <item x="1920"/>
        <item x="2741"/>
        <item x="2606"/>
        <item x="67"/>
        <item x="2084"/>
        <item x="373"/>
        <item x="2459"/>
        <item x="413"/>
        <item x="813"/>
        <item x="1484"/>
        <item x="1612"/>
        <item x="909"/>
        <item x="1576"/>
        <item x="412"/>
        <item x="2476"/>
        <item x="1236"/>
        <item x="381"/>
        <item x="1360"/>
        <item x="818"/>
        <item x="1082"/>
        <item x="1884"/>
        <item x="2474"/>
        <item x="2023"/>
        <item x="245"/>
        <item x="2118"/>
        <item x="2529"/>
        <item x="315"/>
        <item x="490"/>
        <item x="1237"/>
        <item x="782"/>
        <item x="914"/>
        <item x="2749"/>
        <item x="2217"/>
        <item x="1274"/>
        <item x="810"/>
        <item x="304"/>
        <item x="938"/>
        <item x="309"/>
        <item x="1277"/>
        <item x="382"/>
        <item x="1482"/>
        <item x="296"/>
        <item x="466"/>
        <item x="2107"/>
        <item x="1624"/>
        <item x="2598"/>
        <item x="2621"/>
        <item x="2166"/>
        <item x="802"/>
        <item x="729"/>
        <item x="2550"/>
        <item x="2610"/>
        <item x="839"/>
        <item x="903"/>
        <item x="746"/>
        <item x="2462"/>
        <item x="1642"/>
        <item x="2292"/>
        <item x="263"/>
        <item x="467"/>
        <item x="1070"/>
        <item x="2115"/>
        <item x="2134"/>
        <item x="822"/>
        <item x="1960"/>
        <item x="1899"/>
        <item x="3019"/>
        <item x="481"/>
        <item x="278"/>
        <item x="1630"/>
        <item x="1848"/>
        <item x="507"/>
        <item x="1822"/>
        <item x="2095"/>
        <item x="1956"/>
        <item x="2465"/>
        <item x="2761"/>
        <item x="825"/>
        <item x="880"/>
        <item x="2201"/>
        <item x="287"/>
        <item x="100"/>
        <item x="2102"/>
        <item x="275"/>
        <item x="2470"/>
        <item x="873"/>
        <item x="1852"/>
        <item x="72"/>
        <item x="1489"/>
        <item x="928"/>
        <item x="1971"/>
        <item x="1643"/>
        <item x="1615"/>
        <item x="1626"/>
        <item x="1883"/>
        <item x="897"/>
        <item x="2029"/>
        <item x="1355"/>
        <item x="519"/>
        <item x="757"/>
        <item x="3143"/>
        <item x="1110"/>
        <item x="98"/>
        <item x="912"/>
        <item x="1655"/>
        <item x="744"/>
        <item x="1845"/>
        <item x="1889"/>
        <item x="1609"/>
        <item x="1657"/>
        <item x="919"/>
        <item x="3149"/>
        <item x="2092"/>
        <item x="2553"/>
        <item x="2997"/>
        <item x="1470"/>
        <item x="2496"/>
        <item x="1611"/>
        <item x="2757"/>
        <item x="754"/>
        <item x="1092"/>
        <item x="1036"/>
        <item x="1623"/>
        <item x="2139"/>
        <item x="2475"/>
        <item x="727"/>
        <item x="865"/>
        <item x="2200"/>
        <item x="2293"/>
        <item x="789"/>
        <item x="101"/>
        <item x="2105"/>
        <item x="2294"/>
        <item x="483"/>
        <item x="790"/>
        <item x="2767"/>
        <item x="371"/>
        <item x="876"/>
        <item x="2157"/>
        <item x="307"/>
        <item x="924"/>
        <item x="1469"/>
        <item x="1464"/>
        <item x="1835"/>
        <item x="1619"/>
        <item x="2535"/>
        <item x="2089"/>
        <item x="750"/>
        <item x="770"/>
        <item x="785"/>
        <item x="1637"/>
        <item x="1357"/>
        <item x="812"/>
        <item x="2530"/>
        <item x="314"/>
        <item x="1832"/>
        <item x="62"/>
        <item x="2770"/>
        <item x="1617"/>
        <item x="2203"/>
        <item x="2015"/>
        <item x="2307"/>
        <item x="1974"/>
        <item x="1938"/>
        <item x="1353"/>
        <item x="1283"/>
        <item x="1888"/>
        <item x="2731"/>
        <item x="256"/>
        <item x="301"/>
        <item x="306"/>
        <item x="2308"/>
        <item x="830"/>
        <item x="932"/>
        <item x="447"/>
        <item x="1957"/>
        <item x="2013"/>
        <item x="286"/>
        <item x="2184"/>
        <item x="318"/>
        <item x="1665"/>
        <item x="2493"/>
        <item x="2248"/>
        <item x="511"/>
        <item x="1463"/>
        <item x="417"/>
        <item x="869"/>
        <item x="816"/>
        <item x="1462"/>
        <item x="726"/>
        <item x="312"/>
        <item x="2111"/>
        <item x="2460"/>
        <item x="2055"/>
        <item x="1969"/>
        <item x="2726"/>
        <item x="1244"/>
        <item x="75"/>
        <item x="2133"/>
        <item x="2490"/>
        <item x="291"/>
        <item x="367"/>
        <item x="1500"/>
        <item x="745"/>
        <item x="3030"/>
        <item x="874"/>
        <item x="240"/>
        <item x="1247"/>
        <item x="3172"/>
        <item x="1382"/>
        <item x="1839"/>
        <item x="1927"/>
        <item x="2463"/>
        <item x="2486"/>
        <item x="38"/>
        <item x="458"/>
        <item x="1478"/>
        <item x="330"/>
        <item x="485"/>
        <item x="755"/>
        <item x="2045"/>
        <item x="2047"/>
        <item x="1853"/>
        <item x="2759"/>
        <item x="1568"/>
        <item x="1401"/>
        <item x="2703"/>
        <item x="2728"/>
        <item x="1122"/>
        <item x="2103"/>
        <item x="2063"/>
        <item x="108"/>
        <item x="2546"/>
        <item x="89"/>
        <item x="461"/>
        <item x="1610"/>
        <item x="423"/>
        <item x="250"/>
        <item x="61"/>
        <item x="781"/>
        <item x="741"/>
        <item x="1493"/>
        <item x="2756"/>
        <item x="2300"/>
        <item x="2230"/>
        <item x="1346"/>
        <item x="419"/>
        <item x="939"/>
        <item x="834"/>
        <item x="2037"/>
        <item x="1937"/>
        <item x="793"/>
        <item x="1356"/>
        <item x="1064"/>
        <item x="1929"/>
        <item x="64"/>
        <item x="811"/>
        <item x="1824"/>
        <item x="1240"/>
        <item x="2708"/>
        <item x="1975"/>
        <item x="3152"/>
        <item x="1267"/>
        <item x="2074"/>
        <item x="1403"/>
        <item x="1480"/>
        <item x="2219"/>
        <item x="1281"/>
        <item x="2533"/>
        <item x="436"/>
        <item x="1497"/>
        <item x="777"/>
        <item x="2088"/>
        <item x="1066"/>
        <item x="1275"/>
        <item x="480"/>
        <item x="506"/>
        <item x="763"/>
        <item x="3031"/>
        <item x="3169"/>
        <item x="1973"/>
        <item x="3176"/>
        <item x="1622"/>
        <item x="1578"/>
        <item x="1095"/>
        <item x="1258"/>
        <item x="870"/>
        <item x="2228"/>
        <item x="2285"/>
        <item x="2717"/>
        <item x="1362"/>
        <item x="2172"/>
        <item x="430"/>
        <item x="1474"/>
        <item x="435"/>
        <item x="2143"/>
        <item x="796"/>
        <item x="2155"/>
        <item x="1644"/>
        <item x="285"/>
        <item x="1268"/>
        <item x="2538"/>
        <item x="732"/>
        <item x="2539"/>
        <item x="1490"/>
        <item x="2543"/>
        <item x="2768"/>
        <item x="1232"/>
        <item x="836"/>
        <item x="1114"/>
        <item x="1649"/>
        <item x="393"/>
        <item x="1924"/>
        <item x="414"/>
        <item x="842"/>
        <item x="1370"/>
        <item x="2004"/>
        <item x="864"/>
        <item x="1472"/>
        <item x="1951"/>
        <item x="449"/>
        <item x="2524"/>
        <item x="2135"/>
        <item x="456"/>
        <item x="1225"/>
        <item x="1252"/>
        <item x="2657"/>
        <item x="1264"/>
        <item x="295"/>
        <item x="787"/>
        <item x="1616"/>
        <item x="289"/>
        <item x="441"/>
        <item x="3146"/>
        <item x="1481"/>
        <item x="937"/>
        <item x="2211"/>
        <item x="408"/>
        <item x="1560"/>
        <item x="792"/>
        <item x="2137"/>
        <item x="862"/>
        <item x="791"/>
        <item x="1271"/>
        <item x="2226"/>
        <item x="110"/>
        <item x="920"/>
        <item x="1970"/>
        <item x="2039"/>
        <item x="2206"/>
        <item x="736"/>
        <item x="890"/>
        <item x="860"/>
        <item x="699"/>
        <item x="1651"/>
        <item x="1069"/>
        <item x="2241"/>
        <item x="2144"/>
        <item x="925"/>
        <item x="871"/>
        <item x="2238"/>
        <item x="434"/>
        <item x="1255"/>
        <item x="1625"/>
        <item x="2048"/>
        <item x="2288"/>
        <item x="1282"/>
        <item x="1102"/>
        <item x="80"/>
        <item x="317"/>
        <item x="1921"/>
        <item x="3162"/>
        <item x="2317"/>
        <item x="1235"/>
        <item x="768"/>
        <item x="1658"/>
        <item x="877"/>
        <item x="733"/>
        <item x="819"/>
        <item x="1067"/>
        <item x="411"/>
        <item x="2600"/>
        <item x="2064"/>
        <item x="2050"/>
        <item x="769"/>
        <item x="63"/>
        <item x="3034"/>
        <item x="2036"/>
        <item x="2301"/>
        <item x="1607"/>
        <item x="2119"/>
        <item x="271"/>
        <item x="1074"/>
        <item x="1488"/>
        <item x="2275"/>
        <item x="1854"/>
        <item x="868"/>
        <item x="1823"/>
        <item x="1266"/>
        <item x="2752"/>
        <item x="2733"/>
        <item x="1923"/>
        <item x="470"/>
        <item x="809"/>
        <item x="99"/>
        <item x="911"/>
        <item x="451"/>
        <item x="2153"/>
        <item x="1261"/>
        <item x="1821"/>
        <item x="761"/>
        <item x="2131"/>
        <item x="1072"/>
        <item x="404"/>
        <item x="1859"/>
        <item x="2213"/>
        <item x="1677"/>
        <item x="416"/>
        <item x="443"/>
        <item x="496"/>
        <item x="737"/>
        <item x="450"/>
        <item x="1262"/>
        <item x="1566"/>
        <item x="1825"/>
        <item x="1065"/>
        <item x="1628"/>
        <item x="2244"/>
        <item x="243"/>
        <item x="2273"/>
        <item x="68"/>
        <item x="774"/>
        <item x="1829"/>
        <item x="1260"/>
        <item x="2630"/>
        <item x="365"/>
        <item x="375"/>
        <item x="1097"/>
        <item x="1896"/>
        <item x="405"/>
        <item x="103"/>
        <item x="389"/>
        <item x="2334"/>
        <item x="846"/>
        <item x="1666"/>
        <item x="906"/>
        <item x="420"/>
        <item x="1562"/>
        <item x="2151"/>
        <item x="931"/>
        <item x="784"/>
        <item x="2766"/>
        <item x="742"/>
        <item x="60"/>
        <item x="1279"/>
        <item x="1105"/>
        <item x="2297"/>
        <item x="2259"/>
        <item x="1263"/>
        <item x="2318"/>
        <item x="53"/>
        <item x="1118"/>
        <item x="1119"/>
        <item x="94"/>
        <item x="2210"/>
        <item x="1369"/>
        <item x="112"/>
        <item x="1098"/>
        <item x="2208"/>
        <item x="2310"/>
        <item x="1123"/>
        <item x="471"/>
        <item x="833"/>
        <item x="1945"/>
        <item x="293"/>
        <item x="1226"/>
        <item x="2025"/>
        <item x="2732"/>
        <item x="1088"/>
        <item x="79"/>
        <item x="2229"/>
        <item x="2032"/>
        <item x="2603"/>
        <item x="2611"/>
        <item x="778"/>
        <item x="1943"/>
        <item x="1966"/>
        <item x="837"/>
        <item x="2053"/>
        <item x="1146"/>
        <item x="934"/>
        <item x="2083"/>
        <item x="1863"/>
        <item x="3543"/>
        <item x="3745"/>
        <item x="2735"/>
        <item x="2309"/>
        <item x="3941"/>
        <item x="4030"/>
        <item x="2035"/>
        <item x="298"/>
        <item x="1827"/>
        <item x="1479"/>
        <item x="1080"/>
        <item x="3823"/>
        <item x="2826"/>
        <item x="933"/>
        <item x="3493"/>
        <item x="1961"/>
        <item x="448"/>
        <item x="2019"/>
        <item x="1940"/>
        <item x="2554"/>
        <item x="3967"/>
        <item x="400"/>
        <item x="2866"/>
        <item x="3365"/>
        <item x="383"/>
        <item x="3743"/>
        <item x="2912"/>
        <item x="3671"/>
        <item x="1840"/>
        <item x="3963"/>
        <item x="3537"/>
        <item x="1906"/>
        <item x="1648"/>
        <item x="3407"/>
        <item x="3477"/>
        <item x="2925"/>
        <item x="39"/>
        <item x="3014"/>
        <item x="2109"/>
        <item x="2331"/>
        <item x="280"/>
        <item x="1583"/>
        <item x="3020"/>
        <item x="1215"/>
        <item x="1518"/>
        <item x="2411"/>
        <item x="3824"/>
        <item x="2806"/>
        <item x="460"/>
        <item x="486"/>
        <item x="476"/>
        <item x="3825"/>
        <item x="3501"/>
        <item x="2765"/>
        <item x="4007"/>
        <item x="1224"/>
        <item x="2791"/>
        <item x="1259"/>
        <item x="820"/>
        <item x="3598"/>
        <item x="3158"/>
        <item x="1504"/>
        <item x="3010"/>
        <item x="1104"/>
        <item x="2333"/>
        <item x="3741"/>
        <item x="3752"/>
        <item x="1862"/>
        <item x="1877"/>
        <item x="2649"/>
        <item x="1248"/>
        <item x="3161"/>
        <item x="6"/>
        <item x="1245"/>
        <item x="2930"/>
        <item x="3174"/>
        <item x="1087"/>
        <item x="3157"/>
        <item x="2994"/>
        <item x="16"/>
        <item x="1875"/>
        <item x="3668"/>
        <item x="3635"/>
        <item x="130"/>
        <item x="428"/>
        <item x="3421"/>
        <item x="3876"/>
        <item x="1627"/>
        <item x="2747"/>
        <item x="1594"/>
        <item x="40"/>
        <item x="4034"/>
        <item x="3173"/>
        <item x="1519"/>
        <item x="2707"/>
        <item x="3202"/>
        <item x="2848"/>
        <item x="364"/>
        <item x="1934"/>
        <item x="2838"/>
        <item x="3170"/>
        <item x="1361"/>
        <item x="3467"/>
        <item x="88"/>
        <item x="2891"/>
        <item x="987"/>
        <item x="4038"/>
        <item x="2286"/>
        <item x="3691"/>
        <item x="2858"/>
        <item x="10"/>
        <item x="1278"/>
        <item x="267"/>
        <item x="3695"/>
        <item x="3840"/>
        <item x="2335"/>
        <item x="3904"/>
        <item x="465"/>
        <item x="3673"/>
        <item x="1508"/>
        <item x="4041"/>
        <item x="2694"/>
        <item x="1725"/>
        <item x="3538"/>
        <item x="3599"/>
        <item x="1180"/>
        <item x="3789"/>
        <item x="2336"/>
        <item x="4053"/>
        <item x="3665"/>
        <item x="3873"/>
        <item x="135"/>
        <item x="4015"/>
        <item x="3177"/>
        <item x="3644"/>
        <item x="3163"/>
        <item x="3498"/>
        <item x="3415"/>
        <item x="161"/>
        <item x="2673"/>
        <item x="494"/>
        <item x="3663"/>
        <item x="3751"/>
        <item x="3851"/>
        <item x="3471"/>
        <item x="3728"/>
        <item x="3694"/>
        <item x="3505"/>
        <item x="3320"/>
        <item x="3729"/>
        <item x="2792"/>
        <item x="3960"/>
        <item x="2582"/>
        <item x="1165"/>
        <item x="3396"/>
        <item x="3774"/>
        <item x="1771"/>
        <item x="3470"/>
        <item x="3156"/>
        <item x="2793"/>
        <item x="759"/>
        <item x="1574"/>
        <item x="2782"/>
        <item x="1980"/>
        <item x="3422"/>
        <item x="1948"/>
        <item x="2003"/>
        <item x="3380"/>
        <item x="1995"/>
        <item x="2677"/>
        <item x="1849"/>
        <item x="1319"/>
        <item x="3428"/>
        <item x="1679"/>
        <item x="43"/>
        <item x="1437"/>
        <item x="2933"/>
        <item x="14"/>
        <item x="628"/>
        <item x="917"/>
        <item x="3934"/>
        <item x="1345"/>
        <item x="2923"/>
        <item x="1599"/>
        <item x="3723"/>
        <item x="1333"/>
        <item x="12"/>
        <item x="3395"/>
        <item x="3171"/>
        <item x="1513"/>
        <item x="3178"/>
        <item x="2327"/>
        <item x="3797"/>
        <item x="52"/>
        <item x="2783"/>
        <item x="3011"/>
        <item x="2966"/>
        <item x="1855"/>
        <item x="3397"/>
        <item x="2231"/>
        <item x="2516"/>
        <item x="3151"/>
        <item x="1510"/>
        <item x="3974"/>
        <item x="3324"/>
        <item x="3822"/>
        <item x="3657"/>
        <item x="3951"/>
        <item x="29"/>
        <item x="3440"/>
        <item x="3343"/>
        <item x="2059"/>
        <item x="701"/>
        <item x="1107"/>
        <item x="2075"/>
        <item x="3946"/>
        <item x="3652"/>
        <item x="2161"/>
        <item x="1506"/>
        <item x="684"/>
        <item x="696"/>
        <item x="3739"/>
        <item x="3609"/>
        <item x="3384"/>
        <item x="996"/>
        <item x="3321"/>
        <item x="1850"/>
        <item x="3201"/>
        <item x="1452"/>
        <item x="2666"/>
        <item x="3888"/>
        <item x="3060"/>
        <item x="3567"/>
        <item x="1818"/>
        <item x="3750"/>
        <item x="3905"/>
        <item x="3418"/>
        <item x="3792"/>
        <item x="1041"/>
        <item x="1133"/>
        <item x="3442"/>
        <item x="2561"/>
        <item x="3760"/>
        <item x="1997"/>
        <item x="3444"/>
        <item x="3956"/>
        <item x="3349"/>
        <item x="721"/>
        <item x="3838"/>
        <item x="3160"/>
        <item x="3938"/>
        <item x="1083"/>
        <item x="156"/>
        <item x="1763"/>
        <item x="1766"/>
        <item x="1613"/>
        <item x="2596"/>
        <item x="3327"/>
        <item x="3180"/>
        <item x="3898"/>
        <item x="2574"/>
        <item x="34"/>
        <item x="2915"/>
        <item x="2960"/>
        <item x="1227"/>
        <item x="3"/>
        <item x="1128"/>
        <item x="2593"/>
        <item x="2591"/>
        <item x="362"/>
        <item x="3308"/>
        <item x="2303"/>
        <item x="3674"/>
        <item x="3205"/>
        <item x="1812"/>
        <item x="2695"/>
        <item x="1084"/>
        <item x="3054"/>
        <item x="3381"/>
        <item x="1910"/>
        <item x="2706"/>
        <item x="2886"/>
        <item x="2896"/>
        <item x="3907"/>
        <item x="514"/>
        <item x="1163"/>
        <item x="2680"/>
        <item x="981"/>
        <item x="3637"/>
        <item x="3730"/>
        <item x="3781"/>
        <item x="748"/>
        <item x="2415"/>
        <item x="1054"/>
        <item x="1458"/>
        <item x="65"/>
        <item x="739"/>
        <item x="646"/>
        <item x="3725"/>
        <item x="674"/>
        <item x="1407"/>
        <item x="3841"/>
        <item x="3879"/>
        <item x="1917"/>
        <item x="4043"/>
        <item x="2689"/>
        <item x="3154"/>
        <item x="3056"/>
        <item x="2834"/>
        <item x="1764"/>
        <item x="1965"/>
        <item x="603"/>
        <item x="1645"/>
        <item x="1155"/>
        <item x="2505"/>
        <item x="1113"/>
        <item x="3204"/>
        <item x="3448"/>
        <item x="1340"/>
        <item x="2441"/>
        <item x="968"/>
        <item x="2129"/>
        <item x="2250"/>
        <item x="3612"/>
        <item x="457"/>
        <item x="1178"/>
        <item x="162"/>
        <item x="3481"/>
        <item x="26"/>
        <item x="3542"/>
        <item x="666"/>
        <item x="2329"/>
        <item x="3419"/>
        <item x="3355"/>
        <item x="710"/>
        <item x="2511"/>
        <item x="1172"/>
        <item x="3012"/>
        <item x="891"/>
        <item x="4024"/>
        <item x="30"/>
        <item x="3424"/>
        <item x="4050"/>
        <item x="1809"/>
        <item x="2563"/>
        <item x="3040"/>
        <item x="2570"/>
        <item x="3494"/>
        <item x="2065"/>
        <item x="1045"/>
        <item x="472"/>
        <item x="3872"/>
        <item x="1086"/>
        <item x="1724"/>
        <item x="2835"/>
        <item x="620"/>
        <item x="1765"/>
        <item x="3167"/>
        <item x="2888"/>
        <item x="2774"/>
        <item x="3986"/>
        <item x="3582"/>
        <item x="2325"/>
        <item x="1996"/>
        <item x="1051"/>
        <item x="2028"/>
        <item x="604"/>
        <item x="2935"/>
        <item x="3103"/>
        <item x="3389"/>
        <item x="2306"/>
        <item x="175"/>
        <item x="2742"/>
        <item x="2885"/>
        <item x="3336"/>
        <item x="3846"/>
        <item x="902"/>
        <item x="3368"/>
        <item x="2967"/>
        <item x="1190"/>
        <item x="1273"/>
        <item x="3194"/>
        <item x="1708"/>
        <item x="3979"/>
        <item x="3459"/>
        <item x="184"/>
        <item x="3078"/>
        <item x="1710"/>
        <item x="3353"/>
        <item x="3834"/>
        <item x="673"/>
        <item x="1914"/>
        <item x="3863"/>
        <item x="3584"/>
        <item x="1253"/>
        <item x="990"/>
        <item x="1498"/>
        <item x="972"/>
        <item x="3996"/>
        <item x="188"/>
        <item x="1455"/>
        <item x="717"/>
        <item x="469"/>
        <item x="2846"/>
        <item x="3727"/>
        <item x="1250"/>
        <item x="3192"/>
        <item x="2909"/>
        <item x="3928"/>
        <item x="3528"/>
        <item x="1904"/>
        <item x="3504"/>
        <item x="3849"/>
        <item x="3765"/>
        <item x="3431"/>
        <item x="2859"/>
        <item x="3988"/>
        <item x="3041"/>
        <item x="3145"/>
        <item x="422"/>
        <item x="3889"/>
        <item x="1076"/>
        <item x="800"/>
        <item x="3897"/>
        <item x="2921"/>
        <item x="2750"/>
        <item x="2956"/>
        <item x="1042"/>
        <item x="1167"/>
        <item x="1856"/>
        <item x="3662"/>
        <item x="3692"/>
        <item x="3512"/>
        <item x="525"/>
        <item x="708"/>
        <item x="2849"/>
        <item x="200"/>
        <item x="1618"/>
        <item x="2927"/>
        <item x="2576"/>
        <item x="2638"/>
        <item x="4037"/>
        <item x="1962"/>
        <item x="1496"/>
        <item x="3179"/>
        <item x="649"/>
        <item x="1546"/>
        <item x="680"/>
        <item x="1718"/>
        <item x="18"/>
        <item x="473"/>
        <item x="3554"/>
        <item x="3995"/>
        <item x="698"/>
        <item x="3519"/>
        <item x="2696"/>
        <item x="3678"/>
        <item x="3234"/>
        <item x="164"/>
        <item x="1556"/>
        <item x="3414"/>
        <item x="3108"/>
        <item x="2127"/>
        <item x="2224"/>
        <item x="2499"/>
        <item x="152"/>
        <item x="3617"/>
        <item x="2112"/>
        <item x="2817"/>
        <item x="2020"/>
        <item x="4085"/>
        <item x="1162"/>
        <item x="2917"/>
        <item x="1582"/>
        <item x="2970"/>
        <item x="2690"/>
        <item x="21"/>
        <item x="3115"/>
        <item x="3166"/>
        <item x="3658"/>
        <item x="3981"/>
        <item x="1932"/>
        <item x="3761"/>
        <item x="1767"/>
        <item x="3788"/>
        <item x="3401"/>
        <item x="1806"/>
        <item x="3608"/>
        <item x="3939"/>
        <item x="3509"/>
        <item x="2800"/>
        <item x="3051"/>
        <item x="798"/>
        <item x="1805"/>
        <item x="3686"/>
        <item x="2682"/>
        <item x="1958"/>
        <item x="341"/>
        <item x="3142"/>
        <item x="922"/>
        <item x="3048"/>
        <item x="3506"/>
        <item x="1145"/>
        <item x="1737"/>
        <item x="2181"/>
        <item x="2990"/>
        <item x="1096"/>
        <item x="3827"/>
        <item x="3105"/>
        <item x="3413"/>
        <item x="3627"/>
        <item x="3634"/>
        <item x="198"/>
        <item x="41"/>
        <item x="889"/>
        <item x="1712"/>
        <item x="2589"/>
        <item x="2947"/>
        <item x="2340"/>
        <item x="3000"/>
        <item x="1399"/>
        <item x="44"/>
        <item x="3919"/>
        <item x="3247"/>
        <item x="3983"/>
        <item x="352"/>
        <item x="1912"/>
        <item x="2797"/>
        <item x="3329"/>
        <item x="2932"/>
        <item x="639"/>
        <item x="4031"/>
        <item x="3233"/>
        <item x="648"/>
        <item x="1769"/>
        <item x="3155"/>
        <item x="3685"/>
        <item x="1177"/>
        <item x="1784"/>
        <item x="3313"/>
        <item x="2702"/>
        <item x="415"/>
        <item x="439"/>
        <item x="192"/>
        <item x="4017"/>
        <item x="1522"/>
        <item x="2727"/>
        <item x="2884"/>
        <item x="169"/>
        <item x="3099"/>
        <item x="765"/>
        <item x="554"/>
        <item x="1147"/>
        <item x="2737"/>
        <item x="2974"/>
        <item x="3576"/>
        <item x="3094"/>
        <item x="3984"/>
        <item x="2614"/>
        <item x="1461"/>
        <item x="4054"/>
        <item x="4014"/>
        <item x="158"/>
        <item x="4072"/>
        <item x="4025"/>
        <item x="1027"/>
        <item x="1908"/>
        <item x="4029"/>
        <item x="1770"/>
        <item x="1810"/>
        <item x="1774"/>
        <item x="4078"/>
        <item x="3406"/>
        <item x="3901"/>
        <item x="3989"/>
        <item x="3887"/>
        <item x="4000"/>
        <item x="3464"/>
        <item x="2422"/>
        <item x="2448"/>
        <item x="123"/>
        <item x="644"/>
        <item x="2780"/>
        <item x="2669"/>
        <item x="1775"/>
        <item x="3557"/>
        <item x="1723"/>
        <item x="129"/>
        <item x="695"/>
        <item x="1787"/>
        <item x="543"/>
        <item x="1913"/>
        <item x="844"/>
        <item x="3483"/>
        <item x="815"/>
        <item x="3263"/>
        <item x="3463"/>
        <item x="1241"/>
        <item x="2473"/>
        <item x="17"/>
        <item x="3009"/>
        <item x="3659"/>
        <item x="2332"/>
        <item x="3242"/>
        <item x="1047"/>
        <item x="3812"/>
        <item x="3706"/>
        <item x="3383"/>
        <item x="2406"/>
        <item x="3460"/>
        <item x="3141"/>
        <item x="3499"/>
        <item x="132"/>
        <item x="3964"/>
        <item x="3559"/>
        <item x="2641"/>
        <item x="2900"/>
        <item x="660"/>
        <item x="1719"/>
        <item x="2418"/>
        <item x="841"/>
        <item x="2671"/>
        <item x="2979"/>
        <item x="1798"/>
        <item x="2236"/>
        <item x="2106"/>
        <item x="2599"/>
        <item x="3842"/>
        <item x="1885"/>
        <item x="1559"/>
        <item x="999"/>
        <item x="1998"/>
        <item x="2515"/>
        <item x="1171"/>
        <item x="3560"/>
        <item x="2382"/>
        <item x="343"/>
        <item x="359"/>
        <item x="2140"/>
        <item x="553"/>
        <item x="1127"/>
        <item x="2501"/>
        <item x="4032"/>
        <item x="2999"/>
        <item x="27"/>
        <item x="2146"/>
        <item x="142"/>
        <item x="3523"/>
        <item x="2261"/>
        <item x="2520"/>
        <item x="3024"/>
        <item x="3269"/>
        <item x="1451"/>
        <item x="3350"/>
        <item x="58"/>
        <item x="3222"/>
        <item x="3976"/>
        <item x="1870"/>
        <item x="4022"/>
        <item x="2104"/>
        <item x="3497"/>
        <item x="479"/>
        <item x="385"/>
        <item x="3387"/>
        <item x="923"/>
        <item x="2678"/>
        <item x="1543"/>
        <item x="361"/>
        <item x="2828"/>
        <item x="3618"/>
        <item x="3921"/>
        <item x="619"/>
        <item x="2905"/>
        <item x="1130"/>
        <item x="1540"/>
        <item x="3159"/>
        <item x="454"/>
        <item x="3004"/>
        <item x="183"/>
        <item x="3891"/>
        <item x="1366"/>
        <item x="2971"/>
        <item x="3676"/>
        <item x="1792"/>
        <item x="997"/>
        <item x="1405"/>
        <item x="193"/>
        <item x="1134"/>
        <item x="1773"/>
        <item x="995"/>
        <item x="2513"/>
        <item x="3616"/>
        <item x="3370"/>
        <item x="2447"/>
        <item x="3708"/>
        <item x="1983"/>
        <item x="980"/>
        <item x="994"/>
        <item x="2625"/>
        <item x="1460"/>
        <item x="716"/>
        <item x="1531"/>
        <item x="738"/>
        <item x="355"/>
        <item x="3814"/>
        <item x="2532"/>
        <item x="3742"/>
        <item x="918"/>
        <item x="1329"/>
        <item x="153"/>
        <item x="2054"/>
        <item x="592"/>
        <item x="2005"/>
        <item x="2877"/>
        <item x="3376"/>
        <item x="735"/>
        <item x="1412"/>
        <item x="1306"/>
        <item x="598"/>
        <item x="709"/>
        <item x="2854"/>
        <item x="1157"/>
        <item x="2880"/>
        <item x="2136"/>
        <item x="2165"/>
        <item x="1517"/>
        <item x="2713"/>
        <item x="2523"/>
        <item x="1339"/>
        <item x="2125"/>
        <item x="1158"/>
        <item x="2648"/>
        <item x="3375"/>
        <item x="316"/>
        <item x="3866"/>
        <item x="2360"/>
        <item x="1006"/>
        <item x="651"/>
        <item x="1595"/>
        <item x="2509"/>
        <item x="1586"/>
        <item x="3001"/>
        <item x="3377"/>
        <item x="3064"/>
        <item x="1785"/>
        <item x="208"/>
        <item x="3776"/>
        <item x="3436"/>
        <item x="1621"/>
        <item x="560"/>
        <item x="1336"/>
        <item x="2368"/>
        <item x="1348"/>
        <item x="4010"/>
        <item x="2397"/>
        <item x="1011"/>
        <item x="650"/>
        <item x="1520"/>
        <item x="1640"/>
        <item x="1430"/>
        <item x="2667"/>
        <item x="47"/>
        <item x="1475"/>
        <item x="2266"/>
        <item x="2521"/>
        <item x="1959"/>
        <item x="241"/>
        <item x="3571"/>
        <item x="2867"/>
        <item x="3254"/>
        <item x="808"/>
        <item x="2274"/>
        <item x="1523"/>
        <item x="3646"/>
        <item x="1567"/>
        <item x="497"/>
        <item x="149"/>
        <item x="2692"/>
        <item x="579"/>
        <item x="601"/>
        <item x="3075"/>
        <item x="3906"/>
        <item x="42"/>
        <item x="217"/>
        <item x="3211"/>
        <item x="3556"/>
        <item x="3809"/>
        <item x="2421"/>
        <item x="1541"/>
        <item x="3551"/>
        <item x="2719"/>
        <item x="3043"/>
        <item x="1014"/>
        <item x="3831"/>
        <item x="1409"/>
        <item x="672"/>
        <item x="3359"/>
        <item x="675"/>
        <item x="22"/>
        <item x="1139"/>
        <item x="3623"/>
        <item x="567"/>
        <item x="3469"/>
        <item x="3920"/>
        <item x="3784"/>
        <item x="2395"/>
        <item x="207"/>
        <item x="2388"/>
        <item x="2796"/>
        <item x="3869"/>
        <item x="3579"/>
        <item x="2861"/>
        <item x="2975"/>
        <item x="384"/>
        <item x="1364"/>
        <item x="3083"/>
        <item x="3555"/>
        <item x="147"/>
        <item x="3877"/>
        <item x="3250"/>
        <item x="2030"/>
        <item x="2889"/>
        <item x="2609"/>
        <item x="3050"/>
        <item x="3716"/>
        <item x="2152"/>
        <item x="2352"/>
        <item x="2384"/>
        <item x="4026"/>
        <item x="1318"/>
        <item x="3783"/>
        <item x="2883"/>
        <item x="3681"/>
        <item x="2572"/>
        <item x="1788"/>
        <item x="685"/>
        <item x="1768"/>
        <item x="671"/>
        <item x="747"/>
        <item x="1700"/>
        <item x="1326"/>
        <item x="2386"/>
        <item x="2635"/>
        <item x="4066"/>
        <item x="662"/>
        <item x="4069"/>
        <item x="3587"/>
        <item x="503"/>
        <item x="573"/>
        <item x="2936"/>
        <item x="2404"/>
        <item x="959"/>
        <item x="1112"/>
        <item x="1772"/>
        <item x="4021"/>
        <item x="1538"/>
        <item x="3552"/>
        <item x="3855"/>
        <item x="2919"/>
        <item x="3577"/>
        <item x="3717"/>
        <item x="1833"/>
        <item x="953"/>
        <item x="3860"/>
        <item x="1860"/>
        <item x="2495"/>
        <item x="3990"/>
        <item x="2869"/>
        <item x="3256"/>
        <item x="1081"/>
        <item x="1790"/>
        <item x="203"/>
        <item x="2934"/>
        <item x="50"/>
        <item x="2830"/>
        <item x="2356"/>
        <item x="1783"/>
        <item x="3311"/>
        <item x="3958"/>
        <item x="2262"/>
        <item x="1587"/>
        <item x="1662"/>
        <item x="4001"/>
        <item x="3502"/>
        <item x="3118"/>
        <item x="1234"/>
        <item x="2536"/>
        <item x="3098"/>
        <item x="3446"/>
        <item x="2278"/>
        <item x="3190"/>
        <item x="540"/>
        <item x="1019"/>
        <item x="3412"/>
        <item x="3434"/>
        <item x="1789"/>
        <item x="2011"/>
        <item x="1411"/>
        <item x="3952"/>
        <item x="2330"/>
        <item x="676"/>
        <item x="2897"/>
        <item x="201"/>
        <item x="1421"/>
        <item x="3267"/>
        <item x="3735"/>
        <item x="3007"/>
        <item x="3929"/>
        <item x="3578"/>
        <item x="1793"/>
        <item x="1035"/>
        <item x="3540"/>
        <item x="2786"/>
        <item x="3445"/>
        <item x="2777"/>
        <item x="3188"/>
        <item x="2372"/>
        <item x="3682"/>
        <item x="1396"/>
        <item x="1802"/>
        <item x="3975"/>
        <item x="753"/>
        <item x="3762"/>
        <item x="3982"/>
        <item x="1491"/>
        <item x="586"/>
        <item x="1703"/>
        <item x="3992"/>
        <item x="3191"/>
        <item x="766"/>
        <item x="853"/>
        <item x="1142"/>
        <item x="563"/>
        <item x="2778"/>
        <item x="1286"/>
        <item x="1573"/>
        <item x="1991"/>
        <item x="2417"/>
        <item x="453"/>
        <item x="2636"/>
        <item x="442"/>
        <item x="1776"/>
        <item x="3186"/>
        <item x="2928"/>
        <item x="2419"/>
        <item x="3005"/>
        <item x="3388"/>
        <item x="2381"/>
        <item x="1169"/>
        <item x="83"/>
        <item x="1404"/>
        <item x="2512"/>
        <item x="2807"/>
        <item x="2922"/>
        <item x="1156"/>
        <item x="2684"/>
        <item x="4089"/>
        <item x="3338"/>
        <item x="3073"/>
        <item x="2392"/>
        <item x="634"/>
        <item x="2542"/>
        <item x="1486"/>
        <item x="37"/>
        <item x="3703"/>
        <item x="232"/>
        <item x="2675"/>
        <item x="3402"/>
        <item x="3875"/>
        <item x="1813"/>
        <item x="3926"/>
        <item x="4047"/>
        <item x="173"/>
        <item x="2196"/>
        <item x="866"/>
        <item x="2813"/>
        <item x="3416"/>
        <item x="1592"/>
        <item x="3185"/>
        <item x="1876"/>
        <item x="4048"/>
        <item x="3566"/>
        <item x="2958"/>
        <item x="1181"/>
        <item x="48"/>
        <item x="1986"/>
        <item x="2679"/>
        <item x="3121"/>
        <item x="1808"/>
        <item x="2937"/>
        <item x="3049"/>
        <item x="3677"/>
        <item x="1841"/>
        <item x="2057"/>
        <item x="1545"/>
        <item x="3902"/>
        <item x="446"/>
        <item x="3507"/>
        <item x="1901"/>
        <item x="3410"/>
        <item x="3606"/>
        <item x="1044"/>
        <item x="214"/>
        <item x="1672"/>
        <item x="2557"/>
        <item x="3354"/>
        <item x="1347"/>
        <item x="1439"/>
        <item x="3530"/>
        <item x="2430"/>
        <item x="4059"/>
        <item x="1743"/>
        <item x="599"/>
        <item x="3318"/>
        <item x="3837"/>
        <item x="2963"/>
        <item x="2632"/>
        <item x="1880"/>
        <item x="3371"/>
        <item x="2420"/>
        <item x="2736"/>
        <item x="2785"/>
        <item x="2126"/>
        <item x="2426"/>
        <item x="3799"/>
        <item x="655"/>
        <item x="3581"/>
        <item x="1059"/>
        <item x="2502"/>
        <item x="2881"/>
        <item x="337"/>
        <item x="3850"/>
        <item x="2414"/>
        <item x="2910"/>
        <item x="368"/>
        <item x="582"/>
        <item x="849"/>
        <item x="584"/>
        <item x="1365"/>
        <item x="2580"/>
        <item x="1025"/>
        <item x="3466"/>
        <item x="2435"/>
        <item x="2836"/>
        <item x="172"/>
        <item x="1529"/>
        <item x="3645"/>
        <item x="2440"/>
        <item x="1750"/>
        <item x="2514"/>
        <item x="168"/>
        <item x="583"/>
        <item x="3602"/>
        <item x="140"/>
        <item x="3455"/>
        <item x="3022"/>
        <item x="3367"/>
        <item x="3461"/>
        <item x="3793"/>
        <item x="327"/>
        <item x="3074"/>
        <item x="823"/>
        <item x="3212"/>
        <item x="2973"/>
        <item x="3714"/>
        <item x="3871"/>
        <item x="3721"/>
        <item x="177"/>
        <item x="3999"/>
        <item x="4063"/>
        <item x="2416"/>
        <item x="558"/>
        <item x="2688"/>
        <item x="2916"/>
        <item x="1758"/>
        <item x="1898"/>
        <item x="1058"/>
        <item x="3246"/>
        <item x="2957"/>
        <item x="3836"/>
        <item x="3808"/>
        <item x="3113"/>
        <item x="222"/>
        <item x="3833"/>
        <item x="2818"/>
        <item x="3864"/>
        <item x="1777"/>
        <item x="2953"/>
        <item x="1591"/>
        <item x="984"/>
        <item x="1160"/>
        <item x="576"/>
        <item x="3295"/>
        <item x="221"/>
        <item x="3978"/>
        <item x="2234"/>
        <item x="3959"/>
        <item x="2026"/>
        <item x="1701"/>
        <item x="1714"/>
        <item x="3648"/>
        <item x="3700"/>
        <item x="2585"/>
        <item x="2389"/>
        <item x="2819"/>
        <item x="2343"/>
        <item x="1544"/>
        <item x="1819"/>
        <item x="3532"/>
        <item x="3334"/>
        <item x="3110"/>
        <item x="3748"/>
        <item x="3322"/>
        <item x="893"/>
        <item x="478"/>
        <item x="4084"/>
        <item x="3438"/>
        <item x="2147"/>
        <item x="2186"/>
        <item x="1817"/>
        <item x="3696"/>
        <item x="127"/>
        <item x="1494"/>
        <item x="1753"/>
        <item x="4013"/>
        <item x="3790"/>
        <item x="2890"/>
        <item x="36"/>
        <item x="1786"/>
        <item x="2745"/>
        <item x="3240"/>
        <item x="1029"/>
        <item x="1585"/>
        <item x="4070"/>
        <item x="3977"/>
        <item x="1726"/>
        <item x="3317"/>
        <item x="2808"/>
        <item x="593"/>
        <item x="1291"/>
        <item x="3597"/>
        <item x="1194"/>
        <item x="259"/>
        <item x="2751"/>
        <item x="3759"/>
        <item x="3758"/>
        <item x="1471"/>
        <item x="3903"/>
        <item x="1429"/>
        <item x="958"/>
        <item x="4023"/>
        <item x="2729"/>
        <item x="2379"/>
        <item x="2573"/>
        <item x="2178"/>
        <item x="2405"/>
        <item x="3531"/>
        <item x="635"/>
        <item x="2569"/>
        <item x="2939"/>
        <item x="664"/>
        <item x="144"/>
        <item x="180"/>
        <item x="2691"/>
        <item x="2366"/>
        <item x="848"/>
        <item x="3884"/>
        <item x="1060"/>
        <item x="858"/>
        <item x="3038"/>
        <item x="1200"/>
        <item x="587"/>
        <item x="2046"/>
        <item x="3476"/>
        <item x="3107"/>
        <item x="3337"/>
        <item x="2655"/>
        <item x="121"/>
        <item x="2171"/>
        <item x="1312"/>
        <item x="1955"/>
        <item x="3718"/>
        <item x="3624"/>
        <item x="3944"/>
        <item x="2527"/>
        <item x="2506"/>
        <item x="3780"/>
        <item x="1846"/>
        <item x="3066"/>
        <item x="2650"/>
        <item x="2351"/>
        <item x="3439"/>
        <item x="610"/>
        <item x="216"/>
        <item x="3200"/>
        <item x="1290"/>
        <item x="3500"/>
        <item x="2779"/>
        <item x="3405"/>
        <item x="2564"/>
        <item x="2370"/>
        <item x="357"/>
        <item x="1056"/>
        <item x="3411"/>
        <item x="1851"/>
        <item x="3892"/>
        <item x="3002"/>
        <item x="3791"/>
        <item x="3366"/>
        <item x="57"/>
        <item x="2590"/>
        <item x="3563"/>
        <item x="956"/>
        <item x="2681"/>
        <item x="1390"/>
        <item x="35"/>
        <item x="3102"/>
        <item x="1558"/>
        <item x="1425"/>
        <item x="1144"/>
        <item x="4042"/>
        <item x="3292"/>
        <item x="339"/>
        <item x="398"/>
        <item x="3574"/>
        <item x="2349"/>
        <item x="23"/>
        <item x="1124"/>
        <item x="693"/>
        <item x="1402"/>
        <item x="297"/>
        <item x="2725"/>
        <item x="3198"/>
        <item x="2555"/>
        <item x="3085"/>
        <item x="3867"/>
        <item x="1713"/>
        <item x="3991"/>
        <item x="2175"/>
        <item x="3426"/>
        <item x="2353"/>
        <item x="2965"/>
        <item x="595"/>
        <item x="821"/>
        <item x="2661"/>
        <item x="3079"/>
        <item x="475"/>
        <item x="2033"/>
        <item x="3807"/>
        <item x="2926"/>
        <item x="2850"/>
        <item x="1371"/>
        <item x="1733"/>
        <item x="390"/>
        <item x="617"/>
        <item x="2072"/>
        <item x="174"/>
        <item x="3306"/>
        <item x="335"/>
        <item x="2920"/>
        <item x="4051"/>
        <item x="734"/>
        <item x="2810"/>
        <item x="600"/>
        <item x="3702"/>
        <item x="3835"/>
        <item x="2687"/>
        <item x="3626"/>
        <item x="1449"/>
        <item x="3894"/>
        <item x="773"/>
        <item x="2504"/>
        <item x="3101"/>
        <item x="668"/>
        <item x="3357"/>
        <item x="2400"/>
        <item x="452"/>
        <item x="1099"/>
        <item x="3973"/>
        <item x="2626"/>
        <item x="624"/>
        <item x="2507"/>
        <item x="218"/>
        <item x="1152"/>
        <item x="334"/>
        <item x="3925"/>
        <item x="2212"/>
        <item x="124"/>
        <item x="2577"/>
        <item x="136"/>
        <item x="3465"/>
        <item x="1022"/>
        <item x="1187"/>
        <item x="1037"/>
        <item x="3479"/>
        <item x="2918"/>
        <item x="1161"/>
        <item x="1918"/>
        <item x="1043"/>
        <item x="493"/>
        <item x="3090"/>
        <item x="345"/>
        <item x="767"/>
        <item x="445"/>
        <item x="1322"/>
        <item x="2618"/>
        <item x="1782"/>
        <item x="1448"/>
        <item x="1900"/>
        <item x="3819"/>
        <item x="3839"/>
        <item x="277"/>
        <item x="2941"/>
        <item x="3182"/>
        <item x="606"/>
        <item x="2066"/>
        <item x="3719"/>
        <item x="150"/>
        <item x="3699"/>
        <item x="3575"/>
        <item x="2992"/>
        <item x="3546"/>
        <item x="516"/>
        <item x="1551"/>
        <item x="623"/>
        <item x="3047"/>
        <item x="3720"/>
        <item x="1563"/>
        <item x="1090"/>
        <item x="2844"/>
        <item x="1327"/>
        <item x="2842"/>
        <item x="3385"/>
        <item x="3430"/>
        <item x="3270"/>
        <item x="1170"/>
        <item x="2049"/>
        <item x="141"/>
        <item x="3697"/>
        <item x="111"/>
        <item x="226"/>
        <item x="3664"/>
        <item x="1203"/>
        <item x="643"/>
        <item x="3971"/>
        <item x="4067"/>
        <item x="3503"/>
        <item x="1210"/>
        <item x="3656"/>
        <item x="344"/>
        <item x="2551"/>
        <item x="3272"/>
        <item x="228"/>
        <item x="971"/>
        <item x="1186"/>
        <item x="1020"/>
        <item x="2944"/>
        <item x="3738"/>
        <item x="2686"/>
        <item x="1387"/>
        <item x="3474"/>
        <item x="154"/>
        <item x="3604"/>
        <item x="2623"/>
        <item x="859"/>
        <item x="1911"/>
        <item x="3687"/>
        <item x="230"/>
        <item x="1379"/>
        <item x="2354"/>
        <item x="2076"/>
        <item x="636"/>
        <item x="2350"/>
        <item x="3777"/>
        <item x="2940"/>
        <item x="2841"/>
        <item x="2162"/>
        <item x="2637"/>
        <item x="1185"/>
        <item x="1434"/>
        <item x="56"/>
        <item x="1380"/>
        <item x="1214"/>
        <item x="3181"/>
        <item x="1740"/>
        <item x="3553"/>
        <item x="126"/>
        <item x="3880"/>
        <item x="3248"/>
        <item x="2024"/>
        <item x="2022"/>
        <item x="1730"/>
        <item x="3655"/>
        <item x="3018"/>
        <item x="2257"/>
        <item x="3830"/>
        <item x="3885"/>
        <item x="3237"/>
        <item x="3097"/>
        <item x="2772"/>
        <item x="1287"/>
        <item x="2000"/>
        <item x="2906"/>
        <item x="3258"/>
        <item x="2820"/>
        <item x="1205"/>
        <item x="2043"/>
        <item x="575"/>
        <item x="3754"/>
        <item x="3044"/>
        <item x="2815"/>
        <item x="1445"/>
        <item x="2326"/>
        <item x="3068"/>
        <item x="2581"/>
        <item x="1368"/>
        <item x="3325"/>
        <item x="3772"/>
        <item x="608"/>
        <item x="3261"/>
        <item x="3286"/>
        <item x="2951"/>
        <item x="3922"/>
        <item x="3632"/>
        <item x="3806"/>
        <item x="3393"/>
        <item x="3815"/>
        <item x="3378"/>
        <item x="151"/>
        <item x="1153"/>
        <item x="602"/>
        <item x="410"/>
        <item x="3600"/>
        <item x="1570"/>
        <item x="2868"/>
        <item x="1285"/>
        <item x="3241"/>
        <item x="1485"/>
        <item x="1023"/>
        <item x="234"/>
        <item x="740"/>
        <item x="3558"/>
        <item x="3243"/>
        <item x="3008"/>
        <item x="528"/>
        <item x="3675"/>
        <item x="2170"/>
        <item x="3704"/>
        <item x="181"/>
        <item x="530"/>
        <item x="3475"/>
        <item x="3392"/>
        <item x="3529"/>
        <item x="2369"/>
        <item x="2078"/>
        <item x="1166"/>
        <item x="1089"/>
        <item x="3886"/>
        <item x="3544"/>
        <item x="3035"/>
        <item x="1202"/>
        <item x="2222"/>
        <item x="2907"/>
        <item x="3918"/>
        <item x="1801"/>
        <item x="509"/>
        <item x="2683"/>
        <item x="2803"/>
        <item x="1871"/>
        <item x="3859"/>
        <item x="1159"/>
        <item x="1575"/>
        <item x="1711"/>
        <item x="1542"/>
        <item x="691"/>
        <item x="1722"/>
        <item x="3487"/>
        <item x="3230"/>
        <item x="1814"/>
        <item x="2098"/>
        <item x="2959"/>
        <item x="3611"/>
        <item x="2396"/>
        <item x="3705"/>
        <item x="2874"/>
        <item x="3818"/>
        <item x="1990"/>
        <item x="3801"/>
        <item x="3214"/>
        <item x="2108"/>
        <item x="1384"/>
        <item x="3732"/>
        <item x="2199"/>
        <item x="2961"/>
        <item x="3962"/>
        <item x="1501"/>
        <item x="589"/>
        <item x="549"/>
        <item x="1872"/>
        <item x="1199"/>
        <item x="654"/>
        <item x="1141"/>
        <item x="227"/>
        <item x="235"/>
        <item x="224"/>
        <item x="2822"/>
        <item x="195"/>
        <item x="3450"/>
        <item x="565"/>
        <item x="847"/>
        <item x="3468"/>
        <item x="209"/>
        <item x="3514"/>
        <item x="3209"/>
        <item x="2130"/>
        <item x="1944"/>
        <item x="3239"/>
        <item x="3262"/>
        <item x="2339"/>
        <item x="139"/>
        <item x="3516"/>
        <item x="3570"/>
        <item x="3764"/>
        <item x="1299"/>
        <item x="4028"/>
        <item x="3775"/>
        <item x="1175"/>
        <item x="2799"/>
        <item x="3095"/>
        <item x="3253"/>
        <item x="2872"/>
        <item x="1739"/>
        <item x="2827"/>
        <item x="495"/>
        <item x="1994"/>
        <item x="3832"/>
        <item x="2860"/>
        <item x="2773"/>
        <item x="3197"/>
        <item x="3259"/>
        <item x="1342"/>
        <item x="3800"/>
        <item x="4019"/>
        <item x="3641"/>
        <item x="3363"/>
        <item x="663"/>
        <item x="3653"/>
        <item x="3828"/>
        <item x="3994"/>
        <item x="3804"/>
        <item x="1432"/>
        <item x="19"/>
        <item x="3013"/>
        <item x="1736"/>
        <item x="1301"/>
        <item x="187"/>
        <item x="2789"/>
        <item x="591"/>
        <item x="3987"/>
        <item x="0"/>
        <item x="360"/>
        <item x="2439"/>
        <item x="418"/>
        <item x="155"/>
        <item x="2215"/>
        <item x="3654"/>
        <item x="2387"/>
        <item x="4004"/>
        <item x="1597"/>
        <item x="658"/>
        <item x="3206"/>
        <item x="3187"/>
        <item x="571"/>
        <item x="3289"/>
        <item x="1386"/>
        <item x="2246"/>
        <item x="1295"/>
        <item x="2560"/>
        <item x="3820"/>
        <item x="723"/>
        <item x="3326"/>
        <item x="3545"/>
        <item x="2794"/>
        <item x="3297"/>
        <item x="2902"/>
        <item x="138"/>
        <item x="3189"/>
        <item x="324"/>
        <item x="551"/>
        <item x="3358"/>
        <item x="581"/>
        <item x="1553"/>
        <item x="2812"/>
        <item x="1338"/>
        <item x="3747"/>
        <item x="2693"/>
        <item x="1173"/>
        <item x="2357"/>
        <item x="686"/>
        <item x="536"/>
        <item x="2432"/>
        <item x="2380"/>
        <item x="167"/>
        <item x="2124"/>
        <item x="3639"/>
        <item x="2802"/>
        <item x="2383"/>
        <item x="3547"/>
        <item x="176"/>
        <item x="1140"/>
        <item x="2798"/>
        <item x="4068"/>
        <item x="2723"/>
        <item x="526"/>
        <item x="3390"/>
        <item x="2424"/>
        <item x="2391"/>
        <item x="2852"/>
        <item x="3453"/>
        <item x="1791"/>
        <item x="51"/>
        <item x="386"/>
        <item x="3746"/>
        <item x="940"/>
        <item x="145"/>
        <item x="2194"/>
        <item x="2347"/>
        <item x="3539"/>
        <item x="2604"/>
        <item x="2788"/>
        <item x="2017"/>
        <item x="641"/>
        <item x="976"/>
        <item x="3853"/>
        <item x="2643"/>
        <item x="3883"/>
        <item x="3015"/>
        <item x="2528"/>
        <item x="387"/>
        <item x="2720"/>
        <item x="626"/>
        <item x="3870"/>
        <item x="160"/>
        <item x="2227"/>
        <item x="213"/>
        <item x="1415"/>
        <item x="2763"/>
        <item x="3596"/>
        <item x="3878"/>
        <item x="3081"/>
        <item x="3715"/>
        <item x="2407"/>
        <item x="3713"/>
        <item x="642"/>
        <item x="3425"/>
        <item x="2218"/>
        <item x="2525"/>
        <item x="653"/>
        <item x="2876"/>
        <item x="1987"/>
        <item x="954"/>
        <item x="3216"/>
        <item x="220"/>
        <item x="3796"/>
        <item x="421"/>
        <item x="348"/>
        <item x="2658"/>
        <item x="2412"/>
        <item x="1391"/>
        <item x="2801"/>
        <item x="2169"/>
        <item x="4071"/>
        <item x="2804"/>
        <item x="1705"/>
        <item x="605"/>
        <item x="659"/>
        <item x="2976"/>
        <item x="1426"/>
        <item x="2898"/>
        <item x="1220"/>
        <item x="2409"/>
        <item x="2613"/>
        <item x="2376"/>
        <item x="3744"/>
        <item x="4081"/>
        <item x="3369"/>
        <item x="3924"/>
        <item x="1536"/>
        <item x="1231"/>
        <item x="896"/>
        <item x="1557"/>
        <item x="3778"/>
        <item x="3968"/>
        <item x="3672"/>
        <item x="2371"/>
        <item x="3585"/>
        <item x="2628"/>
        <item x="170"/>
        <item x="1702"/>
        <item x="4003"/>
        <item x="3527"/>
        <item x="964"/>
        <item x="3273"/>
        <item x="3670"/>
        <item x="1552"/>
        <item x="1747"/>
        <item x="3535"/>
        <item x="2659"/>
        <item x="1534"/>
        <item x="134"/>
        <item x="2245"/>
        <item x="1352"/>
        <item x="1154"/>
        <item x="3911"/>
        <item x="630"/>
        <item x="3508"/>
        <item x="518"/>
        <item x="1151"/>
        <item x="2408"/>
        <item x="578"/>
        <item x="3890"/>
        <item x="2899"/>
        <item x="2642"/>
        <item x="1704"/>
        <item x="3062"/>
        <item x="3208"/>
        <item x="764"/>
        <item x="3027"/>
        <item x="3489"/>
        <item x="1441"/>
        <item x="3238"/>
        <item x="1760"/>
        <item x="1444"/>
        <item x="3290"/>
        <item x="20"/>
        <item x="3622"/>
        <item x="1050"/>
        <item x="59"/>
        <item x="3510"/>
        <item x="1417"/>
        <item x="24"/>
        <item x="2913"/>
        <item x="2962"/>
        <item x="3025"/>
        <item x="3100"/>
        <item x="2566"/>
        <item x="3283"/>
        <item x="2279"/>
        <item x="1554"/>
        <item x="211"/>
        <item x="2882"/>
        <item x="3199"/>
        <item x="3076"/>
        <item x="3088"/>
        <item x="523"/>
        <item x="875"/>
        <item x="2977"/>
        <item x="2814"/>
        <item x="2595"/>
        <item x="2160"/>
        <item x="1589"/>
        <item x="2857"/>
        <item x="2674"/>
        <item x="2202"/>
        <item x="615"/>
        <item x="1125"/>
        <item x="2662"/>
        <item x="3196"/>
        <item x="2443"/>
        <item x="1514"/>
        <item x="2498"/>
        <item x="15"/>
        <item x="4045"/>
        <item x="3055"/>
        <item x="3229"/>
        <item x="3080"/>
        <item x="3057"/>
        <item x="2461"/>
        <item x="163"/>
        <item x="613"/>
        <item x="210"/>
        <item x="3914"/>
        <item x="3521"/>
        <item x="3826"/>
        <item x="2378"/>
        <item x="191"/>
        <item x="1804"/>
        <item x="2824"/>
        <item x="1216"/>
        <item x="2503"/>
        <item x="3915"/>
        <item x="2377"/>
        <item x="2433"/>
        <item x="3550"/>
        <item x="1754"/>
        <item x="205"/>
        <item x="3037"/>
        <item x="3323"/>
        <item x="3302"/>
        <item x="1292"/>
        <item x="3400"/>
        <item x="2547"/>
        <item x="2712"/>
        <item x="3854"/>
        <item x="2949"/>
        <item x="202"/>
        <item x="3235"/>
        <item x="3071"/>
        <item x="2575"/>
        <item x="1588"/>
        <item x="196"/>
        <item x="2477"/>
        <item x="2617"/>
        <item x="2829"/>
        <item x="776"/>
        <item x="433"/>
        <item x="2893"/>
        <item x="1435"/>
        <item x="137"/>
        <item x="2558"/>
        <item x="2518"/>
        <item x="346"/>
        <item x="3291"/>
        <item x="688"/>
        <item x="2198"/>
        <item x="2394"/>
        <item x="1309"/>
        <item x="3087"/>
        <item x="3908"/>
        <item x="2855"/>
        <item x="3063"/>
        <item x="254"/>
        <item x="1021"/>
        <item x="3303"/>
        <item x="2355"/>
        <item x="546"/>
        <item x="3829"/>
        <item x="2437"/>
        <item x="1294"/>
        <item x="1894"/>
        <item x="2364"/>
        <item x="1727"/>
        <item x="432"/>
        <item x="1919"/>
        <item x="3785"/>
        <item x="427"/>
        <item x="2616"/>
        <item x="3433"/>
        <item x="1530"/>
        <item x="3798"/>
        <item x="49"/>
        <item x="3215"/>
        <item x="1729"/>
        <item x="3231"/>
        <item x="3480"/>
        <item x="561"/>
        <item x="3932"/>
        <item x="1581"/>
        <item x="2362"/>
        <item x="2116"/>
        <item x="332"/>
        <item x="1179"/>
        <item x="3364"/>
        <item x="3651"/>
        <item x="541"/>
        <item x="2390"/>
        <item x="3346"/>
        <item x="2914"/>
        <item x="548"/>
        <item x="3219"/>
        <item x="1005"/>
        <item x="3255"/>
        <item x="2894"/>
        <item x="1909"/>
        <item x="1218"/>
        <item x="328"/>
        <item x="534"/>
        <item x="2216"/>
        <item x="3923"/>
        <item x="1549"/>
        <item x="572"/>
        <item x="537"/>
        <item x="715"/>
        <item x="402"/>
        <item x="4052"/>
        <item x="3844"/>
        <item x="3589"/>
        <item x="484"/>
        <item x="1315"/>
        <item x="3264"/>
        <item x="329"/>
        <item x="239"/>
        <item x="33"/>
        <item x="3969"/>
        <item x="1735"/>
        <item x="1548"/>
        <item x="973"/>
        <item x="2664"/>
        <item x="3520"/>
        <item x="1457"/>
        <item x="2079"/>
        <item x="3391"/>
        <item x="3722"/>
        <item x="1746"/>
        <item x="336"/>
        <item x="2179"/>
        <item x="3429"/>
        <item x="1408"/>
        <item x="1367"/>
        <item x="377"/>
        <item x="347"/>
        <item x="2197"/>
        <item x="1803"/>
        <item x="1293"/>
        <item x="4060"/>
        <item x="545"/>
        <item x="3077"/>
        <item x="2578"/>
        <item x="3629"/>
        <item x="1071"/>
        <item x="3845"/>
        <item x="3943"/>
        <item x="438"/>
        <item x="1511"/>
        <item x="2252"/>
        <item x="1978"/>
        <item x="998"/>
        <item x="3492"/>
        <item x="353"/>
        <item x="2945"/>
        <item x="3374"/>
        <item x="4064"/>
        <item x="1017"/>
        <item x="1416"/>
        <item x="3059"/>
        <item x="2775"/>
        <item x="607"/>
        <item x="3288"/>
        <item x="2656"/>
        <item x="857"/>
        <item x="2052"/>
        <item x="632"/>
        <item x="1015"/>
        <item x="4036"/>
        <item x="1431"/>
        <item x="2624"/>
        <item x="178"/>
        <item x="1212"/>
        <item x="425"/>
        <item x="3942"/>
        <item x="3279"/>
        <item x="3935"/>
        <item x="609"/>
        <item x="4087"/>
        <item x="3342"/>
        <item x="3893"/>
        <item x="3628"/>
        <item x="3252"/>
        <item x="3679"/>
        <item x="585"/>
        <item x="4018"/>
        <item x="2615"/>
        <item x="1459"/>
        <item x="3362"/>
        <item x="3257"/>
        <item x="1886"/>
        <item x="1204"/>
        <item x="4005"/>
        <item x="2821"/>
        <item x="3284"/>
        <item x="2831"/>
        <item x="1335"/>
        <item x="2271"/>
        <item x="2436"/>
        <item x="2660"/>
        <item x="618"/>
        <item x="2833"/>
        <item x="3601"/>
        <item x="520"/>
        <item x="2374"/>
        <item x="1720"/>
        <item x="3972"/>
        <item x="1406"/>
        <item x="3356"/>
        <item x="559"/>
        <item x="725"/>
        <item x="2837"/>
        <item x="3614"/>
        <item x="2232"/>
        <item x="4008"/>
        <item x="3195"/>
        <item x="3593"/>
        <item x="1867"/>
        <item x="1800"/>
        <item x="4011"/>
        <item x="46"/>
        <item x="1349"/>
        <item x="1031"/>
        <item x="2938"/>
        <item x="28"/>
        <item x="1143"/>
        <item x="3221"/>
        <item x="1002"/>
        <item x="2647"/>
        <item x="3726"/>
        <item x="1196"/>
        <item x="2034"/>
        <item x="1976"/>
        <item x="1580"/>
        <item x="1136"/>
        <item x="3881"/>
        <item x="4"/>
        <item x="1195"/>
        <item x="3522"/>
        <item x="2985"/>
        <item x="1992"/>
        <item x="320"/>
        <item x="3771"/>
        <item x="657"/>
        <item x="3006"/>
        <item x="2709"/>
        <item x="1131"/>
        <item x="2328"/>
        <item x="505"/>
        <item x="2583"/>
        <item x="1117"/>
        <item x="54"/>
        <item x="1350"/>
        <item x="1046"/>
        <item x="86"/>
        <item x="2668"/>
        <item x="2361"/>
        <item x="515"/>
        <item x="1013"/>
        <item x="2450"/>
        <item x="2724"/>
        <item x="2584"/>
        <item x="2141"/>
        <item x="1198"/>
        <item x="985"/>
        <item x="2969"/>
        <item x="1423"/>
        <item x="569"/>
        <item x="1903"/>
        <item x="231"/>
        <item x="2068"/>
        <item x="2402"/>
        <item x="904"/>
        <item x="3940"/>
        <item x="2277"/>
        <item x="3802"/>
        <item x="236"/>
        <item x="3207"/>
        <item x="556"/>
        <item x="1999"/>
        <item x="3119"/>
        <item x="2986"/>
        <item x="1111"/>
        <item x="4091"/>
        <item x="2341"/>
        <item x="1150"/>
        <item x="25"/>
        <item x="552"/>
        <item x="986"/>
        <item x="2665"/>
        <item x="2010"/>
        <item x="1466"/>
        <item x="165"/>
        <item x="1077"/>
        <item x="2281"/>
        <item x="4061"/>
        <item x="2908"/>
        <item x="3667"/>
        <item x="1731"/>
        <item x="568"/>
        <item x="950"/>
        <item x="1660"/>
        <item x="2363"/>
        <item x="3899"/>
        <item x="1709"/>
        <item x="3427"/>
        <item x="1526"/>
        <item x="611"/>
        <item x="3803"/>
        <item x="2875"/>
        <item x="3036"/>
        <item x="3003"/>
        <item x="74"/>
        <item x="3701"/>
        <item x="2041"/>
        <item x="2946"/>
        <item x="380"/>
        <item x="2183"/>
        <item x="31"/>
        <item x="378"/>
        <item x="2587"/>
        <item x="3305"/>
        <item x="491"/>
        <item x="3276"/>
        <item x="935"/>
        <item x="2434"/>
        <item x="2847"/>
        <item x="2851"/>
        <item x="771"/>
        <item x="1869"/>
        <item x="1024"/>
        <item x="2058"/>
        <item x="3862"/>
        <item x="4075"/>
        <item x="2508"/>
        <item x="2235"/>
        <item x="1897"/>
        <item x="2645"/>
        <item x="3636"/>
        <item x="3857"/>
        <item x="3473"/>
        <item x="3039"/>
        <item x="697"/>
        <item x="4009"/>
        <item x="1797"/>
        <item x="3420"/>
        <item x="2879"/>
        <item x="2358"/>
        <item x="3092"/>
        <item x="590"/>
        <item x="2651"/>
        <item x="547"/>
        <item x="2367"/>
        <item x="3275"/>
        <item x="2663"/>
        <item x="2145"/>
        <item x="2978"/>
        <item x="962"/>
        <item x="3707"/>
        <item x="1093"/>
        <item x="2428"/>
        <item x="3093"/>
        <item x="2225"/>
        <item x="1049"/>
        <item x="1351"/>
        <item x="1989"/>
        <item x="3591"/>
        <item x="2438"/>
        <item x="229"/>
        <item x="3409"/>
        <item x="1100"/>
        <item x="712"/>
        <item x="1363"/>
        <item x="1532"/>
        <item x="2"/>
        <item x="3733"/>
        <item x="3985"/>
        <item x="1307"/>
        <item x="215"/>
        <item x="1004"/>
        <item x="570"/>
        <item x="942"/>
        <item x="3710"/>
        <item x="3386"/>
        <item x="2051"/>
        <item x="3813"/>
        <item x="1450"/>
        <item x="1413"/>
        <item x="2989"/>
        <item x="3965"/>
        <item x="2346"/>
        <item x="949"/>
        <item x="1436"/>
        <item x="2711"/>
        <item x="1781"/>
        <item x="977"/>
        <item x="719"/>
        <item x="978"/>
        <item x="1418"/>
        <item x="1759"/>
        <item x="2816"/>
        <item x="2056"/>
        <item x="157"/>
        <item x="148"/>
        <item x="2431"/>
        <item x="4090"/>
        <item x="1316"/>
        <item x="1571"/>
        <item x="510"/>
        <item x="2998"/>
        <item x="426"/>
        <item x="3394"/>
        <item x="3970"/>
        <item x="3684"/>
        <item x="883"/>
        <item x="1392"/>
        <item x="3583"/>
        <item x="1313"/>
        <item x="2790"/>
        <item x="179"/>
        <item x="3033"/>
        <item x="3786"/>
        <item x="2924"/>
        <item x="3534"/>
        <item x="3993"/>
        <item x="2399"/>
        <item x="194"/>
        <item x="3488"/>
        <item x="1055"/>
        <item x="3630"/>
        <item x="237"/>
        <item x="2644"/>
        <item x="2128"/>
        <item x="3069"/>
        <item x="1334"/>
        <item x="3782"/>
        <item x="1761"/>
        <item x="1953"/>
        <item x="948"/>
        <item x="564"/>
        <item x="2972"/>
        <item x="2588"/>
        <item x="1121"/>
        <item x="3548"/>
        <item x="1296"/>
        <item x="1985"/>
        <item x="1878"/>
        <item x="1085"/>
        <item x="627"/>
        <item x="3767"/>
        <item x="3266"/>
        <item x="3912"/>
        <item x="3490"/>
        <item x="1515"/>
        <item x="2911"/>
        <item x="356"/>
        <item x="647"/>
        <item x="3435"/>
        <item x="1038"/>
        <item x="1191"/>
        <item x="522"/>
        <item x="1752"/>
        <item x="1505"/>
        <item x="3847"/>
        <item x="2425"/>
        <item x="2189"/>
        <item x="2586"/>
        <item x="2457"/>
        <item x="2061"/>
        <item x="2455"/>
        <item x="1208"/>
        <item x="440"/>
        <item x="4002"/>
        <item x="1374"/>
        <item x="974"/>
        <item x="2597"/>
        <item x="1502"/>
        <item x="3763"/>
        <item x="2193"/>
        <item x="3120"/>
        <item x="3821"/>
        <item x="1706"/>
        <item x="1879"/>
        <item x="2805"/>
        <item x="1115"/>
        <item x="900"/>
        <item x="2401"/>
        <item x="3595"/>
        <item x="1026"/>
        <item x="1207"/>
        <item x="1834"/>
        <item x="2154"/>
        <item x="3565"/>
        <item x="3271"/>
        <item x="3268"/>
        <item x="1222"/>
        <item x="3910"/>
        <item x="219"/>
        <item x="1428"/>
        <item x="3736"/>
        <item x="1721"/>
        <item x="1979"/>
        <item x="3052"/>
        <item x="1590"/>
        <item x="3640"/>
        <item x="3568"/>
        <item x="3328"/>
        <item x="372"/>
        <item x="2676"/>
        <item x="3408"/>
        <item x="1016"/>
        <item x="333"/>
        <item x="351"/>
        <item x="1598"/>
        <item x="2164"/>
        <item x="1569"/>
        <item x="3930"/>
        <item x="354"/>
        <item x="225"/>
        <item x="1193"/>
        <item x="3647"/>
        <item x="1068"/>
        <item x="1091"/>
        <item x="3517"/>
        <item x="3310"/>
        <item x="4027"/>
        <item x="3335"/>
        <item x="3478"/>
        <item x="3300"/>
        <item x="3945"/>
        <item x="2398"/>
        <item x="482"/>
        <item x="3753"/>
        <item x="3998"/>
        <item x="2887"/>
        <item x="3740"/>
        <item x="8"/>
        <item x="1269"/>
        <item x="1676"/>
        <item x="594"/>
        <item x="212"/>
        <item x="3223"/>
        <item x="9"/>
        <item x="656"/>
        <item x="394"/>
        <item x="3950"/>
        <item x="3404"/>
        <item x="2715"/>
        <item x="3569"/>
        <item x="944"/>
        <item x="1749"/>
        <item x="3454"/>
        <item x="2453"/>
        <item x="3621"/>
        <item x="4039"/>
        <item x="1716"/>
        <item x="1446"/>
        <item x="2188"/>
        <item x="3816"/>
        <item x="967"/>
        <item x="1963"/>
        <item x="2722"/>
        <item x="2519"/>
        <item x="2239"/>
        <item x="2220"/>
        <item x="2845"/>
        <item x="1137"/>
        <item x="2769"/>
        <item x="1454"/>
        <item x="3936"/>
        <item x="850"/>
        <item x="2365"/>
        <item x="1323"/>
        <item x="2265"/>
        <item x="3042"/>
        <item x="1438"/>
        <item x="45"/>
        <item x="3513"/>
        <item x="3457"/>
        <item x="1298"/>
        <item x="3734"/>
        <item x="3274"/>
        <item x="3590"/>
        <item x="1385"/>
        <item x="342"/>
        <item x="3711"/>
        <item x="3340"/>
        <item x="3193"/>
        <item x="2612"/>
        <item x="3564"/>
        <item x="1659"/>
        <item x="2359"/>
        <item x="2982"/>
        <item x="2878"/>
        <item x="1297"/>
        <item x="1707"/>
        <item x="1061"/>
        <item x="1533"/>
        <item x="3536"/>
        <item x="3345"/>
        <item x="542"/>
        <item x="3931"/>
        <item x="2714"/>
        <item x="3224"/>
        <item x="1738"/>
        <item x="3709"/>
        <item x="2952"/>
        <item x="2871"/>
        <item x="3045"/>
        <item x="2173"/>
        <item x="3615"/>
        <item x="3114"/>
        <item x="3307"/>
        <item x="3966"/>
        <item x="3164"/>
        <item x="2073"/>
        <item x="3382"/>
        <item x="2071"/>
        <item x="3980"/>
        <item x="992"/>
        <item x="2254"/>
        <item x="3319"/>
        <item x="2954"/>
        <item x="1174"/>
        <item x="3339"/>
        <item x="3953"/>
        <item x="2562"/>
        <item x="3865"/>
        <item x="3683"/>
        <item x="3347"/>
        <item x="3496"/>
        <item x="1550"/>
        <item x="532"/>
        <item x="32"/>
        <item x="322"/>
        <item x="538"/>
        <item x="105"/>
        <item x="3533"/>
        <item x="1717"/>
        <item x="1079"/>
        <item x="629"/>
        <item x="2903"/>
        <item x="3299"/>
        <item x="1593"/>
        <item x="2062"/>
        <item x="4080"/>
        <item x="3661"/>
        <item x="533"/>
        <item x="3588"/>
        <item x="3755"/>
        <item x="2571"/>
        <item x="464"/>
        <item x="4044"/>
        <item x="2568"/>
        <item x="257"/>
        <item x="3053"/>
        <item x="3447"/>
        <item x="577"/>
        <item x="3613"/>
        <item x="678"/>
        <item x="223"/>
        <item x="2672"/>
        <item x="3948"/>
        <item x="2263"/>
        <item x="2843"/>
        <item x="1535"/>
        <item x="4016"/>
        <item x="1442"/>
        <item x="2442"/>
        <item x="1440"/>
        <item x="3770"/>
        <item x="3111"/>
        <item x="3811"/>
        <item x="2423"/>
        <item x="55"/>
        <item x="631"/>
        <item x="3486"/>
        <item x="3749"/>
        <item x="2629"/>
        <item x="3794"/>
        <item x="3690"/>
        <item x="133"/>
        <item x="1668"/>
        <item x="3495"/>
        <item x="524"/>
        <item x="1300"/>
        <item x="3643"/>
        <item x="3895"/>
        <item x="2825"/>
        <item x="3954"/>
        <item x="3485"/>
        <item x="1410"/>
        <item x="3896"/>
        <item x="3379"/>
        <item x="2823"/>
        <item x="3218"/>
        <item x="951"/>
        <item x="4076"/>
        <item x="3698"/>
        <item x="2929"/>
        <item x="1129"/>
        <item x="3109"/>
        <item x="713"/>
        <item x="3316"/>
        <item x="894"/>
        <item x="3680"/>
        <item x="2176"/>
        <item x="3399"/>
        <item x="1947"/>
        <item x="1052"/>
        <item x="2955"/>
        <item x="1521"/>
        <item x="2500"/>
        <item x="3309"/>
        <item x="3432"/>
        <item x="2904"/>
        <item x="2456"/>
        <item x="1211"/>
        <item x="1728"/>
        <item x="3298"/>
        <item x="2021"/>
        <item x="1354"/>
        <item x="1400"/>
        <item x="555"/>
        <item x="3333"/>
        <item x="2839"/>
        <item x="1197"/>
        <item x="3341"/>
        <item x="4058"/>
        <item x="3795"/>
        <item x="358"/>
        <item x="3472"/>
        <item x="3650"/>
        <item x="190"/>
        <item x="1149"/>
        <item x="1844"/>
        <item x="2602"/>
        <item x="331"/>
        <item x="3594"/>
        <item x="2795"/>
        <item x="633"/>
        <item x="1103"/>
        <item x="1164"/>
        <item x="3848"/>
        <item x="670"/>
        <item x="2594"/>
        <item x="1009"/>
        <item x="2856"/>
        <item x="4057"/>
        <item x="2256"/>
        <item x="2984"/>
        <item x="979"/>
        <item x="3280"/>
        <item x="3312"/>
        <item x="3314"/>
        <item x="1032"/>
        <item x="1905"/>
        <item x="3373"/>
        <item x="13"/>
        <item x="614"/>
        <item x="2342"/>
        <item x="2163"/>
        <item x="3526"/>
        <item x="3573"/>
        <item x="2429"/>
        <item x="677"/>
        <item x="2069"/>
        <item x="1420"/>
        <item x="975"/>
        <item x="1873"/>
        <item x="2150"/>
        <item x="1189"/>
        <item x="2627"/>
        <item x="3518"/>
        <item x="947"/>
        <item x="1344"/>
        <item x="3227"/>
        <item x="622"/>
        <item x="3344"/>
        <item x="1330"/>
        <item x="1779"/>
        <item x="3112"/>
        <item x="4040"/>
        <item x="1811"/>
        <item x="159"/>
        <item x="4035"/>
        <item x="1555"/>
        <item x="2863"/>
        <item x="544"/>
        <item x="7"/>
        <item x="539"/>
        <item x="2670"/>
        <item x="431"/>
        <item x="1398"/>
        <item x="131"/>
        <item x="669"/>
        <item x="621"/>
        <item x="1447"/>
        <item x="2012"/>
        <item x="3937"/>
        <item x="3084"/>
        <item x="3437"/>
        <item x="3117"/>
        <item x="3061"/>
        <item x="3688"/>
        <item x="3768"/>
        <item x="3917"/>
        <item x="1634"/>
        <item x="991"/>
        <item x="1062"/>
        <item x="2149"/>
        <item x="829"/>
        <item x="3955"/>
        <item x="2996"/>
        <item x="1126"/>
        <item x="1018"/>
        <item x="566"/>
        <item x="1101"/>
        <item x="1217"/>
        <item x="1757"/>
        <item x="2639"/>
        <item x="1201"/>
        <item x="3348"/>
        <item x="2413"/>
        <item x="3458"/>
        <item x="2755"/>
        <item x="3913"/>
        <item x="3961"/>
        <item x="3724"/>
        <item x="4065"/>
        <item x="66"/>
        <item x="2865"/>
        <item x="3462"/>
        <item x="2174"/>
        <item x="1317"/>
        <item x="4088"/>
        <item x="2704"/>
        <item x="1305"/>
        <item x="1483"/>
        <item x="3693"/>
        <item x="2385"/>
        <item x="3957"/>
        <item x="409"/>
        <item x="2895"/>
        <item x="855"/>
        <item x="1795"/>
        <item x="3491"/>
        <item x="3766"/>
        <item x="1815"/>
        <item x="1565"/>
        <item x="388"/>
        <item x="3331"/>
        <item x="5"/>
        <item x="2784"/>
        <item x="3933"/>
        <item x="2654"/>
        <item x="2685"/>
        <item x="3787"/>
        <item x="1303"/>
        <item x="597"/>
        <item x="851"/>
        <item x="3398"/>
        <item x="3089"/>
        <item x="3293"/>
        <item x="1670"/>
        <item x="3805"/>
        <item x="1393"/>
        <item x="1378"/>
        <item x="3549"/>
        <item x="3372"/>
        <item x="3769"/>
        <item x="1487"/>
        <item x="1984"/>
        <item x="2653"/>
        <item x="3817"/>
        <item x="204"/>
        <item x="1499"/>
        <item x="1034"/>
        <item x="1968"/>
        <item x="2781"/>
        <item x="206"/>
        <item x="1972"/>
        <item x="2251"/>
        <item x="2753"/>
        <item x="1537"/>
        <item x="1874"/>
        <item x="1135"/>
        <item x="3423"/>
        <item x="2811"/>
        <item x="1734"/>
        <item x="1288"/>
        <item x="3561"/>
        <item x="1942"/>
        <item x="645"/>
        <item x="171"/>
        <item x="3689"/>
        <item x="1389"/>
        <item x="3441"/>
        <item x="3592"/>
        <item x="3086"/>
        <item x="3023"/>
        <item x="513"/>
        <item x="2942"/>
        <item x="3278"/>
        <item x="3184"/>
        <item x="2964"/>
        <item x="3524"/>
        <item x="1331"/>
        <item x="3028"/>
        <item x="1673"/>
        <item x="1525"/>
        <item x="185"/>
        <item x="2009"/>
        <item x="3070"/>
        <item x="1343"/>
        <item x="1310"/>
        <item x="11"/>
        <item x="2607"/>
        <item x="3452"/>
        <item x="3096"/>
        <item x="3610"/>
        <item x="983"/>
        <item x="2980"/>
        <item x="3260"/>
        <item x="3638"/>
        <item x="376"/>
        <item x="2345"/>
        <item x="1742"/>
        <item x="1040"/>
        <item x="3017"/>
        <item x="3949"/>
        <item x="1755"/>
        <item x="2931"/>
        <item x="1063"/>
        <item x="2446"/>
        <item x="3810"/>
        <item x="199"/>
        <item x="2565"/>
        <item x="78"/>
        <item x="612"/>
        <item x="1982"/>
        <item x="1778"/>
        <item x="2744"/>
        <item x="4077"/>
        <item x="338"/>
        <item x="143"/>
        <item x="3856"/>
        <item x="2403"/>
        <item x="189"/>
        <item x="679"/>
        <item x="3660"/>
        <item x="3580"/>
        <item x="1010"/>
        <item x="845"/>
        <item x="4020"/>
        <item x="2901"/>
        <item x="2185"/>
        <item x="3244"/>
        <item x="3245"/>
        <item x="3525"/>
        <item x="2787"/>
        <item x="690"/>
        <item x="946"/>
        <item x="2373"/>
        <item x="350"/>
        <item x="3484"/>
        <item x="1030"/>
        <item x="3843"/>
        <item x="955"/>
        <item x="1732"/>
        <item x="3265"/>
        <item x="1780"/>
        <item x="886"/>
        <item x="861"/>
        <item x="3909"/>
        <item x="1427"/>
        <item x="1596"/>
        <item x="3456"/>
        <item x="1422"/>
        <item x="1168"/>
        <item x="2018"/>
        <item x="580"/>
        <item x="3572"/>
        <item x="840"/>
        <item x="1048"/>
        <item x="3315"/>
        <item x="3511"/>
        <item x="3287"/>
        <item x="989"/>
        <item x="2631"/>
        <item x="233"/>
        <item x="2545"/>
        <item x="3633"/>
        <item x="3607"/>
        <item x="3251"/>
        <item x="4033"/>
        <item x="988"/>
        <item x="1341"/>
        <item x="1838"/>
        <item x="3927"/>
        <item x="2070"/>
        <item x="4012"/>
        <item x="982"/>
        <item x="120"/>
        <item x="2705"/>
        <item x="3666"/>
        <item x="2864"/>
        <item x="1516"/>
        <item x="966"/>
        <item x="3091"/>
        <item x="3625"/>
        <item x="3997"/>
        <item x="437"/>
        <item x="3731"/>
        <item x="1308"/>
        <item x="4062"/>
        <item x="1419"/>
        <item x="2988"/>
        <item x="122"/>
        <item x="2754"/>
        <item x="1799"/>
        <item x="3451"/>
        <item x="2559"/>
        <item x="2634"/>
        <item x="2983"/>
        <item x="492"/>
        <item x="1324"/>
        <item x="3443"/>
        <item x="3586"/>
        <item x="2730"/>
        <item x="1751"/>
        <item x="1328"/>
        <item x="1794"/>
        <item x="3026"/>
        <item x="2862"/>
        <item x="2710"/>
        <item x="2517"/>
        <item x="2633"/>
        <item x="752"/>
        <item x="3301"/>
        <item x="2243"/>
        <item x="3737"/>
        <item x="2948"/>
        <item x="963"/>
        <item x="1388"/>
        <item x="2344"/>
        <item x="2739"/>
        <item x="574"/>
        <item x="3669"/>
        <item x="3712"/>
        <item x="128"/>
        <item x="1219"/>
        <item x="2067"/>
        <item x="1314"/>
        <item x="3058"/>
        <item x="1503"/>
        <item x="661"/>
        <item x="1762"/>
        <item x="852"/>
        <item x="2187"/>
        <item x="856"/>
        <item x="965"/>
        <item x="681"/>
        <item x="4082"/>
        <item x="1397"/>
        <item x="3449"/>
        <item x="667"/>
        <item x="2223"/>
        <item x="2579"/>
        <item x="3067"/>
        <item x="2338"/>
        <item x="2981"/>
        <item x="683"/>
        <item x="3106"/>
        <item x="3029"/>
        <item x="521"/>
        <item x="3417"/>
        <item x="1183"/>
        <item x="596"/>
        <item x="2138"/>
        <item x="3210"/>
        <item x="1866"/>
        <item x="2734"/>
        <item x="1864"/>
        <item x="1950"/>
        <item x="1915"/>
        <item x="321"/>
        <item x="2622"/>
        <item x="3116"/>
        <item x="1223"/>
        <item x="2040"/>
        <item x="2716"/>
        <item x="3304"/>
        <item x="2445"/>
        <item x="993"/>
        <item x="3900"/>
        <item x="3882"/>
        <item x="3757"/>
        <item x="1424"/>
        <item x="3541"/>
        <item x="957"/>
        <item x="588"/>
        <item x="952"/>
        <item x="1109"/>
        <item x="3619"/>
        <item x="3605"/>
        <item x="512"/>
        <item x="2192"/>
        <item x="3631"/>
        <item x="3016"/>
        <item x="2255"/>
        <item x="3773"/>
        <item x="2264"/>
        <item x="2008"/>
        <item x="1745"/>
        <item x="2943"/>
        <item x="702"/>
        <item x="640"/>
        <item x="2375"/>
        <item x="3482"/>
        <item x="2444"/>
        <item x="2410"/>
        <item x="760"/>
        <item x="3756"/>
        <item x="943"/>
        <item x="2873"/>
        <item x="1311"/>
        <item x="1302"/>
        <item x="2038"/>
        <item x="1148"/>
        <item x="3916"/>
        <item x="3403"/>
        <item x="652"/>
        <item x="3236"/>
        <item x="2620"/>
        <item x="2195"/>
        <item x="557"/>
        <item x="2249"/>
        <item x="1967"/>
        <item x="1376"/>
        <item x="1221"/>
        <item x="762"/>
        <item x="1981"/>
        <item x="1057"/>
        <item x="2968"/>
        <item x="3562"/>
        <item x="3874"/>
        <item x="3332"/>
        <item x="1993"/>
        <item x="3294"/>
        <item x="3065"/>
        <item x="689"/>
        <item x="843"/>
        <item x="3858"/>
        <item x="2258"/>
        <item x="3183"/>
        <item x="1715"/>
        <item x="2270"/>
        <item x="1433"/>
        <item x="2042"/>
        <item x="1988"/>
        <item x="2892"/>
        <item x="1033"/>
        <item x="1039"/>
        <item x="399"/>
        <item x="711"/>
        <item x="1007"/>
        <item x="3352"/>
        <item x="2809"/>
        <item x="706"/>
        <item x="2247"/>
        <item x="2031"/>
        <item x="1796"/>
        <item x="2191"/>
        <item x="531"/>
        <item x="3361"/>
        <item x="562"/>
        <item x="2077"/>
        <item x="4073"/>
        <item x="2337"/>
        <item x="325"/>
        <item x="3082"/>
        <item x="323"/>
        <item x="3649"/>
        <item x="2646"/>
        <item x="4055"/>
        <item x="1744"/>
        <item x="692"/>
        <item x="3296"/>
        <item x="1383"/>
        <item x="2156"/>
        <item x="1321"/>
        <item x="1584"/>
        <item x="487"/>
        <item x="4083"/>
        <item x="4049"/>
        <item x="854"/>
        <item x="1188"/>
        <item x="1008"/>
        <item x="3228"/>
        <item x="1381"/>
        <item x="1907"/>
        <item x="1325"/>
        <item x="238"/>
        <item x="2619"/>
        <item x="885"/>
        <item x="1373"/>
        <item x="1320"/>
        <item x="1284"/>
        <item x="2060"/>
        <item x="1132"/>
        <item x="707"/>
        <item x="1443"/>
        <item x="2608"/>
        <item x="2458"/>
        <item x="1414"/>
        <item x="1456"/>
        <item x="2348"/>
        <item x="1539"/>
        <item x="1868"/>
        <item x="1289"/>
        <item x="2840"/>
        <item x="2233"/>
        <item x="535"/>
        <item x="370"/>
        <item x="182"/>
        <item x="2121"/>
        <item x="1741"/>
        <item x="488"/>
        <item x="3217"/>
        <item x="2393"/>
        <item x="700"/>
        <item x="2269"/>
        <item x="529"/>
        <item x="2120"/>
        <item x="1182"/>
        <item x="665"/>
        <item x="4046"/>
        <item x="3779"/>
        <item x="3620"/>
        <item x="1395"/>
        <item x="3360"/>
        <item x="1375"/>
        <item x="166"/>
        <item x="2870"/>
        <item x="3220"/>
        <item x="146"/>
        <item x="3515"/>
        <item x="2177"/>
        <item x="2991"/>
        <item x="705"/>
        <item x="1138"/>
        <item x="970"/>
        <item x="2001"/>
        <item x="1012"/>
        <item x="2253"/>
        <item x="4079"/>
        <item x="1332"/>
        <item x="1902"/>
        <item x="4056"/>
        <item x="2987"/>
        <item x="1756"/>
        <item x="749"/>
        <item x="2718"/>
        <item x="1816"/>
        <item x="1001"/>
        <item x="550"/>
        <item x="2995"/>
        <item x="1213"/>
        <item x="703"/>
        <item x="1528"/>
        <item x="92"/>
        <item x="694"/>
        <item x="3642"/>
        <item x="3226"/>
        <item x="517"/>
        <item x="2451"/>
        <item x="1377"/>
        <item x="125"/>
        <item x="1512"/>
        <item x="2427"/>
        <item x="687"/>
        <item x="1184"/>
        <item x="3046"/>
        <item x="2567"/>
        <item x="2182"/>
        <item x="969"/>
        <item x="941"/>
        <item x="2167"/>
        <item x="1916"/>
        <item x="1192"/>
        <item x="1807"/>
        <item x="2260"/>
        <item x="2190"/>
        <item x="1509"/>
        <item x="3232"/>
        <item x="474"/>
        <item x="527"/>
        <item x="197"/>
        <item x="2832"/>
        <item x="718"/>
        <item x="945"/>
        <item x="3104"/>
        <item x="3861"/>
        <item x="704"/>
        <item x="3281"/>
        <item x="1524"/>
        <item x="2853"/>
        <item x="961"/>
        <item x="2180"/>
        <item x="269"/>
        <item x="3249"/>
        <item x="4006"/>
        <item x="1547"/>
        <item x="2592"/>
        <item x="349"/>
        <item x="3330"/>
        <item x="3351"/>
        <item x="616"/>
        <item x="1209"/>
        <item x="2454"/>
        <item x="637"/>
        <item x="2510"/>
        <item x="3868"/>
        <item x="279"/>
        <item x="2993"/>
        <item x="3603"/>
        <item x="3277"/>
        <item x="4074"/>
        <item x="714"/>
        <item x="807"/>
        <item x="1394"/>
        <item x="1865"/>
        <item x="2721"/>
        <item x="1748"/>
        <item x="1"/>
        <item x="2168"/>
        <item x="3225"/>
        <item x="2240"/>
        <item x="3072"/>
        <item x="4086"/>
        <item x="3021"/>
        <item x="910"/>
        <item x="1337"/>
        <item x="186"/>
        <item x="3285"/>
        <item x="2549"/>
        <item x="2449"/>
        <item x="1053"/>
        <item x="3947"/>
        <item x="1176"/>
        <item x="1028"/>
        <item x="2268"/>
        <item x="1861"/>
        <item x="340"/>
        <item x="2776"/>
        <item x="2237"/>
        <item x="2640"/>
        <item x="2452"/>
        <item x="3282"/>
        <item x="1206"/>
        <item x="2267"/>
        <item x="2272"/>
        <item x="2652"/>
        <item x="3213"/>
        <item x="2242"/>
        <item x="1304"/>
        <item x="1527"/>
        <item x="960"/>
        <item x="682"/>
        <item x="326"/>
        <item x="2605"/>
        <item x="1000"/>
        <item x="2950"/>
        <item x="1003"/>
        <item x="3122"/>
        <item x="1688"/>
        <item x="1683"/>
        <item x="3138"/>
        <item x="3136"/>
        <item x="2321"/>
        <item x="2699"/>
        <item x="1684"/>
        <item x="3127"/>
        <item x="2701"/>
        <item x="3133"/>
        <item x="638"/>
        <item x="1697"/>
        <item x="2322"/>
        <item x="625"/>
        <item x="1691"/>
        <item x="1693"/>
        <item x="3128"/>
        <item x="3139"/>
        <item x="1680"/>
        <item x="3852"/>
        <item x="2323"/>
        <item x="3130"/>
        <item x="1695"/>
        <item x="1572"/>
        <item x="1699"/>
        <item x="1690"/>
        <item x="3132"/>
        <item x="3129"/>
        <item x="2319"/>
        <item x="2698"/>
        <item x="2700"/>
        <item x="1689"/>
        <item x="3134"/>
        <item x="2697"/>
        <item x="1682"/>
        <item x="3125"/>
        <item x="3137"/>
        <item x="1687"/>
        <item x="1692"/>
        <item x="2320"/>
        <item x="1696"/>
        <item x="1694"/>
        <item x="1686"/>
        <item x="1698"/>
        <item x="1681"/>
        <item x="3124"/>
        <item x="1453"/>
        <item x="3140"/>
        <item x="3135"/>
        <item x="3123"/>
        <item x="3126"/>
        <item x="1685"/>
        <item x="2324"/>
        <item x="3131"/>
        <item t="default"/>
      </items>
    </pivotField>
    <pivotField showAll="0">
      <items count="4115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t="default"/>
      </items>
    </pivotField>
    <pivotField showAll="0"/>
    <pivotField showAll="0">
      <items count="503">
        <item x="78"/>
        <item x="29"/>
        <item x="84"/>
        <item x="83"/>
        <item x="80"/>
        <item x="81"/>
        <item x="79"/>
        <item x="63"/>
        <item x="22"/>
        <item x="82"/>
        <item x="73"/>
        <item x="202"/>
        <item x="8"/>
        <item x="62"/>
        <item x="25"/>
        <item x="41"/>
        <item x="38"/>
        <item x="57"/>
        <item x="59"/>
        <item x="10"/>
        <item x="9"/>
        <item x="64"/>
        <item x="19"/>
        <item x="23"/>
        <item x="54"/>
        <item x="20"/>
        <item x="55"/>
        <item x="74"/>
        <item x="33"/>
        <item x="60"/>
        <item x="209"/>
        <item x="162"/>
        <item x="58"/>
        <item x="51"/>
        <item x="69"/>
        <item x="2"/>
        <item x="17"/>
        <item x="77"/>
        <item x="44"/>
        <item x="70"/>
        <item x="244"/>
        <item x="14"/>
        <item x="288"/>
        <item x="68"/>
        <item x="34"/>
        <item x="43"/>
        <item x="67"/>
        <item x="5"/>
        <item x="53"/>
        <item x="72"/>
        <item x="133"/>
        <item x="13"/>
        <item x="47"/>
        <item x="28"/>
        <item x="241"/>
        <item x="165"/>
        <item x="66"/>
        <item x="7"/>
        <item x="6"/>
        <item x="211"/>
        <item x="65"/>
        <item x="42"/>
        <item x="95"/>
        <item x="287"/>
        <item x="31"/>
        <item x="71"/>
        <item x="36"/>
        <item x="85"/>
        <item x="32"/>
        <item x="50"/>
        <item x="16"/>
        <item x="26"/>
        <item x="250"/>
        <item x="196"/>
        <item x="142"/>
        <item x="11"/>
        <item x="88"/>
        <item x="99"/>
        <item x="76"/>
        <item x="1"/>
        <item x="144"/>
        <item x="75"/>
        <item x="141"/>
        <item x="183"/>
        <item x="87"/>
        <item x="268"/>
        <item x="48"/>
        <item x="45"/>
        <item x="106"/>
        <item x="30"/>
        <item x="240"/>
        <item x="110"/>
        <item x="297"/>
        <item x="251"/>
        <item x="225"/>
        <item x="195"/>
        <item x="93"/>
        <item x="174"/>
        <item x="15"/>
        <item x="221"/>
        <item x="61"/>
        <item x="21"/>
        <item x="332"/>
        <item x="273"/>
        <item x="201"/>
        <item x="217"/>
        <item x="448"/>
        <item x="329"/>
        <item x="52"/>
        <item x="280"/>
        <item x="238"/>
        <item x="112"/>
        <item x="300"/>
        <item x="116"/>
        <item x="229"/>
        <item x="248"/>
        <item x="318"/>
        <item x="27"/>
        <item x="115"/>
        <item x="46"/>
        <item x="148"/>
        <item x="212"/>
        <item x="259"/>
        <item x="252"/>
        <item x="204"/>
        <item x="207"/>
        <item x="149"/>
        <item x="246"/>
        <item x="130"/>
        <item x="135"/>
        <item x="208"/>
        <item x="132"/>
        <item x="462"/>
        <item x="182"/>
        <item x="179"/>
        <item x="125"/>
        <item x="327"/>
        <item x="89"/>
        <item x="276"/>
        <item x="237"/>
        <item x="205"/>
        <item x="261"/>
        <item x="136"/>
        <item x="235"/>
        <item x="296"/>
        <item x="108"/>
        <item x="96"/>
        <item x="206"/>
        <item x="265"/>
        <item x="184"/>
        <item x="3"/>
        <item x="299"/>
        <item x="215"/>
        <item x="234"/>
        <item x="243"/>
        <item x="239"/>
        <item x="328"/>
        <item x="150"/>
        <item x="180"/>
        <item x="322"/>
        <item x="253"/>
        <item x="372"/>
        <item x="430"/>
        <item x="111"/>
        <item x="262"/>
        <item x="157"/>
        <item x="129"/>
        <item x="39"/>
        <item x="203"/>
        <item x="199"/>
        <item x="293"/>
        <item x="210"/>
        <item x="49"/>
        <item x="489"/>
        <item x="282"/>
        <item x="247"/>
        <item x="56"/>
        <item x="122"/>
        <item x="387"/>
        <item x="331"/>
        <item x="0"/>
        <item x="275"/>
        <item x="192"/>
        <item x="333"/>
        <item x="153"/>
        <item x="482"/>
        <item x="101"/>
        <item x="143"/>
        <item x="245"/>
        <item x="277"/>
        <item x="189"/>
        <item x="441"/>
        <item x="193"/>
        <item x="438"/>
        <item x="473"/>
        <item x="452"/>
        <item x="227"/>
        <item x="91"/>
        <item x="398"/>
        <item x="386"/>
        <item x="242"/>
        <item x="190"/>
        <item x="447"/>
        <item x="200"/>
        <item x="335"/>
        <item x="439"/>
        <item x="263"/>
        <item x="496"/>
        <item x="224"/>
        <item x="499"/>
        <item x="37"/>
        <item x="423"/>
        <item x="107"/>
        <item x="170"/>
        <item x="147"/>
        <item x="94"/>
        <item x="291"/>
        <item x="334"/>
        <item x="294"/>
        <item x="194"/>
        <item x="128"/>
        <item x="302"/>
        <item x="97"/>
        <item x="163"/>
        <item x="186"/>
        <item x="146"/>
        <item x="301"/>
        <item x="198"/>
        <item x="391"/>
        <item x="138"/>
        <item x="336"/>
        <item x="290"/>
        <item x="437"/>
        <item x="140"/>
        <item x="35"/>
        <item x="260"/>
        <item x="461"/>
        <item x="40"/>
        <item x="295"/>
        <item x="236"/>
        <item x="161"/>
        <item x="176"/>
        <item x="314"/>
        <item x="500"/>
        <item x="197"/>
        <item x="270"/>
        <item x="220"/>
        <item x="102"/>
        <item x="222"/>
        <item x="490"/>
        <item x="402"/>
        <item x="411"/>
        <item x="321"/>
        <item x="460"/>
        <item x="454"/>
        <item x="4"/>
        <item x="168"/>
        <item x="172"/>
        <item x="114"/>
        <item x="449"/>
        <item x="126"/>
        <item x="264"/>
        <item x="305"/>
        <item x="324"/>
        <item x="228"/>
        <item x="139"/>
        <item x="164"/>
        <item x="425"/>
        <item x="177"/>
        <item x="175"/>
        <item x="466"/>
        <item x="120"/>
        <item x="351"/>
        <item x="495"/>
        <item x="478"/>
        <item x="223"/>
        <item x="409"/>
        <item x="267"/>
        <item x="100"/>
        <item x="213"/>
        <item x="151"/>
        <item x="492"/>
        <item x="306"/>
        <item x="498"/>
        <item x="292"/>
        <item x="166"/>
        <item x="92"/>
        <item x="313"/>
        <item x="117"/>
        <item x="317"/>
        <item x="226"/>
        <item x="152"/>
        <item x="233"/>
        <item x="485"/>
        <item x="158"/>
        <item x="18"/>
        <item x="307"/>
        <item x="315"/>
        <item x="493"/>
        <item x="403"/>
        <item x="191"/>
        <item x="455"/>
        <item x="377"/>
        <item x="178"/>
        <item x="255"/>
        <item x="289"/>
        <item x="281"/>
        <item x="487"/>
        <item x="346"/>
        <item x="232"/>
        <item x="459"/>
        <item x="269"/>
        <item x="90"/>
        <item x="169"/>
        <item x="434"/>
        <item x="185"/>
        <item x="465"/>
        <item x="362"/>
        <item x="285"/>
        <item x="428"/>
        <item x="413"/>
        <item x="476"/>
        <item x="367"/>
        <item x="256"/>
        <item x="359"/>
        <item x="458"/>
        <item x="442"/>
        <item x="316"/>
        <item x="298"/>
        <item x="396"/>
        <item x="286"/>
        <item x="119"/>
        <item x="349"/>
        <item x="374"/>
        <item x="385"/>
        <item x="488"/>
        <item x="98"/>
        <item x="159"/>
        <item x="308"/>
        <item x="388"/>
        <item x="440"/>
        <item x="127"/>
        <item x="375"/>
        <item x="320"/>
        <item x="379"/>
        <item x="326"/>
        <item x="231"/>
        <item x="471"/>
        <item x="284"/>
        <item x="404"/>
        <item x="360"/>
        <item x="257"/>
        <item x="373"/>
        <item x="436"/>
        <item x="463"/>
        <item x="131"/>
        <item x="156"/>
        <item x="249"/>
        <item x="278"/>
        <item x="354"/>
        <item x="272"/>
        <item x="415"/>
        <item x="167"/>
        <item x="382"/>
        <item x="408"/>
        <item x="475"/>
        <item x="416"/>
        <item x="380"/>
        <item x="392"/>
        <item x="274"/>
        <item x="481"/>
        <item x="394"/>
        <item x="160"/>
        <item x="491"/>
        <item x="501"/>
        <item x="103"/>
        <item x="187"/>
        <item x="124"/>
        <item x="435"/>
        <item x="24"/>
        <item x="145"/>
        <item x="468"/>
        <item x="304"/>
        <item x="407"/>
        <item x="173"/>
        <item x="450"/>
        <item x="319"/>
        <item x="393"/>
        <item x="412"/>
        <item x="381"/>
        <item x="311"/>
        <item x="383"/>
        <item x="421"/>
        <item x="347"/>
        <item x="134"/>
        <item x="395"/>
        <item x="283"/>
        <item x="467"/>
        <item x="340"/>
        <item x="345"/>
        <item x="104"/>
        <item x="356"/>
        <item x="484"/>
        <item x="279"/>
        <item x="271"/>
        <item x="422"/>
        <item x="378"/>
        <item x="154"/>
        <item x="325"/>
        <item x="390"/>
        <item x="123"/>
        <item x="254"/>
        <item x="363"/>
        <item x="361"/>
        <item x="12"/>
        <item x="344"/>
        <item x="384"/>
        <item x="410"/>
        <item x="323"/>
        <item x="419"/>
        <item x="330"/>
        <item x="312"/>
        <item x="230"/>
        <item x="418"/>
        <item x="443"/>
        <item x="309"/>
        <item x="497"/>
        <item x="105"/>
        <item x="342"/>
        <item x="446"/>
        <item x="118"/>
        <item x="109"/>
        <item x="171"/>
        <item x="369"/>
        <item x="266"/>
        <item x="429"/>
        <item x="427"/>
        <item x="219"/>
        <item x="483"/>
        <item x="216"/>
        <item x="477"/>
        <item x="181"/>
        <item x="258"/>
        <item x="479"/>
        <item x="486"/>
        <item x="457"/>
        <item x="218"/>
        <item x="426"/>
        <item x="155"/>
        <item x="424"/>
        <item x="451"/>
        <item x="470"/>
        <item x="494"/>
        <item x="352"/>
        <item x="86"/>
        <item x="445"/>
        <item x="348"/>
        <item x="397"/>
        <item x="389"/>
        <item x="366"/>
        <item x="480"/>
        <item x="474"/>
        <item x="188"/>
        <item x="353"/>
        <item x="401"/>
        <item x="400"/>
        <item x="113"/>
        <item x="350"/>
        <item x="365"/>
        <item x="444"/>
        <item x="368"/>
        <item x="464"/>
        <item x="376"/>
        <item x="339"/>
        <item x="343"/>
        <item x="355"/>
        <item x="364"/>
        <item x="433"/>
        <item x="432"/>
        <item x="358"/>
        <item x="121"/>
        <item x="456"/>
        <item x="214"/>
        <item x="137"/>
        <item x="338"/>
        <item x="431"/>
        <item x="303"/>
        <item x="417"/>
        <item x="453"/>
        <item x="472"/>
        <item x="414"/>
        <item x="469"/>
        <item x="357"/>
        <item x="341"/>
        <item x="420"/>
        <item x="370"/>
        <item x="337"/>
        <item x="399"/>
        <item x="405"/>
        <item x="406"/>
        <item x="310"/>
        <item x="371"/>
        <item t="default"/>
      </items>
    </pivotField>
    <pivotField showAll="0">
      <items count="3">
        <item x="1"/>
        <item x="0"/>
        <item t="default"/>
      </items>
    </pivotField>
    <pivotField name="Parent Category" axis="axisPage" multipleItemSelectionAllowed="1" showAll="0">
      <items count="42">
        <item h="1" x="5"/>
        <item h="1" x="4"/>
        <item h="1" x="3"/>
        <item h="1" x="2"/>
        <item h="1" x="1"/>
        <item h="1" x="0"/>
        <item h="1" x="19"/>
        <item h="1" x="34"/>
        <item h="1" x="33"/>
        <item h="1" x="18"/>
        <item h="1" x="32"/>
        <item h="1" x="17"/>
        <item h="1" x="16"/>
        <item h="1" x="35"/>
        <item h="1" x="15"/>
        <item h="1" x="28"/>
        <item h="1" x="14"/>
        <item h="1" x="13"/>
        <item h="1" x="12"/>
        <item h="1" x="27"/>
        <item h="1" x="11"/>
        <item h="1" x="21"/>
        <item h="1" x="24"/>
        <item h="1" x="31"/>
        <item h="1" x="20"/>
        <item h="1" x="26"/>
        <item h="1" x="25"/>
        <item h="1" x="39"/>
        <item h="1" x="10"/>
        <item h="1" x="9"/>
        <item h="1" x="23"/>
        <item h="1" x="22"/>
        <item h="1" x="29"/>
        <item h="1" x="30"/>
        <item h="1" x="37"/>
        <item h="1" x="36"/>
        <item h="1" x="8"/>
        <item h="1" x="7"/>
        <item x="40"/>
        <item x="6"/>
        <item x="38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axis="axisRow" numFmtId="14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dataField="1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3" hier="-1"/>
    <pageField fld="14" hier="-1"/>
  </pageFields>
  <dataFields count="1">
    <dataField name="Count of Quarters" fld="16" subtotal="count" baseField="0" baseItem="0"/>
  </dataFields>
  <chartFormats count="4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N1" zoomScale="95" zoomScaleNormal="95" workbookViewId="0">
      <selection activeCell="A2" sqref="A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6" width="16.5" style="8" customWidth="1"/>
    <col min="7" max="7" width="18.33203125" customWidth="1"/>
    <col min="8" max="8" width="17.83203125" customWidth="1"/>
    <col min="9" max="9" width="19.83203125" customWidth="1"/>
    <col min="10" max="10" width="19.33203125" customWidth="1"/>
    <col min="11" max="11" width="17.83203125" customWidth="1"/>
    <col min="12" max="12" width="15.5" customWidth="1"/>
    <col min="13" max="13" width="24.5" customWidth="1"/>
    <col min="14" max="14" width="29.33203125" customWidth="1"/>
    <col min="15" max="15" width="30.5" customWidth="1"/>
    <col min="16" max="16" width="20.6640625" customWidth="1"/>
    <col min="17" max="17" width="39.6640625" style="12" customWidth="1"/>
    <col min="18" max="18" width="14.83203125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7" t="s">
        <v>8345</v>
      </c>
      <c r="G1" s="1" t="s">
        <v>8304</v>
      </c>
      <c r="H1" s="1" t="s">
        <v>8222</v>
      </c>
      <c r="I1" s="1" t="s">
        <v>8244</v>
      </c>
      <c r="J1" s="1" t="s">
        <v>8258</v>
      </c>
      <c r="K1" s="1" t="s">
        <v>8259</v>
      </c>
      <c r="L1" s="1" t="s">
        <v>8260</v>
      </c>
      <c r="M1" s="1" t="s">
        <v>8261</v>
      </c>
      <c r="N1" s="1" t="s">
        <v>8262</v>
      </c>
      <c r="O1" s="1" t="s">
        <v>8305</v>
      </c>
      <c r="P1" s="9" t="s">
        <v>8306</v>
      </c>
      <c r="Q1" s="10" t="s">
        <v>8307</v>
      </c>
      <c r="R1" s="1"/>
    </row>
    <row r="2" spans="1:18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s="8">
        <f>E2-D2</f>
        <v>3133</v>
      </c>
      <c r="G2" t="s">
        <v>8218</v>
      </c>
      <c r="H2" t="s">
        <v>8223</v>
      </c>
      <c r="I2" t="s">
        <v>8245</v>
      </c>
      <c r="J2">
        <v>1437620400</v>
      </c>
      <c r="K2">
        <v>1434931811</v>
      </c>
      <c r="L2" t="b">
        <v>0</v>
      </c>
      <c r="M2">
        <v>182</v>
      </c>
      <c r="N2" t="b">
        <v>1</v>
      </c>
      <c r="O2" t="s">
        <v>8263</v>
      </c>
      <c r="P2">
        <f>YEAR(Q2)</f>
        <v>2015</v>
      </c>
      <c r="Q2" s="11">
        <f>(((K2/60)/60)/24)+DATE(1970,1,1)</f>
        <v>42177.007071759261</v>
      </c>
    </row>
    <row r="3" spans="1:18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s="8">
        <f t="shared" ref="F3:F66" si="0">E3-D3</f>
        <v>4378</v>
      </c>
      <c r="G3" t="s">
        <v>8218</v>
      </c>
      <c r="H3" t="s">
        <v>8223</v>
      </c>
      <c r="I3" t="s">
        <v>8245</v>
      </c>
      <c r="J3">
        <v>1488464683</v>
      </c>
      <c r="K3">
        <v>1485872683</v>
      </c>
      <c r="L3" t="b">
        <v>0</v>
      </c>
      <c r="M3">
        <v>79</v>
      </c>
      <c r="N3" t="b">
        <v>1</v>
      </c>
      <c r="O3" t="s">
        <v>8263</v>
      </c>
      <c r="P3">
        <f t="shared" ref="P3:P66" si="1">YEAR(Q3)</f>
        <v>2017</v>
      </c>
      <c r="Q3" s="11">
        <f t="shared" ref="Q3:Q66" si="2">(((K3/60)/60)/24)+DATE(1970,1,1)</f>
        <v>42766.600497685184</v>
      </c>
    </row>
    <row r="4" spans="1:18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s="8">
        <f t="shared" si="0"/>
        <v>25</v>
      </c>
      <c r="G4" t="s">
        <v>8218</v>
      </c>
      <c r="H4" t="s">
        <v>8224</v>
      </c>
      <c r="I4" t="s">
        <v>8246</v>
      </c>
      <c r="J4">
        <v>1455555083</v>
      </c>
      <c r="K4">
        <v>1454691083</v>
      </c>
      <c r="L4" t="b">
        <v>0</v>
      </c>
      <c r="M4">
        <v>35</v>
      </c>
      <c r="N4" t="b">
        <v>1</v>
      </c>
      <c r="O4" t="s">
        <v>8263</v>
      </c>
      <c r="P4">
        <f t="shared" si="1"/>
        <v>2016</v>
      </c>
      <c r="Q4" s="11">
        <f t="shared" si="2"/>
        <v>42405.702349537038</v>
      </c>
    </row>
    <row r="5" spans="1:18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s="8">
        <f t="shared" si="0"/>
        <v>390</v>
      </c>
      <c r="G5" t="s">
        <v>8218</v>
      </c>
      <c r="H5" t="s">
        <v>8223</v>
      </c>
      <c r="I5" t="s">
        <v>8245</v>
      </c>
      <c r="J5">
        <v>1407414107</v>
      </c>
      <c r="K5">
        <v>1404822107</v>
      </c>
      <c r="L5" t="b">
        <v>0</v>
      </c>
      <c r="M5">
        <v>150</v>
      </c>
      <c r="N5" t="b">
        <v>1</v>
      </c>
      <c r="O5" t="s">
        <v>8263</v>
      </c>
      <c r="P5">
        <f t="shared" si="1"/>
        <v>2014</v>
      </c>
      <c r="Q5" s="11">
        <f t="shared" si="2"/>
        <v>41828.515127314815</v>
      </c>
    </row>
    <row r="6" spans="1:18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s="8">
        <f t="shared" si="0"/>
        <v>10116.279999999999</v>
      </c>
      <c r="G6" t="s">
        <v>8218</v>
      </c>
      <c r="H6" t="s">
        <v>8223</v>
      </c>
      <c r="I6" t="s">
        <v>8245</v>
      </c>
      <c r="J6">
        <v>1450555279</v>
      </c>
      <c r="K6">
        <v>1447963279</v>
      </c>
      <c r="L6" t="b">
        <v>0</v>
      </c>
      <c r="M6">
        <v>284</v>
      </c>
      <c r="N6" t="b">
        <v>1</v>
      </c>
      <c r="O6" t="s">
        <v>8263</v>
      </c>
      <c r="P6">
        <f t="shared" si="1"/>
        <v>2015</v>
      </c>
      <c r="Q6" s="11">
        <f t="shared" si="2"/>
        <v>42327.834247685183</v>
      </c>
    </row>
    <row r="7" spans="1:18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s="8">
        <f t="shared" si="0"/>
        <v>391</v>
      </c>
      <c r="G7" t="s">
        <v>8218</v>
      </c>
      <c r="H7" t="s">
        <v>8223</v>
      </c>
      <c r="I7" t="s">
        <v>8245</v>
      </c>
      <c r="J7">
        <v>1469770500</v>
      </c>
      <c r="K7">
        <v>1468362207</v>
      </c>
      <c r="L7" t="b">
        <v>0</v>
      </c>
      <c r="M7">
        <v>47</v>
      </c>
      <c r="N7" t="b">
        <v>1</v>
      </c>
      <c r="O7" t="s">
        <v>8263</v>
      </c>
      <c r="P7">
        <f t="shared" si="1"/>
        <v>2016</v>
      </c>
      <c r="Q7" s="11">
        <f t="shared" si="2"/>
        <v>42563.932951388888</v>
      </c>
    </row>
    <row r="8" spans="1:18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s="8">
        <f t="shared" si="0"/>
        <v>519</v>
      </c>
      <c r="G8" t="s">
        <v>8218</v>
      </c>
      <c r="H8" t="s">
        <v>8223</v>
      </c>
      <c r="I8" t="s">
        <v>8245</v>
      </c>
      <c r="J8">
        <v>1402710250</v>
      </c>
      <c r="K8">
        <v>1401846250</v>
      </c>
      <c r="L8" t="b">
        <v>0</v>
      </c>
      <c r="M8">
        <v>58</v>
      </c>
      <c r="N8" t="b">
        <v>1</v>
      </c>
      <c r="O8" t="s">
        <v>8263</v>
      </c>
      <c r="P8">
        <f t="shared" si="1"/>
        <v>2014</v>
      </c>
      <c r="Q8" s="11">
        <f t="shared" si="2"/>
        <v>41794.072337962964</v>
      </c>
    </row>
    <row r="9" spans="1:18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s="8">
        <f t="shared" si="0"/>
        <v>110</v>
      </c>
      <c r="G9" t="s">
        <v>8218</v>
      </c>
      <c r="H9" t="s">
        <v>8223</v>
      </c>
      <c r="I9" t="s">
        <v>8245</v>
      </c>
      <c r="J9">
        <v>1467680867</v>
      </c>
      <c r="K9">
        <v>1464224867</v>
      </c>
      <c r="L9" t="b">
        <v>0</v>
      </c>
      <c r="M9">
        <v>57</v>
      </c>
      <c r="N9" t="b">
        <v>1</v>
      </c>
      <c r="O9" t="s">
        <v>8263</v>
      </c>
      <c r="P9">
        <f t="shared" si="1"/>
        <v>2016</v>
      </c>
      <c r="Q9" s="11">
        <f t="shared" si="2"/>
        <v>42516.047071759262</v>
      </c>
    </row>
    <row r="10" spans="1:18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s="8">
        <f t="shared" si="0"/>
        <v>1.5199999999999818</v>
      </c>
      <c r="G10" t="s">
        <v>8218</v>
      </c>
      <c r="H10" t="s">
        <v>8223</v>
      </c>
      <c r="I10" t="s">
        <v>8245</v>
      </c>
      <c r="J10">
        <v>1460754000</v>
      </c>
      <c r="K10">
        <v>1460155212</v>
      </c>
      <c r="L10" t="b">
        <v>0</v>
      </c>
      <c r="M10">
        <v>12</v>
      </c>
      <c r="N10" t="b">
        <v>1</v>
      </c>
      <c r="O10" t="s">
        <v>8263</v>
      </c>
      <c r="P10">
        <f t="shared" si="1"/>
        <v>2016</v>
      </c>
      <c r="Q10" s="11">
        <f t="shared" si="2"/>
        <v>42468.94458333333</v>
      </c>
    </row>
    <row r="11" spans="1:18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s="8">
        <f t="shared" si="0"/>
        <v>129.99</v>
      </c>
      <c r="G11" t="s">
        <v>8218</v>
      </c>
      <c r="H11" t="s">
        <v>8223</v>
      </c>
      <c r="I11" t="s">
        <v>8245</v>
      </c>
      <c r="J11">
        <v>1460860144</v>
      </c>
      <c r="K11">
        <v>1458268144</v>
      </c>
      <c r="L11" t="b">
        <v>0</v>
      </c>
      <c r="M11">
        <v>20</v>
      </c>
      <c r="N11" t="b">
        <v>1</v>
      </c>
      <c r="O11" t="s">
        <v>8263</v>
      </c>
      <c r="P11">
        <f t="shared" si="1"/>
        <v>2016</v>
      </c>
      <c r="Q11" s="11">
        <f t="shared" si="2"/>
        <v>42447.103518518517</v>
      </c>
    </row>
    <row r="12" spans="1:18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s="8">
        <f t="shared" si="0"/>
        <v>15</v>
      </c>
      <c r="G12" t="s">
        <v>8218</v>
      </c>
      <c r="H12" t="s">
        <v>8223</v>
      </c>
      <c r="I12" t="s">
        <v>8245</v>
      </c>
      <c r="J12">
        <v>1403660279</v>
      </c>
      <c r="K12">
        <v>1400636279</v>
      </c>
      <c r="L12" t="b">
        <v>0</v>
      </c>
      <c r="M12">
        <v>19</v>
      </c>
      <c r="N12" t="b">
        <v>1</v>
      </c>
      <c r="O12" t="s">
        <v>8263</v>
      </c>
      <c r="P12">
        <f t="shared" si="1"/>
        <v>2014</v>
      </c>
      <c r="Q12" s="11">
        <f t="shared" si="2"/>
        <v>41780.068043981482</v>
      </c>
    </row>
    <row r="13" spans="1:18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s="8">
        <f t="shared" si="0"/>
        <v>1025</v>
      </c>
      <c r="G13" t="s">
        <v>8218</v>
      </c>
      <c r="H13" t="s">
        <v>8223</v>
      </c>
      <c r="I13" t="s">
        <v>8245</v>
      </c>
      <c r="J13">
        <v>1471834800</v>
      </c>
      <c r="K13">
        <v>1469126462</v>
      </c>
      <c r="L13" t="b">
        <v>0</v>
      </c>
      <c r="M13">
        <v>75</v>
      </c>
      <c r="N13" t="b">
        <v>1</v>
      </c>
      <c r="O13" t="s">
        <v>8263</v>
      </c>
      <c r="P13">
        <f t="shared" si="1"/>
        <v>2016</v>
      </c>
      <c r="Q13" s="11">
        <f t="shared" si="2"/>
        <v>42572.778495370367</v>
      </c>
    </row>
    <row r="14" spans="1:18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s="8">
        <f t="shared" si="0"/>
        <v>19588</v>
      </c>
      <c r="G14" t="s">
        <v>8218</v>
      </c>
      <c r="H14" t="s">
        <v>8223</v>
      </c>
      <c r="I14" t="s">
        <v>8245</v>
      </c>
      <c r="J14">
        <v>1405479600</v>
      </c>
      <c r="K14">
        <v>1401642425</v>
      </c>
      <c r="L14" t="b">
        <v>0</v>
      </c>
      <c r="M14">
        <v>827</v>
      </c>
      <c r="N14" t="b">
        <v>1</v>
      </c>
      <c r="O14" t="s">
        <v>8263</v>
      </c>
      <c r="P14">
        <f t="shared" si="1"/>
        <v>2014</v>
      </c>
      <c r="Q14" s="11">
        <f t="shared" si="2"/>
        <v>41791.713252314818</v>
      </c>
    </row>
    <row r="15" spans="1:18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s="8">
        <f t="shared" si="0"/>
        <v>2099</v>
      </c>
      <c r="G15" t="s">
        <v>8218</v>
      </c>
      <c r="H15" t="s">
        <v>8223</v>
      </c>
      <c r="I15" t="s">
        <v>8245</v>
      </c>
      <c r="J15">
        <v>1466713620</v>
      </c>
      <c r="K15">
        <v>1463588109</v>
      </c>
      <c r="L15" t="b">
        <v>0</v>
      </c>
      <c r="M15">
        <v>51</v>
      </c>
      <c r="N15" t="b">
        <v>1</v>
      </c>
      <c r="O15" t="s">
        <v>8263</v>
      </c>
      <c r="P15">
        <f t="shared" si="1"/>
        <v>2016</v>
      </c>
      <c r="Q15" s="11">
        <f t="shared" si="2"/>
        <v>42508.677187499998</v>
      </c>
    </row>
    <row r="16" spans="1:18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s="8">
        <f t="shared" si="0"/>
        <v>56</v>
      </c>
      <c r="G16" t="s">
        <v>8218</v>
      </c>
      <c r="H16" t="s">
        <v>8225</v>
      </c>
      <c r="I16" t="s">
        <v>8247</v>
      </c>
      <c r="J16">
        <v>1405259940</v>
      </c>
      <c r="K16">
        <v>1403051888</v>
      </c>
      <c r="L16" t="b">
        <v>0</v>
      </c>
      <c r="M16">
        <v>41</v>
      </c>
      <c r="N16" t="b">
        <v>1</v>
      </c>
      <c r="O16" t="s">
        <v>8263</v>
      </c>
      <c r="P16">
        <f t="shared" si="1"/>
        <v>2014</v>
      </c>
      <c r="Q16" s="11">
        <f t="shared" si="2"/>
        <v>41808.02648148148</v>
      </c>
    </row>
    <row r="17" spans="1:17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s="8">
        <f t="shared" si="0"/>
        <v>132</v>
      </c>
      <c r="G17" t="s">
        <v>8218</v>
      </c>
      <c r="H17" t="s">
        <v>8226</v>
      </c>
      <c r="I17" t="s">
        <v>8248</v>
      </c>
      <c r="J17">
        <v>1443384840</v>
      </c>
      <c r="K17">
        <v>1441790658</v>
      </c>
      <c r="L17" t="b">
        <v>0</v>
      </c>
      <c r="M17">
        <v>98</v>
      </c>
      <c r="N17" t="b">
        <v>1</v>
      </c>
      <c r="O17" t="s">
        <v>8263</v>
      </c>
      <c r="P17">
        <f t="shared" si="1"/>
        <v>2015</v>
      </c>
      <c r="Q17" s="11">
        <f t="shared" si="2"/>
        <v>42256.391875000001</v>
      </c>
    </row>
    <row r="18" spans="1:17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s="8">
        <f t="shared" si="0"/>
        <v>29</v>
      </c>
      <c r="G18" t="s">
        <v>8218</v>
      </c>
      <c r="H18" t="s">
        <v>8223</v>
      </c>
      <c r="I18" t="s">
        <v>8245</v>
      </c>
      <c r="J18">
        <v>1402896600</v>
      </c>
      <c r="K18">
        <v>1398971211</v>
      </c>
      <c r="L18" t="b">
        <v>0</v>
      </c>
      <c r="M18">
        <v>70</v>
      </c>
      <c r="N18" t="b">
        <v>1</v>
      </c>
      <c r="O18" t="s">
        <v>8263</v>
      </c>
      <c r="P18">
        <f t="shared" si="1"/>
        <v>2014</v>
      </c>
      <c r="Q18" s="11">
        <f t="shared" si="2"/>
        <v>41760.796423611115</v>
      </c>
    </row>
    <row r="19" spans="1:17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s="8">
        <f t="shared" si="0"/>
        <v>10</v>
      </c>
      <c r="G19" t="s">
        <v>8218</v>
      </c>
      <c r="H19" t="s">
        <v>8224</v>
      </c>
      <c r="I19" t="s">
        <v>8246</v>
      </c>
      <c r="J19">
        <v>1415126022</v>
      </c>
      <c r="K19">
        <v>1412530422</v>
      </c>
      <c r="L19" t="b">
        <v>0</v>
      </c>
      <c r="M19">
        <v>36</v>
      </c>
      <c r="N19" t="b">
        <v>1</v>
      </c>
      <c r="O19" t="s">
        <v>8263</v>
      </c>
      <c r="P19">
        <f t="shared" si="1"/>
        <v>2014</v>
      </c>
      <c r="Q19" s="11">
        <f t="shared" si="2"/>
        <v>41917.731736111113</v>
      </c>
    </row>
    <row r="20" spans="1:17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s="8">
        <f t="shared" si="0"/>
        <v>1896.3300000000017</v>
      </c>
      <c r="G20" t="s">
        <v>8218</v>
      </c>
      <c r="H20" t="s">
        <v>8223</v>
      </c>
      <c r="I20" t="s">
        <v>8245</v>
      </c>
      <c r="J20">
        <v>1410958856</v>
      </c>
      <c r="K20">
        <v>1408366856</v>
      </c>
      <c r="L20" t="b">
        <v>0</v>
      </c>
      <c r="M20">
        <v>342</v>
      </c>
      <c r="N20" t="b">
        <v>1</v>
      </c>
      <c r="O20" t="s">
        <v>8263</v>
      </c>
      <c r="P20">
        <f t="shared" si="1"/>
        <v>2014</v>
      </c>
      <c r="Q20" s="11">
        <f t="shared" si="2"/>
        <v>41869.542314814818</v>
      </c>
    </row>
    <row r="21" spans="1:17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s="8">
        <f t="shared" si="0"/>
        <v>385</v>
      </c>
      <c r="G21" t="s">
        <v>8218</v>
      </c>
      <c r="H21" t="s">
        <v>8223</v>
      </c>
      <c r="I21" t="s">
        <v>8245</v>
      </c>
      <c r="J21">
        <v>1437420934</v>
      </c>
      <c r="K21">
        <v>1434828934</v>
      </c>
      <c r="L21" t="b">
        <v>0</v>
      </c>
      <c r="M21">
        <v>22</v>
      </c>
      <c r="N21" t="b">
        <v>1</v>
      </c>
      <c r="O21" t="s">
        <v>8263</v>
      </c>
      <c r="P21">
        <f t="shared" si="1"/>
        <v>2015</v>
      </c>
      <c r="Q21" s="11">
        <f t="shared" si="2"/>
        <v>42175.816365740742</v>
      </c>
    </row>
    <row r="22" spans="1:17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s="8">
        <f t="shared" si="0"/>
        <v>4</v>
      </c>
      <c r="G22" t="s">
        <v>8218</v>
      </c>
      <c r="H22" t="s">
        <v>8223</v>
      </c>
      <c r="I22" t="s">
        <v>8245</v>
      </c>
      <c r="J22">
        <v>1442167912</v>
      </c>
      <c r="K22">
        <v>1436983912</v>
      </c>
      <c r="L22" t="b">
        <v>0</v>
      </c>
      <c r="M22">
        <v>25</v>
      </c>
      <c r="N22" t="b">
        <v>1</v>
      </c>
      <c r="O22" t="s">
        <v>8263</v>
      </c>
      <c r="P22">
        <f t="shared" si="1"/>
        <v>2015</v>
      </c>
      <c r="Q22" s="11">
        <f t="shared" si="2"/>
        <v>42200.758240740746</v>
      </c>
    </row>
    <row r="23" spans="1:17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s="8">
        <f t="shared" si="0"/>
        <v>1690</v>
      </c>
      <c r="G23" t="s">
        <v>8218</v>
      </c>
      <c r="H23" t="s">
        <v>8223</v>
      </c>
      <c r="I23" t="s">
        <v>8245</v>
      </c>
      <c r="J23">
        <v>1411743789</v>
      </c>
      <c r="K23">
        <v>1409151789</v>
      </c>
      <c r="L23" t="b">
        <v>0</v>
      </c>
      <c r="M23">
        <v>101</v>
      </c>
      <c r="N23" t="b">
        <v>1</v>
      </c>
      <c r="O23" t="s">
        <v>8263</v>
      </c>
      <c r="P23">
        <f t="shared" si="1"/>
        <v>2014</v>
      </c>
      <c r="Q23" s="11">
        <f t="shared" si="2"/>
        <v>41878.627187500002</v>
      </c>
    </row>
    <row r="24" spans="1:17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s="8">
        <f t="shared" si="0"/>
        <v>60</v>
      </c>
      <c r="G24" t="s">
        <v>8218</v>
      </c>
      <c r="H24" t="s">
        <v>8223</v>
      </c>
      <c r="I24" t="s">
        <v>8245</v>
      </c>
      <c r="J24">
        <v>1420099140</v>
      </c>
      <c r="K24">
        <v>1418766740</v>
      </c>
      <c r="L24" t="b">
        <v>0</v>
      </c>
      <c r="M24">
        <v>8</v>
      </c>
      <c r="N24" t="b">
        <v>1</v>
      </c>
      <c r="O24" t="s">
        <v>8263</v>
      </c>
      <c r="P24">
        <f t="shared" si="1"/>
        <v>2014</v>
      </c>
      <c r="Q24" s="11">
        <f t="shared" si="2"/>
        <v>41989.91134259259</v>
      </c>
    </row>
    <row r="25" spans="1:17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s="8">
        <f t="shared" si="0"/>
        <v>370</v>
      </c>
      <c r="G25" t="s">
        <v>8218</v>
      </c>
      <c r="H25" t="s">
        <v>8223</v>
      </c>
      <c r="I25" t="s">
        <v>8245</v>
      </c>
      <c r="J25">
        <v>1430407200</v>
      </c>
      <c r="K25">
        <v>1428086501</v>
      </c>
      <c r="L25" t="b">
        <v>0</v>
      </c>
      <c r="M25">
        <v>23</v>
      </c>
      <c r="N25" t="b">
        <v>1</v>
      </c>
      <c r="O25" t="s">
        <v>8263</v>
      </c>
      <c r="P25">
        <f t="shared" si="1"/>
        <v>2015</v>
      </c>
      <c r="Q25" s="11">
        <f t="shared" si="2"/>
        <v>42097.778946759259</v>
      </c>
    </row>
    <row r="26" spans="1:17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s="8">
        <f t="shared" si="0"/>
        <v>3082.6900000000023</v>
      </c>
      <c r="G26" t="s">
        <v>8218</v>
      </c>
      <c r="H26" t="s">
        <v>8223</v>
      </c>
      <c r="I26" t="s">
        <v>8245</v>
      </c>
      <c r="J26">
        <v>1442345940</v>
      </c>
      <c r="K26">
        <v>1439494863</v>
      </c>
      <c r="L26" t="b">
        <v>0</v>
      </c>
      <c r="M26">
        <v>574</v>
      </c>
      <c r="N26" t="b">
        <v>1</v>
      </c>
      <c r="O26" t="s">
        <v>8263</v>
      </c>
      <c r="P26">
        <f t="shared" si="1"/>
        <v>2015</v>
      </c>
      <c r="Q26" s="11">
        <f t="shared" si="2"/>
        <v>42229.820173611108</v>
      </c>
    </row>
    <row r="27" spans="1:17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s="8">
        <f t="shared" si="0"/>
        <v>200</v>
      </c>
      <c r="G27" t="s">
        <v>8218</v>
      </c>
      <c r="H27" t="s">
        <v>8223</v>
      </c>
      <c r="I27" t="s">
        <v>8245</v>
      </c>
      <c r="J27">
        <v>1452299761</v>
      </c>
      <c r="K27">
        <v>1447115761</v>
      </c>
      <c r="L27" t="b">
        <v>0</v>
      </c>
      <c r="M27">
        <v>14</v>
      </c>
      <c r="N27" t="b">
        <v>1</v>
      </c>
      <c r="O27" t="s">
        <v>8263</v>
      </c>
      <c r="P27">
        <f t="shared" si="1"/>
        <v>2015</v>
      </c>
      <c r="Q27" s="11">
        <f t="shared" si="2"/>
        <v>42318.025011574078</v>
      </c>
    </row>
    <row r="28" spans="1:17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s="8">
        <f t="shared" si="0"/>
        <v>690</v>
      </c>
      <c r="G28" t="s">
        <v>8218</v>
      </c>
      <c r="H28" t="s">
        <v>8223</v>
      </c>
      <c r="I28" t="s">
        <v>8245</v>
      </c>
      <c r="J28">
        <v>1408278144</v>
      </c>
      <c r="K28">
        <v>1404822144</v>
      </c>
      <c r="L28" t="b">
        <v>0</v>
      </c>
      <c r="M28">
        <v>19</v>
      </c>
      <c r="N28" t="b">
        <v>1</v>
      </c>
      <c r="O28" t="s">
        <v>8263</v>
      </c>
      <c r="P28">
        <f t="shared" si="1"/>
        <v>2014</v>
      </c>
      <c r="Q28" s="11">
        <f t="shared" si="2"/>
        <v>41828.515555555554</v>
      </c>
    </row>
    <row r="29" spans="1:17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s="8">
        <f t="shared" si="0"/>
        <v>2345</v>
      </c>
      <c r="G29" t="s">
        <v>8218</v>
      </c>
      <c r="H29" t="s">
        <v>8227</v>
      </c>
      <c r="I29" t="s">
        <v>8249</v>
      </c>
      <c r="J29">
        <v>1416113833</v>
      </c>
      <c r="K29">
        <v>1413518233</v>
      </c>
      <c r="L29" t="b">
        <v>0</v>
      </c>
      <c r="M29">
        <v>150</v>
      </c>
      <c r="N29" t="b">
        <v>1</v>
      </c>
      <c r="O29" t="s">
        <v>8263</v>
      </c>
      <c r="P29">
        <f t="shared" si="1"/>
        <v>2014</v>
      </c>
      <c r="Q29" s="11">
        <f t="shared" si="2"/>
        <v>41929.164733796293</v>
      </c>
    </row>
    <row r="30" spans="1:17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s="8">
        <f t="shared" si="0"/>
        <v>42</v>
      </c>
      <c r="G30" t="s">
        <v>8218</v>
      </c>
      <c r="H30" t="s">
        <v>8223</v>
      </c>
      <c r="I30" t="s">
        <v>8245</v>
      </c>
      <c r="J30">
        <v>1450307284</v>
      </c>
      <c r="K30">
        <v>1447715284</v>
      </c>
      <c r="L30" t="b">
        <v>0</v>
      </c>
      <c r="M30">
        <v>71</v>
      </c>
      <c r="N30" t="b">
        <v>1</v>
      </c>
      <c r="O30" t="s">
        <v>8263</v>
      </c>
      <c r="P30">
        <f t="shared" si="1"/>
        <v>2015</v>
      </c>
      <c r="Q30" s="11">
        <f t="shared" si="2"/>
        <v>42324.96393518518</v>
      </c>
    </row>
    <row r="31" spans="1:17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s="8">
        <f t="shared" si="0"/>
        <v>700</v>
      </c>
      <c r="G31" t="s">
        <v>8218</v>
      </c>
      <c r="H31" t="s">
        <v>8224</v>
      </c>
      <c r="I31" t="s">
        <v>8246</v>
      </c>
      <c r="J31">
        <v>1406045368</v>
      </c>
      <c r="K31">
        <v>1403453368</v>
      </c>
      <c r="L31" t="b">
        <v>0</v>
      </c>
      <c r="M31">
        <v>117</v>
      </c>
      <c r="N31" t="b">
        <v>1</v>
      </c>
      <c r="O31" t="s">
        <v>8263</v>
      </c>
      <c r="P31">
        <f t="shared" si="1"/>
        <v>2014</v>
      </c>
      <c r="Q31" s="11">
        <f t="shared" si="2"/>
        <v>41812.67324074074</v>
      </c>
    </row>
    <row r="32" spans="1:17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s="8">
        <f t="shared" si="0"/>
        <v>51.989999999999782</v>
      </c>
      <c r="G32" t="s">
        <v>8218</v>
      </c>
      <c r="H32" t="s">
        <v>8223</v>
      </c>
      <c r="I32" t="s">
        <v>8245</v>
      </c>
      <c r="J32">
        <v>1408604515</v>
      </c>
      <c r="K32">
        <v>1406012515</v>
      </c>
      <c r="L32" t="b">
        <v>0</v>
      </c>
      <c r="M32">
        <v>53</v>
      </c>
      <c r="N32" t="b">
        <v>1</v>
      </c>
      <c r="O32" t="s">
        <v>8263</v>
      </c>
      <c r="P32">
        <f t="shared" si="1"/>
        <v>2014</v>
      </c>
      <c r="Q32" s="11">
        <f t="shared" si="2"/>
        <v>41842.292997685188</v>
      </c>
    </row>
    <row r="33" spans="1:17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s="8">
        <f t="shared" si="0"/>
        <v>0</v>
      </c>
      <c r="G33" t="s">
        <v>8218</v>
      </c>
      <c r="H33" t="s">
        <v>8223</v>
      </c>
      <c r="I33" t="s">
        <v>8245</v>
      </c>
      <c r="J33">
        <v>1453748434</v>
      </c>
      <c r="K33">
        <v>1452193234</v>
      </c>
      <c r="L33" t="b">
        <v>0</v>
      </c>
      <c r="M33">
        <v>1</v>
      </c>
      <c r="N33" t="b">
        <v>1</v>
      </c>
      <c r="O33" t="s">
        <v>8263</v>
      </c>
      <c r="P33">
        <f t="shared" si="1"/>
        <v>2016</v>
      </c>
      <c r="Q33" s="11">
        <f t="shared" si="2"/>
        <v>42376.79206018518</v>
      </c>
    </row>
    <row r="34" spans="1:17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s="8">
        <f t="shared" si="0"/>
        <v>70</v>
      </c>
      <c r="G34" t="s">
        <v>8218</v>
      </c>
      <c r="H34" t="s">
        <v>8223</v>
      </c>
      <c r="I34" t="s">
        <v>8245</v>
      </c>
      <c r="J34">
        <v>1463111940</v>
      </c>
      <c r="K34">
        <v>1459523017</v>
      </c>
      <c r="L34" t="b">
        <v>0</v>
      </c>
      <c r="M34">
        <v>89</v>
      </c>
      <c r="N34" t="b">
        <v>1</v>
      </c>
      <c r="O34" t="s">
        <v>8263</v>
      </c>
      <c r="P34">
        <f t="shared" si="1"/>
        <v>2016</v>
      </c>
      <c r="Q34" s="11">
        <f t="shared" si="2"/>
        <v>42461.627511574072</v>
      </c>
    </row>
    <row r="35" spans="1:17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s="8">
        <f t="shared" si="0"/>
        <v>110</v>
      </c>
      <c r="G35" t="s">
        <v>8218</v>
      </c>
      <c r="I35" t="s">
        <v>8245</v>
      </c>
      <c r="J35">
        <v>1447001501</v>
      </c>
      <c r="K35">
        <v>1444405901</v>
      </c>
      <c r="L35" t="b">
        <v>0</v>
      </c>
      <c r="M35">
        <v>64</v>
      </c>
      <c r="N35" t="b">
        <v>1</v>
      </c>
      <c r="O35" t="s">
        <v>8263</v>
      </c>
      <c r="P35">
        <f t="shared" si="1"/>
        <v>2015</v>
      </c>
      <c r="Q35" s="11">
        <f t="shared" si="2"/>
        <v>42286.660891203705</v>
      </c>
    </row>
    <row r="36" spans="1:17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s="8">
        <f t="shared" si="0"/>
        <v>792</v>
      </c>
      <c r="G36" t="s">
        <v>8218</v>
      </c>
      <c r="H36" t="s">
        <v>8223</v>
      </c>
      <c r="I36" t="s">
        <v>8245</v>
      </c>
      <c r="J36">
        <v>1407224601</v>
      </c>
      <c r="K36">
        <v>1405928601</v>
      </c>
      <c r="L36" t="b">
        <v>0</v>
      </c>
      <c r="M36">
        <v>68</v>
      </c>
      <c r="N36" t="b">
        <v>1</v>
      </c>
      <c r="O36" t="s">
        <v>8263</v>
      </c>
      <c r="P36">
        <f t="shared" si="1"/>
        <v>2014</v>
      </c>
      <c r="Q36" s="11">
        <f t="shared" si="2"/>
        <v>41841.321770833332</v>
      </c>
    </row>
    <row r="37" spans="1:17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s="8">
        <f t="shared" si="0"/>
        <v>665</v>
      </c>
      <c r="G37" t="s">
        <v>8218</v>
      </c>
      <c r="H37" t="s">
        <v>8223</v>
      </c>
      <c r="I37" t="s">
        <v>8245</v>
      </c>
      <c r="J37">
        <v>1430179200</v>
      </c>
      <c r="K37">
        <v>1428130814</v>
      </c>
      <c r="L37" t="b">
        <v>0</v>
      </c>
      <c r="M37">
        <v>28</v>
      </c>
      <c r="N37" t="b">
        <v>1</v>
      </c>
      <c r="O37" t="s">
        <v>8263</v>
      </c>
      <c r="P37">
        <f t="shared" si="1"/>
        <v>2015</v>
      </c>
      <c r="Q37" s="11">
        <f t="shared" si="2"/>
        <v>42098.291828703703</v>
      </c>
    </row>
    <row r="38" spans="1:17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s="8">
        <f t="shared" si="0"/>
        <v>2529</v>
      </c>
      <c r="G38" t="s">
        <v>8218</v>
      </c>
      <c r="H38" t="s">
        <v>8223</v>
      </c>
      <c r="I38" t="s">
        <v>8245</v>
      </c>
      <c r="J38">
        <v>1428128525</v>
      </c>
      <c r="K38">
        <v>1425540125</v>
      </c>
      <c r="L38" t="b">
        <v>0</v>
      </c>
      <c r="M38">
        <v>44</v>
      </c>
      <c r="N38" t="b">
        <v>1</v>
      </c>
      <c r="O38" t="s">
        <v>8263</v>
      </c>
      <c r="P38">
        <f t="shared" si="1"/>
        <v>2015</v>
      </c>
      <c r="Q38" s="11">
        <f t="shared" si="2"/>
        <v>42068.307002314818</v>
      </c>
    </row>
    <row r="39" spans="1:17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s="8">
        <f t="shared" si="0"/>
        <v>18357</v>
      </c>
      <c r="G39" t="s">
        <v>8218</v>
      </c>
      <c r="H39" t="s">
        <v>8223</v>
      </c>
      <c r="I39" t="s">
        <v>8245</v>
      </c>
      <c r="J39">
        <v>1425055079</v>
      </c>
      <c r="K39">
        <v>1422463079</v>
      </c>
      <c r="L39" t="b">
        <v>0</v>
      </c>
      <c r="M39">
        <v>253</v>
      </c>
      <c r="N39" t="b">
        <v>1</v>
      </c>
      <c r="O39" t="s">
        <v>8263</v>
      </c>
      <c r="P39">
        <f t="shared" si="1"/>
        <v>2015</v>
      </c>
      <c r="Q39" s="11">
        <f t="shared" si="2"/>
        <v>42032.693043981482</v>
      </c>
    </row>
    <row r="40" spans="1:17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s="8">
        <f t="shared" si="0"/>
        <v>251</v>
      </c>
      <c r="G40" t="s">
        <v>8218</v>
      </c>
      <c r="H40" t="s">
        <v>8223</v>
      </c>
      <c r="I40" t="s">
        <v>8245</v>
      </c>
      <c r="J40">
        <v>1368235344</v>
      </c>
      <c r="K40">
        <v>1365643344</v>
      </c>
      <c r="L40" t="b">
        <v>0</v>
      </c>
      <c r="M40">
        <v>66</v>
      </c>
      <c r="N40" t="b">
        <v>1</v>
      </c>
      <c r="O40" t="s">
        <v>8263</v>
      </c>
      <c r="P40">
        <f t="shared" si="1"/>
        <v>2013</v>
      </c>
      <c r="Q40" s="11">
        <f t="shared" si="2"/>
        <v>41375.057222222218</v>
      </c>
    </row>
    <row r="41" spans="1:17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s="8">
        <f t="shared" si="0"/>
        <v>7745</v>
      </c>
      <c r="G41" t="s">
        <v>8218</v>
      </c>
      <c r="H41" t="s">
        <v>8224</v>
      </c>
      <c r="I41" t="s">
        <v>8246</v>
      </c>
      <c r="J41">
        <v>1401058740</v>
      </c>
      <c r="K41">
        <v>1398388068</v>
      </c>
      <c r="L41" t="b">
        <v>0</v>
      </c>
      <c r="M41">
        <v>217</v>
      </c>
      <c r="N41" t="b">
        <v>1</v>
      </c>
      <c r="O41" t="s">
        <v>8263</v>
      </c>
      <c r="P41">
        <f t="shared" si="1"/>
        <v>2014</v>
      </c>
      <c r="Q41" s="11">
        <f t="shared" si="2"/>
        <v>41754.047083333331</v>
      </c>
    </row>
    <row r="42" spans="1:17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s="8">
        <f t="shared" si="0"/>
        <v>27</v>
      </c>
      <c r="G42" t="s">
        <v>8218</v>
      </c>
      <c r="H42" t="s">
        <v>8223</v>
      </c>
      <c r="I42" t="s">
        <v>8245</v>
      </c>
      <c r="J42">
        <v>1403150400</v>
      </c>
      <c r="K42">
        <v>1401426488</v>
      </c>
      <c r="L42" t="b">
        <v>0</v>
      </c>
      <c r="M42">
        <v>16</v>
      </c>
      <c r="N42" t="b">
        <v>1</v>
      </c>
      <c r="O42" t="s">
        <v>8263</v>
      </c>
      <c r="P42">
        <f t="shared" si="1"/>
        <v>2014</v>
      </c>
      <c r="Q42" s="11">
        <f t="shared" si="2"/>
        <v>41789.21398148148</v>
      </c>
    </row>
    <row r="43" spans="1:17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s="8">
        <f t="shared" si="0"/>
        <v>0</v>
      </c>
      <c r="G43" t="s">
        <v>8218</v>
      </c>
      <c r="H43" t="s">
        <v>8223</v>
      </c>
      <c r="I43" t="s">
        <v>8245</v>
      </c>
      <c r="J43">
        <v>1412516354</v>
      </c>
      <c r="K43">
        <v>1409924354</v>
      </c>
      <c r="L43" t="b">
        <v>0</v>
      </c>
      <c r="M43">
        <v>19</v>
      </c>
      <c r="N43" t="b">
        <v>1</v>
      </c>
      <c r="O43" t="s">
        <v>8263</v>
      </c>
      <c r="P43">
        <f t="shared" si="1"/>
        <v>2014</v>
      </c>
      <c r="Q43" s="11">
        <f t="shared" si="2"/>
        <v>41887.568912037037</v>
      </c>
    </row>
    <row r="44" spans="1:17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s="8">
        <f t="shared" si="0"/>
        <v>5860</v>
      </c>
      <c r="G44" t="s">
        <v>8218</v>
      </c>
      <c r="H44" t="s">
        <v>8223</v>
      </c>
      <c r="I44" t="s">
        <v>8245</v>
      </c>
      <c r="J44">
        <v>1419780026</v>
      </c>
      <c r="K44">
        <v>1417188026</v>
      </c>
      <c r="L44" t="b">
        <v>0</v>
      </c>
      <c r="M44">
        <v>169</v>
      </c>
      <c r="N44" t="b">
        <v>1</v>
      </c>
      <c r="O44" t="s">
        <v>8263</v>
      </c>
      <c r="P44">
        <f t="shared" si="1"/>
        <v>2014</v>
      </c>
      <c r="Q44" s="11">
        <f t="shared" si="2"/>
        <v>41971.639189814814</v>
      </c>
    </row>
    <row r="45" spans="1:17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s="8">
        <f t="shared" si="0"/>
        <v>20866</v>
      </c>
      <c r="G45" t="s">
        <v>8218</v>
      </c>
      <c r="H45" t="s">
        <v>8223</v>
      </c>
      <c r="I45" t="s">
        <v>8245</v>
      </c>
      <c r="J45">
        <v>1405209600</v>
      </c>
      <c r="K45">
        <v>1402599486</v>
      </c>
      <c r="L45" t="b">
        <v>0</v>
      </c>
      <c r="M45">
        <v>263</v>
      </c>
      <c r="N45" t="b">
        <v>1</v>
      </c>
      <c r="O45" t="s">
        <v>8263</v>
      </c>
      <c r="P45">
        <f t="shared" si="1"/>
        <v>2014</v>
      </c>
      <c r="Q45" s="11">
        <f t="shared" si="2"/>
        <v>41802.790347222224</v>
      </c>
    </row>
    <row r="46" spans="1:17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s="8">
        <f t="shared" si="0"/>
        <v>0</v>
      </c>
      <c r="G46" t="s">
        <v>8218</v>
      </c>
      <c r="H46" t="s">
        <v>8223</v>
      </c>
      <c r="I46" t="s">
        <v>8245</v>
      </c>
      <c r="J46">
        <v>1412648537</v>
      </c>
      <c r="K46">
        <v>1408760537</v>
      </c>
      <c r="L46" t="b">
        <v>0</v>
      </c>
      <c r="M46">
        <v>15</v>
      </c>
      <c r="N46" t="b">
        <v>1</v>
      </c>
      <c r="O46" t="s">
        <v>8263</v>
      </c>
      <c r="P46">
        <f t="shared" si="1"/>
        <v>2014</v>
      </c>
      <c r="Q46" s="11">
        <f t="shared" si="2"/>
        <v>41874.098807870374</v>
      </c>
    </row>
    <row r="47" spans="1:17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s="8">
        <f t="shared" si="0"/>
        <v>1000</v>
      </c>
      <c r="G47" t="s">
        <v>8218</v>
      </c>
      <c r="H47" t="s">
        <v>8223</v>
      </c>
      <c r="I47" t="s">
        <v>8245</v>
      </c>
      <c r="J47">
        <v>1461769107</v>
      </c>
      <c r="K47">
        <v>1459177107</v>
      </c>
      <c r="L47" t="b">
        <v>0</v>
      </c>
      <c r="M47">
        <v>61</v>
      </c>
      <c r="N47" t="b">
        <v>1</v>
      </c>
      <c r="O47" t="s">
        <v>8263</v>
      </c>
      <c r="P47">
        <f t="shared" si="1"/>
        <v>2016</v>
      </c>
      <c r="Q47" s="11">
        <f t="shared" si="2"/>
        <v>42457.623923611114</v>
      </c>
    </row>
    <row r="48" spans="1:17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s="8">
        <f t="shared" si="0"/>
        <v>350</v>
      </c>
      <c r="G48" t="s">
        <v>8218</v>
      </c>
      <c r="H48" t="s">
        <v>8225</v>
      </c>
      <c r="I48" t="s">
        <v>8247</v>
      </c>
      <c r="J48">
        <v>1450220974</v>
      </c>
      <c r="K48">
        <v>1447628974</v>
      </c>
      <c r="L48" t="b">
        <v>0</v>
      </c>
      <c r="M48">
        <v>45</v>
      </c>
      <c r="N48" t="b">
        <v>1</v>
      </c>
      <c r="O48" t="s">
        <v>8263</v>
      </c>
      <c r="P48">
        <f t="shared" si="1"/>
        <v>2015</v>
      </c>
      <c r="Q48" s="11">
        <f t="shared" si="2"/>
        <v>42323.964976851858</v>
      </c>
    </row>
    <row r="49" spans="1:17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s="8">
        <f t="shared" si="0"/>
        <v>380.55000000000018</v>
      </c>
      <c r="G49" t="s">
        <v>8218</v>
      </c>
      <c r="H49" t="s">
        <v>8223</v>
      </c>
      <c r="I49" t="s">
        <v>8245</v>
      </c>
      <c r="J49">
        <v>1419021607</v>
      </c>
      <c r="K49">
        <v>1413834007</v>
      </c>
      <c r="L49" t="b">
        <v>0</v>
      </c>
      <c r="M49">
        <v>70</v>
      </c>
      <c r="N49" t="b">
        <v>1</v>
      </c>
      <c r="O49" t="s">
        <v>8263</v>
      </c>
      <c r="P49">
        <f t="shared" si="1"/>
        <v>2014</v>
      </c>
      <c r="Q49" s="11">
        <f t="shared" si="2"/>
        <v>41932.819525462961</v>
      </c>
    </row>
    <row r="50" spans="1:17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s="8">
        <f t="shared" si="0"/>
        <v>159</v>
      </c>
      <c r="G50" t="s">
        <v>8218</v>
      </c>
      <c r="H50" t="s">
        <v>8224</v>
      </c>
      <c r="I50" t="s">
        <v>8246</v>
      </c>
      <c r="J50">
        <v>1425211200</v>
      </c>
      <c r="K50">
        <v>1422534260</v>
      </c>
      <c r="L50" t="b">
        <v>0</v>
      </c>
      <c r="M50">
        <v>38</v>
      </c>
      <c r="N50" t="b">
        <v>1</v>
      </c>
      <c r="O50" t="s">
        <v>8263</v>
      </c>
      <c r="P50">
        <f t="shared" si="1"/>
        <v>2015</v>
      </c>
      <c r="Q50" s="11">
        <f t="shared" si="2"/>
        <v>42033.516898148147</v>
      </c>
    </row>
    <row r="51" spans="1:17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s="8">
        <f t="shared" si="0"/>
        <v>0</v>
      </c>
      <c r="G51" t="s">
        <v>8218</v>
      </c>
      <c r="H51" t="s">
        <v>8223</v>
      </c>
      <c r="I51" t="s">
        <v>8245</v>
      </c>
      <c r="J51">
        <v>1445660045</v>
      </c>
      <c r="K51">
        <v>1443068045</v>
      </c>
      <c r="L51" t="b">
        <v>0</v>
      </c>
      <c r="M51">
        <v>87</v>
      </c>
      <c r="N51" t="b">
        <v>1</v>
      </c>
      <c r="O51" t="s">
        <v>8263</v>
      </c>
      <c r="P51">
        <f t="shared" si="1"/>
        <v>2015</v>
      </c>
      <c r="Q51" s="11">
        <f t="shared" si="2"/>
        <v>42271.176446759258</v>
      </c>
    </row>
    <row r="52" spans="1:17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s="8">
        <f t="shared" si="0"/>
        <v>0</v>
      </c>
      <c r="G52" t="s">
        <v>8218</v>
      </c>
      <c r="H52" t="s">
        <v>8224</v>
      </c>
      <c r="I52" t="s">
        <v>8246</v>
      </c>
      <c r="J52">
        <v>1422637200</v>
      </c>
      <c r="K52">
        <v>1419271458</v>
      </c>
      <c r="L52" t="b">
        <v>0</v>
      </c>
      <c r="M52">
        <v>22</v>
      </c>
      <c r="N52" t="b">
        <v>1</v>
      </c>
      <c r="O52" t="s">
        <v>8263</v>
      </c>
      <c r="P52">
        <f t="shared" si="1"/>
        <v>2014</v>
      </c>
      <c r="Q52" s="11">
        <f t="shared" si="2"/>
        <v>41995.752986111111</v>
      </c>
    </row>
    <row r="53" spans="1:17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s="8">
        <f t="shared" si="0"/>
        <v>3082</v>
      </c>
      <c r="G53" t="s">
        <v>8218</v>
      </c>
      <c r="H53" t="s">
        <v>8223</v>
      </c>
      <c r="I53" t="s">
        <v>8245</v>
      </c>
      <c r="J53">
        <v>1439245037</v>
      </c>
      <c r="K53">
        <v>1436653037</v>
      </c>
      <c r="L53" t="b">
        <v>0</v>
      </c>
      <c r="M53">
        <v>119</v>
      </c>
      <c r="N53" t="b">
        <v>1</v>
      </c>
      <c r="O53" t="s">
        <v>8263</v>
      </c>
      <c r="P53">
        <f t="shared" si="1"/>
        <v>2015</v>
      </c>
      <c r="Q53" s="11">
        <f t="shared" si="2"/>
        <v>42196.928668981483</v>
      </c>
    </row>
    <row r="54" spans="1:17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s="8">
        <f t="shared" si="0"/>
        <v>1621</v>
      </c>
      <c r="G54" t="s">
        <v>8218</v>
      </c>
      <c r="H54" t="s">
        <v>8223</v>
      </c>
      <c r="I54" t="s">
        <v>8245</v>
      </c>
      <c r="J54">
        <v>1405615846</v>
      </c>
      <c r="K54">
        <v>1403023846</v>
      </c>
      <c r="L54" t="b">
        <v>0</v>
      </c>
      <c r="M54">
        <v>52</v>
      </c>
      <c r="N54" t="b">
        <v>1</v>
      </c>
      <c r="O54" t="s">
        <v>8263</v>
      </c>
      <c r="P54">
        <f t="shared" si="1"/>
        <v>2014</v>
      </c>
      <c r="Q54" s="11">
        <f t="shared" si="2"/>
        <v>41807.701921296299</v>
      </c>
    </row>
    <row r="55" spans="1:17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s="8">
        <f t="shared" si="0"/>
        <v>289</v>
      </c>
      <c r="G55" t="s">
        <v>8218</v>
      </c>
      <c r="H55" t="s">
        <v>8223</v>
      </c>
      <c r="I55" t="s">
        <v>8245</v>
      </c>
      <c r="J55">
        <v>1396648800</v>
      </c>
      <c r="K55">
        <v>1395407445</v>
      </c>
      <c r="L55" t="b">
        <v>0</v>
      </c>
      <c r="M55">
        <v>117</v>
      </c>
      <c r="N55" t="b">
        <v>1</v>
      </c>
      <c r="O55" t="s">
        <v>8263</v>
      </c>
      <c r="P55">
        <f t="shared" si="1"/>
        <v>2014</v>
      </c>
      <c r="Q55" s="11">
        <f t="shared" si="2"/>
        <v>41719.549131944441</v>
      </c>
    </row>
    <row r="56" spans="1:17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s="8">
        <f t="shared" si="0"/>
        <v>100</v>
      </c>
      <c r="G56" t="s">
        <v>8218</v>
      </c>
      <c r="H56" t="s">
        <v>8223</v>
      </c>
      <c r="I56" t="s">
        <v>8245</v>
      </c>
      <c r="J56">
        <v>1451063221</v>
      </c>
      <c r="K56">
        <v>1448471221</v>
      </c>
      <c r="L56" t="b">
        <v>0</v>
      </c>
      <c r="M56">
        <v>52</v>
      </c>
      <c r="N56" t="b">
        <v>1</v>
      </c>
      <c r="O56" t="s">
        <v>8263</v>
      </c>
      <c r="P56">
        <f t="shared" si="1"/>
        <v>2015</v>
      </c>
      <c r="Q56" s="11">
        <f t="shared" si="2"/>
        <v>42333.713206018518</v>
      </c>
    </row>
    <row r="57" spans="1:17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s="8">
        <f t="shared" si="0"/>
        <v>2490</v>
      </c>
      <c r="G57" t="s">
        <v>8218</v>
      </c>
      <c r="H57" t="s">
        <v>8223</v>
      </c>
      <c r="I57" t="s">
        <v>8245</v>
      </c>
      <c r="J57">
        <v>1464390916</v>
      </c>
      <c r="K57">
        <v>1462576516</v>
      </c>
      <c r="L57" t="b">
        <v>0</v>
      </c>
      <c r="M57">
        <v>86</v>
      </c>
      <c r="N57" t="b">
        <v>1</v>
      </c>
      <c r="O57" t="s">
        <v>8263</v>
      </c>
      <c r="P57">
        <f t="shared" si="1"/>
        <v>2016</v>
      </c>
      <c r="Q57" s="11">
        <f t="shared" si="2"/>
        <v>42496.968935185185</v>
      </c>
    </row>
    <row r="58" spans="1:17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s="8">
        <f t="shared" si="0"/>
        <v>581</v>
      </c>
      <c r="G58" t="s">
        <v>8218</v>
      </c>
      <c r="H58" t="s">
        <v>8224</v>
      </c>
      <c r="I58" t="s">
        <v>8246</v>
      </c>
      <c r="J58">
        <v>1433779200</v>
      </c>
      <c r="K58">
        <v>1432559424</v>
      </c>
      <c r="L58" t="b">
        <v>0</v>
      </c>
      <c r="M58">
        <v>174</v>
      </c>
      <c r="N58" t="b">
        <v>1</v>
      </c>
      <c r="O58" t="s">
        <v>8263</v>
      </c>
      <c r="P58">
        <f t="shared" si="1"/>
        <v>2015</v>
      </c>
      <c r="Q58" s="11">
        <f t="shared" si="2"/>
        <v>42149.548888888887</v>
      </c>
    </row>
    <row r="59" spans="1:17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s="8">
        <f t="shared" si="0"/>
        <v>285</v>
      </c>
      <c r="G59" t="s">
        <v>8218</v>
      </c>
      <c r="H59" t="s">
        <v>8223</v>
      </c>
      <c r="I59" t="s">
        <v>8245</v>
      </c>
      <c r="J59">
        <v>1429991962</v>
      </c>
      <c r="K59">
        <v>1427399962</v>
      </c>
      <c r="L59" t="b">
        <v>0</v>
      </c>
      <c r="M59">
        <v>69</v>
      </c>
      <c r="N59" t="b">
        <v>1</v>
      </c>
      <c r="O59" t="s">
        <v>8263</v>
      </c>
      <c r="P59">
        <f t="shared" si="1"/>
        <v>2015</v>
      </c>
      <c r="Q59" s="11">
        <f t="shared" si="2"/>
        <v>42089.83289351852</v>
      </c>
    </row>
    <row r="60" spans="1:17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s="8">
        <f t="shared" si="0"/>
        <v>291</v>
      </c>
      <c r="G60" t="s">
        <v>8218</v>
      </c>
      <c r="H60" t="s">
        <v>8223</v>
      </c>
      <c r="I60" t="s">
        <v>8245</v>
      </c>
      <c r="J60">
        <v>1416423172</v>
      </c>
      <c r="K60">
        <v>1413827572</v>
      </c>
      <c r="L60" t="b">
        <v>0</v>
      </c>
      <c r="M60">
        <v>75</v>
      </c>
      <c r="N60" t="b">
        <v>1</v>
      </c>
      <c r="O60" t="s">
        <v>8263</v>
      </c>
      <c r="P60">
        <f t="shared" si="1"/>
        <v>2014</v>
      </c>
      <c r="Q60" s="11">
        <f t="shared" si="2"/>
        <v>41932.745046296295</v>
      </c>
    </row>
    <row r="61" spans="1:17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s="8">
        <f t="shared" si="0"/>
        <v>25.139999999999418</v>
      </c>
      <c r="G61" t="s">
        <v>8218</v>
      </c>
      <c r="H61" t="s">
        <v>8223</v>
      </c>
      <c r="I61" t="s">
        <v>8245</v>
      </c>
      <c r="J61">
        <v>1442264400</v>
      </c>
      <c r="K61">
        <v>1439530776</v>
      </c>
      <c r="L61" t="b">
        <v>0</v>
      </c>
      <c r="M61">
        <v>33</v>
      </c>
      <c r="N61" t="b">
        <v>1</v>
      </c>
      <c r="O61" t="s">
        <v>8263</v>
      </c>
      <c r="P61">
        <f t="shared" si="1"/>
        <v>2015</v>
      </c>
      <c r="Q61" s="11">
        <f t="shared" si="2"/>
        <v>42230.23583333334</v>
      </c>
    </row>
    <row r="62" spans="1:17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s="8">
        <f t="shared" si="0"/>
        <v>148.32999999999993</v>
      </c>
      <c r="G62" t="s">
        <v>8218</v>
      </c>
      <c r="H62" t="s">
        <v>8224</v>
      </c>
      <c r="I62" t="s">
        <v>8246</v>
      </c>
      <c r="J62">
        <v>1395532800</v>
      </c>
      <c r="K62">
        <v>1393882717</v>
      </c>
      <c r="L62" t="b">
        <v>0</v>
      </c>
      <c r="M62">
        <v>108</v>
      </c>
      <c r="N62" t="b">
        <v>1</v>
      </c>
      <c r="O62" t="s">
        <v>8264</v>
      </c>
      <c r="P62">
        <f t="shared" si="1"/>
        <v>2014</v>
      </c>
      <c r="Q62" s="11">
        <f t="shared" si="2"/>
        <v>41701.901817129627</v>
      </c>
    </row>
    <row r="63" spans="1:17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s="8">
        <f t="shared" si="0"/>
        <v>2415</v>
      </c>
      <c r="G63" t="s">
        <v>8218</v>
      </c>
      <c r="H63" t="s">
        <v>8223</v>
      </c>
      <c r="I63" t="s">
        <v>8245</v>
      </c>
      <c r="J63">
        <v>1370547157</v>
      </c>
      <c r="K63">
        <v>1368646357</v>
      </c>
      <c r="L63" t="b">
        <v>0</v>
      </c>
      <c r="M63">
        <v>23</v>
      </c>
      <c r="N63" t="b">
        <v>1</v>
      </c>
      <c r="O63" t="s">
        <v>8264</v>
      </c>
      <c r="P63">
        <f t="shared" si="1"/>
        <v>2013</v>
      </c>
      <c r="Q63" s="11">
        <f t="shared" si="2"/>
        <v>41409.814317129632</v>
      </c>
    </row>
    <row r="64" spans="1:17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s="8">
        <f t="shared" si="0"/>
        <v>1642</v>
      </c>
      <c r="G64" t="s">
        <v>8218</v>
      </c>
      <c r="H64" t="s">
        <v>8223</v>
      </c>
      <c r="I64" t="s">
        <v>8245</v>
      </c>
      <c r="J64">
        <v>1362337878</v>
      </c>
      <c r="K64">
        <v>1360177878</v>
      </c>
      <c r="L64" t="b">
        <v>0</v>
      </c>
      <c r="M64">
        <v>48</v>
      </c>
      <c r="N64" t="b">
        <v>1</v>
      </c>
      <c r="O64" t="s">
        <v>8264</v>
      </c>
      <c r="P64">
        <f t="shared" si="1"/>
        <v>2013</v>
      </c>
      <c r="Q64" s="11">
        <f t="shared" si="2"/>
        <v>41311.799513888887</v>
      </c>
    </row>
    <row r="65" spans="1:17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s="8">
        <f t="shared" si="0"/>
        <v>270.36999999999989</v>
      </c>
      <c r="G65" t="s">
        <v>8218</v>
      </c>
      <c r="H65" t="s">
        <v>8223</v>
      </c>
      <c r="I65" t="s">
        <v>8245</v>
      </c>
      <c r="J65">
        <v>1388206740</v>
      </c>
      <c r="K65">
        <v>1386194013</v>
      </c>
      <c r="L65" t="b">
        <v>0</v>
      </c>
      <c r="M65">
        <v>64</v>
      </c>
      <c r="N65" t="b">
        <v>1</v>
      </c>
      <c r="O65" t="s">
        <v>8264</v>
      </c>
      <c r="P65">
        <f t="shared" si="1"/>
        <v>2013</v>
      </c>
      <c r="Q65" s="11">
        <f t="shared" si="2"/>
        <v>41612.912187499998</v>
      </c>
    </row>
    <row r="66" spans="1:17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s="8">
        <f t="shared" si="0"/>
        <v>880</v>
      </c>
      <c r="G66" t="s">
        <v>8218</v>
      </c>
      <c r="H66" t="s">
        <v>8223</v>
      </c>
      <c r="I66" t="s">
        <v>8245</v>
      </c>
      <c r="J66">
        <v>1373243181</v>
      </c>
      <c r="K66">
        <v>1370651181</v>
      </c>
      <c r="L66" t="b">
        <v>0</v>
      </c>
      <c r="M66">
        <v>24</v>
      </c>
      <c r="N66" t="b">
        <v>1</v>
      </c>
      <c r="O66" t="s">
        <v>8264</v>
      </c>
      <c r="P66">
        <f t="shared" si="1"/>
        <v>2013</v>
      </c>
      <c r="Q66" s="11">
        <f t="shared" si="2"/>
        <v>41433.01829861111</v>
      </c>
    </row>
    <row r="67" spans="1:17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s="8">
        <f t="shared" ref="F67:F130" si="3">E67-D67</f>
        <v>527</v>
      </c>
      <c r="G67" t="s">
        <v>8218</v>
      </c>
      <c r="H67" t="s">
        <v>8228</v>
      </c>
      <c r="I67" t="s">
        <v>8250</v>
      </c>
      <c r="J67">
        <v>1407736740</v>
      </c>
      <c r="K67">
        <v>1405453354</v>
      </c>
      <c r="L67" t="b">
        <v>0</v>
      </c>
      <c r="M67">
        <v>57</v>
      </c>
      <c r="N67" t="b">
        <v>1</v>
      </c>
      <c r="O67" t="s">
        <v>8264</v>
      </c>
      <c r="P67">
        <f t="shared" ref="P67:P130" si="4">YEAR(Q67)</f>
        <v>2014</v>
      </c>
      <c r="Q67" s="11">
        <f t="shared" ref="Q67:Q130" si="5">(((K67/60)/60)/24)+DATE(1970,1,1)</f>
        <v>41835.821226851855</v>
      </c>
    </row>
    <row r="68" spans="1:17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s="8">
        <f t="shared" si="3"/>
        <v>372</v>
      </c>
      <c r="G68" t="s">
        <v>8218</v>
      </c>
      <c r="H68" t="s">
        <v>8223</v>
      </c>
      <c r="I68" t="s">
        <v>8245</v>
      </c>
      <c r="J68">
        <v>1468873420</v>
      </c>
      <c r="K68">
        <v>1466281420</v>
      </c>
      <c r="L68" t="b">
        <v>0</v>
      </c>
      <c r="M68">
        <v>26</v>
      </c>
      <c r="N68" t="b">
        <v>1</v>
      </c>
      <c r="O68" t="s">
        <v>8264</v>
      </c>
      <c r="P68">
        <f t="shared" si="4"/>
        <v>2016</v>
      </c>
      <c r="Q68" s="11">
        <f t="shared" si="5"/>
        <v>42539.849768518514</v>
      </c>
    </row>
    <row r="69" spans="1:17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s="8">
        <f t="shared" si="3"/>
        <v>325</v>
      </c>
      <c r="G69" t="s">
        <v>8218</v>
      </c>
      <c r="H69" t="s">
        <v>8223</v>
      </c>
      <c r="I69" t="s">
        <v>8245</v>
      </c>
      <c r="J69">
        <v>1342360804</v>
      </c>
      <c r="K69">
        <v>1339768804</v>
      </c>
      <c r="L69" t="b">
        <v>0</v>
      </c>
      <c r="M69">
        <v>20</v>
      </c>
      <c r="N69" t="b">
        <v>1</v>
      </c>
      <c r="O69" t="s">
        <v>8264</v>
      </c>
      <c r="P69">
        <f t="shared" si="4"/>
        <v>2012</v>
      </c>
      <c r="Q69" s="11">
        <f t="shared" si="5"/>
        <v>41075.583379629628</v>
      </c>
    </row>
    <row r="70" spans="1:17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s="8">
        <f t="shared" si="3"/>
        <v>163</v>
      </c>
      <c r="G70" t="s">
        <v>8218</v>
      </c>
      <c r="H70" t="s">
        <v>8224</v>
      </c>
      <c r="I70" t="s">
        <v>8246</v>
      </c>
      <c r="J70">
        <v>1393162791</v>
      </c>
      <c r="K70">
        <v>1390570791</v>
      </c>
      <c r="L70" t="b">
        <v>0</v>
      </c>
      <c r="M70">
        <v>36</v>
      </c>
      <c r="N70" t="b">
        <v>1</v>
      </c>
      <c r="O70" t="s">
        <v>8264</v>
      </c>
      <c r="P70">
        <f t="shared" si="4"/>
        <v>2014</v>
      </c>
      <c r="Q70" s="11">
        <f t="shared" si="5"/>
        <v>41663.569340277776</v>
      </c>
    </row>
    <row r="71" spans="1:17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s="8">
        <f t="shared" si="3"/>
        <v>1094.2299999999996</v>
      </c>
      <c r="G71" t="s">
        <v>8218</v>
      </c>
      <c r="H71" t="s">
        <v>8223</v>
      </c>
      <c r="I71" t="s">
        <v>8245</v>
      </c>
      <c r="J71">
        <v>1317538740</v>
      </c>
      <c r="K71">
        <v>1314765025</v>
      </c>
      <c r="L71" t="b">
        <v>0</v>
      </c>
      <c r="M71">
        <v>178</v>
      </c>
      <c r="N71" t="b">
        <v>1</v>
      </c>
      <c r="O71" t="s">
        <v>8264</v>
      </c>
      <c r="P71">
        <f t="shared" si="4"/>
        <v>2011</v>
      </c>
      <c r="Q71" s="11">
        <f t="shared" si="5"/>
        <v>40786.187789351854</v>
      </c>
    </row>
    <row r="72" spans="1:17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s="8">
        <f t="shared" si="3"/>
        <v>136</v>
      </c>
      <c r="G72" t="s">
        <v>8218</v>
      </c>
      <c r="H72" t="s">
        <v>8223</v>
      </c>
      <c r="I72" t="s">
        <v>8245</v>
      </c>
      <c r="J72">
        <v>1315171845</v>
      </c>
      <c r="K72">
        <v>1309987845</v>
      </c>
      <c r="L72" t="b">
        <v>0</v>
      </c>
      <c r="M72">
        <v>17</v>
      </c>
      <c r="N72" t="b">
        <v>1</v>
      </c>
      <c r="O72" t="s">
        <v>8264</v>
      </c>
      <c r="P72">
        <f t="shared" si="4"/>
        <v>2011</v>
      </c>
      <c r="Q72" s="11">
        <f t="shared" si="5"/>
        <v>40730.896354166667</v>
      </c>
    </row>
    <row r="73" spans="1:17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s="8">
        <f t="shared" si="3"/>
        <v>431</v>
      </c>
      <c r="G73" t="s">
        <v>8218</v>
      </c>
      <c r="H73" t="s">
        <v>8223</v>
      </c>
      <c r="I73" t="s">
        <v>8245</v>
      </c>
      <c r="J73">
        <v>1338186657</v>
      </c>
      <c r="K73">
        <v>1333002657</v>
      </c>
      <c r="L73" t="b">
        <v>0</v>
      </c>
      <c r="M73">
        <v>32</v>
      </c>
      <c r="N73" t="b">
        <v>1</v>
      </c>
      <c r="O73" t="s">
        <v>8264</v>
      </c>
      <c r="P73">
        <f t="shared" si="4"/>
        <v>2012</v>
      </c>
      <c r="Q73" s="11">
        <f t="shared" si="5"/>
        <v>40997.271493055552</v>
      </c>
    </row>
    <row r="74" spans="1:17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s="8">
        <f t="shared" si="3"/>
        <v>185</v>
      </c>
      <c r="G74" t="s">
        <v>8218</v>
      </c>
      <c r="H74" t="s">
        <v>8223</v>
      </c>
      <c r="I74" t="s">
        <v>8245</v>
      </c>
      <c r="J74">
        <v>1352937600</v>
      </c>
      <c r="K74">
        <v>1351210481</v>
      </c>
      <c r="L74" t="b">
        <v>0</v>
      </c>
      <c r="M74">
        <v>41</v>
      </c>
      <c r="N74" t="b">
        <v>1</v>
      </c>
      <c r="O74" t="s">
        <v>8264</v>
      </c>
      <c r="P74">
        <f t="shared" si="4"/>
        <v>2012</v>
      </c>
      <c r="Q74" s="11">
        <f t="shared" si="5"/>
        <v>41208.010196759256</v>
      </c>
    </row>
    <row r="75" spans="1:17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s="8">
        <f t="shared" si="3"/>
        <v>0</v>
      </c>
      <c r="G75" t="s">
        <v>8218</v>
      </c>
      <c r="H75" t="s">
        <v>8223</v>
      </c>
      <c r="I75" t="s">
        <v>8245</v>
      </c>
      <c r="J75">
        <v>1304395140</v>
      </c>
      <c r="K75">
        <v>1297620584</v>
      </c>
      <c r="L75" t="b">
        <v>0</v>
      </c>
      <c r="M75">
        <v>18</v>
      </c>
      <c r="N75" t="b">
        <v>1</v>
      </c>
      <c r="O75" t="s">
        <v>8264</v>
      </c>
      <c r="P75">
        <f t="shared" si="4"/>
        <v>2011</v>
      </c>
      <c r="Q75" s="11">
        <f t="shared" si="5"/>
        <v>40587.75675925926</v>
      </c>
    </row>
    <row r="76" spans="1:17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s="8">
        <f t="shared" si="3"/>
        <v>64.659999999999968</v>
      </c>
      <c r="G76" t="s">
        <v>8218</v>
      </c>
      <c r="H76" t="s">
        <v>8229</v>
      </c>
      <c r="I76" t="s">
        <v>8248</v>
      </c>
      <c r="J76">
        <v>1453376495</v>
      </c>
      <c r="K76">
        <v>1450784495</v>
      </c>
      <c r="L76" t="b">
        <v>0</v>
      </c>
      <c r="M76">
        <v>29</v>
      </c>
      <c r="N76" t="b">
        <v>1</v>
      </c>
      <c r="O76" t="s">
        <v>8264</v>
      </c>
      <c r="P76">
        <f t="shared" si="4"/>
        <v>2015</v>
      </c>
      <c r="Q76" s="11">
        <f t="shared" si="5"/>
        <v>42360.487210648149</v>
      </c>
    </row>
    <row r="77" spans="1:17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s="8">
        <f t="shared" si="3"/>
        <v>540</v>
      </c>
      <c r="G77" t="s">
        <v>8218</v>
      </c>
      <c r="H77" t="s">
        <v>8223</v>
      </c>
      <c r="I77" t="s">
        <v>8245</v>
      </c>
      <c r="J77">
        <v>1366693272</v>
      </c>
      <c r="K77">
        <v>1364101272</v>
      </c>
      <c r="L77" t="b">
        <v>0</v>
      </c>
      <c r="M77">
        <v>47</v>
      </c>
      <c r="N77" t="b">
        <v>1</v>
      </c>
      <c r="O77" t="s">
        <v>8264</v>
      </c>
      <c r="P77">
        <f t="shared" si="4"/>
        <v>2013</v>
      </c>
      <c r="Q77" s="11">
        <f t="shared" si="5"/>
        <v>41357.209166666667</v>
      </c>
    </row>
    <row r="78" spans="1:17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s="8">
        <f t="shared" si="3"/>
        <v>160</v>
      </c>
      <c r="G78" t="s">
        <v>8218</v>
      </c>
      <c r="H78" t="s">
        <v>8223</v>
      </c>
      <c r="I78" t="s">
        <v>8245</v>
      </c>
      <c r="J78">
        <v>1325007358</v>
      </c>
      <c r="K78">
        <v>1319819758</v>
      </c>
      <c r="L78" t="b">
        <v>0</v>
      </c>
      <c r="M78">
        <v>15</v>
      </c>
      <c r="N78" t="b">
        <v>1</v>
      </c>
      <c r="O78" t="s">
        <v>8264</v>
      </c>
      <c r="P78">
        <f t="shared" si="4"/>
        <v>2011</v>
      </c>
      <c r="Q78" s="11">
        <f t="shared" si="5"/>
        <v>40844.691643518519</v>
      </c>
    </row>
    <row r="79" spans="1:17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s="8">
        <f t="shared" si="3"/>
        <v>1170</v>
      </c>
      <c r="G79" t="s">
        <v>8218</v>
      </c>
      <c r="H79" t="s">
        <v>8223</v>
      </c>
      <c r="I79" t="s">
        <v>8245</v>
      </c>
      <c r="J79">
        <v>1337569140</v>
      </c>
      <c r="K79">
        <v>1332991717</v>
      </c>
      <c r="L79" t="b">
        <v>0</v>
      </c>
      <c r="M79">
        <v>26</v>
      </c>
      <c r="N79" t="b">
        <v>1</v>
      </c>
      <c r="O79" t="s">
        <v>8264</v>
      </c>
      <c r="P79">
        <f t="shared" si="4"/>
        <v>2012</v>
      </c>
      <c r="Q79" s="11">
        <f t="shared" si="5"/>
        <v>40997.144872685189</v>
      </c>
    </row>
    <row r="80" spans="1:17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s="8">
        <f t="shared" si="3"/>
        <v>1301</v>
      </c>
      <c r="G80" t="s">
        <v>8218</v>
      </c>
      <c r="H80" t="s">
        <v>8229</v>
      </c>
      <c r="I80" t="s">
        <v>8248</v>
      </c>
      <c r="J80">
        <v>1472751121</v>
      </c>
      <c r="K80">
        <v>1471887121</v>
      </c>
      <c r="L80" t="b">
        <v>0</v>
      </c>
      <c r="M80">
        <v>35</v>
      </c>
      <c r="N80" t="b">
        <v>1</v>
      </c>
      <c r="O80" t="s">
        <v>8264</v>
      </c>
      <c r="P80">
        <f t="shared" si="4"/>
        <v>2016</v>
      </c>
      <c r="Q80" s="11">
        <f t="shared" si="5"/>
        <v>42604.730567129634</v>
      </c>
    </row>
    <row r="81" spans="1:17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s="8">
        <f t="shared" si="3"/>
        <v>351</v>
      </c>
      <c r="G81" t="s">
        <v>8218</v>
      </c>
      <c r="H81" t="s">
        <v>8224</v>
      </c>
      <c r="I81" t="s">
        <v>8246</v>
      </c>
      <c r="J81">
        <v>1398451093</v>
      </c>
      <c r="K81">
        <v>1395859093</v>
      </c>
      <c r="L81" t="b">
        <v>0</v>
      </c>
      <c r="M81">
        <v>41</v>
      </c>
      <c r="N81" t="b">
        <v>1</v>
      </c>
      <c r="O81" t="s">
        <v>8264</v>
      </c>
      <c r="P81">
        <f t="shared" si="4"/>
        <v>2014</v>
      </c>
      <c r="Q81" s="11">
        <f t="shared" si="5"/>
        <v>41724.776539351849</v>
      </c>
    </row>
    <row r="82" spans="1:17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s="8">
        <f t="shared" si="3"/>
        <v>870</v>
      </c>
      <c r="G82" t="s">
        <v>8218</v>
      </c>
      <c r="H82" t="s">
        <v>8223</v>
      </c>
      <c r="I82" t="s">
        <v>8245</v>
      </c>
      <c r="J82">
        <v>1386640856</v>
      </c>
      <c r="K82">
        <v>1383616856</v>
      </c>
      <c r="L82" t="b">
        <v>0</v>
      </c>
      <c r="M82">
        <v>47</v>
      </c>
      <c r="N82" t="b">
        <v>1</v>
      </c>
      <c r="O82" t="s">
        <v>8264</v>
      </c>
      <c r="P82">
        <f t="shared" si="4"/>
        <v>2013</v>
      </c>
      <c r="Q82" s="11">
        <f t="shared" si="5"/>
        <v>41583.083981481483</v>
      </c>
    </row>
    <row r="83" spans="1:17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s="8">
        <f t="shared" si="3"/>
        <v>735</v>
      </c>
      <c r="G83" t="s">
        <v>8218</v>
      </c>
      <c r="H83" t="s">
        <v>8223</v>
      </c>
      <c r="I83" t="s">
        <v>8245</v>
      </c>
      <c r="J83">
        <v>1342234920</v>
      </c>
      <c r="K83">
        <v>1341892127</v>
      </c>
      <c r="L83" t="b">
        <v>0</v>
      </c>
      <c r="M83">
        <v>28</v>
      </c>
      <c r="N83" t="b">
        <v>1</v>
      </c>
      <c r="O83" t="s">
        <v>8264</v>
      </c>
      <c r="P83">
        <f t="shared" si="4"/>
        <v>2012</v>
      </c>
      <c r="Q83" s="11">
        <f t="shared" si="5"/>
        <v>41100.158877314818</v>
      </c>
    </row>
    <row r="84" spans="1:17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s="8">
        <f t="shared" si="3"/>
        <v>0.5</v>
      </c>
      <c r="G84" t="s">
        <v>8218</v>
      </c>
      <c r="H84" t="s">
        <v>8223</v>
      </c>
      <c r="I84" t="s">
        <v>8245</v>
      </c>
      <c r="J84">
        <v>1318189261</v>
      </c>
      <c r="K84">
        <v>1315597261</v>
      </c>
      <c r="L84" t="b">
        <v>0</v>
      </c>
      <c r="M84">
        <v>100</v>
      </c>
      <c r="N84" t="b">
        <v>1</v>
      </c>
      <c r="O84" t="s">
        <v>8264</v>
      </c>
      <c r="P84">
        <f t="shared" si="4"/>
        <v>2011</v>
      </c>
      <c r="Q84" s="11">
        <f t="shared" si="5"/>
        <v>40795.820150462961</v>
      </c>
    </row>
    <row r="85" spans="1:17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s="8">
        <f t="shared" si="3"/>
        <v>5</v>
      </c>
      <c r="G85" t="s">
        <v>8218</v>
      </c>
      <c r="H85" t="s">
        <v>8224</v>
      </c>
      <c r="I85" t="s">
        <v>8246</v>
      </c>
      <c r="J85">
        <v>1424604600</v>
      </c>
      <c r="K85">
        <v>1423320389</v>
      </c>
      <c r="L85" t="b">
        <v>0</v>
      </c>
      <c r="M85">
        <v>13</v>
      </c>
      <c r="N85" t="b">
        <v>1</v>
      </c>
      <c r="O85" t="s">
        <v>8264</v>
      </c>
      <c r="P85">
        <f t="shared" si="4"/>
        <v>2015</v>
      </c>
      <c r="Q85" s="11">
        <f t="shared" si="5"/>
        <v>42042.615613425922</v>
      </c>
    </row>
    <row r="86" spans="1:17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s="8">
        <f t="shared" si="3"/>
        <v>0</v>
      </c>
      <c r="G86" t="s">
        <v>8218</v>
      </c>
      <c r="H86" t="s">
        <v>8223</v>
      </c>
      <c r="I86" t="s">
        <v>8245</v>
      </c>
      <c r="J86">
        <v>1305483086</v>
      </c>
      <c r="K86">
        <v>1302891086</v>
      </c>
      <c r="L86" t="b">
        <v>0</v>
      </c>
      <c r="M86">
        <v>7</v>
      </c>
      <c r="N86" t="b">
        <v>1</v>
      </c>
      <c r="O86" t="s">
        <v>8264</v>
      </c>
      <c r="P86">
        <f t="shared" si="4"/>
        <v>2011</v>
      </c>
      <c r="Q86" s="11">
        <f t="shared" si="5"/>
        <v>40648.757939814815</v>
      </c>
    </row>
    <row r="87" spans="1:17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s="8">
        <f t="shared" si="3"/>
        <v>306</v>
      </c>
      <c r="G87" t="s">
        <v>8218</v>
      </c>
      <c r="H87" t="s">
        <v>8223</v>
      </c>
      <c r="I87" t="s">
        <v>8245</v>
      </c>
      <c r="J87">
        <v>1316746837</v>
      </c>
      <c r="K87">
        <v>1314154837</v>
      </c>
      <c r="L87" t="b">
        <v>0</v>
      </c>
      <c r="M87">
        <v>21</v>
      </c>
      <c r="N87" t="b">
        <v>1</v>
      </c>
      <c r="O87" t="s">
        <v>8264</v>
      </c>
      <c r="P87">
        <f t="shared" si="4"/>
        <v>2011</v>
      </c>
      <c r="Q87" s="11">
        <f t="shared" si="5"/>
        <v>40779.125428240739</v>
      </c>
    </row>
    <row r="88" spans="1:17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s="8">
        <f t="shared" si="3"/>
        <v>388</v>
      </c>
      <c r="G88" t="s">
        <v>8218</v>
      </c>
      <c r="H88" t="s">
        <v>8229</v>
      </c>
      <c r="I88" t="s">
        <v>8248</v>
      </c>
      <c r="J88">
        <v>1451226045</v>
      </c>
      <c r="K88">
        <v>1444828845</v>
      </c>
      <c r="L88" t="b">
        <v>0</v>
      </c>
      <c r="M88">
        <v>17</v>
      </c>
      <c r="N88" t="b">
        <v>1</v>
      </c>
      <c r="O88" t="s">
        <v>8264</v>
      </c>
      <c r="P88">
        <f t="shared" si="4"/>
        <v>2015</v>
      </c>
      <c r="Q88" s="11">
        <f t="shared" si="5"/>
        <v>42291.556076388893</v>
      </c>
    </row>
    <row r="89" spans="1:17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s="8">
        <f t="shared" si="3"/>
        <v>115</v>
      </c>
      <c r="G89" t="s">
        <v>8218</v>
      </c>
      <c r="H89" t="s">
        <v>8223</v>
      </c>
      <c r="I89" t="s">
        <v>8245</v>
      </c>
      <c r="J89">
        <v>1275529260</v>
      </c>
      <c r="K89">
        <v>1274705803</v>
      </c>
      <c r="L89" t="b">
        <v>0</v>
      </c>
      <c r="M89">
        <v>25</v>
      </c>
      <c r="N89" t="b">
        <v>1</v>
      </c>
      <c r="O89" t="s">
        <v>8264</v>
      </c>
      <c r="P89">
        <f t="shared" si="4"/>
        <v>2010</v>
      </c>
      <c r="Q89" s="11">
        <f t="shared" si="5"/>
        <v>40322.53938657407</v>
      </c>
    </row>
    <row r="90" spans="1:17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s="8">
        <f t="shared" si="3"/>
        <v>100</v>
      </c>
      <c r="G90" t="s">
        <v>8218</v>
      </c>
      <c r="H90" t="s">
        <v>8223</v>
      </c>
      <c r="I90" t="s">
        <v>8245</v>
      </c>
      <c r="J90">
        <v>1403452131</v>
      </c>
      <c r="K90">
        <v>1401205731</v>
      </c>
      <c r="L90" t="b">
        <v>0</v>
      </c>
      <c r="M90">
        <v>60</v>
      </c>
      <c r="N90" t="b">
        <v>1</v>
      </c>
      <c r="O90" t="s">
        <v>8264</v>
      </c>
      <c r="P90">
        <f t="shared" si="4"/>
        <v>2014</v>
      </c>
      <c r="Q90" s="11">
        <f t="shared" si="5"/>
        <v>41786.65892361111</v>
      </c>
    </row>
    <row r="91" spans="1:17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s="8">
        <f t="shared" si="3"/>
        <v>904</v>
      </c>
      <c r="G91" t="s">
        <v>8218</v>
      </c>
      <c r="H91" t="s">
        <v>8223</v>
      </c>
      <c r="I91" t="s">
        <v>8245</v>
      </c>
      <c r="J91">
        <v>1370196192</v>
      </c>
      <c r="K91">
        <v>1368036192</v>
      </c>
      <c r="L91" t="b">
        <v>0</v>
      </c>
      <c r="M91">
        <v>56</v>
      </c>
      <c r="N91" t="b">
        <v>1</v>
      </c>
      <c r="O91" t="s">
        <v>8264</v>
      </c>
      <c r="P91">
        <f t="shared" si="4"/>
        <v>2013</v>
      </c>
      <c r="Q91" s="11">
        <f t="shared" si="5"/>
        <v>41402.752222222225</v>
      </c>
    </row>
    <row r="92" spans="1:17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s="8">
        <f t="shared" si="3"/>
        <v>2</v>
      </c>
      <c r="G92" t="s">
        <v>8218</v>
      </c>
      <c r="H92" t="s">
        <v>8223</v>
      </c>
      <c r="I92" t="s">
        <v>8245</v>
      </c>
      <c r="J92">
        <v>1310454499</v>
      </c>
      <c r="K92">
        <v>1307862499</v>
      </c>
      <c r="L92" t="b">
        <v>0</v>
      </c>
      <c r="M92">
        <v>16</v>
      </c>
      <c r="N92" t="b">
        <v>1</v>
      </c>
      <c r="O92" t="s">
        <v>8264</v>
      </c>
      <c r="P92">
        <f t="shared" si="4"/>
        <v>2011</v>
      </c>
      <c r="Q92" s="11">
        <f t="shared" si="5"/>
        <v>40706.297442129631</v>
      </c>
    </row>
    <row r="93" spans="1:17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s="8">
        <f t="shared" si="3"/>
        <v>600</v>
      </c>
      <c r="G93" t="s">
        <v>8218</v>
      </c>
      <c r="H93" t="s">
        <v>8223</v>
      </c>
      <c r="I93" t="s">
        <v>8245</v>
      </c>
      <c r="J93">
        <v>1305625164</v>
      </c>
      <c r="K93">
        <v>1300354764</v>
      </c>
      <c r="L93" t="b">
        <v>0</v>
      </c>
      <c r="M93">
        <v>46</v>
      </c>
      <c r="N93" t="b">
        <v>1</v>
      </c>
      <c r="O93" t="s">
        <v>8264</v>
      </c>
      <c r="P93">
        <f t="shared" si="4"/>
        <v>2011</v>
      </c>
      <c r="Q93" s="11">
        <f t="shared" si="5"/>
        <v>40619.402361111112</v>
      </c>
    </row>
    <row r="94" spans="1:17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s="8">
        <f t="shared" si="3"/>
        <v>260</v>
      </c>
      <c r="G94" t="s">
        <v>8218</v>
      </c>
      <c r="H94" t="s">
        <v>8228</v>
      </c>
      <c r="I94" t="s">
        <v>8250</v>
      </c>
      <c r="J94">
        <v>1485936000</v>
      </c>
      <c r="K94">
        <v>1481949983</v>
      </c>
      <c r="L94" t="b">
        <v>0</v>
      </c>
      <c r="M94">
        <v>43</v>
      </c>
      <c r="N94" t="b">
        <v>1</v>
      </c>
      <c r="O94" t="s">
        <v>8264</v>
      </c>
      <c r="P94">
        <f t="shared" si="4"/>
        <v>2016</v>
      </c>
      <c r="Q94" s="11">
        <f t="shared" si="5"/>
        <v>42721.198877314819</v>
      </c>
    </row>
    <row r="95" spans="1:17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s="8">
        <f t="shared" si="3"/>
        <v>106</v>
      </c>
      <c r="G95" t="s">
        <v>8218</v>
      </c>
      <c r="H95" t="s">
        <v>8223</v>
      </c>
      <c r="I95" t="s">
        <v>8245</v>
      </c>
      <c r="J95">
        <v>1341349200</v>
      </c>
      <c r="K95">
        <v>1338928537</v>
      </c>
      <c r="L95" t="b">
        <v>0</v>
      </c>
      <c r="M95">
        <v>15</v>
      </c>
      <c r="N95" t="b">
        <v>1</v>
      </c>
      <c r="O95" t="s">
        <v>8264</v>
      </c>
      <c r="P95">
        <f t="shared" si="4"/>
        <v>2012</v>
      </c>
      <c r="Q95" s="11">
        <f t="shared" si="5"/>
        <v>41065.858067129629</v>
      </c>
    </row>
    <row r="96" spans="1:17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s="8">
        <f t="shared" si="3"/>
        <v>10</v>
      </c>
      <c r="G96" t="s">
        <v>8218</v>
      </c>
      <c r="H96" t="s">
        <v>8224</v>
      </c>
      <c r="I96" t="s">
        <v>8246</v>
      </c>
      <c r="J96">
        <v>1396890822</v>
      </c>
      <c r="K96">
        <v>1395162822</v>
      </c>
      <c r="L96" t="b">
        <v>0</v>
      </c>
      <c r="M96">
        <v>12</v>
      </c>
      <c r="N96" t="b">
        <v>1</v>
      </c>
      <c r="O96" t="s">
        <v>8264</v>
      </c>
      <c r="P96">
        <f t="shared" si="4"/>
        <v>2014</v>
      </c>
      <c r="Q96" s="11">
        <f t="shared" si="5"/>
        <v>41716.717847222222</v>
      </c>
    </row>
    <row r="97" spans="1:17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s="8">
        <f t="shared" si="3"/>
        <v>110</v>
      </c>
      <c r="G97" t="s">
        <v>8218</v>
      </c>
      <c r="H97" t="s">
        <v>8223</v>
      </c>
      <c r="I97" t="s">
        <v>8245</v>
      </c>
      <c r="J97">
        <v>1330214841</v>
      </c>
      <c r="K97">
        <v>1327622841</v>
      </c>
      <c r="L97" t="b">
        <v>0</v>
      </c>
      <c r="M97">
        <v>21</v>
      </c>
      <c r="N97" t="b">
        <v>1</v>
      </c>
      <c r="O97" t="s">
        <v>8264</v>
      </c>
      <c r="P97">
        <f t="shared" si="4"/>
        <v>2012</v>
      </c>
      <c r="Q97" s="11">
        <f t="shared" si="5"/>
        <v>40935.005104166667</v>
      </c>
    </row>
    <row r="98" spans="1:17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s="8">
        <f t="shared" si="3"/>
        <v>220</v>
      </c>
      <c r="G98" t="s">
        <v>8218</v>
      </c>
      <c r="H98" t="s">
        <v>8223</v>
      </c>
      <c r="I98" t="s">
        <v>8245</v>
      </c>
      <c r="J98">
        <v>1280631600</v>
      </c>
      <c r="K98">
        <v>1274889241</v>
      </c>
      <c r="L98" t="b">
        <v>0</v>
      </c>
      <c r="M98">
        <v>34</v>
      </c>
      <c r="N98" t="b">
        <v>1</v>
      </c>
      <c r="O98" t="s">
        <v>8264</v>
      </c>
      <c r="P98">
        <f t="shared" si="4"/>
        <v>2010</v>
      </c>
      <c r="Q98" s="11">
        <f t="shared" si="5"/>
        <v>40324.662511574075</v>
      </c>
    </row>
    <row r="99" spans="1:17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s="8">
        <f t="shared" si="3"/>
        <v>25</v>
      </c>
      <c r="G99" t="s">
        <v>8218</v>
      </c>
      <c r="H99" t="s">
        <v>8223</v>
      </c>
      <c r="I99" t="s">
        <v>8245</v>
      </c>
      <c r="J99">
        <v>1310440482</v>
      </c>
      <c r="K99">
        <v>1307848482</v>
      </c>
      <c r="L99" t="b">
        <v>0</v>
      </c>
      <c r="M99">
        <v>8</v>
      </c>
      <c r="N99" t="b">
        <v>1</v>
      </c>
      <c r="O99" t="s">
        <v>8264</v>
      </c>
      <c r="P99">
        <f t="shared" si="4"/>
        <v>2011</v>
      </c>
      <c r="Q99" s="11">
        <f t="shared" si="5"/>
        <v>40706.135208333333</v>
      </c>
    </row>
    <row r="100" spans="1:17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s="8">
        <f t="shared" si="3"/>
        <v>200</v>
      </c>
      <c r="G100" t="s">
        <v>8218</v>
      </c>
      <c r="H100" t="s">
        <v>8223</v>
      </c>
      <c r="I100" t="s">
        <v>8245</v>
      </c>
      <c r="J100">
        <v>1354923000</v>
      </c>
      <c r="K100">
        <v>1351796674</v>
      </c>
      <c r="L100" t="b">
        <v>0</v>
      </c>
      <c r="M100">
        <v>60</v>
      </c>
      <c r="N100" t="b">
        <v>1</v>
      </c>
      <c r="O100" t="s">
        <v>8264</v>
      </c>
      <c r="P100">
        <f t="shared" si="4"/>
        <v>2012</v>
      </c>
      <c r="Q100" s="11">
        <f t="shared" si="5"/>
        <v>41214.79483796296</v>
      </c>
    </row>
    <row r="101" spans="1:17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s="8">
        <f t="shared" si="3"/>
        <v>90.289999999999964</v>
      </c>
      <c r="G101" t="s">
        <v>8218</v>
      </c>
      <c r="H101" t="s">
        <v>8223</v>
      </c>
      <c r="I101" t="s">
        <v>8245</v>
      </c>
      <c r="J101">
        <v>1390426799</v>
      </c>
      <c r="K101">
        <v>1387834799</v>
      </c>
      <c r="L101" t="b">
        <v>0</v>
      </c>
      <c r="M101">
        <v>39</v>
      </c>
      <c r="N101" t="b">
        <v>1</v>
      </c>
      <c r="O101" t="s">
        <v>8264</v>
      </c>
      <c r="P101">
        <f t="shared" si="4"/>
        <v>2013</v>
      </c>
      <c r="Q101" s="11">
        <f t="shared" si="5"/>
        <v>41631.902766203704</v>
      </c>
    </row>
    <row r="102" spans="1:17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s="8">
        <f t="shared" si="3"/>
        <v>0</v>
      </c>
      <c r="G102" t="s">
        <v>8218</v>
      </c>
      <c r="H102" t="s">
        <v>8223</v>
      </c>
      <c r="I102" t="s">
        <v>8245</v>
      </c>
      <c r="J102">
        <v>1352055886</v>
      </c>
      <c r="K102">
        <v>1350324286</v>
      </c>
      <c r="L102" t="b">
        <v>0</v>
      </c>
      <c r="M102">
        <v>26</v>
      </c>
      <c r="N102" t="b">
        <v>1</v>
      </c>
      <c r="O102" t="s">
        <v>8264</v>
      </c>
      <c r="P102">
        <f t="shared" si="4"/>
        <v>2012</v>
      </c>
      <c r="Q102" s="11">
        <f t="shared" si="5"/>
        <v>41197.753310185188</v>
      </c>
    </row>
    <row r="103" spans="1:17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s="8">
        <f t="shared" si="3"/>
        <v>0</v>
      </c>
      <c r="G103" t="s">
        <v>8218</v>
      </c>
      <c r="H103" t="s">
        <v>8223</v>
      </c>
      <c r="I103" t="s">
        <v>8245</v>
      </c>
      <c r="J103">
        <v>1359052710</v>
      </c>
      <c r="K103">
        <v>1356979110</v>
      </c>
      <c r="L103" t="b">
        <v>0</v>
      </c>
      <c r="M103">
        <v>35</v>
      </c>
      <c r="N103" t="b">
        <v>1</v>
      </c>
      <c r="O103" t="s">
        <v>8264</v>
      </c>
      <c r="P103">
        <f t="shared" si="4"/>
        <v>2012</v>
      </c>
      <c r="Q103" s="11">
        <f t="shared" si="5"/>
        <v>41274.776736111111</v>
      </c>
    </row>
    <row r="104" spans="1:17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s="8">
        <f t="shared" si="3"/>
        <v>1665</v>
      </c>
      <c r="G104" t="s">
        <v>8218</v>
      </c>
      <c r="H104" t="s">
        <v>8223</v>
      </c>
      <c r="I104" t="s">
        <v>8245</v>
      </c>
      <c r="J104">
        <v>1293073733</v>
      </c>
      <c r="K104">
        <v>1290481733</v>
      </c>
      <c r="L104" t="b">
        <v>0</v>
      </c>
      <c r="M104">
        <v>65</v>
      </c>
      <c r="N104" t="b">
        <v>1</v>
      </c>
      <c r="O104" t="s">
        <v>8264</v>
      </c>
      <c r="P104">
        <f t="shared" si="4"/>
        <v>2010</v>
      </c>
      <c r="Q104" s="11">
        <f t="shared" si="5"/>
        <v>40505.131168981483</v>
      </c>
    </row>
    <row r="105" spans="1:17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s="8">
        <f t="shared" si="3"/>
        <v>67</v>
      </c>
      <c r="G105" t="s">
        <v>8218</v>
      </c>
      <c r="H105" t="s">
        <v>8224</v>
      </c>
      <c r="I105" t="s">
        <v>8246</v>
      </c>
      <c r="J105">
        <v>1394220030</v>
      </c>
      <c r="K105">
        <v>1392232830</v>
      </c>
      <c r="L105" t="b">
        <v>0</v>
      </c>
      <c r="M105">
        <v>49</v>
      </c>
      <c r="N105" t="b">
        <v>1</v>
      </c>
      <c r="O105" t="s">
        <v>8264</v>
      </c>
      <c r="P105">
        <f t="shared" si="4"/>
        <v>2014</v>
      </c>
      <c r="Q105" s="11">
        <f t="shared" si="5"/>
        <v>41682.805902777778</v>
      </c>
    </row>
    <row r="106" spans="1:17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s="8">
        <f t="shared" si="3"/>
        <v>100</v>
      </c>
      <c r="G106" t="s">
        <v>8218</v>
      </c>
      <c r="H106" t="s">
        <v>8223</v>
      </c>
      <c r="I106" t="s">
        <v>8245</v>
      </c>
      <c r="J106">
        <v>1301792400</v>
      </c>
      <c r="K106">
        <v>1299775266</v>
      </c>
      <c r="L106" t="b">
        <v>0</v>
      </c>
      <c r="M106">
        <v>10</v>
      </c>
      <c r="N106" t="b">
        <v>1</v>
      </c>
      <c r="O106" t="s">
        <v>8264</v>
      </c>
      <c r="P106">
        <f t="shared" si="4"/>
        <v>2011</v>
      </c>
      <c r="Q106" s="11">
        <f t="shared" si="5"/>
        <v>40612.695208333331</v>
      </c>
    </row>
    <row r="107" spans="1:17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s="8">
        <f t="shared" si="3"/>
        <v>163</v>
      </c>
      <c r="G107" t="s">
        <v>8218</v>
      </c>
      <c r="H107" t="s">
        <v>8223</v>
      </c>
      <c r="I107" t="s">
        <v>8245</v>
      </c>
      <c r="J107">
        <v>1463184000</v>
      </c>
      <c r="K107">
        <v>1461605020</v>
      </c>
      <c r="L107" t="b">
        <v>0</v>
      </c>
      <c r="M107">
        <v>60</v>
      </c>
      <c r="N107" t="b">
        <v>1</v>
      </c>
      <c r="O107" t="s">
        <v>8264</v>
      </c>
      <c r="P107">
        <f t="shared" si="4"/>
        <v>2016</v>
      </c>
      <c r="Q107" s="11">
        <f t="shared" si="5"/>
        <v>42485.724768518514</v>
      </c>
    </row>
    <row r="108" spans="1:17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s="8">
        <f t="shared" si="3"/>
        <v>25</v>
      </c>
      <c r="G108" t="s">
        <v>8218</v>
      </c>
      <c r="H108" t="s">
        <v>8223</v>
      </c>
      <c r="I108" t="s">
        <v>8245</v>
      </c>
      <c r="J108">
        <v>1333391901</v>
      </c>
      <c r="K108">
        <v>1332182301</v>
      </c>
      <c r="L108" t="b">
        <v>0</v>
      </c>
      <c r="M108">
        <v>27</v>
      </c>
      <c r="N108" t="b">
        <v>1</v>
      </c>
      <c r="O108" t="s">
        <v>8264</v>
      </c>
      <c r="P108">
        <f t="shared" si="4"/>
        <v>2012</v>
      </c>
      <c r="Q108" s="11">
        <f t="shared" si="5"/>
        <v>40987.776631944449</v>
      </c>
    </row>
    <row r="109" spans="1:17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s="8">
        <f t="shared" si="3"/>
        <v>185</v>
      </c>
      <c r="G109" t="s">
        <v>8218</v>
      </c>
      <c r="H109" t="s">
        <v>8223</v>
      </c>
      <c r="I109" t="s">
        <v>8245</v>
      </c>
      <c r="J109">
        <v>1303688087</v>
      </c>
      <c r="K109">
        <v>1301787287</v>
      </c>
      <c r="L109" t="b">
        <v>0</v>
      </c>
      <c r="M109">
        <v>69</v>
      </c>
      <c r="N109" t="b">
        <v>1</v>
      </c>
      <c r="O109" t="s">
        <v>8264</v>
      </c>
      <c r="P109">
        <f t="shared" si="4"/>
        <v>2011</v>
      </c>
      <c r="Q109" s="11">
        <f t="shared" si="5"/>
        <v>40635.982488425929</v>
      </c>
    </row>
    <row r="110" spans="1:17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s="8">
        <f t="shared" si="3"/>
        <v>2200</v>
      </c>
      <c r="G110" t="s">
        <v>8218</v>
      </c>
      <c r="H110" t="s">
        <v>8223</v>
      </c>
      <c r="I110" t="s">
        <v>8245</v>
      </c>
      <c r="J110">
        <v>1370011370</v>
      </c>
      <c r="K110">
        <v>1364827370</v>
      </c>
      <c r="L110" t="b">
        <v>0</v>
      </c>
      <c r="M110">
        <v>47</v>
      </c>
      <c r="N110" t="b">
        <v>1</v>
      </c>
      <c r="O110" t="s">
        <v>8264</v>
      </c>
      <c r="P110">
        <f t="shared" si="4"/>
        <v>2013</v>
      </c>
      <c r="Q110" s="11">
        <f t="shared" si="5"/>
        <v>41365.613078703704</v>
      </c>
    </row>
    <row r="111" spans="1:17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s="8">
        <f t="shared" si="3"/>
        <v>1195</v>
      </c>
      <c r="G111" t="s">
        <v>8218</v>
      </c>
      <c r="H111" t="s">
        <v>8223</v>
      </c>
      <c r="I111" t="s">
        <v>8245</v>
      </c>
      <c r="J111">
        <v>1298680630</v>
      </c>
      <c r="K111">
        <v>1296088630</v>
      </c>
      <c r="L111" t="b">
        <v>0</v>
      </c>
      <c r="M111">
        <v>47</v>
      </c>
      <c r="N111" t="b">
        <v>1</v>
      </c>
      <c r="O111" t="s">
        <v>8264</v>
      </c>
      <c r="P111">
        <f t="shared" si="4"/>
        <v>2011</v>
      </c>
      <c r="Q111" s="11">
        <f t="shared" si="5"/>
        <v>40570.025810185187</v>
      </c>
    </row>
    <row r="112" spans="1:17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s="8">
        <f t="shared" si="3"/>
        <v>400</v>
      </c>
      <c r="G112" t="s">
        <v>8218</v>
      </c>
      <c r="H112" t="s">
        <v>8223</v>
      </c>
      <c r="I112" t="s">
        <v>8245</v>
      </c>
      <c r="J112">
        <v>1384408740</v>
      </c>
      <c r="K112">
        <v>1381445253</v>
      </c>
      <c r="L112" t="b">
        <v>0</v>
      </c>
      <c r="M112">
        <v>26</v>
      </c>
      <c r="N112" t="b">
        <v>1</v>
      </c>
      <c r="O112" t="s">
        <v>8264</v>
      </c>
      <c r="P112">
        <f t="shared" si="4"/>
        <v>2013</v>
      </c>
      <c r="Q112" s="11">
        <f t="shared" si="5"/>
        <v>41557.949687500004</v>
      </c>
    </row>
    <row r="113" spans="1:17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s="8">
        <f t="shared" si="3"/>
        <v>1910</v>
      </c>
      <c r="G113" t="s">
        <v>8218</v>
      </c>
      <c r="H113" t="s">
        <v>8225</v>
      </c>
      <c r="I113" t="s">
        <v>8247</v>
      </c>
      <c r="J113">
        <v>1433059187</v>
      </c>
      <c r="K113">
        <v>1430467187</v>
      </c>
      <c r="L113" t="b">
        <v>0</v>
      </c>
      <c r="M113">
        <v>53</v>
      </c>
      <c r="N113" t="b">
        <v>1</v>
      </c>
      <c r="O113" t="s">
        <v>8264</v>
      </c>
      <c r="P113">
        <f t="shared" si="4"/>
        <v>2015</v>
      </c>
      <c r="Q113" s="11">
        <f t="shared" si="5"/>
        <v>42125.333182870367</v>
      </c>
    </row>
    <row r="114" spans="1:17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s="8">
        <f t="shared" si="3"/>
        <v>200</v>
      </c>
      <c r="G114" t="s">
        <v>8218</v>
      </c>
      <c r="H114" t="s">
        <v>8223</v>
      </c>
      <c r="I114" t="s">
        <v>8245</v>
      </c>
      <c r="J114">
        <v>1397354400</v>
      </c>
      <c r="K114">
        <v>1395277318</v>
      </c>
      <c r="L114" t="b">
        <v>0</v>
      </c>
      <c r="M114">
        <v>81</v>
      </c>
      <c r="N114" t="b">
        <v>1</v>
      </c>
      <c r="O114" t="s">
        <v>8264</v>
      </c>
      <c r="P114">
        <f t="shared" si="4"/>
        <v>2014</v>
      </c>
      <c r="Q114" s="11">
        <f t="shared" si="5"/>
        <v>41718.043032407404</v>
      </c>
    </row>
    <row r="115" spans="1:17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s="8">
        <f t="shared" si="3"/>
        <v>2050</v>
      </c>
      <c r="G115" t="s">
        <v>8218</v>
      </c>
      <c r="H115" t="s">
        <v>8223</v>
      </c>
      <c r="I115" t="s">
        <v>8245</v>
      </c>
      <c r="J115">
        <v>1312642800</v>
      </c>
      <c r="K115">
        <v>1311963128</v>
      </c>
      <c r="L115" t="b">
        <v>0</v>
      </c>
      <c r="M115">
        <v>78</v>
      </c>
      <c r="N115" t="b">
        <v>1</v>
      </c>
      <c r="O115" t="s">
        <v>8264</v>
      </c>
      <c r="P115">
        <f t="shared" si="4"/>
        <v>2011</v>
      </c>
      <c r="Q115" s="11">
        <f t="shared" si="5"/>
        <v>40753.758425925924</v>
      </c>
    </row>
    <row r="116" spans="1:17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s="8">
        <f t="shared" si="3"/>
        <v>100</v>
      </c>
      <c r="G116" t="s">
        <v>8218</v>
      </c>
      <c r="H116" t="s">
        <v>8223</v>
      </c>
      <c r="I116" t="s">
        <v>8245</v>
      </c>
      <c r="J116">
        <v>1326436488</v>
      </c>
      <c r="K116">
        <v>1321252488</v>
      </c>
      <c r="L116" t="b">
        <v>0</v>
      </c>
      <c r="M116">
        <v>35</v>
      </c>
      <c r="N116" t="b">
        <v>1</v>
      </c>
      <c r="O116" t="s">
        <v>8264</v>
      </c>
      <c r="P116">
        <f t="shared" si="4"/>
        <v>2011</v>
      </c>
      <c r="Q116" s="11">
        <f t="shared" si="5"/>
        <v>40861.27416666667</v>
      </c>
    </row>
    <row r="117" spans="1:17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s="8">
        <f t="shared" si="3"/>
        <v>182</v>
      </c>
      <c r="G117" t="s">
        <v>8218</v>
      </c>
      <c r="H117" t="s">
        <v>8223</v>
      </c>
      <c r="I117" t="s">
        <v>8245</v>
      </c>
      <c r="J117">
        <v>1328377444</v>
      </c>
      <c r="K117">
        <v>1326217444</v>
      </c>
      <c r="L117" t="b">
        <v>0</v>
      </c>
      <c r="M117">
        <v>22</v>
      </c>
      <c r="N117" t="b">
        <v>1</v>
      </c>
      <c r="O117" t="s">
        <v>8264</v>
      </c>
      <c r="P117">
        <f t="shared" si="4"/>
        <v>2012</v>
      </c>
      <c r="Q117" s="11">
        <f t="shared" si="5"/>
        <v>40918.738935185182</v>
      </c>
    </row>
    <row r="118" spans="1:17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s="8">
        <f t="shared" si="3"/>
        <v>478</v>
      </c>
      <c r="G118" t="s">
        <v>8218</v>
      </c>
      <c r="H118" t="s">
        <v>8223</v>
      </c>
      <c r="I118" t="s">
        <v>8245</v>
      </c>
      <c r="J118">
        <v>1302260155</v>
      </c>
      <c r="K118">
        <v>1298289355</v>
      </c>
      <c r="L118" t="b">
        <v>0</v>
      </c>
      <c r="M118">
        <v>57</v>
      </c>
      <c r="N118" t="b">
        <v>1</v>
      </c>
      <c r="O118" t="s">
        <v>8264</v>
      </c>
      <c r="P118">
        <f t="shared" si="4"/>
        <v>2011</v>
      </c>
      <c r="Q118" s="11">
        <f t="shared" si="5"/>
        <v>40595.497164351851</v>
      </c>
    </row>
    <row r="119" spans="1:17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s="8">
        <f t="shared" si="3"/>
        <v>22.220000000000255</v>
      </c>
      <c r="G119" t="s">
        <v>8218</v>
      </c>
      <c r="H119" t="s">
        <v>8223</v>
      </c>
      <c r="I119" t="s">
        <v>8245</v>
      </c>
      <c r="J119">
        <v>1276110000</v>
      </c>
      <c r="K119">
        <v>1268337744</v>
      </c>
      <c r="L119" t="b">
        <v>0</v>
      </c>
      <c r="M119">
        <v>27</v>
      </c>
      <c r="N119" t="b">
        <v>1</v>
      </c>
      <c r="O119" t="s">
        <v>8264</v>
      </c>
      <c r="P119">
        <f t="shared" si="4"/>
        <v>2010</v>
      </c>
      <c r="Q119" s="11">
        <f t="shared" si="5"/>
        <v>40248.834999999999</v>
      </c>
    </row>
    <row r="120" spans="1:17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s="8">
        <f t="shared" si="3"/>
        <v>651.57999999999993</v>
      </c>
      <c r="G120" t="s">
        <v>8218</v>
      </c>
      <c r="H120" t="s">
        <v>8223</v>
      </c>
      <c r="I120" t="s">
        <v>8245</v>
      </c>
      <c r="J120">
        <v>1311902236</v>
      </c>
      <c r="K120">
        <v>1309310236</v>
      </c>
      <c r="L120" t="b">
        <v>0</v>
      </c>
      <c r="M120">
        <v>39</v>
      </c>
      <c r="N120" t="b">
        <v>1</v>
      </c>
      <c r="O120" t="s">
        <v>8264</v>
      </c>
      <c r="P120">
        <f t="shared" si="4"/>
        <v>2011</v>
      </c>
      <c r="Q120" s="11">
        <f t="shared" si="5"/>
        <v>40723.053657407407</v>
      </c>
    </row>
    <row r="121" spans="1:17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s="8">
        <f t="shared" si="3"/>
        <v>148.09999999999991</v>
      </c>
      <c r="G121" t="s">
        <v>8218</v>
      </c>
      <c r="H121" t="s">
        <v>8223</v>
      </c>
      <c r="I121" t="s">
        <v>8245</v>
      </c>
      <c r="J121">
        <v>1313276400</v>
      </c>
      <c r="K121">
        <v>1310693986</v>
      </c>
      <c r="L121" t="b">
        <v>0</v>
      </c>
      <c r="M121">
        <v>37</v>
      </c>
      <c r="N121" t="b">
        <v>1</v>
      </c>
      <c r="O121" t="s">
        <v>8264</v>
      </c>
      <c r="P121">
        <f t="shared" si="4"/>
        <v>2011</v>
      </c>
      <c r="Q121" s="11">
        <f t="shared" si="5"/>
        <v>40739.069282407407</v>
      </c>
    </row>
    <row r="122" spans="1:17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s="8">
        <f t="shared" si="3"/>
        <v>-69990</v>
      </c>
      <c r="G122" t="s">
        <v>8219</v>
      </c>
      <c r="H122" t="s">
        <v>8230</v>
      </c>
      <c r="I122" t="s">
        <v>8251</v>
      </c>
      <c r="J122">
        <v>1475457107</v>
      </c>
      <c r="K122">
        <v>1472865107</v>
      </c>
      <c r="L122" t="b">
        <v>0</v>
      </c>
      <c r="M122">
        <v>1</v>
      </c>
      <c r="N122" t="b">
        <v>0</v>
      </c>
      <c r="O122" t="s">
        <v>8265</v>
      </c>
      <c r="P122">
        <f t="shared" si="4"/>
        <v>2016</v>
      </c>
      <c r="Q122" s="11">
        <f t="shared" si="5"/>
        <v>42616.049849537041</v>
      </c>
    </row>
    <row r="123" spans="1:17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s="8">
        <f t="shared" si="3"/>
        <v>-2999</v>
      </c>
      <c r="G123" t="s">
        <v>8219</v>
      </c>
      <c r="H123" t="s">
        <v>8223</v>
      </c>
      <c r="I123" t="s">
        <v>8245</v>
      </c>
      <c r="J123">
        <v>1429352160</v>
      </c>
      <c r="K123">
        <v>1427993710</v>
      </c>
      <c r="L123" t="b">
        <v>0</v>
      </c>
      <c r="M123">
        <v>1</v>
      </c>
      <c r="N123" t="b">
        <v>0</v>
      </c>
      <c r="O123" t="s">
        <v>8265</v>
      </c>
      <c r="P123">
        <f t="shared" si="4"/>
        <v>2015</v>
      </c>
      <c r="Q123" s="11">
        <f t="shared" si="5"/>
        <v>42096.704976851848</v>
      </c>
    </row>
    <row r="124" spans="1:17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s="8">
        <f t="shared" si="3"/>
        <v>-100000000</v>
      </c>
      <c r="G124" t="s">
        <v>8219</v>
      </c>
      <c r="H124" t="s">
        <v>8223</v>
      </c>
      <c r="I124" t="s">
        <v>8245</v>
      </c>
      <c r="J124">
        <v>1476094907</v>
      </c>
      <c r="K124">
        <v>1470910907</v>
      </c>
      <c r="L124" t="b">
        <v>0</v>
      </c>
      <c r="M124">
        <v>0</v>
      </c>
      <c r="N124" t="b">
        <v>0</v>
      </c>
      <c r="O124" t="s">
        <v>8265</v>
      </c>
      <c r="P124">
        <f t="shared" si="4"/>
        <v>2016</v>
      </c>
      <c r="Q124" s="11">
        <f t="shared" si="5"/>
        <v>42593.431793981479</v>
      </c>
    </row>
    <row r="125" spans="1:17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s="8">
        <f t="shared" si="3"/>
        <v>-54849</v>
      </c>
      <c r="G125" t="s">
        <v>8219</v>
      </c>
      <c r="H125" t="s">
        <v>8223</v>
      </c>
      <c r="I125" t="s">
        <v>8245</v>
      </c>
      <c r="J125">
        <v>1414533600</v>
      </c>
      <c r="K125">
        <v>1411411564</v>
      </c>
      <c r="L125" t="b">
        <v>0</v>
      </c>
      <c r="M125">
        <v>6</v>
      </c>
      <c r="N125" t="b">
        <v>0</v>
      </c>
      <c r="O125" t="s">
        <v>8265</v>
      </c>
      <c r="P125">
        <f t="shared" si="4"/>
        <v>2014</v>
      </c>
      <c r="Q125" s="11">
        <f t="shared" si="5"/>
        <v>41904.781990740739</v>
      </c>
    </row>
    <row r="126" spans="1:17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s="8">
        <f t="shared" si="3"/>
        <v>-4000</v>
      </c>
      <c r="G126" t="s">
        <v>8219</v>
      </c>
      <c r="H126" t="s">
        <v>8223</v>
      </c>
      <c r="I126" t="s">
        <v>8245</v>
      </c>
      <c r="J126">
        <v>1431728242</v>
      </c>
      <c r="K126">
        <v>1429568242</v>
      </c>
      <c r="L126" t="b">
        <v>0</v>
      </c>
      <c r="M126">
        <v>0</v>
      </c>
      <c r="N126" t="b">
        <v>0</v>
      </c>
      <c r="O126" t="s">
        <v>8265</v>
      </c>
      <c r="P126">
        <f t="shared" si="4"/>
        <v>2015</v>
      </c>
      <c r="Q126" s="11">
        <f t="shared" si="5"/>
        <v>42114.928726851853</v>
      </c>
    </row>
    <row r="127" spans="1:17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s="8">
        <f t="shared" si="3"/>
        <v>-430</v>
      </c>
      <c r="G127" t="s">
        <v>8219</v>
      </c>
      <c r="H127" t="s">
        <v>8228</v>
      </c>
      <c r="I127" t="s">
        <v>8250</v>
      </c>
      <c r="J127">
        <v>1486165880</v>
      </c>
      <c r="K127">
        <v>1480981880</v>
      </c>
      <c r="L127" t="b">
        <v>0</v>
      </c>
      <c r="M127">
        <v>6</v>
      </c>
      <c r="N127" t="b">
        <v>0</v>
      </c>
      <c r="O127" t="s">
        <v>8265</v>
      </c>
      <c r="P127">
        <f t="shared" si="4"/>
        <v>2016</v>
      </c>
      <c r="Q127" s="11">
        <f t="shared" si="5"/>
        <v>42709.993981481486</v>
      </c>
    </row>
    <row r="128" spans="1:17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s="8">
        <f t="shared" si="3"/>
        <v>-23613</v>
      </c>
      <c r="G128" t="s">
        <v>8219</v>
      </c>
      <c r="H128" t="s">
        <v>8223</v>
      </c>
      <c r="I128" t="s">
        <v>8245</v>
      </c>
      <c r="J128">
        <v>1433988000</v>
      </c>
      <c r="K128">
        <v>1431353337</v>
      </c>
      <c r="L128" t="b">
        <v>0</v>
      </c>
      <c r="M128">
        <v>13</v>
      </c>
      <c r="N128" t="b">
        <v>0</v>
      </c>
      <c r="O128" t="s">
        <v>8265</v>
      </c>
      <c r="P128">
        <f t="shared" si="4"/>
        <v>2015</v>
      </c>
      <c r="Q128" s="11">
        <f t="shared" si="5"/>
        <v>42135.589548611111</v>
      </c>
    </row>
    <row r="129" spans="1:17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s="8">
        <f t="shared" si="3"/>
        <v>-7810</v>
      </c>
      <c r="G129" t="s">
        <v>8219</v>
      </c>
      <c r="H129" t="s">
        <v>8223</v>
      </c>
      <c r="I129" t="s">
        <v>8245</v>
      </c>
      <c r="J129">
        <v>1428069541</v>
      </c>
      <c r="K129">
        <v>1425481141</v>
      </c>
      <c r="L129" t="b">
        <v>0</v>
      </c>
      <c r="M129">
        <v>4</v>
      </c>
      <c r="N129" t="b">
        <v>0</v>
      </c>
      <c r="O129" t="s">
        <v>8265</v>
      </c>
      <c r="P129">
        <f t="shared" si="4"/>
        <v>2015</v>
      </c>
      <c r="Q129" s="11">
        <f t="shared" si="5"/>
        <v>42067.62431712963</v>
      </c>
    </row>
    <row r="130" spans="1:17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s="8">
        <f t="shared" si="3"/>
        <v>-98133</v>
      </c>
      <c r="G130" t="s">
        <v>8219</v>
      </c>
      <c r="H130" t="s">
        <v>8223</v>
      </c>
      <c r="I130" t="s">
        <v>8245</v>
      </c>
      <c r="J130">
        <v>1476941293</v>
      </c>
      <c r="K130">
        <v>1473917293</v>
      </c>
      <c r="L130" t="b">
        <v>0</v>
      </c>
      <c r="M130">
        <v>6</v>
      </c>
      <c r="N130" t="b">
        <v>0</v>
      </c>
      <c r="O130" t="s">
        <v>8265</v>
      </c>
      <c r="P130">
        <f t="shared" si="4"/>
        <v>2016</v>
      </c>
      <c r="Q130" s="11">
        <f t="shared" si="5"/>
        <v>42628.22792824074</v>
      </c>
    </row>
    <row r="131" spans="1:17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s="8">
        <f t="shared" ref="F131:F194" si="6">E131-D131</f>
        <v>-20000</v>
      </c>
      <c r="G131" t="s">
        <v>8219</v>
      </c>
      <c r="H131" t="s">
        <v>8223</v>
      </c>
      <c r="I131" t="s">
        <v>8245</v>
      </c>
      <c r="J131">
        <v>1414708183</v>
      </c>
      <c r="K131">
        <v>1409524183</v>
      </c>
      <c r="L131" t="b">
        <v>0</v>
      </c>
      <c r="M131">
        <v>0</v>
      </c>
      <c r="N131" t="b">
        <v>0</v>
      </c>
      <c r="O131" t="s">
        <v>8265</v>
      </c>
      <c r="P131">
        <f t="shared" ref="P131:P194" si="7">YEAR(Q131)</f>
        <v>2014</v>
      </c>
      <c r="Q131" s="11">
        <f t="shared" ref="Q131:Q194" si="8">(((K131/60)/60)/24)+DATE(1970,1,1)</f>
        <v>41882.937303240738</v>
      </c>
    </row>
    <row r="132" spans="1:17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s="8">
        <f t="shared" si="6"/>
        <v>-600</v>
      </c>
      <c r="G132" t="s">
        <v>8219</v>
      </c>
      <c r="H132" t="s">
        <v>8224</v>
      </c>
      <c r="I132" t="s">
        <v>8246</v>
      </c>
      <c r="J132">
        <v>1402949760</v>
      </c>
      <c r="K132">
        <v>1400536692</v>
      </c>
      <c r="L132" t="b">
        <v>0</v>
      </c>
      <c r="M132">
        <v>0</v>
      </c>
      <c r="N132" t="b">
        <v>0</v>
      </c>
      <c r="O132" t="s">
        <v>8265</v>
      </c>
      <c r="P132">
        <f t="shared" si="7"/>
        <v>2014</v>
      </c>
      <c r="Q132" s="11">
        <f t="shared" si="8"/>
        <v>41778.915416666663</v>
      </c>
    </row>
    <row r="133" spans="1:17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s="8">
        <f t="shared" si="6"/>
        <v>-1200</v>
      </c>
      <c r="G133" t="s">
        <v>8219</v>
      </c>
      <c r="H133" t="s">
        <v>8223</v>
      </c>
      <c r="I133" t="s">
        <v>8245</v>
      </c>
      <c r="J133">
        <v>1467763200</v>
      </c>
      <c r="K133">
        <v>1466453161</v>
      </c>
      <c r="L133" t="b">
        <v>0</v>
      </c>
      <c r="M133">
        <v>0</v>
      </c>
      <c r="N133" t="b">
        <v>0</v>
      </c>
      <c r="O133" t="s">
        <v>8265</v>
      </c>
      <c r="P133">
        <f t="shared" si="7"/>
        <v>2016</v>
      </c>
      <c r="Q133" s="11">
        <f t="shared" si="8"/>
        <v>42541.837511574078</v>
      </c>
    </row>
    <row r="134" spans="1:17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s="8">
        <f t="shared" si="6"/>
        <v>-72345</v>
      </c>
      <c r="G134" t="s">
        <v>8219</v>
      </c>
      <c r="H134" t="s">
        <v>8223</v>
      </c>
      <c r="I134" t="s">
        <v>8245</v>
      </c>
      <c r="J134">
        <v>1415392207</v>
      </c>
      <c r="K134">
        <v>1411500607</v>
      </c>
      <c r="L134" t="b">
        <v>0</v>
      </c>
      <c r="M134">
        <v>81</v>
      </c>
      <c r="N134" t="b">
        <v>0</v>
      </c>
      <c r="O134" t="s">
        <v>8265</v>
      </c>
      <c r="P134">
        <f t="shared" si="7"/>
        <v>2014</v>
      </c>
      <c r="Q134" s="11">
        <f t="shared" si="8"/>
        <v>41905.812581018516</v>
      </c>
    </row>
    <row r="135" spans="1:17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s="8">
        <f t="shared" si="6"/>
        <v>-71764</v>
      </c>
      <c r="G135" t="s">
        <v>8219</v>
      </c>
      <c r="H135" t="s">
        <v>8223</v>
      </c>
      <c r="I135" t="s">
        <v>8245</v>
      </c>
      <c r="J135">
        <v>1464715860</v>
      </c>
      <c r="K135">
        <v>1462130584</v>
      </c>
      <c r="L135" t="b">
        <v>0</v>
      </c>
      <c r="M135">
        <v>0</v>
      </c>
      <c r="N135" t="b">
        <v>0</v>
      </c>
      <c r="O135" t="s">
        <v>8265</v>
      </c>
      <c r="P135">
        <f t="shared" si="7"/>
        <v>2016</v>
      </c>
      <c r="Q135" s="11">
        <f t="shared" si="8"/>
        <v>42491.80768518518</v>
      </c>
    </row>
    <row r="136" spans="1:17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s="8">
        <f t="shared" si="6"/>
        <v>-5000</v>
      </c>
      <c r="G136" t="s">
        <v>8219</v>
      </c>
      <c r="H136" t="s">
        <v>8223</v>
      </c>
      <c r="I136" t="s">
        <v>8245</v>
      </c>
      <c r="J136">
        <v>1441386000</v>
      </c>
      <c r="K136">
        <v>1438811418</v>
      </c>
      <c r="L136" t="b">
        <v>0</v>
      </c>
      <c r="M136">
        <v>0</v>
      </c>
      <c r="N136" t="b">
        <v>0</v>
      </c>
      <c r="O136" t="s">
        <v>8265</v>
      </c>
      <c r="P136">
        <f t="shared" si="7"/>
        <v>2015</v>
      </c>
      <c r="Q136" s="11">
        <f t="shared" si="8"/>
        <v>42221.909930555557</v>
      </c>
    </row>
    <row r="137" spans="1:17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s="8">
        <f t="shared" si="6"/>
        <v>-2597</v>
      </c>
      <c r="G137" t="s">
        <v>8219</v>
      </c>
      <c r="H137" t="s">
        <v>8223</v>
      </c>
      <c r="I137" t="s">
        <v>8245</v>
      </c>
      <c r="J137">
        <v>1404241200</v>
      </c>
      <c r="K137">
        <v>1401354597</v>
      </c>
      <c r="L137" t="b">
        <v>0</v>
      </c>
      <c r="M137">
        <v>5</v>
      </c>
      <c r="N137" t="b">
        <v>0</v>
      </c>
      <c r="O137" t="s">
        <v>8265</v>
      </c>
      <c r="P137">
        <f t="shared" si="7"/>
        <v>2014</v>
      </c>
      <c r="Q137" s="11">
        <f t="shared" si="8"/>
        <v>41788.381909722222</v>
      </c>
    </row>
    <row r="138" spans="1:17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s="8">
        <f t="shared" si="6"/>
        <v>-3000</v>
      </c>
      <c r="G138" t="s">
        <v>8219</v>
      </c>
      <c r="H138" t="s">
        <v>8223</v>
      </c>
      <c r="I138" t="s">
        <v>8245</v>
      </c>
      <c r="J138">
        <v>1431771360</v>
      </c>
      <c r="K138">
        <v>1427968234</v>
      </c>
      <c r="L138" t="b">
        <v>0</v>
      </c>
      <c r="M138">
        <v>0</v>
      </c>
      <c r="N138" t="b">
        <v>0</v>
      </c>
      <c r="O138" t="s">
        <v>8265</v>
      </c>
      <c r="P138">
        <f t="shared" si="7"/>
        <v>2015</v>
      </c>
      <c r="Q138" s="11">
        <f t="shared" si="8"/>
        <v>42096.410115740742</v>
      </c>
    </row>
    <row r="139" spans="1:17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s="8">
        <f t="shared" si="6"/>
        <v>-55000</v>
      </c>
      <c r="G139" t="s">
        <v>8219</v>
      </c>
      <c r="H139" t="s">
        <v>8231</v>
      </c>
      <c r="I139" t="s">
        <v>8252</v>
      </c>
      <c r="J139">
        <v>1444657593</v>
      </c>
      <c r="K139">
        <v>1440337593</v>
      </c>
      <c r="L139" t="b">
        <v>0</v>
      </c>
      <c r="M139">
        <v>0</v>
      </c>
      <c r="N139" t="b">
        <v>0</v>
      </c>
      <c r="O139" t="s">
        <v>8265</v>
      </c>
      <c r="P139">
        <f t="shared" si="7"/>
        <v>2015</v>
      </c>
      <c r="Q139" s="11">
        <f t="shared" si="8"/>
        <v>42239.573993055557</v>
      </c>
    </row>
    <row r="140" spans="1:17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s="8">
        <f t="shared" si="6"/>
        <v>-145288</v>
      </c>
      <c r="G140" t="s">
        <v>8219</v>
      </c>
      <c r="H140" t="s">
        <v>8223</v>
      </c>
      <c r="I140" t="s">
        <v>8245</v>
      </c>
      <c r="J140">
        <v>1438405140</v>
      </c>
      <c r="K140">
        <v>1435731041</v>
      </c>
      <c r="L140" t="b">
        <v>0</v>
      </c>
      <c r="M140">
        <v>58</v>
      </c>
      <c r="N140" t="b">
        <v>0</v>
      </c>
      <c r="O140" t="s">
        <v>8265</v>
      </c>
      <c r="P140">
        <f t="shared" si="7"/>
        <v>2015</v>
      </c>
      <c r="Q140" s="11">
        <f t="shared" si="8"/>
        <v>42186.257418981477</v>
      </c>
    </row>
    <row r="141" spans="1:17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s="8">
        <f t="shared" si="6"/>
        <v>0</v>
      </c>
      <c r="G141" t="s">
        <v>8219</v>
      </c>
      <c r="H141" t="s">
        <v>8223</v>
      </c>
      <c r="I141" t="s">
        <v>8245</v>
      </c>
      <c r="J141">
        <v>1436738772</v>
      </c>
      <c r="K141">
        <v>1435874772</v>
      </c>
      <c r="L141" t="b">
        <v>0</v>
      </c>
      <c r="M141">
        <v>1</v>
      </c>
      <c r="N141" t="b">
        <v>0</v>
      </c>
      <c r="O141" t="s">
        <v>8265</v>
      </c>
      <c r="P141">
        <f t="shared" si="7"/>
        <v>2015</v>
      </c>
      <c r="Q141" s="11">
        <f t="shared" si="8"/>
        <v>42187.920972222222</v>
      </c>
    </row>
    <row r="142" spans="1:17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s="8">
        <f t="shared" si="6"/>
        <v>-200000</v>
      </c>
      <c r="G142" t="s">
        <v>8219</v>
      </c>
      <c r="H142" t="s">
        <v>8223</v>
      </c>
      <c r="I142" t="s">
        <v>8245</v>
      </c>
      <c r="J142">
        <v>1426823132</v>
      </c>
      <c r="K142">
        <v>1424234732</v>
      </c>
      <c r="L142" t="b">
        <v>0</v>
      </c>
      <c r="M142">
        <v>0</v>
      </c>
      <c r="N142" t="b">
        <v>0</v>
      </c>
      <c r="O142" t="s">
        <v>8265</v>
      </c>
      <c r="P142">
        <f t="shared" si="7"/>
        <v>2015</v>
      </c>
      <c r="Q142" s="11">
        <f t="shared" si="8"/>
        <v>42053.198287037041</v>
      </c>
    </row>
    <row r="143" spans="1:17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s="8">
        <f t="shared" si="6"/>
        <v>-10707</v>
      </c>
      <c r="G143" t="s">
        <v>8219</v>
      </c>
      <c r="H143" t="s">
        <v>8223</v>
      </c>
      <c r="I143" t="s">
        <v>8245</v>
      </c>
      <c r="J143">
        <v>1433043623</v>
      </c>
      <c r="K143">
        <v>1429155623</v>
      </c>
      <c r="L143" t="b">
        <v>0</v>
      </c>
      <c r="M143">
        <v>28</v>
      </c>
      <c r="N143" t="b">
        <v>0</v>
      </c>
      <c r="O143" t="s">
        <v>8265</v>
      </c>
      <c r="P143">
        <f t="shared" si="7"/>
        <v>2015</v>
      </c>
      <c r="Q143" s="11">
        <f t="shared" si="8"/>
        <v>42110.153043981481</v>
      </c>
    </row>
    <row r="144" spans="1:17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s="8">
        <f t="shared" si="6"/>
        <v>-2990</v>
      </c>
      <c r="G144" t="s">
        <v>8219</v>
      </c>
      <c r="H144" t="s">
        <v>8223</v>
      </c>
      <c r="I144" t="s">
        <v>8245</v>
      </c>
      <c r="J144">
        <v>1416176778</v>
      </c>
      <c r="K144">
        <v>1414358778</v>
      </c>
      <c r="L144" t="b">
        <v>0</v>
      </c>
      <c r="M144">
        <v>1</v>
      </c>
      <c r="N144" t="b">
        <v>0</v>
      </c>
      <c r="O144" t="s">
        <v>8265</v>
      </c>
      <c r="P144">
        <f t="shared" si="7"/>
        <v>2014</v>
      </c>
      <c r="Q144" s="11">
        <f t="shared" si="8"/>
        <v>41938.893263888887</v>
      </c>
    </row>
    <row r="145" spans="1:17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s="8">
        <f t="shared" si="6"/>
        <v>-5500</v>
      </c>
      <c r="G145" t="s">
        <v>8219</v>
      </c>
      <c r="H145" t="s">
        <v>8225</v>
      </c>
      <c r="I145" t="s">
        <v>8247</v>
      </c>
      <c r="J145">
        <v>1472882100</v>
      </c>
      <c r="K145">
        <v>1467941542</v>
      </c>
      <c r="L145" t="b">
        <v>0</v>
      </c>
      <c r="M145">
        <v>0</v>
      </c>
      <c r="N145" t="b">
        <v>0</v>
      </c>
      <c r="O145" t="s">
        <v>8265</v>
      </c>
      <c r="P145">
        <f t="shared" si="7"/>
        <v>2016</v>
      </c>
      <c r="Q145" s="11">
        <f t="shared" si="8"/>
        <v>42559.064143518524</v>
      </c>
    </row>
    <row r="146" spans="1:17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s="8">
        <f t="shared" si="6"/>
        <v>-5430</v>
      </c>
      <c r="G146" t="s">
        <v>8219</v>
      </c>
      <c r="H146" t="s">
        <v>8228</v>
      </c>
      <c r="I146" t="s">
        <v>8250</v>
      </c>
      <c r="J146">
        <v>1428945472</v>
      </c>
      <c r="K146">
        <v>1423765072</v>
      </c>
      <c r="L146" t="b">
        <v>0</v>
      </c>
      <c r="M146">
        <v>37</v>
      </c>
      <c r="N146" t="b">
        <v>0</v>
      </c>
      <c r="O146" t="s">
        <v>8265</v>
      </c>
      <c r="P146">
        <f t="shared" si="7"/>
        <v>2015</v>
      </c>
      <c r="Q146" s="11">
        <f t="shared" si="8"/>
        <v>42047.762407407412</v>
      </c>
    </row>
    <row r="147" spans="1:17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s="8">
        <f t="shared" si="6"/>
        <v>-4162</v>
      </c>
      <c r="G147" t="s">
        <v>8219</v>
      </c>
      <c r="H147" t="s">
        <v>8223</v>
      </c>
      <c r="I147" t="s">
        <v>8245</v>
      </c>
      <c r="J147">
        <v>1439298052</v>
      </c>
      <c r="K147">
        <v>1436965252</v>
      </c>
      <c r="L147" t="b">
        <v>0</v>
      </c>
      <c r="M147">
        <v>9</v>
      </c>
      <c r="N147" t="b">
        <v>0</v>
      </c>
      <c r="O147" t="s">
        <v>8265</v>
      </c>
      <c r="P147">
        <f t="shared" si="7"/>
        <v>2015</v>
      </c>
      <c r="Q147" s="11">
        <f t="shared" si="8"/>
        <v>42200.542268518519</v>
      </c>
    </row>
    <row r="148" spans="1:17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s="8">
        <f t="shared" si="6"/>
        <v>-19885</v>
      </c>
      <c r="G148" t="s">
        <v>8219</v>
      </c>
      <c r="H148" t="s">
        <v>8223</v>
      </c>
      <c r="I148" t="s">
        <v>8245</v>
      </c>
      <c r="J148">
        <v>1484698998</v>
      </c>
      <c r="K148">
        <v>1479514998</v>
      </c>
      <c r="L148" t="b">
        <v>0</v>
      </c>
      <c r="M148">
        <v>3</v>
      </c>
      <c r="N148" t="b">
        <v>0</v>
      </c>
      <c r="O148" t="s">
        <v>8265</v>
      </c>
      <c r="P148">
        <f t="shared" si="7"/>
        <v>2016</v>
      </c>
      <c r="Q148" s="11">
        <f t="shared" si="8"/>
        <v>42693.016180555554</v>
      </c>
    </row>
    <row r="149" spans="1:17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s="8">
        <f t="shared" si="6"/>
        <v>-7000</v>
      </c>
      <c r="G149" t="s">
        <v>8219</v>
      </c>
      <c r="H149" t="s">
        <v>8224</v>
      </c>
      <c r="I149" t="s">
        <v>8246</v>
      </c>
      <c r="J149">
        <v>1420741080</v>
      </c>
      <c r="K149">
        <v>1417026340</v>
      </c>
      <c r="L149" t="b">
        <v>0</v>
      </c>
      <c r="M149">
        <v>0</v>
      </c>
      <c r="N149" t="b">
        <v>0</v>
      </c>
      <c r="O149" t="s">
        <v>8265</v>
      </c>
      <c r="P149">
        <f t="shared" si="7"/>
        <v>2014</v>
      </c>
      <c r="Q149" s="11">
        <f t="shared" si="8"/>
        <v>41969.767824074079</v>
      </c>
    </row>
    <row r="150" spans="1:17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s="8">
        <f t="shared" si="6"/>
        <v>-49960</v>
      </c>
      <c r="G150" t="s">
        <v>8219</v>
      </c>
      <c r="H150" t="s">
        <v>8223</v>
      </c>
      <c r="I150" t="s">
        <v>8245</v>
      </c>
      <c r="J150">
        <v>1456555536</v>
      </c>
      <c r="K150">
        <v>1453963536</v>
      </c>
      <c r="L150" t="b">
        <v>0</v>
      </c>
      <c r="M150">
        <v>2</v>
      </c>
      <c r="N150" t="b">
        <v>0</v>
      </c>
      <c r="O150" t="s">
        <v>8265</v>
      </c>
      <c r="P150">
        <f t="shared" si="7"/>
        <v>2016</v>
      </c>
      <c r="Q150" s="11">
        <f t="shared" si="8"/>
        <v>42397.281666666662</v>
      </c>
    </row>
    <row r="151" spans="1:17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s="8">
        <f t="shared" si="6"/>
        <v>-9908</v>
      </c>
      <c r="G151" t="s">
        <v>8219</v>
      </c>
      <c r="H151" t="s">
        <v>8223</v>
      </c>
      <c r="I151" t="s">
        <v>8245</v>
      </c>
      <c r="J151">
        <v>1419494400</v>
      </c>
      <c r="K151">
        <v>1416888470</v>
      </c>
      <c r="L151" t="b">
        <v>0</v>
      </c>
      <c r="M151">
        <v>6</v>
      </c>
      <c r="N151" t="b">
        <v>0</v>
      </c>
      <c r="O151" t="s">
        <v>8265</v>
      </c>
      <c r="P151">
        <f t="shared" si="7"/>
        <v>2014</v>
      </c>
      <c r="Q151" s="11">
        <f t="shared" si="8"/>
        <v>41968.172106481477</v>
      </c>
    </row>
    <row r="152" spans="1:17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s="8">
        <f t="shared" si="6"/>
        <v>-99888</v>
      </c>
      <c r="G152" t="s">
        <v>8219</v>
      </c>
      <c r="H152" t="s">
        <v>8223</v>
      </c>
      <c r="I152" t="s">
        <v>8245</v>
      </c>
      <c r="J152">
        <v>1432612382</v>
      </c>
      <c r="K152">
        <v>1427428382</v>
      </c>
      <c r="L152" t="b">
        <v>0</v>
      </c>
      <c r="M152">
        <v>67</v>
      </c>
      <c r="N152" t="b">
        <v>0</v>
      </c>
      <c r="O152" t="s">
        <v>8265</v>
      </c>
      <c r="P152">
        <f t="shared" si="7"/>
        <v>2015</v>
      </c>
      <c r="Q152" s="11">
        <f t="shared" si="8"/>
        <v>42090.161828703705</v>
      </c>
    </row>
    <row r="153" spans="1:17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s="8">
        <f t="shared" si="6"/>
        <v>-249860</v>
      </c>
      <c r="G153" t="s">
        <v>8219</v>
      </c>
      <c r="H153" t="s">
        <v>8225</v>
      </c>
      <c r="I153" t="s">
        <v>8247</v>
      </c>
      <c r="J153">
        <v>1434633191</v>
      </c>
      <c r="K153">
        <v>1429449191</v>
      </c>
      <c r="L153" t="b">
        <v>0</v>
      </c>
      <c r="M153">
        <v>5</v>
      </c>
      <c r="N153" t="b">
        <v>0</v>
      </c>
      <c r="O153" t="s">
        <v>8265</v>
      </c>
      <c r="P153">
        <f t="shared" si="7"/>
        <v>2015</v>
      </c>
      <c r="Q153" s="11">
        <f t="shared" si="8"/>
        <v>42113.550821759258</v>
      </c>
    </row>
    <row r="154" spans="1:17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s="8">
        <f t="shared" si="6"/>
        <v>-379970</v>
      </c>
      <c r="G154" t="s">
        <v>8219</v>
      </c>
      <c r="H154" t="s">
        <v>8223</v>
      </c>
      <c r="I154" t="s">
        <v>8245</v>
      </c>
      <c r="J154">
        <v>1411437100</v>
      </c>
      <c r="K154">
        <v>1408845100</v>
      </c>
      <c r="L154" t="b">
        <v>0</v>
      </c>
      <c r="M154">
        <v>2</v>
      </c>
      <c r="N154" t="b">
        <v>0</v>
      </c>
      <c r="O154" t="s">
        <v>8265</v>
      </c>
      <c r="P154">
        <f t="shared" si="7"/>
        <v>2014</v>
      </c>
      <c r="Q154" s="11">
        <f t="shared" si="8"/>
        <v>41875.077546296299</v>
      </c>
    </row>
    <row r="155" spans="1:17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s="8">
        <f t="shared" si="6"/>
        <v>-49641</v>
      </c>
      <c r="G155" t="s">
        <v>8219</v>
      </c>
      <c r="H155" t="s">
        <v>8223</v>
      </c>
      <c r="I155" t="s">
        <v>8245</v>
      </c>
      <c r="J155">
        <v>1417532644</v>
      </c>
      <c r="K155">
        <v>1413900244</v>
      </c>
      <c r="L155" t="b">
        <v>0</v>
      </c>
      <c r="M155">
        <v>10</v>
      </c>
      <c r="N155" t="b">
        <v>0</v>
      </c>
      <c r="O155" t="s">
        <v>8265</v>
      </c>
      <c r="P155">
        <f t="shared" si="7"/>
        <v>2014</v>
      </c>
      <c r="Q155" s="11">
        <f t="shared" si="8"/>
        <v>41933.586157407408</v>
      </c>
    </row>
    <row r="156" spans="1:17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s="8">
        <f t="shared" si="6"/>
        <v>-1460</v>
      </c>
      <c r="G156" t="s">
        <v>8219</v>
      </c>
      <c r="H156" t="s">
        <v>8223</v>
      </c>
      <c r="I156" t="s">
        <v>8245</v>
      </c>
      <c r="J156">
        <v>1433336895</v>
      </c>
      <c r="K156">
        <v>1429621695</v>
      </c>
      <c r="L156" t="b">
        <v>0</v>
      </c>
      <c r="M156">
        <v>3</v>
      </c>
      <c r="N156" t="b">
        <v>0</v>
      </c>
      <c r="O156" t="s">
        <v>8265</v>
      </c>
      <c r="P156">
        <f t="shared" si="7"/>
        <v>2015</v>
      </c>
      <c r="Q156" s="11">
        <f t="shared" si="8"/>
        <v>42115.547395833331</v>
      </c>
    </row>
    <row r="157" spans="1:17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s="8">
        <f t="shared" si="6"/>
        <v>-1349919</v>
      </c>
      <c r="G157" t="s">
        <v>8219</v>
      </c>
      <c r="H157" t="s">
        <v>8223</v>
      </c>
      <c r="I157" t="s">
        <v>8245</v>
      </c>
      <c r="J157">
        <v>1437657935</v>
      </c>
      <c r="K157">
        <v>1434201935</v>
      </c>
      <c r="L157" t="b">
        <v>0</v>
      </c>
      <c r="M157">
        <v>4</v>
      </c>
      <c r="N157" t="b">
        <v>0</v>
      </c>
      <c r="O157" t="s">
        <v>8265</v>
      </c>
      <c r="P157">
        <f t="shared" si="7"/>
        <v>2015</v>
      </c>
      <c r="Q157" s="11">
        <f t="shared" si="8"/>
        <v>42168.559432870374</v>
      </c>
    </row>
    <row r="158" spans="1:17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s="8">
        <f t="shared" si="6"/>
        <v>-33215</v>
      </c>
      <c r="G158" t="s">
        <v>8219</v>
      </c>
      <c r="H158" t="s">
        <v>8228</v>
      </c>
      <c r="I158" t="s">
        <v>8250</v>
      </c>
      <c r="J158">
        <v>1407034796</v>
      </c>
      <c r="K158">
        <v>1401850796</v>
      </c>
      <c r="L158" t="b">
        <v>0</v>
      </c>
      <c r="M158">
        <v>15</v>
      </c>
      <c r="N158" t="b">
        <v>0</v>
      </c>
      <c r="O158" t="s">
        <v>8265</v>
      </c>
      <c r="P158">
        <f t="shared" si="7"/>
        <v>2014</v>
      </c>
      <c r="Q158" s="11">
        <f t="shared" si="8"/>
        <v>41794.124953703707</v>
      </c>
    </row>
    <row r="159" spans="1:17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s="8">
        <f t="shared" si="6"/>
        <v>-2987</v>
      </c>
      <c r="G159" t="s">
        <v>8219</v>
      </c>
      <c r="H159" t="s">
        <v>8223</v>
      </c>
      <c r="I159" t="s">
        <v>8245</v>
      </c>
      <c r="J159">
        <v>1456523572</v>
      </c>
      <c r="K159">
        <v>1453931572</v>
      </c>
      <c r="L159" t="b">
        <v>0</v>
      </c>
      <c r="M159">
        <v>2</v>
      </c>
      <c r="N159" t="b">
        <v>0</v>
      </c>
      <c r="O159" t="s">
        <v>8265</v>
      </c>
      <c r="P159">
        <f t="shared" si="7"/>
        <v>2016</v>
      </c>
      <c r="Q159" s="11">
        <f t="shared" si="8"/>
        <v>42396.911712962959</v>
      </c>
    </row>
    <row r="160" spans="1:17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s="8">
        <f t="shared" si="6"/>
        <v>-5000</v>
      </c>
      <c r="G160" t="s">
        <v>8219</v>
      </c>
      <c r="H160" t="s">
        <v>8223</v>
      </c>
      <c r="I160" t="s">
        <v>8245</v>
      </c>
      <c r="J160">
        <v>1413942628</v>
      </c>
      <c r="K160">
        <v>1411350628</v>
      </c>
      <c r="L160" t="b">
        <v>0</v>
      </c>
      <c r="M160">
        <v>0</v>
      </c>
      <c r="N160" t="b">
        <v>0</v>
      </c>
      <c r="O160" t="s">
        <v>8265</v>
      </c>
      <c r="P160">
        <f t="shared" si="7"/>
        <v>2014</v>
      </c>
      <c r="Q160" s="11">
        <f t="shared" si="8"/>
        <v>41904.07671296296</v>
      </c>
    </row>
    <row r="161" spans="1:17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s="8">
        <f t="shared" si="6"/>
        <v>-499990</v>
      </c>
      <c r="G161" t="s">
        <v>8219</v>
      </c>
      <c r="H161" t="s">
        <v>8223</v>
      </c>
      <c r="I161" t="s">
        <v>8245</v>
      </c>
      <c r="J161">
        <v>1467541545</v>
      </c>
      <c r="K161">
        <v>1464085545</v>
      </c>
      <c r="L161" t="b">
        <v>0</v>
      </c>
      <c r="M161">
        <v>1</v>
      </c>
      <c r="N161" t="b">
        <v>0</v>
      </c>
      <c r="O161" t="s">
        <v>8265</v>
      </c>
      <c r="P161">
        <f t="shared" si="7"/>
        <v>2016</v>
      </c>
      <c r="Q161" s="11">
        <f t="shared" si="8"/>
        <v>42514.434548611112</v>
      </c>
    </row>
    <row r="162" spans="1:17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s="8">
        <f t="shared" si="6"/>
        <v>-5000</v>
      </c>
      <c r="G162" t="s">
        <v>8220</v>
      </c>
      <c r="H162" t="s">
        <v>8223</v>
      </c>
      <c r="I162" t="s">
        <v>8245</v>
      </c>
      <c r="J162">
        <v>1439675691</v>
      </c>
      <c r="K162">
        <v>1434491691</v>
      </c>
      <c r="L162" t="b">
        <v>0</v>
      </c>
      <c r="M162">
        <v>0</v>
      </c>
      <c r="N162" t="b">
        <v>0</v>
      </c>
      <c r="O162" t="s">
        <v>8266</v>
      </c>
      <c r="P162">
        <f t="shared" si="7"/>
        <v>2015</v>
      </c>
      <c r="Q162" s="11">
        <f t="shared" si="8"/>
        <v>42171.913090277783</v>
      </c>
    </row>
    <row r="163" spans="1:17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s="8">
        <f t="shared" si="6"/>
        <v>-49995</v>
      </c>
      <c r="G163" t="s">
        <v>8220</v>
      </c>
      <c r="H163" t="s">
        <v>8223</v>
      </c>
      <c r="I163" t="s">
        <v>8245</v>
      </c>
      <c r="J163">
        <v>1404318595</v>
      </c>
      <c r="K163">
        <v>1401726595</v>
      </c>
      <c r="L163" t="b">
        <v>0</v>
      </c>
      <c r="M163">
        <v>1</v>
      </c>
      <c r="N163" t="b">
        <v>0</v>
      </c>
      <c r="O163" t="s">
        <v>8266</v>
      </c>
      <c r="P163">
        <f t="shared" si="7"/>
        <v>2014</v>
      </c>
      <c r="Q163" s="11">
        <f t="shared" si="8"/>
        <v>41792.687442129631</v>
      </c>
    </row>
    <row r="164" spans="1:17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s="8">
        <f t="shared" si="6"/>
        <v>-2365</v>
      </c>
      <c r="G164" t="s">
        <v>8220</v>
      </c>
      <c r="H164" t="s">
        <v>8223</v>
      </c>
      <c r="I164" t="s">
        <v>8245</v>
      </c>
      <c r="J164">
        <v>1408232520</v>
      </c>
      <c r="K164">
        <v>1405393356</v>
      </c>
      <c r="L164" t="b">
        <v>0</v>
      </c>
      <c r="M164">
        <v>10</v>
      </c>
      <c r="N164" t="b">
        <v>0</v>
      </c>
      <c r="O164" t="s">
        <v>8266</v>
      </c>
      <c r="P164">
        <f t="shared" si="7"/>
        <v>2014</v>
      </c>
      <c r="Q164" s="11">
        <f t="shared" si="8"/>
        <v>41835.126805555556</v>
      </c>
    </row>
    <row r="165" spans="1:17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s="8">
        <f t="shared" si="6"/>
        <v>-2000000</v>
      </c>
      <c r="G165" t="s">
        <v>8220</v>
      </c>
      <c r="H165" t="s">
        <v>8223</v>
      </c>
      <c r="I165" t="s">
        <v>8245</v>
      </c>
      <c r="J165">
        <v>1443657600</v>
      </c>
      <c r="K165">
        <v>1440716654</v>
      </c>
      <c r="L165" t="b">
        <v>0</v>
      </c>
      <c r="M165">
        <v>0</v>
      </c>
      <c r="N165" t="b">
        <v>0</v>
      </c>
      <c r="O165" t="s">
        <v>8266</v>
      </c>
      <c r="P165">
        <f t="shared" si="7"/>
        <v>2015</v>
      </c>
      <c r="Q165" s="11">
        <f t="shared" si="8"/>
        <v>42243.961273148147</v>
      </c>
    </row>
    <row r="166" spans="1:17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s="8">
        <f t="shared" si="6"/>
        <v>-119360</v>
      </c>
      <c r="G166" t="s">
        <v>8220</v>
      </c>
      <c r="H166" t="s">
        <v>8223</v>
      </c>
      <c r="I166" t="s">
        <v>8245</v>
      </c>
      <c r="J166">
        <v>1411150701</v>
      </c>
      <c r="K166">
        <v>1405966701</v>
      </c>
      <c r="L166" t="b">
        <v>0</v>
      </c>
      <c r="M166">
        <v>7</v>
      </c>
      <c r="N166" t="b">
        <v>0</v>
      </c>
      <c r="O166" t="s">
        <v>8266</v>
      </c>
      <c r="P166">
        <f t="shared" si="7"/>
        <v>2014</v>
      </c>
      <c r="Q166" s="11">
        <f t="shared" si="8"/>
        <v>41841.762743055559</v>
      </c>
    </row>
    <row r="167" spans="1:17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s="8">
        <f t="shared" si="6"/>
        <v>-17000</v>
      </c>
      <c r="G167" t="s">
        <v>8220</v>
      </c>
      <c r="H167" t="s">
        <v>8224</v>
      </c>
      <c r="I167" t="s">
        <v>8246</v>
      </c>
      <c r="J167">
        <v>1452613724</v>
      </c>
      <c r="K167">
        <v>1450021724</v>
      </c>
      <c r="L167" t="b">
        <v>0</v>
      </c>
      <c r="M167">
        <v>0</v>
      </c>
      <c r="N167" t="b">
        <v>0</v>
      </c>
      <c r="O167" t="s">
        <v>8266</v>
      </c>
      <c r="P167">
        <f t="shared" si="7"/>
        <v>2015</v>
      </c>
      <c r="Q167" s="11">
        <f t="shared" si="8"/>
        <v>42351.658842592587</v>
      </c>
    </row>
    <row r="168" spans="1:17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s="8">
        <f t="shared" si="6"/>
        <v>-2000</v>
      </c>
      <c r="G168" t="s">
        <v>8220</v>
      </c>
      <c r="H168" t="s">
        <v>8223</v>
      </c>
      <c r="I168" t="s">
        <v>8245</v>
      </c>
      <c r="J168">
        <v>1484531362</v>
      </c>
      <c r="K168">
        <v>1481939362</v>
      </c>
      <c r="L168" t="b">
        <v>0</v>
      </c>
      <c r="M168">
        <v>1</v>
      </c>
      <c r="N168" t="b">
        <v>0</v>
      </c>
      <c r="O168" t="s">
        <v>8266</v>
      </c>
      <c r="P168">
        <f t="shared" si="7"/>
        <v>2016</v>
      </c>
      <c r="Q168" s="11">
        <f t="shared" si="8"/>
        <v>42721.075949074075</v>
      </c>
    </row>
    <row r="169" spans="1:17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s="8">
        <f t="shared" si="6"/>
        <v>-109989</v>
      </c>
      <c r="G169" t="s">
        <v>8220</v>
      </c>
      <c r="H169" t="s">
        <v>8223</v>
      </c>
      <c r="I169" t="s">
        <v>8245</v>
      </c>
      <c r="J169">
        <v>1438726535</v>
      </c>
      <c r="K169">
        <v>1433542535</v>
      </c>
      <c r="L169" t="b">
        <v>0</v>
      </c>
      <c r="M169">
        <v>2</v>
      </c>
      <c r="N169" t="b">
        <v>0</v>
      </c>
      <c r="O169" t="s">
        <v>8266</v>
      </c>
      <c r="P169">
        <f t="shared" si="7"/>
        <v>2015</v>
      </c>
      <c r="Q169" s="11">
        <f t="shared" si="8"/>
        <v>42160.927488425921</v>
      </c>
    </row>
    <row r="170" spans="1:17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s="8">
        <f t="shared" si="6"/>
        <v>-7675</v>
      </c>
      <c r="G170" t="s">
        <v>8220</v>
      </c>
      <c r="H170" t="s">
        <v>8223</v>
      </c>
      <c r="I170" t="s">
        <v>8245</v>
      </c>
      <c r="J170">
        <v>1426791770</v>
      </c>
      <c r="K170">
        <v>1424203370</v>
      </c>
      <c r="L170" t="b">
        <v>0</v>
      </c>
      <c r="M170">
        <v>3</v>
      </c>
      <c r="N170" t="b">
        <v>0</v>
      </c>
      <c r="O170" t="s">
        <v>8266</v>
      </c>
      <c r="P170">
        <f t="shared" si="7"/>
        <v>2015</v>
      </c>
      <c r="Q170" s="11">
        <f t="shared" si="8"/>
        <v>42052.83530092593</v>
      </c>
    </row>
    <row r="171" spans="1:17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s="8">
        <f t="shared" si="6"/>
        <v>-1940</v>
      </c>
      <c r="G171" t="s">
        <v>8220</v>
      </c>
      <c r="H171" t="s">
        <v>8224</v>
      </c>
      <c r="I171" t="s">
        <v>8246</v>
      </c>
      <c r="J171">
        <v>1413634059</v>
      </c>
      <c r="K171">
        <v>1411042059</v>
      </c>
      <c r="L171" t="b">
        <v>0</v>
      </c>
      <c r="M171">
        <v>10</v>
      </c>
      <c r="N171" t="b">
        <v>0</v>
      </c>
      <c r="O171" t="s">
        <v>8266</v>
      </c>
      <c r="P171">
        <f t="shared" si="7"/>
        <v>2014</v>
      </c>
      <c r="Q171" s="11">
        <f t="shared" si="8"/>
        <v>41900.505312499998</v>
      </c>
    </row>
    <row r="172" spans="1:17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s="8">
        <f t="shared" si="6"/>
        <v>-9675</v>
      </c>
      <c r="G172" t="s">
        <v>8220</v>
      </c>
      <c r="H172" t="s">
        <v>8223</v>
      </c>
      <c r="I172" t="s">
        <v>8245</v>
      </c>
      <c r="J172">
        <v>1440912480</v>
      </c>
      <c r="K172">
        <v>1438385283</v>
      </c>
      <c r="L172" t="b">
        <v>0</v>
      </c>
      <c r="M172">
        <v>10</v>
      </c>
      <c r="N172" t="b">
        <v>0</v>
      </c>
      <c r="O172" t="s">
        <v>8266</v>
      </c>
      <c r="P172">
        <f t="shared" si="7"/>
        <v>2015</v>
      </c>
      <c r="Q172" s="11">
        <f t="shared" si="8"/>
        <v>42216.977812500001</v>
      </c>
    </row>
    <row r="173" spans="1:17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s="8">
        <f t="shared" si="6"/>
        <v>-49999</v>
      </c>
      <c r="G173" t="s">
        <v>8220</v>
      </c>
      <c r="H173" t="s">
        <v>8223</v>
      </c>
      <c r="I173" t="s">
        <v>8245</v>
      </c>
      <c r="J173">
        <v>1470975614</v>
      </c>
      <c r="K173">
        <v>1465791614</v>
      </c>
      <c r="L173" t="b">
        <v>0</v>
      </c>
      <c r="M173">
        <v>1</v>
      </c>
      <c r="N173" t="b">
        <v>0</v>
      </c>
      <c r="O173" t="s">
        <v>8266</v>
      </c>
      <c r="P173">
        <f t="shared" si="7"/>
        <v>2016</v>
      </c>
      <c r="Q173" s="11">
        <f t="shared" si="8"/>
        <v>42534.180717592593</v>
      </c>
    </row>
    <row r="174" spans="1:17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s="8">
        <f t="shared" si="6"/>
        <v>-95000</v>
      </c>
      <c r="G174" t="s">
        <v>8220</v>
      </c>
      <c r="H174" t="s">
        <v>8223</v>
      </c>
      <c r="I174" t="s">
        <v>8245</v>
      </c>
      <c r="J174">
        <v>1426753723</v>
      </c>
      <c r="K174">
        <v>1423733323</v>
      </c>
      <c r="L174" t="b">
        <v>0</v>
      </c>
      <c r="M174">
        <v>0</v>
      </c>
      <c r="N174" t="b">
        <v>0</v>
      </c>
      <c r="O174" t="s">
        <v>8266</v>
      </c>
      <c r="P174">
        <f t="shared" si="7"/>
        <v>2015</v>
      </c>
      <c r="Q174" s="11">
        <f t="shared" si="8"/>
        <v>42047.394942129627</v>
      </c>
    </row>
    <row r="175" spans="1:17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s="8">
        <f t="shared" si="6"/>
        <v>-1110</v>
      </c>
      <c r="G175" t="s">
        <v>8220</v>
      </c>
      <c r="H175" t="s">
        <v>8224</v>
      </c>
      <c r="I175" t="s">
        <v>8246</v>
      </c>
      <c r="J175">
        <v>1425131108</v>
      </c>
      <c r="K175">
        <v>1422539108</v>
      </c>
      <c r="L175" t="b">
        <v>0</v>
      </c>
      <c r="M175">
        <v>0</v>
      </c>
      <c r="N175" t="b">
        <v>0</v>
      </c>
      <c r="O175" t="s">
        <v>8266</v>
      </c>
      <c r="P175">
        <f t="shared" si="7"/>
        <v>2015</v>
      </c>
      <c r="Q175" s="11">
        <f t="shared" si="8"/>
        <v>42033.573009259257</v>
      </c>
    </row>
    <row r="176" spans="1:17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s="8">
        <f t="shared" si="6"/>
        <v>-6000</v>
      </c>
      <c r="G176" t="s">
        <v>8220</v>
      </c>
      <c r="H176" t="s">
        <v>8232</v>
      </c>
      <c r="I176" t="s">
        <v>8248</v>
      </c>
      <c r="J176">
        <v>1431108776</v>
      </c>
      <c r="K176">
        <v>1425924776</v>
      </c>
      <c r="L176" t="b">
        <v>0</v>
      </c>
      <c r="M176">
        <v>0</v>
      </c>
      <c r="N176" t="b">
        <v>0</v>
      </c>
      <c r="O176" t="s">
        <v>8266</v>
      </c>
      <c r="P176">
        <f t="shared" si="7"/>
        <v>2015</v>
      </c>
      <c r="Q176" s="11">
        <f t="shared" si="8"/>
        <v>42072.758981481486</v>
      </c>
    </row>
    <row r="177" spans="1:17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s="8">
        <f t="shared" si="6"/>
        <v>-18703</v>
      </c>
      <c r="G177" t="s">
        <v>8220</v>
      </c>
      <c r="H177" t="s">
        <v>8224</v>
      </c>
      <c r="I177" t="s">
        <v>8246</v>
      </c>
      <c r="J177">
        <v>1409337611</v>
      </c>
      <c r="K177">
        <v>1407177611</v>
      </c>
      <c r="L177" t="b">
        <v>0</v>
      </c>
      <c r="M177">
        <v>26</v>
      </c>
      <c r="N177" t="b">
        <v>0</v>
      </c>
      <c r="O177" t="s">
        <v>8266</v>
      </c>
      <c r="P177">
        <f t="shared" si="7"/>
        <v>2014</v>
      </c>
      <c r="Q177" s="11">
        <f t="shared" si="8"/>
        <v>41855.777905092589</v>
      </c>
    </row>
    <row r="178" spans="1:17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s="8">
        <f t="shared" si="6"/>
        <v>-1500</v>
      </c>
      <c r="G178" t="s">
        <v>8220</v>
      </c>
      <c r="H178" t="s">
        <v>8223</v>
      </c>
      <c r="I178" t="s">
        <v>8245</v>
      </c>
      <c r="J178">
        <v>1438803999</v>
      </c>
      <c r="K178">
        <v>1436211999</v>
      </c>
      <c r="L178" t="b">
        <v>0</v>
      </c>
      <c r="M178">
        <v>0</v>
      </c>
      <c r="N178" t="b">
        <v>0</v>
      </c>
      <c r="O178" t="s">
        <v>8266</v>
      </c>
      <c r="P178">
        <f t="shared" si="7"/>
        <v>2015</v>
      </c>
      <c r="Q178" s="11">
        <f t="shared" si="8"/>
        <v>42191.824062500003</v>
      </c>
    </row>
    <row r="179" spans="1:17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s="8">
        <f t="shared" si="6"/>
        <v>-270</v>
      </c>
      <c r="G179" t="s">
        <v>8220</v>
      </c>
      <c r="H179" t="s">
        <v>8223</v>
      </c>
      <c r="I179" t="s">
        <v>8245</v>
      </c>
      <c r="J179">
        <v>1427155726</v>
      </c>
      <c r="K179">
        <v>1425690526</v>
      </c>
      <c r="L179" t="b">
        <v>0</v>
      </c>
      <c r="M179">
        <v>7</v>
      </c>
      <c r="N179" t="b">
        <v>0</v>
      </c>
      <c r="O179" t="s">
        <v>8266</v>
      </c>
      <c r="P179">
        <f t="shared" si="7"/>
        <v>2015</v>
      </c>
      <c r="Q179" s="11">
        <f t="shared" si="8"/>
        <v>42070.047754629632</v>
      </c>
    </row>
    <row r="180" spans="1:17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s="8">
        <f t="shared" si="6"/>
        <v>-500000</v>
      </c>
      <c r="G180" t="s">
        <v>8220</v>
      </c>
      <c r="H180" t="s">
        <v>8226</v>
      </c>
      <c r="I180" t="s">
        <v>8248</v>
      </c>
      <c r="J180">
        <v>1448582145</v>
      </c>
      <c r="K180">
        <v>1445986545</v>
      </c>
      <c r="L180" t="b">
        <v>0</v>
      </c>
      <c r="M180">
        <v>0</v>
      </c>
      <c r="N180" t="b">
        <v>0</v>
      </c>
      <c r="O180" t="s">
        <v>8266</v>
      </c>
      <c r="P180">
        <f t="shared" si="7"/>
        <v>2015</v>
      </c>
      <c r="Q180" s="11">
        <f t="shared" si="8"/>
        <v>42304.955381944441</v>
      </c>
    </row>
    <row r="181" spans="1:17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s="8">
        <f t="shared" si="6"/>
        <v>-800</v>
      </c>
      <c r="G181" t="s">
        <v>8220</v>
      </c>
      <c r="H181" t="s">
        <v>8223</v>
      </c>
      <c r="I181" t="s">
        <v>8245</v>
      </c>
      <c r="J181">
        <v>1457056555</v>
      </c>
      <c r="K181">
        <v>1454464555</v>
      </c>
      <c r="L181" t="b">
        <v>0</v>
      </c>
      <c r="M181">
        <v>2</v>
      </c>
      <c r="N181" t="b">
        <v>0</v>
      </c>
      <c r="O181" t="s">
        <v>8266</v>
      </c>
      <c r="P181">
        <f t="shared" si="7"/>
        <v>2016</v>
      </c>
      <c r="Q181" s="11">
        <f t="shared" si="8"/>
        <v>42403.080497685187</v>
      </c>
    </row>
    <row r="182" spans="1:17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s="8">
        <f t="shared" si="6"/>
        <v>-799</v>
      </c>
      <c r="G182" t="s">
        <v>8220</v>
      </c>
      <c r="H182" t="s">
        <v>8224</v>
      </c>
      <c r="I182" t="s">
        <v>8246</v>
      </c>
      <c r="J182">
        <v>1428951600</v>
      </c>
      <c r="K182">
        <v>1425512843</v>
      </c>
      <c r="L182" t="b">
        <v>0</v>
      </c>
      <c r="M182">
        <v>13</v>
      </c>
      <c r="N182" t="b">
        <v>0</v>
      </c>
      <c r="O182" t="s">
        <v>8266</v>
      </c>
      <c r="P182">
        <f t="shared" si="7"/>
        <v>2015</v>
      </c>
      <c r="Q182" s="11">
        <f t="shared" si="8"/>
        <v>42067.991238425922</v>
      </c>
    </row>
    <row r="183" spans="1:17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s="8">
        <f t="shared" si="6"/>
        <v>-2701</v>
      </c>
      <c r="G183" t="s">
        <v>8220</v>
      </c>
      <c r="H183" t="s">
        <v>8224</v>
      </c>
      <c r="I183" t="s">
        <v>8246</v>
      </c>
      <c r="J183">
        <v>1434995295</v>
      </c>
      <c r="K183">
        <v>1432403295</v>
      </c>
      <c r="L183" t="b">
        <v>0</v>
      </c>
      <c r="M183">
        <v>4</v>
      </c>
      <c r="N183" t="b">
        <v>0</v>
      </c>
      <c r="O183" t="s">
        <v>8266</v>
      </c>
      <c r="P183">
        <f t="shared" si="7"/>
        <v>2015</v>
      </c>
      <c r="Q183" s="11">
        <f t="shared" si="8"/>
        <v>42147.741840277777</v>
      </c>
    </row>
    <row r="184" spans="1:17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s="8">
        <f t="shared" si="6"/>
        <v>-1000</v>
      </c>
      <c r="G184" t="s">
        <v>8220</v>
      </c>
      <c r="H184" t="s">
        <v>8223</v>
      </c>
      <c r="I184" t="s">
        <v>8245</v>
      </c>
      <c r="J184">
        <v>1483748232</v>
      </c>
      <c r="K184">
        <v>1481156232</v>
      </c>
      <c r="L184" t="b">
        <v>0</v>
      </c>
      <c r="M184">
        <v>0</v>
      </c>
      <c r="N184" t="b">
        <v>0</v>
      </c>
      <c r="O184" t="s">
        <v>8266</v>
      </c>
      <c r="P184">
        <f t="shared" si="7"/>
        <v>2016</v>
      </c>
      <c r="Q184" s="11">
        <f t="shared" si="8"/>
        <v>42712.011944444443</v>
      </c>
    </row>
    <row r="185" spans="1:17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s="8">
        <f t="shared" si="6"/>
        <v>-8018</v>
      </c>
      <c r="G185" t="s">
        <v>8220</v>
      </c>
      <c r="H185" t="s">
        <v>8224</v>
      </c>
      <c r="I185" t="s">
        <v>8246</v>
      </c>
      <c r="J185">
        <v>1417033610</v>
      </c>
      <c r="K185">
        <v>1414438010</v>
      </c>
      <c r="L185" t="b">
        <v>0</v>
      </c>
      <c r="M185">
        <v>12</v>
      </c>
      <c r="N185" t="b">
        <v>0</v>
      </c>
      <c r="O185" t="s">
        <v>8266</v>
      </c>
      <c r="P185">
        <f t="shared" si="7"/>
        <v>2014</v>
      </c>
      <c r="Q185" s="11">
        <f t="shared" si="8"/>
        <v>41939.810300925928</v>
      </c>
    </row>
    <row r="186" spans="1:17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s="8">
        <f t="shared" si="6"/>
        <v>-1449</v>
      </c>
      <c r="G186" t="s">
        <v>8220</v>
      </c>
      <c r="H186" t="s">
        <v>8228</v>
      </c>
      <c r="I186" t="s">
        <v>8250</v>
      </c>
      <c r="J186">
        <v>1409543940</v>
      </c>
      <c r="K186">
        <v>1404586762</v>
      </c>
      <c r="L186" t="b">
        <v>0</v>
      </c>
      <c r="M186">
        <v>2</v>
      </c>
      <c r="N186" t="b">
        <v>0</v>
      </c>
      <c r="O186" t="s">
        <v>8266</v>
      </c>
      <c r="P186">
        <f t="shared" si="7"/>
        <v>2014</v>
      </c>
      <c r="Q186" s="11">
        <f t="shared" si="8"/>
        <v>41825.791226851856</v>
      </c>
    </row>
    <row r="187" spans="1:17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s="8">
        <f t="shared" si="6"/>
        <v>-37800</v>
      </c>
      <c r="G187" t="s">
        <v>8220</v>
      </c>
      <c r="H187" t="s">
        <v>8233</v>
      </c>
      <c r="I187" t="s">
        <v>8253</v>
      </c>
      <c r="J187">
        <v>1471557139</v>
      </c>
      <c r="K187">
        <v>1468965139</v>
      </c>
      <c r="L187" t="b">
        <v>0</v>
      </c>
      <c r="M187">
        <v>10</v>
      </c>
      <c r="N187" t="b">
        <v>0</v>
      </c>
      <c r="O187" t="s">
        <v>8266</v>
      </c>
      <c r="P187">
        <f t="shared" si="7"/>
        <v>2016</v>
      </c>
      <c r="Q187" s="11">
        <f t="shared" si="8"/>
        <v>42570.91133101852</v>
      </c>
    </row>
    <row r="188" spans="1:17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s="8">
        <f t="shared" si="6"/>
        <v>-5000</v>
      </c>
      <c r="G188" t="s">
        <v>8220</v>
      </c>
      <c r="H188" t="s">
        <v>8223</v>
      </c>
      <c r="I188" t="s">
        <v>8245</v>
      </c>
      <c r="J188">
        <v>1488571200</v>
      </c>
      <c r="K188">
        <v>1485977434</v>
      </c>
      <c r="L188" t="b">
        <v>0</v>
      </c>
      <c r="M188">
        <v>0</v>
      </c>
      <c r="N188" t="b">
        <v>0</v>
      </c>
      <c r="O188" t="s">
        <v>8266</v>
      </c>
      <c r="P188">
        <f t="shared" si="7"/>
        <v>2017</v>
      </c>
      <c r="Q188" s="11">
        <f t="shared" si="8"/>
        <v>42767.812893518523</v>
      </c>
    </row>
    <row r="189" spans="1:17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s="8">
        <f t="shared" si="6"/>
        <v>-4200</v>
      </c>
      <c r="G189" t="s">
        <v>8220</v>
      </c>
      <c r="H189" t="s">
        <v>8223</v>
      </c>
      <c r="I189" t="s">
        <v>8245</v>
      </c>
      <c r="J189">
        <v>1437461940</v>
      </c>
      <c r="K189">
        <v>1435383457</v>
      </c>
      <c r="L189" t="b">
        <v>0</v>
      </c>
      <c r="M189">
        <v>5</v>
      </c>
      <c r="N189" t="b">
        <v>0</v>
      </c>
      <c r="O189" t="s">
        <v>8266</v>
      </c>
      <c r="P189">
        <f t="shared" si="7"/>
        <v>2015</v>
      </c>
      <c r="Q189" s="11">
        <f t="shared" si="8"/>
        <v>42182.234456018516</v>
      </c>
    </row>
    <row r="190" spans="1:17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s="8">
        <f t="shared" si="6"/>
        <v>-1500</v>
      </c>
      <c r="G190" t="s">
        <v>8220</v>
      </c>
      <c r="H190" t="s">
        <v>8223</v>
      </c>
      <c r="I190" t="s">
        <v>8245</v>
      </c>
      <c r="J190">
        <v>1409891015</v>
      </c>
      <c r="K190">
        <v>1407299015</v>
      </c>
      <c r="L190" t="b">
        <v>0</v>
      </c>
      <c r="M190">
        <v>0</v>
      </c>
      <c r="N190" t="b">
        <v>0</v>
      </c>
      <c r="O190" t="s">
        <v>8266</v>
      </c>
      <c r="P190">
        <f t="shared" si="7"/>
        <v>2014</v>
      </c>
      <c r="Q190" s="11">
        <f t="shared" si="8"/>
        <v>41857.18304398148</v>
      </c>
    </row>
    <row r="191" spans="1:17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s="8">
        <f t="shared" si="6"/>
        <v>-499655</v>
      </c>
      <c r="G191" t="s">
        <v>8220</v>
      </c>
      <c r="H191" t="s">
        <v>8223</v>
      </c>
      <c r="I191" t="s">
        <v>8245</v>
      </c>
      <c r="J191">
        <v>1472920477</v>
      </c>
      <c r="K191">
        <v>1467736477</v>
      </c>
      <c r="L191" t="b">
        <v>0</v>
      </c>
      <c r="M191">
        <v>5</v>
      </c>
      <c r="N191" t="b">
        <v>0</v>
      </c>
      <c r="O191" t="s">
        <v>8266</v>
      </c>
      <c r="P191">
        <f t="shared" si="7"/>
        <v>2016</v>
      </c>
      <c r="Q191" s="11">
        <f t="shared" si="8"/>
        <v>42556.690706018519</v>
      </c>
    </row>
    <row r="192" spans="1:17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s="8">
        <f t="shared" si="6"/>
        <v>-11950</v>
      </c>
      <c r="G192" t="s">
        <v>8220</v>
      </c>
      <c r="H192" t="s">
        <v>8223</v>
      </c>
      <c r="I192" t="s">
        <v>8245</v>
      </c>
      <c r="J192">
        <v>1466091446</v>
      </c>
      <c r="K192">
        <v>1465227446</v>
      </c>
      <c r="L192" t="b">
        <v>0</v>
      </c>
      <c r="M192">
        <v>1</v>
      </c>
      <c r="N192" t="b">
        <v>0</v>
      </c>
      <c r="O192" t="s">
        <v>8266</v>
      </c>
      <c r="P192">
        <f t="shared" si="7"/>
        <v>2016</v>
      </c>
      <c r="Q192" s="11">
        <f t="shared" si="8"/>
        <v>42527.650995370372</v>
      </c>
    </row>
    <row r="193" spans="1:17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s="8">
        <f t="shared" si="6"/>
        <v>-4750</v>
      </c>
      <c r="G193" t="s">
        <v>8220</v>
      </c>
      <c r="H193" t="s">
        <v>8225</v>
      </c>
      <c r="I193" t="s">
        <v>8247</v>
      </c>
      <c r="J193">
        <v>1443782138</v>
      </c>
      <c r="K193">
        <v>1440326138</v>
      </c>
      <c r="L193" t="b">
        <v>0</v>
      </c>
      <c r="M193">
        <v>3</v>
      </c>
      <c r="N193" t="b">
        <v>0</v>
      </c>
      <c r="O193" t="s">
        <v>8266</v>
      </c>
      <c r="P193">
        <f t="shared" si="7"/>
        <v>2015</v>
      </c>
      <c r="Q193" s="11">
        <f t="shared" si="8"/>
        <v>42239.441412037035</v>
      </c>
    </row>
    <row r="194" spans="1:17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s="8">
        <f t="shared" si="6"/>
        <v>-999983</v>
      </c>
      <c r="G194" t="s">
        <v>8220</v>
      </c>
      <c r="H194" t="s">
        <v>8223</v>
      </c>
      <c r="I194" t="s">
        <v>8245</v>
      </c>
      <c r="J194">
        <v>1413572432</v>
      </c>
      <c r="K194">
        <v>1410980432</v>
      </c>
      <c r="L194" t="b">
        <v>0</v>
      </c>
      <c r="M194">
        <v>3</v>
      </c>
      <c r="N194" t="b">
        <v>0</v>
      </c>
      <c r="O194" t="s">
        <v>8266</v>
      </c>
      <c r="P194">
        <f t="shared" si="7"/>
        <v>2014</v>
      </c>
      <c r="Q194" s="11">
        <f t="shared" si="8"/>
        <v>41899.792037037041</v>
      </c>
    </row>
    <row r="195" spans="1:17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s="8">
        <f t="shared" ref="F195:F258" si="9">E195-D195</f>
        <v>-1000</v>
      </c>
      <c r="G195" t="s">
        <v>8220</v>
      </c>
      <c r="H195" t="s">
        <v>8224</v>
      </c>
      <c r="I195" t="s">
        <v>8246</v>
      </c>
      <c r="J195">
        <v>1417217166</v>
      </c>
      <c r="K195">
        <v>1412029566</v>
      </c>
      <c r="L195" t="b">
        <v>0</v>
      </c>
      <c r="M195">
        <v>0</v>
      </c>
      <c r="N195" t="b">
        <v>0</v>
      </c>
      <c r="O195" t="s">
        <v>8266</v>
      </c>
      <c r="P195">
        <f t="shared" ref="P195:P258" si="10">YEAR(Q195)</f>
        <v>2014</v>
      </c>
      <c r="Q195" s="11">
        <f t="shared" ref="Q195:Q258" si="11">(((K195/60)/60)/24)+DATE(1970,1,1)</f>
        <v>41911.934791666667</v>
      </c>
    </row>
    <row r="196" spans="1:17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s="8">
        <f t="shared" si="9"/>
        <v>-2497</v>
      </c>
      <c r="G196" t="s">
        <v>8220</v>
      </c>
      <c r="H196" t="s">
        <v>8224</v>
      </c>
      <c r="I196" t="s">
        <v>8246</v>
      </c>
      <c r="J196">
        <v>1457308531</v>
      </c>
      <c r="K196">
        <v>1452124531</v>
      </c>
      <c r="L196" t="b">
        <v>0</v>
      </c>
      <c r="M196">
        <v>3</v>
      </c>
      <c r="N196" t="b">
        <v>0</v>
      </c>
      <c r="O196" t="s">
        <v>8266</v>
      </c>
      <c r="P196">
        <f t="shared" si="10"/>
        <v>2016</v>
      </c>
      <c r="Q196" s="11">
        <f t="shared" si="11"/>
        <v>42375.996886574074</v>
      </c>
    </row>
    <row r="197" spans="1:17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s="8">
        <f t="shared" si="9"/>
        <v>-2000000</v>
      </c>
      <c r="G197" t="s">
        <v>8220</v>
      </c>
      <c r="H197" t="s">
        <v>8223</v>
      </c>
      <c r="I197" t="s">
        <v>8245</v>
      </c>
      <c r="J197">
        <v>1436544332</v>
      </c>
      <c r="K197">
        <v>1431360332</v>
      </c>
      <c r="L197" t="b">
        <v>0</v>
      </c>
      <c r="M197">
        <v>0</v>
      </c>
      <c r="N197" t="b">
        <v>0</v>
      </c>
      <c r="O197" t="s">
        <v>8266</v>
      </c>
      <c r="P197">
        <f t="shared" si="10"/>
        <v>2015</v>
      </c>
      <c r="Q197" s="11">
        <f t="shared" si="11"/>
        <v>42135.67050925926</v>
      </c>
    </row>
    <row r="198" spans="1:17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s="8">
        <f t="shared" si="9"/>
        <v>-2035</v>
      </c>
      <c r="G198" t="s">
        <v>8220</v>
      </c>
      <c r="H198" t="s">
        <v>8224</v>
      </c>
      <c r="I198" t="s">
        <v>8246</v>
      </c>
      <c r="J198">
        <v>1444510800</v>
      </c>
      <c r="K198">
        <v>1442062898</v>
      </c>
      <c r="L198" t="b">
        <v>0</v>
      </c>
      <c r="M198">
        <v>19</v>
      </c>
      <c r="N198" t="b">
        <v>0</v>
      </c>
      <c r="O198" t="s">
        <v>8266</v>
      </c>
      <c r="P198">
        <f t="shared" si="10"/>
        <v>2015</v>
      </c>
      <c r="Q198" s="11">
        <f t="shared" si="11"/>
        <v>42259.542800925927</v>
      </c>
    </row>
    <row r="199" spans="1:17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s="8">
        <f t="shared" si="9"/>
        <v>-2238</v>
      </c>
      <c r="G199" t="s">
        <v>8220</v>
      </c>
      <c r="H199" t="s">
        <v>8224</v>
      </c>
      <c r="I199" t="s">
        <v>8246</v>
      </c>
      <c r="J199">
        <v>1487365200</v>
      </c>
      <c r="K199">
        <v>1483734100</v>
      </c>
      <c r="L199" t="b">
        <v>0</v>
      </c>
      <c r="M199">
        <v>8</v>
      </c>
      <c r="N199" t="b">
        <v>0</v>
      </c>
      <c r="O199" t="s">
        <v>8266</v>
      </c>
      <c r="P199">
        <f t="shared" si="10"/>
        <v>2017</v>
      </c>
      <c r="Q199" s="11">
        <f t="shared" si="11"/>
        <v>42741.848379629635</v>
      </c>
    </row>
    <row r="200" spans="1:17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s="8">
        <f t="shared" si="9"/>
        <v>-24721</v>
      </c>
      <c r="G200" t="s">
        <v>8220</v>
      </c>
      <c r="H200" t="s">
        <v>8223</v>
      </c>
      <c r="I200" t="s">
        <v>8245</v>
      </c>
      <c r="J200">
        <v>1412500322</v>
      </c>
      <c r="K200">
        <v>1409908322</v>
      </c>
      <c r="L200" t="b">
        <v>0</v>
      </c>
      <c r="M200">
        <v>6</v>
      </c>
      <c r="N200" t="b">
        <v>0</v>
      </c>
      <c r="O200" t="s">
        <v>8266</v>
      </c>
      <c r="P200">
        <f t="shared" si="10"/>
        <v>2014</v>
      </c>
      <c r="Q200" s="11">
        <f t="shared" si="11"/>
        <v>41887.383356481485</v>
      </c>
    </row>
    <row r="201" spans="1:17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s="8">
        <f t="shared" si="9"/>
        <v>-10000</v>
      </c>
      <c r="G201" t="s">
        <v>8220</v>
      </c>
      <c r="H201" t="s">
        <v>8223</v>
      </c>
      <c r="I201" t="s">
        <v>8245</v>
      </c>
      <c r="J201">
        <v>1472698702</v>
      </c>
      <c r="K201">
        <v>1470106702</v>
      </c>
      <c r="L201" t="b">
        <v>0</v>
      </c>
      <c r="M201">
        <v>0</v>
      </c>
      <c r="N201" t="b">
        <v>0</v>
      </c>
      <c r="O201" t="s">
        <v>8266</v>
      </c>
      <c r="P201">
        <f t="shared" si="10"/>
        <v>2016</v>
      </c>
      <c r="Q201" s="11">
        <f t="shared" si="11"/>
        <v>42584.123865740738</v>
      </c>
    </row>
    <row r="202" spans="1:17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s="8">
        <f t="shared" si="9"/>
        <v>-4428.45</v>
      </c>
      <c r="G202" t="s">
        <v>8220</v>
      </c>
      <c r="H202" t="s">
        <v>8223</v>
      </c>
      <c r="I202" t="s">
        <v>8245</v>
      </c>
      <c r="J202">
        <v>1410746403</v>
      </c>
      <c r="K202">
        <v>1408154403</v>
      </c>
      <c r="L202" t="b">
        <v>0</v>
      </c>
      <c r="M202">
        <v>18</v>
      </c>
      <c r="N202" t="b">
        <v>0</v>
      </c>
      <c r="O202" t="s">
        <v>8266</v>
      </c>
      <c r="P202">
        <f t="shared" si="10"/>
        <v>2014</v>
      </c>
      <c r="Q202" s="11">
        <f t="shared" si="11"/>
        <v>41867.083368055559</v>
      </c>
    </row>
    <row r="203" spans="1:17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s="8">
        <f t="shared" si="9"/>
        <v>-270</v>
      </c>
      <c r="G203" t="s">
        <v>8220</v>
      </c>
      <c r="H203" t="s">
        <v>8223</v>
      </c>
      <c r="I203" t="s">
        <v>8245</v>
      </c>
      <c r="J203">
        <v>1423424329</v>
      </c>
      <c r="K203">
        <v>1421696329</v>
      </c>
      <c r="L203" t="b">
        <v>0</v>
      </c>
      <c r="M203">
        <v>7</v>
      </c>
      <c r="N203" t="b">
        <v>0</v>
      </c>
      <c r="O203" t="s">
        <v>8266</v>
      </c>
      <c r="P203">
        <f t="shared" si="10"/>
        <v>2015</v>
      </c>
      <c r="Q203" s="11">
        <f t="shared" si="11"/>
        <v>42023.818622685183</v>
      </c>
    </row>
    <row r="204" spans="1:17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s="8">
        <f t="shared" si="9"/>
        <v>-6000</v>
      </c>
      <c r="G204" t="s">
        <v>8220</v>
      </c>
      <c r="H204" t="s">
        <v>8223</v>
      </c>
      <c r="I204" t="s">
        <v>8245</v>
      </c>
      <c r="J204">
        <v>1444337940</v>
      </c>
      <c r="K204">
        <v>1441750564</v>
      </c>
      <c r="L204" t="b">
        <v>0</v>
      </c>
      <c r="M204">
        <v>0</v>
      </c>
      <c r="N204" t="b">
        <v>0</v>
      </c>
      <c r="O204" t="s">
        <v>8266</v>
      </c>
      <c r="P204">
        <f t="shared" si="10"/>
        <v>2015</v>
      </c>
      <c r="Q204" s="11">
        <f t="shared" si="11"/>
        <v>42255.927824074075</v>
      </c>
    </row>
    <row r="205" spans="1:17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s="8">
        <f t="shared" si="9"/>
        <v>-1754</v>
      </c>
      <c r="G205" t="s">
        <v>8220</v>
      </c>
      <c r="H205" t="s">
        <v>8224</v>
      </c>
      <c r="I205" t="s">
        <v>8246</v>
      </c>
      <c r="J205">
        <v>1422562864</v>
      </c>
      <c r="K205">
        <v>1417378864</v>
      </c>
      <c r="L205" t="b">
        <v>0</v>
      </c>
      <c r="M205">
        <v>8</v>
      </c>
      <c r="N205" t="b">
        <v>0</v>
      </c>
      <c r="O205" t="s">
        <v>8266</v>
      </c>
      <c r="P205">
        <f t="shared" si="10"/>
        <v>2014</v>
      </c>
      <c r="Q205" s="11">
        <f t="shared" si="11"/>
        <v>41973.847962962958</v>
      </c>
    </row>
    <row r="206" spans="1:17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s="8">
        <f t="shared" si="9"/>
        <v>-147835</v>
      </c>
      <c r="G206" t="s">
        <v>8220</v>
      </c>
      <c r="H206" t="s">
        <v>8225</v>
      </c>
      <c r="I206" t="s">
        <v>8247</v>
      </c>
      <c r="J206">
        <v>1470319203</v>
      </c>
      <c r="K206">
        <v>1467727203</v>
      </c>
      <c r="L206" t="b">
        <v>0</v>
      </c>
      <c r="M206">
        <v>1293</v>
      </c>
      <c r="N206" t="b">
        <v>0</v>
      </c>
      <c r="O206" t="s">
        <v>8266</v>
      </c>
      <c r="P206">
        <f t="shared" si="10"/>
        <v>2016</v>
      </c>
      <c r="Q206" s="11">
        <f t="shared" si="11"/>
        <v>42556.583368055552</v>
      </c>
    </row>
    <row r="207" spans="1:17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s="8">
        <f t="shared" si="9"/>
        <v>-6700</v>
      </c>
      <c r="G207" t="s">
        <v>8220</v>
      </c>
      <c r="H207" t="s">
        <v>8223</v>
      </c>
      <c r="I207" t="s">
        <v>8245</v>
      </c>
      <c r="J207">
        <v>1444144222</v>
      </c>
      <c r="K207">
        <v>1441120222</v>
      </c>
      <c r="L207" t="b">
        <v>0</v>
      </c>
      <c r="M207">
        <v>17</v>
      </c>
      <c r="N207" t="b">
        <v>0</v>
      </c>
      <c r="O207" t="s">
        <v>8266</v>
      </c>
      <c r="P207">
        <f t="shared" si="10"/>
        <v>2015</v>
      </c>
      <c r="Q207" s="11">
        <f t="shared" si="11"/>
        <v>42248.632199074069</v>
      </c>
    </row>
    <row r="208" spans="1:17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s="8">
        <f t="shared" si="9"/>
        <v>-12700</v>
      </c>
      <c r="G208" t="s">
        <v>8220</v>
      </c>
      <c r="H208" t="s">
        <v>8223</v>
      </c>
      <c r="I208" t="s">
        <v>8245</v>
      </c>
      <c r="J208">
        <v>1470441983</v>
      </c>
      <c r="K208">
        <v>1468627583</v>
      </c>
      <c r="L208" t="b">
        <v>0</v>
      </c>
      <c r="M208">
        <v>0</v>
      </c>
      <c r="N208" t="b">
        <v>0</v>
      </c>
      <c r="O208" t="s">
        <v>8266</v>
      </c>
      <c r="P208">
        <f t="shared" si="10"/>
        <v>2016</v>
      </c>
      <c r="Q208" s="11">
        <f t="shared" si="11"/>
        <v>42567.004432870366</v>
      </c>
    </row>
    <row r="209" spans="1:17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s="8">
        <f t="shared" si="9"/>
        <v>-11870</v>
      </c>
      <c r="G209" t="s">
        <v>8220</v>
      </c>
      <c r="H209" t="s">
        <v>8228</v>
      </c>
      <c r="I209" t="s">
        <v>8250</v>
      </c>
      <c r="J209">
        <v>1420346638</v>
      </c>
      <c r="K209">
        <v>1417754638</v>
      </c>
      <c r="L209" t="b">
        <v>0</v>
      </c>
      <c r="M209">
        <v>13</v>
      </c>
      <c r="N209" t="b">
        <v>0</v>
      </c>
      <c r="O209" t="s">
        <v>8266</v>
      </c>
      <c r="P209">
        <f t="shared" si="10"/>
        <v>2014</v>
      </c>
      <c r="Q209" s="11">
        <f t="shared" si="11"/>
        <v>41978.197199074071</v>
      </c>
    </row>
    <row r="210" spans="1:17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s="8">
        <f t="shared" si="9"/>
        <v>-50000</v>
      </c>
      <c r="G210" t="s">
        <v>8220</v>
      </c>
      <c r="H210" t="s">
        <v>8225</v>
      </c>
      <c r="I210" t="s">
        <v>8247</v>
      </c>
      <c r="J210">
        <v>1418719967</v>
      </c>
      <c r="K210">
        <v>1416127967</v>
      </c>
      <c r="L210" t="b">
        <v>0</v>
      </c>
      <c r="M210">
        <v>0</v>
      </c>
      <c r="N210" t="b">
        <v>0</v>
      </c>
      <c r="O210" t="s">
        <v>8266</v>
      </c>
      <c r="P210">
        <f t="shared" si="10"/>
        <v>2014</v>
      </c>
      <c r="Q210" s="11">
        <f t="shared" si="11"/>
        <v>41959.369988425926</v>
      </c>
    </row>
    <row r="211" spans="1:17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s="8">
        <f t="shared" si="9"/>
        <v>-25000</v>
      </c>
      <c r="G211" t="s">
        <v>8220</v>
      </c>
      <c r="H211" t="s">
        <v>8223</v>
      </c>
      <c r="I211" t="s">
        <v>8245</v>
      </c>
      <c r="J211">
        <v>1436566135</v>
      </c>
      <c r="K211">
        <v>1433974135</v>
      </c>
      <c r="L211" t="b">
        <v>0</v>
      </c>
      <c r="M211">
        <v>0</v>
      </c>
      <c r="N211" t="b">
        <v>0</v>
      </c>
      <c r="O211" t="s">
        <v>8266</v>
      </c>
      <c r="P211">
        <f t="shared" si="10"/>
        <v>2015</v>
      </c>
      <c r="Q211" s="11">
        <f t="shared" si="11"/>
        <v>42165.922858796301</v>
      </c>
    </row>
    <row r="212" spans="1:17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s="8">
        <f t="shared" si="9"/>
        <v>-8970</v>
      </c>
      <c r="G212" t="s">
        <v>8220</v>
      </c>
      <c r="H212" t="s">
        <v>8223</v>
      </c>
      <c r="I212" t="s">
        <v>8245</v>
      </c>
      <c r="J212">
        <v>1443675600</v>
      </c>
      <c r="K212">
        <v>1441157592</v>
      </c>
      <c r="L212" t="b">
        <v>0</v>
      </c>
      <c r="M212">
        <v>33</v>
      </c>
      <c r="N212" t="b">
        <v>0</v>
      </c>
      <c r="O212" t="s">
        <v>8266</v>
      </c>
      <c r="P212">
        <f t="shared" si="10"/>
        <v>2015</v>
      </c>
      <c r="Q212" s="11">
        <f t="shared" si="11"/>
        <v>42249.064722222218</v>
      </c>
    </row>
    <row r="213" spans="1:17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s="8">
        <f t="shared" si="9"/>
        <v>-2770</v>
      </c>
      <c r="G213" t="s">
        <v>8220</v>
      </c>
      <c r="H213" t="s">
        <v>8223</v>
      </c>
      <c r="I213" t="s">
        <v>8245</v>
      </c>
      <c r="J213">
        <v>1442634617</v>
      </c>
      <c r="K213">
        <v>1440042617</v>
      </c>
      <c r="L213" t="b">
        <v>0</v>
      </c>
      <c r="M213">
        <v>12</v>
      </c>
      <c r="N213" t="b">
        <v>0</v>
      </c>
      <c r="O213" t="s">
        <v>8266</v>
      </c>
      <c r="P213">
        <f t="shared" si="10"/>
        <v>2015</v>
      </c>
      <c r="Q213" s="11">
        <f t="shared" si="11"/>
        <v>42236.159918981488</v>
      </c>
    </row>
    <row r="214" spans="1:17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s="8">
        <f t="shared" si="9"/>
        <v>-6299</v>
      </c>
      <c r="G214" t="s">
        <v>8220</v>
      </c>
      <c r="H214" t="s">
        <v>8223</v>
      </c>
      <c r="I214" t="s">
        <v>8245</v>
      </c>
      <c r="J214">
        <v>1460837320</v>
      </c>
      <c r="K214">
        <v>1455656920</v>
      </c>
      <c r="L214" t="b">
        <v>0</v>
      </c>
      <c r="M214">
        <v>1</v>
      </c>
      <c r="N214" t="b">
        <v>0</v>
      </c>
      <c r="O214" t="s">
        <v>8266</v>
      </c>
      <c r="P214">
        <f t="shared" si="10"/>
        <v>2016</v>
      </c>
      <c r="Q214" s="11">
        <f t="shared" si="11"/>
        <v>42416.881018518514</v>
      </c>
    </row>
    <row r="215" spans="1:17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s="8">
        <f t="shared" si="9"/>
        <v>-49980</v>
      </c>
      <c r="G215" t="s">
        <v>8220</v>
      </c>
      <c r="H215" t="s">
        <v>8223</v>
      </c>
      <c r="I215" t="s">
        <v>8245</v>
      </c>
      <c r="J215">
        <v>1439734001</v>
      </c>
      <c r="K215">
        <v>1437142547</v>
      </c>
      <c r="L215" t="b">
        <v>0</v>
      </c>
      <c r="M215">
        <v>1</v>
      </c>
      <c r="N215" t="b">
        <v>0</v>
      </c>
      <c r="O215" t="s">
        <v>8266</v>
      </c>
      <c r="P215">
        <f t="shared" si="10"/>
        <v>2015</v>
      </c>
      <c r="Q215" s="11">
        <f t="shared" si="11"/>
        <v>42202.594293981485</v>
      </c>
    </row>
    <row r="216" spans="1:17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s="8">
        <f t="shared" si="9"/>
        <v>-12499</v>
      </c>
      <c r="G216" t="s">
        <v>8220</v>
      </c>
      <c r="H216" t="s">
        <v>8223</v>
      </c>
      <c r="I216" t="s">
        <v>8245</v>
      </c>
      <c r="J216">
        <v>1425655349</v>
      </c>
      <c r="K216">
        <v>1420471349</v>
      </c>
      <c r="L216" t="b">
        <v>0</v>
      </c>
      <c r="M216">
        <v>1</v>
      </c>
      <c r="N216" t="b">
        <v>0</v>
      </c>
      <c r="O216" t="s">
        <v>8266</v>
      </c>
      <c r="P216">
        <f t="shared" si="10"/>
        <v>2015</v>
      </c>
      <c r="Q216" s="11">
        <f t="shared" si="11"/>
        <v>42009.64061342593</v>
      </c>
    </row>
    <row r="217" spans="1:17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s="8">
        <f t="shared" si="9"/>
        <v>-4390</v>
      </c>
      <c r="G217" t="s">
        <v>8220</v>
      </c>
      <c r="H217" t="s">
        <v>8224</v>
      </c>
      <c r="I217" t="s">
        <v>8246</v>
      </c>
      <c r="J217">
        <v>1455753540</v>
      </c>
      <c r="K217">
        <v>1452058282</v>
      </c>
      <c r="L217" t="b">
        <v>0</v>
      </c>
      <c r="M217">
        <v>1</v>
      </c>
      <c r="N217" t="b">
        <v>0</v>
      </c>
      <c r="O217" t="s">
        <v>8266</v>
      </c>
      <c r="P217">
        <f t="shared" si="10"/>
        <v>2016</v>
      </c>
      <c r="Q217" s="11">
        <f t="shared" si="11"/>
        <v>42375.230115740742</v>
      </c>
    </row>
    <row r="218" spans="1:17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s="8">
        <f t="shared" si="9"/>
        <v>-22150.78</v>
      </c>
      <c r="G218" t="s">
        <v>8220</v>
      </c>
      <c r="H218" t="s">
        <v>8223</v>
      </c>
      <c r="I218" t="s">
        <v>8245</v>
      </c>
      <c r="J218">
        <v>1429740037</v>
      </c>
      <c r="K218">
        <v>1425423637</v>
      </c>
      <c r="L218" t="b">
        <v>0</v>
      </c>
      <c r="M218">
        <v>84</v>
      </c>
      <c r="N218" t="b">
        <v>0</v>
      </c>
      <c r="O218" t="s">
        <v>8266</v>
      </c>
      <c r="P218">
        <f t="shared" si="10"/>
        <v>2015</v>
      </c>
      <c r="Q218" s="11">
        <f t="shared" si="11"/>
        <v>42066.958761574075</v>
      </c>
    </row>
    <row r="219" spans="1:17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s="8">
        <f t="shared" si="9"/>
        <v>-88057</v>
      </c>
      <c r="G219" t="s">
        <v>8220</v>
      </c>
      <c r="H219" t="s">
        <v>8234</v>
      </c>
      <c r="I219" t="s">
        <v>8254</v>
      </c>
      <c r="J219">
        <v>1419780149</v>
      </c>
      <c r="K219">
        <v>1417101749</v>
      </c>
      <c r="L219" t="b">
        <v>0</v>
      </c>
      <c r="M219">
        <v>38</v>
      </c>
      <c r="N219" t="b">
        <v>0</v>
      </c>
      <c r="O219" t="s">
        <v>8266</v>
      </c>
      <c r="P219">
        <f t="shared" si="10"/>
        <v>2014</v>
      </c>
      <c r="Q219" s="11">
        <f t="shared" si="11"/>
        <v>41970.64061342593</v>
      </c>
    </row>
    <row r="220" spans="1:17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s="8">
        <f t="shared" si="9"/>
        <v>-4900</v>
      </c>
      <c r="G220" t="s">
        <v>8220</v>
      </c>
      <c r="H220" t="s">
        <v>8223</v>
      </c>
      <c r="I220" t="s">
        <v>8245</v>
      </c>
      <c r="J220">
        <v>1431702289</v>
      </c>
      <c r="K220">
        <v>1426518289</v>
      </c>
      <c r="L220" t="b">
        <v>0</v>
      </c>
      <c r="M220">
        <v>1</v>
      </c>
      <c r="N220" t="b">
        <v>0</v>
      </c>
      <c r="O220" t="s">
        <v>8266</v>
      </c>
      <c r="P220">
        <f t="shared" si="10"/>
        <v>2015</v>
      </c>
      <c r="Q220" s="11">
        <f t="shared" si="11"/>
        <v>42079.628344907411</v>
      </c>
    </row>
    <row r="221" spans="1:17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s="8">
        <f t="shared" si="9"/>
        <v>-41185</v>
      </c>
      <c r="G221" t="s">
        <v>8220</v>
      </c>
      <c r="H221" t="s">
        <v>8223</v>
      </c>
      <c r="I221" t="s">
        <v>8245</v>
      </c>
      <c r="J221">
        <v>1459493940</v>
      </c>
      <c r="K221">
        <v>1456732225</v>
      </c>
      <c r="L221" t="b">
        <v>0</v>
      </c>
      <c r="M221">
        <v>76</v>
      </c>
      <c r="N221" t="b">
        <v>0</v>
      </c>
      <c r="O221" t="s">
        <v>8266</v>
      </c>
      <c r="P221">
        <f t="shared" si="10"/>
        <v>2016</v>
      </c>
      <c r="Q221" s="11">
        <f t="shared" si="11"/>
        <v>42429.326678240745</v>
      </c>
    </row>
    <row r="222" spans="1:17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s="8">
        <f t="shared" si="9"/>
        <v>-49640</v>
      </c>
      <c r="G222" t="s">
        <v>8220</v>
      </c>
      <c r="H222" t="s">
        <v>8223</v>
      </c>
      <c r="I222" t="s">
        <v>8245</v>
      </c>
      <c r="J222">
        <v>1440101160</v>
      </c>
      <c r="K222">
        <v>1436542030</v>
      </c>
      <c r="L222" t="b">
        <v>0</v>
      </c>
      <c r="M222">
        <v>3</v>
      </c>
      <c r="N222" t="b">
        <v>0</v>
      </c>
      <c r="O222" t="s">
        <v>8266</v>
      </c>
      <c r="P222">
        <f t="shared" si="10"/>
        <v>2015</v>
      </c>
      <c r="Q222" s="11">
        <f t="shared" si="11"/>
        <v>42195.643865740742</v>
      </c>
    </row>
    <row r="223" spans="1:17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s="8">
        <f t="shared" si="9"/>
        <v>-50000</v>
      </c>
      <c r="G223" t="s">
        <v>8220</v>
      </c>
      <c r="H223" t="s">
        <v>8223</v>
      </c>
      <c r="I223" t="s">
        <v>8245</v>
      </c>
      <c r="J223">
        <v>1427569564</v>
      </c>
      <c r="K223">
        <v>1422389164</v>
      </c>
      <c r="L223" t="b">
        <v>0</v>
      </c>
      <c r="M223">
        <v>0</v>
      </c>
      <c r="N223" t="b">
        <v>0</v>
      </c>
      <c r="O223" t="s">
        <v>8266</v>
      </c>
      <c r="P223">
        <f t="shared" si="10"/>
        <v>2015</v>
      </c>
      <c r="Q223" s="11">
        <f t="shared" si="11"/>
        <v>42031.837546296301</v>
      </c>
    </row>
    <row r="224" spans="1:17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s="8">
        <f t="shared" si="9"/>
        <v>-870</v>
      </c>
      <c r="G224" t="s">
        <v>8220</v>
      </c>
      <c r="H224" t="s">
        <v>8223</v>
      </c>
      <c r="I224" t="s">
        <v>8245</v>
      </c>
      <c r="J224">
        <v>1427423940</v>
      </c>
      <c r="K224">
        <v>1422383318</v>
      </c>
      <c r="L224" t="b">
        <v>0</v>
      </c>
      <c r="M224">
        <v>2</v>
      </c>
      <c r="N224" t="b">
        <v>0</v>
      </c>
      <c r="O224" t="s">
        <v>8266</v>
      </c>
      <c r="P224">
        <f t="shared" si="10"/>
        <v>2015</v>
      </c>
      <c r="Q224" s="11">
        <f t="shared" si="11"/>
        <v>42031.769884259258</v>
      </c>
    </row>
    <row r="225" spans="1:17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s="8">
        <f t="shared" si="9"/>
        <v>-1500000</v>
      </c>
      <c r="G225" t="s">
        <v>8220</v>
      </c>
      <c r="H225" t="s">
        <v>8223</v>
      </c>
      <c r="I225" t="s">
        <v>8245</v>
      </c>
      <c r="J225">
        <v>1463879100</v>
      </c>
      <c r="K225">
        <v>1461287350</v>
      </c>
      <c r="L225" t="b">
        <v>0</v>
      </c>
      <c r="M225">
        <v>0</v>
      </c>
      <c r="N225" t="b">
        <v>0</v>
      </c>
      <c r="O225" t="s">
        <v>8266</v>
      </c>
      <c r="P225">
        <f t="shared" si="10"/>
        <v>2016</v>
      </c>
      <c r="Q225" s="11">
        <f t="shared" si="11"/>
        <v>42482.048032407409</v>
      </c>
    </row>
    <row r="226" spans="1:17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s="8">
        <f t="shared" si="9"/>
        <v>-6000000</v>
      </c>
      <c r="G226" t="s">
        <v>8220</v>
      </c>
      <c r="H226" t="s">
        <v>8225</v>
      </c>
      <c r="I226" t="s">
        <v>8247</v>
      </c>
      <c r="J226">
        <v>1436506726</v>
      </c>
      <c r="K226">
        <v>1431322726</v>
      </c>
      <c r="L226" t="b">
        <v>0</v>
      </c>
      <c r="M226">
        <v>0</v>
      </c>
      <c r="N226" t="b">
        <v>0</v>
      </c>
      <c r="O226" t="s">
        <v>8266</v>
      </c>
      <c r="P226">
        <f t="shared" si="10"/>
        <v>2015</v>
      </c>
      <c r="Q226" s="11">
        <f t="shared" si="11"/>
        <v>42135.235254629632</v>
      </c>
    </row>
    <row r="227" spans="1:17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s="8">
        <f t="shared" si="9"/>
        <v>-200</v>
      </c>
      <c r="G227" t="s">
        <v>8220</v>
      </c>
      <c r="H227" t="s">
        <v>8223</v>
      </c>
      <c r="I227" t="s">
        <v>8245</v>
      </c>
      <c r="J227">
        <v>1460153054</v>
      </c>
      <c r="K227">
        <v>1457564654</v>
      </c>
      <c r="L227" t="b">
        <v>0</v>
      </c>
      <c r="M227">
        <v>0</v>
      </c>
      <c r="N227" t="b">
        <v>0</v>
      </c>
      <c r="O227" t="s">
        <v>8266</v>
      </c>
      <c r="P227">
        <f t="shared" si="10"/>
        <v>2016</v>
      </c>
      <c r="Q227" s="11">
        <f t="shared" si="11"/>
        <v>42438.961273148147</v>
      </c>
    </row>
    <row r="228" spans="1:17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s="8">
        <f t="shared" si="9"/>
        <v>-28750</v>
      </c>
      <c r="G228" t="s">
        <v>8220</v>
      </c>
      <c r="H228" t="s">
        <v>8224</v>
      </c>
      <c r="I228" t="s">
        <v>8246</v>
      </c>
      <c r="J228">
        <v>1433064540</v>
      </c>
      <c r="K228">
        <v>1428854344</v>
      </c>
      <c r="L228" t="b">
        <v>0</v>
      </c>
      <c r="M228">
        <v>2</v>
      </c>
      <c r="N228" t="b">
        <v>0</v>
      </c>
      <c r="O228" t="s">
        <v>8266</v>
      </c>
      <c r="P228">
        <f t="shared" si="10"/>
        <v>2015</v>
      </c>
      <c r="Q228" s="11">
        <f t="shared" si="11"/>
        <v>42106.666018518517</v>
      </c>
    </row>
    <row r="229" spans="1:17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s="8">
        <f t="shared" si="9"/>
        <v>-28000</v>
      </c>
      <c r="G229" t="s">
        <v>8220</v>
      </c>
      <c r="H229" t="s">
        <v>8223</v>
      </c>
      <c r="I229" t="s">
        <v>8245</v>
      </c>
      <c r="J229">
        <v>1436477241</v>
      </c>
      <c r="K229">
        <v>1433885241</v>
      </c>
      <c r="L229" t="b">
        <v>0</v>
      </c>
      <c r="M229">
        <v>0</v>
      </c>
      <c r="N229" t="b">
        <v>0</v>
      </c>
      <c r="O229" t="s">
        <v>8266</v>
      </c>
      <c r="P229">
        <f t="shared" si="10"/>
        <v>2015</v>
      </c>
      <c r="Q229" s="11">
        <f t="shared" si="11"/>
        <v>42164.893993055557</v>
      </c>
    </row>
    <row r="230" spans="1:17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s="8">
        <f t="shared" si="9"/>
        <v>-8000</v>
      </c>
      <c r="G230" t="s">
        <v>8220</v>
      </c>
      <c r="H230" t="s">
        <v>8224</v>
      </c>
      <c r="I230" t="s">
        <v>8246</v>
      </c>
      <c r="J230">
        <v>1433176105</v>
      </c>
      <c r="K230">
        <v>1427992105</v>
      </c>
      <c r="L230" t="b">
        <v>0</v>
      </c>
      <c r="M230">
        <v>0</v>
      </c>
      <c r="N230" t="b">
        <v>0</v>
      </c>
      <c r="O230" t="s">
        <v>8266</v>
      </c>
      <c r="P230">
        <f t="shared" si="10"/>
        <v>2015</v>
      </c>
      <c r="Q230" s="11">
        <f t="shared" si="11"/>
        <v>42096.686400462961</v>
      </c>
    </row>
    <row r="231" spans="1:17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s="8">
        <f t="shared" si="9"/>
        <v>-3000</v>
      </c>
      <c r="G231" t="s">
        <v>8220</v>
      </c>
      <c r="H231" t="s">
        <v>8235</v>
      </c>
      <c r="I231" t="s">
        <v>8248</v>
      </c>
      <c r="J231">
        <v>1455402297</v>
      </c>
      <c r="K231">
        <v>1452810297</v>
      </c>
      <c r="L231" t="b">
        <v>0</v>
      </c>
      <c r="M231">
        <v>0</v>
      </c>
      <c r="N231" t="b">
        <v>0</v>
      </c>
      <c r="O231" t="s">
        <v>8266</v>
      </c>
      <c r="P231">
        <f t="shared" si="10"/>
        <v>2016</v>
      </c>
      <c r="Q231" s="11">
        <f t="shared" si="11"/>
        <v>42383.933993055558</v>
      </c>
    </row>
    <row r="232" spans="1:17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s="8">
        <f t="shared" si="9"/>
        <v>-14940</v>
      </c>
      <c r="G232" t="s">
        <v>8220</v>
      </c>
      <c r="H232" t="s">
        <v>8223</v>
      </c>
      <c r="I232" t="s">
        <v>8245</v>
      </c>
      <c r="J232">
        <v>1433443151</v>
      </c>
      <c r="K232">
        <v>1430851151</v>
      </c>
      <c r="L232" t="b">
        <v>0</v>
      </c>
      <c r="M232">
        <v>2</v>
      </c>
      <c r="N232" t="b">
        <v>0</v>
      </c>
      <c r="O232" t="s">
        <v>8266</v>
      </c>
      <c r="P232">
        <f t="shared" si="10"/>
        <v>2015</v>
      </c>
      <c r="Q232" s="11">
        <f t="shared" si="11"/>
        <v>42129.777210648142</v>
      </c>
    </row>
    <row r="233" spans="1:17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s="8">
        <f t="shared" si="9"/>
        <v>-1500000</v>
      </c>
      <c r="G233" t="s">
        <v>8220</v>
      </c>
      <c r="H233" t="s">
        <v>8223</v>
      </c>
      <c r="I233" t="s">
        <v>8245</v>
      </c>
      <c r="J233">
        <v>1451775651</v>
      </c>
      <c r="K233">
        <v>1449183651</v>
      </c>
      <c r="L233" t="b">
        <v>0</v>
      </c>
      <c r="M233">
        <v>0</v>
      </c>
      <c r="N233" t="b">
        <v>0</v>
      </c>
      <c r="O233" t="s">
        <v>8266</v>
      </c>
      <c r="P233">
        <f t="shared" si="10"/>
        <v>2015</v>
      </c>
      <c r="Q233" s="11">
        <f t="shared" si="11"/>
        <v>42341.958923611113</v>
      </c>
    </row>
    <row r="234" spans="1:17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s="8">
        <f t="shared" si="9"/>
        <v>-3890</v>
      </c>
      <c r="G234" t="s">
        <v>8220</v>
      </c>
      <c r="H234" t="s">
        <v>8224</v>
      </c>
      <c r="I234" t="s">
        <v>8246</v>
      </c>
      <c r="J234">
        <v>1425066546</v>
      </c>
      <c r="K234">
        <v>1422474546</v>
      </c>
      <c r="L234" t="b">
        <v>0</v>
      </c>
      <c r="M234">
        <v>7</v>
      </c>
      <c r="N234" t="b">
        <v>0</v>
      </c>
      <c r="O234" t="s">
        <v>8266</v>
      </c>
      <c r="P234">
        <f t="shared" si="10"/>
        <v>2015</v>
      </c>
      <c r="Q234" s="11">
        <f t="shared" si="11"/>
        <v>42032.82576388889</v>
      </c>
    </row>
    <row r="235" spans="1:17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s="8">
        <f t="shared" si="9"/>
        <v>-350000</v>
      </c>
      <c r="G235" t="s">
        <v>8220</v>
      </c>
      <c r="H235" t="s">
        <v>8223</v>
      </c>
      <c r="I235" t="s">
        <v>8245</v>
      </c>
      <c r="J235">
        <v>1475185972</v>
      </c>
      <c r="K235">
        <v>1472593972</v>
      </c>
      <c r="L235" t="b">
        <v>0</v>
      </c>
      <c r="M235">
        <v>0</v>
      </c>
      <c r="N235" t="b">
        <v>0</v>
      </c>
      <c r="O235" t="s">
        <v>8266</v>
      </c>
      <c r="P235">
        <f t="shared" si="10"/>
        <v>2016</v>
      </c>
      <c r="Q235" s="11">
        <f t="shared" si="11"/>
        <v>42612.911712962959</v>
      </c>
    </row>
    <row r="236" spans="1:17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s="8">
        <f t="shared" si="9"/>
        <v>-599</v>
      </c>
      <c r="G236" t="s">
        <v>8220</v>
      </c>
      <c r="H236" t="s">
        <v>8223</v>
      </c>
      <c r="I236" t="s">
        <v>8245</v>
      </c>
      <c r="J236">
        <v>1434847859</v>
      </c>
      <c r="K236">
        <v>1431391859</v>
      </c>
      <c r="L236" t="b">
        <v>0</v>
      </c>
      <c r="M236">
        <v>5</v>
      </c>
      <c r="N236" t="b">
        <v>0</v>
      </c>
      <c r="O236" t="s">
        <v>8266</v>
      </c>
      <c r="P236">
        <f t="shared" si="10"/>
        <v>2015</v>
      </c>
      <c r="Q236" s="11">
        <f t="shared" si="11"/>
        <v>42136.035405092596</v>
      </c>
    </row>
    <row r="237" spans="1:17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s="8">
        <f t="shared" si="9"/>
        <v>-10000</v>
      </c>
      <c r="G237" t="s">
        <v>8220</v>
      </c>
      <c r="H237" t="s">
        <v>8223</v>
      </c>
      <c r="I237" t="s">
        <v>8245</v>
      </c>
      <c r="J237">
        <v>1436478497</v>
      </c>
      <c r="K237">
        <v>1433886497</v>
      </c>
      <c r="L237" t="b">
        <v>0</v>
      </c>
      <c r="M237">
        <v>0</v>
      </c>
      <c r="N237" t="b">
        <v>0</v>
      </c>
      <c r="O237" t="s">
        <v>8266</v>
      </c>
      <c r="P237">
        <f t="shared" si="10"/>
        <v>2015</v>
      </c>
      <c r="Q237" s="11">
        <f t="shared" si="11"/>
        <v>42164.908530092594</v>
      </c>
    </row>
    <row r="238" spans="1:17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s="8">
        <f t="shared" si="9"/>
        <v>-150000</v>
      </c>
      <c r="G238" t="s">
        <v>8220</v>
      </c>
      <c r="H238" t="s">
        <v>8223</v>
      </c>
      <c r="I238" t="s">
        <v>8245</v>
      </c>
      <c r="J238">
        <v>1451952000</v>
      </c>
      <c r="K238">
        <v>1447380099</v>
      </c>
      <c r="L238" t="b">
        <v>0</v>
      </c>
      <c r="M238">
        <v>0</v>
      </c>
      <c r="N238" t="b">
        <v>0</v>
      </c>
      <c r="O238" t="s">
        <v>8266</v>
      </c>
      <c r="P238">
        <f t="shared" si="10"/>
        <v>2015</v>
      </c>
      <c r="Q238" s="11">
        <f t="shared" si="11"/>
        <v>42321.08447916666</v>
      </c>
    </row>
    <row r="239" spans="1:17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s="8">
        <f t="shared" si="9"/>
        <v>-14950</v>
      </c>
      <c r="G239" t="s">
        <v>8220</v>
      </c>
      <c r="H239" t="s">
        <v>8223</v>
      </c>
      <c r="I239" t="s">
        <v>8245</v>
      </c>
      <c r="J239">
        <v>1457445069</v>
      </c>
      <c r="K239">
        <v>1452261069</v>
      </c>
      <c r="L239" t="b">
        <v>0</v>
      </c>
      <c r="M239">
        <v>1</v>
      </c>
      <c r="N239" t="b">
        <v>0</v>
      </c>
      <c r="O239" t="s">
        <v>8266</v>
      </c>
      <c r="P239">
        <f t="shared" si="10"/>
        <v>2016</v>
      </c>
      <c r="Q239" s="11">
        <f t="shared" si="11"/>
        <v>42377.577187499999</v>
      </c>
    </row>
    <row r="240" spans="1:17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s="8">
        <f t="shared" si="9"/>
        <v>-26000</v>
      </c>
      <c r="G240" t="s">
        <v>8220</v>
      </c>
      <c r="H240" t="s">
        <v>8223</v>
      </c>
      <c r="I240" t="s">
        <v>8245</v>
      </c>
      <c r="J240">
        <v>1483088400</v>
      </c>
      <c r="K240">
        <v>1481324760</v>
      </c>
      <c r="L240" t="b">
        <v>0</v>
      </c>
      <c r="M240">
        <v>0</v>
      </c>
      <c r="N240" t="b">
        <v>0</v>
      </c>
      <c r="O240" t="s">
        <v>8266</v>
      </c>
      <c r="P240">
        <f t="shared" si="10"/>
        <v>2016</v>
      </c>
      <c r="Q240" s="11">
        <f t="shared" si="11"/>
        <v>42713.962499999994</v>
      </c>
    </row>
    <row r="241" spans="1:17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s="8">
        <f t="shared" si="9"/>
        <v>-750</v>
      </c>
      <c r="G241" t="s">
        <v>8220</v>
      </c>
      <c r="H241" t="s">
        <v>8225</v>
      </c>
      <c r="I241" t="s">
        <v>8247</v>
      </c>
      <c r="J241">
        <v>1446984000</v>
      </c>
      <c r="K241">
        <v>1445308730</v>
      </c>
      <c r="L241" t="b">
        <v>0</v>
      </c>
      <c r="M241">
        <v>5</v>
      </c>
      <c r="N241" t="b">
        <v>0</v>
      </c>
      <c r="O241" t="s">
        <v>8266</v>
      </c>
      <c r="P241">
        <f t="shared" si="10"/>
        <v>2015</v>
      </c>
      <c r="Q241" s="11">
        <f t="shared" si="11"/>
        <v>42297.110300925924</v>
      </c>
    </row>
    <row r="242" spans="1:17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s="8">
        <f t="shared" si="9"/>
        <v>1145.1200000000008</v>
      </c>
      <c r="G242" t="s">
        <v>8218</v>
      </c>
      <c r="H242" t="s">
        <v>8223</v>
      </c>
      <c r="I242" t="s">
        <v>8245</v>
      </c>
      <c r="J242">
        <v>1367773211</v>
      </c>
      <c r="K242">
        <v>1363885211</v>
      </c>
      <c r="L242" t="b">
        <v>1</v>
      </c>
      <c r="M242">
        <v>137</v>
      </c>
      <c r="N242" t="b">
        <v>1</v>
      </c>
      <c r="O242" t="s">
        <v>8267</v>
      </c>
      <c r="P242">
        <f t="shared" si="10"/>
        <v>2013</v>
      </c>
      <c r="Q242" s="11">
        <f t="shared" si="11"/>
        <v>41354.708460648151</v>
      </c>
    </row>
    <row r="243" spans="1:17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s="8">
        <f t="shared" si="9"/>
        <v>4600</v>
      </c>
      <c r="G243" t="s">
        <v>8218</v>
      </c>
      <c r="H243" t="s">
        <v>8223</v>
      </c>
      <c r="I243" t="s">
        <v>8245</v>
      </c>
      <c r="J243">
        <v>1419180304</v>
      </c>
      <c r="K243">
        <v>1415292304</v>
      </c>
      <c r="L243" t="b">
        <v>1</v>
      </c>
      <c r="M243">
        <v>376</v>
      </c>
      <c r="N243" t="b">
        <v>1</v>
      </c>
      <c r="O243" t="s">
        <v>8267</v>
      </c>
      <c r="P243">
        <f t="shared" si="10"/>
        <v>2014</v>
      </c>
      <c r="Q243" s="11">
        <f t="shared" si="11"/>
        <v>41949.697962962964</v>
      </c>
    </row>
    <row r="244" spans="1:17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s="8">
        <f t="shared" si="9"/>
        <v>1750</v>
      </c>
      <c r="G244" t="s">
        <v>8218</v>
      </c>
      <c r="H244" t="s">
        <v>8223</v>
      </c>
      <c r="I244" t="s">
        <v>8245</v>
      </c>
      <c r="J244">
        <v>1324381790</v>
      </c>
      <c r="K244">
        <v>1321357790</v>
      </c>
      <c r="L244" t="b">
        <v>1</v>
      </c>
      <c r="M244">
        <v>202</v>
      </c>
      <c r="N244" t="b">
        <v>1</v>
      </c>
      <c r="O244" t="s">
        <v>8267</v>
      </c>
      <c r="P244">
        <f t="shared" si="10"/>
        <v>2011</v>
      </c>
      <c r="Q244" s="11">
        <f t="shared" si="11"/>
        <v>40862.492939814816</v>
      </c>
    </row>
    <row r="245" spans="1:17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s="8">
        <f t="shared" si="9"/>
        <v>648</v>
      </c>
      <c r="G245" t="s">
        <v>8218</v>
      </c>
      <c r="H245" t="s">
        <v>8223</v>
      </c>
      <c r="I245" t="s">
        <v>8245</v>
      </c>
      <c r="J245">
        <v>1393031304</v>
      </c>
      <c r="K245">
        <v>1390439304</v>
      </c>
      <c r="L245" t="b">
        <v>1</v>
      </c>
      <c r="M245">
        <v>328</v>
      </c>
      <c r="N245" t="b">
        <v>1</v>
      </c>
      <c r="O245" t="s">
        <v>8267</v>
      </c>
      <c r="P245">
        <f t="shared" si="10"/>
        <v>2014</v>
      </c>
      <c r="Q245" s="11">
        <f t="shared" si="11"/>
        <v>41662.047500000001</v>
      </c>
    </row>
    <row r="246" spans="1:17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s="8">
        <f t="shared" si="9"/>
        <v>481.5</v>
      </c>
      <c r="G246" t="s">
        <v>8218</v>
      </c>
      <c r="H246" t="s">
        <v>8223</v>
      </c>
      <c r="I246" t="s">
        <v>8245</v>
      </c>
      <c r="J246">
        <v>1268723160</v>
      </c>
      <c r="K246">
        <v>1265269559</v>
      </c>
      <c r="L246" t="b">
        <v>1</v>
      </c>
      <c r="M246">
        <v>84</v>
      </c>
      <c r="N246" t="b">
        <v>1</v>
      </c>
      <c r="O246" t="s">
        <v>8267</v>
      </c>
      <c r="P246">
        <f t="shared" si="10"/>
        <v>2010</v>
      </c>
      <c r="Q246" s="11">
        <f t="shared" si="11"/>
        <v>40213.323599537034</v>
      </c>
    </row>
    <row r="247" spans="1:17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s="8">
        <f t="shared" si="9"/>
        <v>186</v>
      </c>
      <c r="G247" t="s">
        <v>8218</v>
      </c>
      <c r="H247" t="s">
        <v>8223</v>
      </c>
      <c r="I247" t="s">
        <v>8245</v>
      </c>
      <c r="J247">
        <v>1345079785</v>
      </c>
      <c r="K247">
        <v>1342487785</v>
      </c>
      <c r="L247" t="b">
        <v>1</v>
      </c>
      <c r="M247">
        <v>96</v>
      </c>
      <c r="N247" t="b">
        <v>1</v>
      </c>
      <c r="O247" t="s">
        <v>8267</v>
      </c>
      <c r="P247">
        <f t="shared" si="10"/>
        <v>2012</v>
      </c>
      <c r="Q247" s="11">
        <f t="shared" si="11"/>
        <v>41107.053067129629</v>
      </c>
    </row>
    <row r="248" spans="1:17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s="8">
        <f t="shared" si="9"/>
        <v>10273</v>
      </c>
      <c r="G248" t="s">
        <v>8218</v>
      </c>
      <c r="H248" t="s">
        <v>8223</v>
      </c>
      <c r="I248" t="s">
        <v>8245</v>
      </c>
      <c r="J248">
        <v>1292665405</v>
      </c>
      <c r="K248">
        <v>1288341805</v>
      </c>
      <c r="L248" t="b">
        <v>1</v>
      </c>
      <c r="M248">
        <v>223</v>
      </c>
      <c r="N248" t="b">
        <v>1</v>
      </c>
      <c r="O248" t="s">
        <v>8267</v>
      </c>
      <c r="P248">
        <f t="shared" si="10"/>
        <v>2010</v>
      </c>
      <c r="Q248" s="11">
        <f t="shared" si="11"/>
        <v>40480.363483796296</v>
      </c>
    </row>
    <row r="249" spans="1:17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s="8">
        <f t="shared" si="9"/>
        <v>1705</v>
      </c>
      <c r="G249" t="s">
        <v>8218</v>
      </c>
      <c r="H249" t="s">
        <v>8223</v>
      </c>
      <c r="I249" t="s">
        <v>8245</v>
      </c>
      <c r="J249">
        <v>1287200340</v>
      </c>
      <c r="K249">
        <v>1284042614</v>
      </c>
      <c r="L249" t="b">
        <v>1</v>
      </c>
      <c r="M249">
        <v>62</v>
      </c>
      <c r="N249" t="b">
        <v>1</v>
      </c>
      <c r="O249" t="s">
        <v>8267</v>
      </c>
      <c r="P249">
        <f t="shared" si="10"/>
        <v>2010</v>
      </c>
      <c r="Q249" s="11">
        <f t="shared" si="11"/>
        <v>40430.604328703703</v>
      </c>
    </row>
    <row r="250" spans="1:17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s="8">
        <f t="shared" si="9"/>
        <v>1133</v>
      </c>
      <c r="G250" t="s">
        <v>8218</v>
      </c>
      <c r="H250" t="s">
        <v>8223</v>
      </c>
      <c r="I250" t="s">
        <v>8245</v>
      </c>
      <c r="J250">
        <v>1325961309</v>
      </c>
      <c r="K250">
        <v>1322073309</v>
      </c>
      <c r="L250" t="b">
        <v>1</v>
      </c>
      <c r="M250">
        <v>146</v>
      </c>
      <c r="N250" t="b">
        <v>1</v>
      </c>
      <c r="O250" t="s">
        <v>8267</v>
      </c>
      <c r="P250">
        <f t="shared" si="10"/>
        <v>2011</v>
      </c>
      <c r="Q250" s="11">
        <f t="shared" si="11"/>
        <v>40870.774409722224</v>
      </c>
    </row>
    <row r="251" spans="1:17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s="8">
        <f t="shared" si="9"/>
        <v>1292</v>
      </c>
      <c r="G251" t="s">
        <v>8218</v>
      </c>
      <c r="H251" t="s">
        <v>8223</v>
      </c>
      <c r="I251" t="s">
        <v>8245</v>
      </c>
      <c r="J251">
        <v>1282498800</v>
      </c>
      <c r="K251">
        <v>1275603020</v>
      </c>
      <c r="L251" t="b">
        <v>1</v>
      </c>
      <c r="M251">
        <v>235</v>
      </c>
      <c r="N251" t="b">
        <v>1</v>
      </c>
      <c r="O251" t="s">
        <v>8267</v>
      </c>
      <c r="P251">
        <f t="shared" si="10"/>
        <v>2010</v>
      </c>
      <c r="Q251" s="11">
        <f t="shared" si="11"/>
        <v>40332.923842592594</v>
      </c>
    </row>
    <row r="252" spans="1:17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s="8">
        <f t="shared" si="9"/>
        <v>1675</v>
      </c>
      <c r="G252" t="s">
        <v>8218</v>
      </c>
      <c r="H252" t="s">
        <v>8223</v>
      </c>
      <c r="I252" t="s">
        <v>8245</v>
      </c>
      <c r="J252">
        <v>1370525691</v>
      </c>
      <c r="K252">
        <v>1367933691</v>
      </c>
      <c r="L252" t="b">
        <v>1</v>
      </c>
      <c r="M252">
        <v>437</v>
      </c>
      <c r="N252" t="b">
        <v>1</v>
      </c>
      <c r="O252" t="s">
        <v>8267</v>
      </c>
      <c r="P252">
        <f t="shared" si="10"/>
        <v>2013</v>
      </c>
      <c r="Q252" s="11">
        <f t="shared" si="11"/>
        <v>41401.565868055557</v>
      </c>
    </row>
    <row r="253" spans="1:17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s="8">
        <f t="shared" si="9"/>
        <v>895</v>
      </c>
      <c r="G253" t="s">
        <v>8218</v>
      </c>
      <c r="H253" t="s">
        <v>8223</v>
      </c>
      <c r="I253" t="s">
        <v>8245</v>
      </c>
      <c r="J253">
        <v>1337194800</v>
      </c>
      <c r="K253">
        <v>1334429646</v>
      </c>
      <c r="L253" t="b">
        <v>1</v>
      </c>
      <c r="M253">
        <v>77</v>
      </c>
      <c r="N253" t="b">
        <v>1</v>
      </c>
      <c r="O253" t="s">
        <v>8267</v>
      </c>
      <c r="P253">
        <f t="shared" si="10"/>
        <v>2012</v>
      </c>
      <c r="Q253" s="11">
        <f t="shared" si="11"/>
        <v>41013.787569444445</v>
      </c>
    </row>
    <row r="254" spans="1:17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s="8">
        <f t="shared" si="9"/>
        <v>4228</v>
      </c>
      <c r="G254" t="s">
        <v>8218</v>
      </c>
      <c r="H254" t="s">
        <v>8223</v>
      </c>
      <c r="I254" t="s">
        <v>8245</v>
      </c>
      <c r="J254">
        <v>1275364740</v>
      </c>
      <c r="K254">
        <v>1269878058</v>
      </c>
      <c r="L254" t="b">
        <v>1</v>
      </c>
      <c r="M254">
        <v>108</v>
      </c>
      <c r="N254" t="b">
        <v>1</v>
      </c>
      <c r="O254" t="s">
        <v>8267</v>
      </c>
      <c r="P254">
        <f t="shared" si="10"/>
        <v>2010</v>
      </c>
      <c r="Q254" s="11">
        <f t="shared" si="11"/>
        <v>40266.662708333337</v>
      </c>
    </row>
    <row r="255" spans="1:17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s="8">
        <f t="shared" si="9"/>
        <v>11</v>
      </c>
      <c r="G255" t="s">
        <v>8218</v>
      </c>
      <c r="H255" t="s">
        <v>8223</v>
      </c>
      <c r="I255" t="s">
        <v>8245</v>
      </c>
      <c r="J255">
        <v>1329320235</v>
      </c>
      <c r="K255">
        <v>1326728235</v>
      </c>
      <c r="L255" t="b">
        <v>1</v>
      </c>
      <c r="M255">
        <v>7</v>
      </c>
      <c r="N255" t="b">
        <v>1</v>
      </c>
      <c r="O255" t="s">
        <v>8267</v>
      </c>
      <c r="P255">
        <f t="shared" si="10"/>
        <v>2012</v>
      </c>
      <c r="Q255" s="11">
        <f t="shared" si="11"/>
        <v>40924.650868055556</v>
      </c>
    </row>
    <row r="256" spans="1:17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s="8">
        <f t="shared" si="9"/>
        <v>4067.34</v>
      </c>
      <c r="G256" t="s">
        <v>8218</v>
      </c>
      <c r="H256" t="s">
        <v>8223</v>
      </c>
      <c r="I256" t="s">
        <v>8245</v>
      </c>
      <c r="J256">
        <v>1445047200</v>
      </c>
      <c r="K256">
        <v>1442443910</v>
      </c>
      <c r="L256" t="b">
        <v>1</v>
      </c>
      <c r="M256">
        <v>314</v>
      </c>
      <c r="N256" t="b">
        <v>1</v>
      </c>
      <c r="O256" t="s">
        <v>8267</v>
      </c>
      <c r="P256">
        <f t="shared" si="10"/>
        <v>2015</v>
      </c>
      <c r="Q256" s="11">
        <f t="shared" si="11"/>
        <v>42263.952662037031</v>
      </c>
    </row>
    <row r="257" spans="1:17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s="8">
        <f t="shared" si="9"/>
        <v>538.65999999999985</v>
      </c>
      <c r="G257" t="s">
        <v>8218</v>
      </c>
      <c r="H257" t="s">
        <v>8223</v>
      </c>
      <c r="I257" t="s">
        <v>8245</v>
      </c>
      <c r="J257">
        <v>1300275482</v>
      </c>
      <c r="K257">
        <v>1297687082</v>
      </c>
      <c r="L257" t="b">
        <v>1</v>
      </c>
      <c r="M257">
        <v>188</v>
      </c>
      <c r="N257" t="b">
        <v>1</v>
      </c>
      <c r="O257" t="s">
        <v>8267</v>
      </c>
      <c r="P257">
        <f t="shared" si="10"/>
        <v>2011</v>
      </c>
      <c r="Q257" s="11">
        <f t="shared" si="11"/>
        <v>40588.526412037041</v>
      </c>
    </row>
    <row r="258" spans="1:17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s="8">
        <f t="shared" si="9"/>
        <v>5083</v>
      </c>
      <c r="G258" t="s">
        <v>8218</v>
      </c>
      <c r="H258" t="s">
        <v>8223</v>
      </c>
      <c r="I258" t="s">
        <v>8245</v>
      </c>
      <c r="J258">
        <v>1363458467</v>
      </c>
      <c r="K258">
        <v>1360866467</v>
      </c>
      <c r="L258" t="b">
        <v>1</v>
      </c>
      <c r="M258">
        <v>275</v>
      </c>
      <c r="N258" t="b">
        <v>1</v>
      </c>
      <c r="O258" t="s">
        <v>8267</v>
      </c>
      <c r="P258">
        <f t="shared" si="10"/>
        <v>2013</v>
      </c>
      <c r="Q258" s="11">
        <f t="shared" si="11"/>
        <v>41319.769293981481</v>
      </c>
    </row>
    <row r="259" spans="1:17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s="8">
        <f t="shared" ref="F259:F322" si="12">E259-D259</f>
        <v>2354.2699999999968</v>
      </c>
      <c r="G259" t="s">
        <v>8218</v>
      </c>
      <c r="H259" t="s">
        <v>8223</v>
      </c>
      <c r="I259" t="s">
        <v>8245</v>
      </c>
      <c r="J259">
        <v>1463670162</v>
      </c>
      <c r="K259">
        <v>1461078162</v>
      </c>
      <c r="L259" t="b">
        <v>1</v>
      </c>
      <c r="M259">
        <v>560</v>
      </c>
      <c r="N259" t="b">
        <v>1</v>
      </c>
      <c r="O259" t="s">
        <v>8267</v>
      </c>
      <c r="P259">
        <f t="shared" ref="P259:P322" si="13">YEAR(Q259)</f>
        <v>2016</v>
      </c>
      <c r="Q259" s="11">
        <f t="shared" ref="Q259:Q322" si="14">(((K259/60)/60)/24)+DATE(1970,1,1)</f>
        <v>42479.626875000002</v>
      </c>
    </row>
    <row r="260" spans="1:17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s="8">
        <f t="shared" si="12"/>
        <v>27342</v>
      </c>
      <c r="G260" t="s">
        <v>8218</v>
      </c>
      <c r="H260" t="s">
        <v>8223</v>
      </c>
      <c r="I260" t="s">
        <v>8245</v>
      </c>
      <c r="J260">
        <v>1308359666</v>
      </c>
      <c r="K260">
        <v>1305767666</v>
      </c>
      <c r="L260" t="b">
        <v>1</v>
      </c>
      <c r="M260">
        <v>688</v>
      </c>
      <c r="N260" t="b">
        <v>1</v>
      </c>
      <c r="O260" t="s">
        <v>8267</v>
      </c>
      <c r="P260">
        <f t="shared" si="13"/>
        <v>2011</v>
      </c>
      <c r="Q260" s="11">
        <f t="shared" si="14"/>
        <v>40682.051689814813</v>
      </c>
    </row>
    <row r="261" spans="1:17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s="8">
        <f t="shared" si="12"/>
        <v>23953.42</v>
      </c>
      <c r="G261" t="s">
        <v>8218</v>
      </c>
      <c r="H261" t="s">
        <v>8223</v>
      </c>
      <c r="I261" t="s">
        <v>8245</v>
      </c>
      <c r="J261">
        <v>1428514969</v>
      </c>
      <c r="K261">
        <v>1425922969</v>
      </c>
      <c r="L261" t="b">
        <v>1</v>
      </c>
      <c r="M261">
        <v>942</v>
      </c>
      <c r="N261" t="b">
        <v>1</v>
      </c>
      <c r="O261" t="s">
        <v>8267</v>
      </c>
      <c r="P261">
        <f t="shared" si="13"/>
        <v>2015</v>
      </c>
      <c r="Q261" s="11">
        <f t="shared" si="14"/>
        <v>42072.738067129627</v>
      </c>
    </row>
    <row r="262" spans="1:17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s="8">
        <f t="shared" si="12"/>
        <v>640</v>
      </c>
      <c r="G262" t="s">
        <v>8218</v>
      </c>
      <c r="H262" t="s">
        <v>8223</v>
      </c>
      <c r="I262" t="s">
        <v>8245</v>
      </c>
      <c r="J262">
        <v>1279360740</v>
      </c>
      <c r="K262">
        <v>1275415679</v>
      </c>
      <c r="L262" t="b">
        <v>1</v>
      </c>
      <c r="M262">
        <v>88</v>
      </c>
      <c r="N262" t="b">
        <v>1</v>
      </c>
      <c r="O262" t="s">
        <v>8267</v>
      </c>
      <c r="P262">
        <f t="shared" si="13"/>
        <v>2010</v>
      </c>
      <c r="Q262" s="11">
        <f t="shared" si="14"/>
        <v>40330.755543981482</v>
      </c>
    </row>
    <row r="263" spans="1:17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s="8">
        <f t="shared" si="12"/>
        <v>1480</v>
      </c>
      <c r="G263" t="s">
        <v>8218</v>
      </c>
      <c r="H263" t="s">
        <v>8223</v>
      </c>
      <c r="I263" t="s">
        <v>8245</v>
      </c>
      <c r="J263">
        <v>1339080900</v>
      </c>
      <c r="K263">
        <v>1334783704</v>
      </c>
      <c r="L263" t="b">
        <v>1</v>
      </c>
      <c r="M263">
        <v>220</v>
      </c>
      <c r="N263" t="b">
        <v>1</v>
      </c>
      <c r="O263" t="s">
        <v>8267</v>
      </c>
      <c r="P263">
        <f t="shared" si="13"/>
        <v>2012</v>
      </c>
      <c r="Q263" s="11">
        <f t="shared" si="14"/>
        <v>41017.885462962964</v>
      </c>
    </row>
    <row r="264" spans="1:17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s="8">
        <f t="shared" si="12"/>
        <v>3500</v>
      </c>
      <c r="G264" t="s">
        <v>8218</v>
      </c>
      <c r="H264" t="s">
        <v>8223</v>
      </c>
      <c r="I264" t="s">
        <v>8245</v>
      </c>
      <c r="J264">
        <v>1298699828</v>
      </c>
      <c r="K264">
        <v>1294811828</v>
      </c>
      <c r="L264" t="b">
        <v>1</v>
      </c>
      <c r="M264">
        <v>145</v>
      </c>
      <c r="N264" t="b">
        <v>1</v>
      </c>
      <c r="O264" t="s">
        <v>8267</v>
      </c>
      <c r="P264">
        <f t="shared" si="13"/>
        <v>2011</v>
      </c>
      <c r="Q264" s="11">
        <f t="shared" si="14"/>
        <v>40555.24800925926</v>
      </c>
    </row>
    <row r="265" spans="1:17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s="8">
        <f t="shared" si="12"/>
        <v>4520.2700000000004</v>
      </c>
      <c r="G265" t="s">
        <v>8218</v>
      </c>
      <c r="H265" t="s">
        <v>8223</v>
      </c>
      <c r="I265" t="s">
        <v>8245</v>
      </c>
      <c r="J265">
        <v>1348786494</v>
      </c>
      <c r="K265">
        <v>1346194494</v>
      </c>
      <c r="L265" t="b">
        <v>1</v>
      </c>
      <c r="M265">
        <v>963</v>
      </c>
      <c r="N265" t="b">
        <v>1</v>
      </c>
      <c r="O265" t="s">
        <v>8267</v>
      </c>
      <c r="P265">
        <f t="shared" si="13"/>
        <v>2012</v>
      </c>
      <c r="Q265" s="11">
        <f t="shared" si="14"/>
        <v>41149.954791666663</v>
      </c>
    </row>
    <row r="266" spans="1:17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s="8">
        <f t="shared" si="12"/>
        <v>910</v>
      </c>
      <c r="G266" t="s">
        <v>8218</v>
      </c>
      <c r="H266" t="s">
        <v>8223</v>
      </c>
      <c r="I266" t="s">
        <v>8245</v>
      </c>
      <c r="J266">
        <v>1336747995</v>
      </c>
      <c r="K266">
        <v>1334155995</v>
      </c>
      <c r="L266" t="b">
        <v>1</v>
      </c>
      <c r="M266">
        <v>91</v>
      </c>
      <c r="N266" t="b">
        <v>1</v>
      </c>
      <c r="O266" t="s">
        <v>8267</v>
      </c>
      <c r="P266">
        <f t="shared" si="13"/>
        <v>2012</v>
      </c>
      <c r="Q266" s="11">
        <f t="shared" si="14"/>
        <v>41010.620312500003</v>
      </c>
    </row>
    <row r="267" spans="1:17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s="8">
        <f t="shared" si="12"/>
        <v>555</v>
      </c>
      <c r="G267" t="s">
        <v>8218</v>
      </c>
      <c r="H267" t="s">
        <v>8223</v>
      </c>
      <c r="I267" t="s">
        <v>8245</v>
      </c>
      <c r="J267">
        <v>1273522560</v>
      </c>
      <c r="K267">
        <v>1269928430</v>
      </c>
      <c r="L267" t="b">
        <v>1</v>
      </c>
      <c r="M267">
        <v>58</v>
      </c>
      <c r="N267" t="b">
        <v>1</v>
      </c>
      <c r="O267" t="s">
        <v>8267</v>
      </c>
      <c r="P267">
        <f t="shared" si="13"/>
        <v>2010</v>
      </c>
      <c r="Q267" s="11">
        <f t="shared" si="14"/>
        <v>40267.245717592588</v>
      </c>
    </row>
    <row r="268" spans="1:17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s="8">
        <f t="shared" si="12"/>
        <v>455</v>
      </c>
      <c r="G268" t="s">
        <v>8218</v>
      </c>
      <c r="H268" t="s">
        <v>8223</v>
      </c>
      <c r="I268" t="s">
        <v>8245</v>
      </c>
      <c r="J268">
        <v>1271994660</v>
      </c>
      <c r="K268">
        <v>1264565507</v>
      </c>
      <c r="L268" t="b">
        <v>1</v>
      </c>
      <c r="M268">
        <v>36</v>
      </c>
      <c r="N268" t="b">
        <v>1</v>
      </c>
      <c r="O268" t="s">
        <v>8267</v>
      </c>
      <c r="P268">
        <f t="shared" si="13"/>
        <v>2010</v>
      </c>
      <c r="Q268" s="11">
        <f t="shared" si="14"/>
        <v>40205.174849537041</v>
      </c>
    </row>
    <row r="269" spans="1:17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s="8">
        <f t="shared" si="12"/>
        <v>3115.4400000000005</v>
      </c>
      <c r="G269" t="s">
        <v>8218</v>
      </c>
      <c r="H269" t="s">
        <v>8224</v>
      </c>
      <c r="I269" t="s">
        <v>8246</v>
      </c>
      <c r="J269">
        <v>1403693499</v>
      </c>
      <c r="K269">
        <v>1401101499</v>
      </c>
      <c r="L269" t="b">
        <v>1</v>
      </c>
      <c r="M269">
        <v>165</v>
      </c>
      <c r="N269" t="b">
        <v>1</v>
      </c>
      <c r="O269" t="s">
        <v>8267</v>
      </c>
      <c r="P269">
        <f t="shared" si="13"/>
        <v>2014</v>
      </c>
      <c r="Q269" s="11">
        <f t="shared" si="14"/>
        <v>41785.452534722222</v>
      </c>
    </row>
    <row r="270" spans="1:17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s="8">
        <f t="shared" si="12"/>
        <v>570</v>
      </c>
      <c r="G270" t="s">
        <v>8218</v>
      </c>
      <c r="H270" t="s">
        <v>8223</v>
      </c>
      <c r="I270" t="s">
        <v>8245</v>
      </c>
      <c r="J270">
        <v>1320640778</v>
      </c>
      <c r="K270">
        <v>1316749178</v>
      </c>
      <c r="L270" t="b">
        <v>1</v>
      </c>
      <c r="M270">
        <v>111</v>
      </c>
      <c r="N270" t="b">
        <v>1</v>
      </c>
      <c r="O270" t="s">
        <v>8267</v>
      </c>
      <c r="P270">
        <f t="shared" si="13"/>
        <v>2011</v>
      </c>
      <c r="Q270" s="11">
        <f t="shared" si="14"/>
        <v>40809.15252314815</v>
      </c>
    </row>
    <row r="271" spans="1:17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s="8">
        <f t="shared" si="12"/>
        <v>47233.76999999999</v>
      </c>
      <c r="G271" t="s">
        <v>8218</v>
      </c>
      <c r="H271" t="s">
        <v>8225</v>
      </c>
      <c r="I271" t="s">
        <v>8247</v>
      </c>
      <c r="J271">
        <v>1487738622</v>
      </c>
      <c r="K271">
        <v>1485146622</v>
      </c>
      <c r="L271" t="b">
        <v>1</v>
      </c>
      <c r="M271">
        <v>1596</v>
      </c>
      <c r="N271" t="b">
        <v>1</v>
      </c>
      <c r="O271" t="s">
        <v>8267</v>
      </c>
      <c r="P271">
        <f t="shared" si="13"/>
        <v>2017</v>
      </c>
      <c r="Q271" s="11">
        <f t="shared" si="14"/>
        <v>42758.197013888886</v>
      </c>
    </row>
    <row r="272" spans="1:17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s="8">
        <f t="shared" si="12"/>
        <v>1210</v>
      </c>
      <c r="G272" t="s">
        <v>8218</v>
      </c>
      <c r="H272" t="s">
        <v>8223</v>
      </c>
      <c r="I272" t="s">
        <v>8245</v>
      </c>
      <c r="J272">
        <v>1306296000</v>
      </c>
      <c r="K272">
        <v>1301950070</v>
      </c>
      <c r="L272" t="b">
        <v>1</v>
      </c>
      <c r="M272">
        <v>61</v>
      </c>
      <c r="N272" t="b">
        <v>1</v>
      </c>
      <c r="O272" t="s">
        <v>8267</v>
      </c>
      <c r="P272">
        <f t="shared" si="13"/>
        <v>2011</v>
      </c>
      <c r="Q272" s="11">
        <f t="shared" si="14"/>
        <v>40637.866550925923</v>
      </c>
    </row>
    <row r="273" spans="1:17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s="8">
        <f t="shared" si="12"/>
        <v>1404</v>
      </c>
      <c r="G273" t="s">
        <v>8218</v>
      </c>
      <c r="H273" t="s">
        <v>8223</v>
      </c>
      <c r="I273" t="s">
        <v>8245</v>
      </c>
      <c r="J273">
        <v>1388649600</v>
      </c>
      <c r="K273">
        <v>1386123861</v>
      </c>
      <c r="L273" t="b">
        <v>1</v>
      </c>
      <c r="M273">
        <v>287</v>
      </c>
      <c r="N273" t="b">
        <v>1</v>
      </c>
      <c r="O273" t="s">
        <v>8267</v>
      </c>
      <c r="P273">
        <f t="shared" si="13"/>
        <v>2013</v>
      </c>
      <c r="Q273" s="11">
        <f t="shared" si="14"/>
        <v>41612.10024305556</v>
      </c>
    </row>
    <row r="274" spans="1:17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s="8">
        <f t="shared" si="12"/>
        <v>2323.0100000000002</v>
      </c>
      <c r="G274" t="s">
        <v>8218</v>
      </c>
      <c r="H274" t="s">
        <v>8223</v>
      </c>
      <c r="I274" t="s">
        <v>8245</v>
      </c>
      <c r="J274">
        <v>1272480540</v>
      </c>
      <c r="K274">
        <v>1267220191</v>
      </c>
      <c r="L274" t="b">
        <v>1</v>
      </c>
      <c r="M274">
        <v>65</v>
      </c>
      <c r="N274" t="b">
        <v>1</v>
      </c>
      <c r="O274" t="s">
        <v>8267</v>
      </c>
      <c r="P274">
        <f t="shared" si="13"/>
        <v>2010</v>
      </c>
      <c r="Q274" s="11">
        <f t="shared" si="14"/>
        <v>40235.900358796294</v>
      </c>
    </row>
    <row r="275" spans="1:17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s="8">
        <f t="shared" si="12"/>
        <v>388.78999999999996</v>
      </c>
      <c r="G275" t="s">
        <v>8218</v>
      </c>
      <c r="H275" t="s">
        <v>8223</v>
      </c>
      <c r="I275" t="s">
        <v>8245</v>
      </c>
      <c r="J275">
        <v>1309694266</v>
      </c>
      <c r="K275">
        <v>1307102266</v>
      </c>
      <c r="L275" t="b">
        <v>1</v>
      </c>
      <c r="M275">
        <v>118</v>
      </c>
      <c r="N275" t="b">
        <v>1</v>
      </c>
      <c r="O275" t="s">
        <v>8267</v>
      </c>
      <c r="P275">
        <f t="shared" si="13"/>
        <v>2011</v>
      </c>
      <c r="Q275" s="11">
        <f t="shared" si="14"/>
        <v>40697.498449074075</v>
      </c>
    </row>
    <row r="276" spans="1:17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s="8">
        <f t="shared" si="12"/>
        <v>2240</v>
      </c>
      <c r="G276" t="s">
        <v>8218</v>
      </c>
      <c r="H276" t="s">
        <v>8223</v>
      </c>
      <c r="I276" t="s">
        <v>8245</v>
      </c>
      <c r="J276">
        <v>1333609140</v>
      </c>
      <c r="K276">
        <v>1330638829</v>
      </c>
      <c r="L276" t="b">
        <v>1</v>
      </c>
      <c r="M276">
        <v>113</v>
      </c>
      <c r="N276" t="b">
        <v>1</v>
      </c>
      <c r="O276" t="s">
        <v>8267</v>
      </c>
      <c r="P276">
        <f t="shared" si="13"/>
        <v>2012</v>
      </c>
      <c r="Q276" s="11">
        <f t="shared" si="14"/>
        <v>40969.912372685183</v>
      </c>
    </row>
    <row r="277" spans="1:17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s="8">
        <f t="shared" si="12"/>
        <v>1679</v>
      </c>
      <c r="G277" t="s">
        <v>8218</v>
      </c>
      <c r="H277" t="s">
        <v>8223</v>
      </c>
      <c r="I277" t="s">
        <v>8245</v>
      </c>
      <c r="J277">
        <v>1352511966</v>
      </c>
      <c r="K277">
        <v>1349916366</v>
      </c>
      <c r="L277" t="b">
        <v>1</v>
      </c>
      <c r="M277">
        <v>332</v>
      </c>
      <c r="N277" t="b">
        <v>1</v>
      </c>
      <c r="O277" t="s">
        <v>8267</v>
      </c>
      <c r="P277">
        <f t="shared" si="13"/>
        <v>2012</v>
      </c>
      <c r="Q277" s="11">
        <f t="shared" si="14"/>
        <v>41193.032013888893</v>
      </c>
    </row>
    <row r="278" spans="1:17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s="8">
        <f t="shared" si="12"/>
        <v>1904</v>
      </c>
      <c r="G278" t="s">
        <v>8218</v>
      </c>
      <c r="H278" t="s">
        <v>8223</v>
      </c>
      <c r="I278" t="s">
        <v>8245</v>
      </c>
      <c r="J278">
        <v>1335574674</v>
      </c>
      <c r="K278">
        <v>1330394274</v>
      </c>
      <c r="L278" t="b">
        <v>1</v>
      </c>
      <c r="M278">
        <v>62</v>
      </c>
      <c r="N278" t="b">
        <v>1</v>
      </c>
      <c r="O278" t="s">
        <v>8267</v>
      </c>
      <c r="P278">
        <f t="shared" si="13"/>
        <v>2012</v>
      </c>
      <c r="Q278" s="11">
        <f t="shared" si="14"/>
        <v>40967.081874999996</v>
      </c>
    </row>
    <row r="279" spans="1:17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s="8">
        <f t="shared" si="12"/>
        <v>6748</v>
      </c>
      <c r="G279" t="s">
        <v>8218</v>
      </c>
      <c r="H279" t="s">
        <v>8223</v>
      </c>
      <c r="I279" t="s">
        <v>8245</v>
      </c>
      <c r="J279">
        <v>1432416219</v>
      </c>
      <c r="K279">
        <v>1429824219</v>
      </c>
      <c r="L279" t="b">
        <v>1</v>
      </c>
      <c r="M279">
        <v>951</v>
      </c>
      <c r="N279" t="b">
        <v>1</v>
      </c>
      <c r="O279" t="s">
        <v>8267</v>
      </c>
      <c r="P279">
        <f t="shared" si="13"/>
        <v>2015</v>
      </c>
      <c r="Q279" s="11">
        <f t="shared" si="14"/>
        <v>42117.891423611116</v>
      </c>
    </row>
    <row r="280" spans="1:17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s="8">
        <f t="shared" si="12"/>
        <v>13594</v>
      </c>
      <c r="G280" t="s">
        <v>8218</v>
      </c>
      <c r="H280" t="s">
        <v>8223</v>
      </c>
      <c r="I280" t="s">
        <v>8245</v>
      </c>
      <c r="J280">
        <v>1350003539</v>
      </c>
      <c r="K280">
        <v>1347411539</v>
      </c>
      <c r="L280" t="b">
        <v>1</v>
      </c>
      <c r="M280">
        <v>415</v>
      </c>
      <c r="N280" t="b">
        <v>1</v>
      </c>
      <c r="O280" t="s">
        <v>8267</v>
      </c>
      <c r="P280">
        <f t="shared" si="13"/>
        <v>2012</v>
      </c>
      <c r="Q280" s="11">
        <f t="shared" si="14"/>
        <v>41164.040960648148</v>
      </c>
    </row>
    <row r="281" spans="1:17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s="8">
        <f t="shared" si="12"/>
        <v>9744.11</v>
      </c>
      <c r="G281" t="s">
        <v>8218</v>
      </c>
      <c r="H281" t="s">
        <v>8223</v>
      </c>
      <c r="I281" t="s">
        <v>8245</v>
      </c>
      <c r="J281">
        <v>1488160860</v>
      </c>
      <c r="K281">
        <v>1485237096</v>
      </c>
      <c r="L281" t="b">
        <v>1</v>
      </c>
      <c r="M281">
        <v>305</v>
      </c>
      <c r="N281" t="b">
        <v>1</v>
      </c>
      <c r="O281" t="s">
        <v>8267</v>
      </c>
      <c r="P281">
        <f t="shared" si="13"/>
        <v>2017</v>
      </c>
      <c r="Q281" s="11">
        <f t="shared" si="14"/>
        <v>42759.244166666671</v>
      </c>
    </row>
    <row r="282" spans="1:17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s="8">
        <f t="shared" si="12"/>
        <v>42108</v>
      </c>
      <c r="G282" t="s">
        <v>8218</v>
      </c>
      <c r="H282" t="s">
        <v>8223</v>
      </c>
      <c r="I282" t="s">
        <v>8245</v>
      </c>
      <c r="J282">
        <v>1401459035</v>
      </c>
      <c r="K282">
        <v>1397571035</v>
      </c>
      <c r="L282" t="b">
        <v>1</v>
      </c>
      <c r="M282">
        <v>2139</v>
      </c>
      <c r="N282" t="b">
        <v>1</v>
      </c>
      <c r="O282" t="s">
        <v>8267</v>
      </c>
      <c r="P282">
        <f t="shared" si="13"/>
        <v>2014</v>
      </c>
      <c r="Q282" s="11">
        <f t="shared" si="14"/>
        <v>41744.590682870366</v>
      </c>
    </row>
    <row r="283" spans="1:17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s="8">
        <f t="shared" si="12"/>
        <v>1132.3199999999997</v>
      </c>
      <c r="G283" t="s">
        <v>8218</v>
      </c>
      <c r="H283" t="s">
        <v>8223</v>
      </c>
      <c r="I283" t="s">
        <v>8245</v>
      </c>
      <c r="J283">
        <v>1249932360</v>
      </c>
      <c r="K283">
        <v>1242532513</v>
      </c>
      <c r="L283" t="b">
        <v>1</v>
      </c>
      <c r="M283">
        <v>79</v>
      </c>
      <c r="N283" t="b">
        <v>1</v>
      </c>
      <c r="O283" t="s">
        <v>8267</v>
      </c>
      <c r="P283">
        <f t="shared" si="13"/>
        <v>2009</v>
      </c>
      <c r="Q283" s="11">
        <f t="shared" si="14"/>
        <v>39950.163344907407</v>
      </c>
    </row>
    <row r="284" spans="1:17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s="8">
        <f t="shared" si="12"/>
        <v>535</v>
      </c>
      <c r="G284" t="s">
        <v>8218</v>
      </c>
      <c r="H284" t="s">
        <v>8223</v>
      </c>
      <c r="I284" t="s">
        <v>8245</v>
      </c>
      <c r="J284">
        <v>1266876000</v>
      </c>
      <c r="K284">
        <v>1263679492</v>
      </c>
      <c r="L284" t="b">
        <v>1</v>
      </c>
      <c r="M284">
        <v>179</v>
      </c>
      <c r="N284" t="b">
        <v>1</v>
      </c>
      <c r="O284" t="s">
        <v>8267</v>
      </c>
      <c r="P284">
        <f t="shared" si="13"/>
        <v>2010</v>
      </c>
      <c r="Q284" s="11">
        <f t="shared" si="14"/>
        <v>40194.920046296298</v>
      </c>
    </row>
    <row r="285" spans="1:17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s="8">
        <f t="shared" si="12"/>
        <v>2569.0499999999993</v>
      </c>
      <c r="G285" t="s">
        <v>8218</v>
      </c>
      <c r="H285" t="s">
        <v>8223</v>
      </c>
      <c r="I285" t="s">
        <v>8245</v>
      </c>
      <c r="J285">
        <v>1306904340</v>
      </c>
      <c r="K285">
        <v>1305219744</v>
      </c>
      <c r="L285" t="b">
        <v>1</v>
      </c>
      <c r="M285">
        <v>202</v>
      </c>
      <c r="N285" t="b">
        <v>1</v>
      </c>
      <c r="O285" t="s">
        <v>8267</v>
      </c>
      <c r="P285">
        <f t="shared" si="13"/>
        <v>2011</v>
      </c>
      <c r="Q285" s="11">
        <f t="shared" si="14"/>
        <v>40675.71</v>
      </c>
    </row>
    <row r="286" spans="1:17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s="8">
        <f t="shared" si="12"/>
        <v>1850.4599999999991</v>
      </c>
      <c r="G286" t="s">
        <v>8218</v>
      </c>
      <c r="H286" t="s">
        <v>8223</v>
      </c>
      <c r="I286" t="s">
        <v>8245</v>
      </c>
      <c r="J286">
        <v>1327167780</v>
      </c>
      <c r="K286">
        <v>1325007780</v>
      </c>
      <c r="L286" t="b">
        <v>1</v>
      </c>
      <c r="M286">
        <v>760</v>
      </c>
      <c r="N286" t="b">
        <v>1</v>
      </c>
      <c r="O286" t="s">
        <v>8267</v>
      </c>
      <c r="P286">
        <f t="shared" si="13"/>
        <v>2011</v>
      </c>
      <c r="Q286" s="11">
        <f t="shared" si="14"/>
        <v>40904.738194444442</v>
      </c>
    </row>
    <row r="287" spans="1:17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s="8">
        <f t="shared" si="12"/>
        <v>18035.509999999998</v>
      </c>
      <c r="G287" t="s">
        <v>8218</v>
      </c>
      <c r="H287" t="s">
        <v>8223</v>
      </c>
      <c r="I287" t="s">
        <v>8245</v>
      </c>
      <c r="J287">
        <v>1379614128</v>
      </c>
      <c r="K287">
        <v>1377022128</v>
      </c>
      <c r="L287" t="b">
        <v>1</v>
      </c>
      <c r="M287">
        <v>563</v>
      </c>
      <c r="N287" t="b">
        <v>1</v>
      </c>
      <c r="O287" t="s">
        <v>8267</v>
      </c>
      <c r="P287">
        <f t="shared" si="13"/>
        <v>2013</v>
      </c>
      <c r="Q287" s="11">
        <f t="shared" si="14"/>
        <v>41506.756111111114</v>
      </c>
    </row>
    <row r="288" spans="1:17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s="8">
        <f t="shared" si="12"/>
        <v>1373</v>
      </c>
      <c r="G288" t="s">
        <v>8218</v>
      </c>
      <c r="H288" t="s">
        <v>8223</v>
      </c>
      <c r="I288" t="s">
        <v>8245</v>
      </c>
      <c r="J288">
        <v>1364236524</v>
      </c>
      <c r="K288">
        <v>1360352124</v>
      </c>
      <c r="L288" t="b">
        <v>1</v>
      </c>
      <c r="M288">
        <v>135</v>
      </c>
      <c r="N288" t="b">
        <v>1</v>
      </c>
      <c r="O288" t="s">
        <v>8267</v>
      </c>
      <c r="P288">
        <f t="shared" si="13"/>
        <v>2013</v>
      </c>
      <c r="Q288" s="11">
        <f t="shared" si="14"/>
        <v>41313.816249999996</v>
      </c>
    </row>
    <row r="289" spans="1:17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s="8">
        <f t="shared" si="12"/>
        <v>11445</v>
      </c>
      <c r="G289" t="s">
        <v>8218</v>
      </c>
      <c r="H289" t="s">
        <v>8223</v>
      </c>
      <c r="I289" t="s">
        <v>8245</v>
      </c>
      <c r="J289">
        <v>1351828800</v>
      </c>
      <c r="K289">
        <v>1349160018</v>
      </c>
      <c r="L289" t="b">
        <v>1</v>
      </c>
      <c r="M289">
        <v>290</v>
      </c>
      <c r="N289" t="b">
        <v>1</v>
      </c>
      <c r="O289" t="s">
        <v>8267</v>
      </c>
      <c r="P289">
        <f t="shared" si="13"/>
        <v>2012</v>
      </c>
      <c r="Q289" s="11">
        <f t="shared" si="14"/>
        <v>41184.277986111112</v>
      </c>
    </row>
    <row r="290" spans="1:17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s="8">
        <f t="shared" si="12"/>
        <v>1605.3099999999977</v>
      </c>
      <c r="G290" t="s">
        <v>8218</v>
      </c>
      <c r="H290" t="s">
        <v>8223</v>
      </c>
      <c r="I290" t="s">
        <v>8245</v>
      </c>
      <c r="J290">
        <v>1340683393</v>
      </c>
      <c r="K290">
        <v>1337659393</v>
      </c>
      <c r="L290" t="b">
        <v>1</v>
      </c>
      <c r="M290">
        <v>447</v>
      </c>
      <c r="N290" t="b">
        <v>1</v>
      </c>
      <c r="O290" t="s">
        <v>8267</v>
      </c>
      <c r="P290">
        <f t="shared" si="13"/>
        <v>2012</v>
      </c>
      <c r="Q290" s="11">
        <f t="shared" si="14"/>
        <v>41051.168900462959</v>
      </c>
    </row>
    <row r="291" spans="1:17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s="8">
        <f t="shared" si="12"/>
        <v>723</v>
      </c>
      <c r="G291" t="s">
        <v>8218</v>
      </c>
      <c r="H291" t="s">
        <v>8224</v>
      </c>
      <c r="I291" t="s">
        <v>8246</v>
      </c>
      <c r="J291">
        <v>1383389834</v>
      </c>
      <c r="K291">
        <v>1380797834</v>
      </c>
      <c r="L291" t="b">
        <v>1</v>
      </c>
      <c r="M291">
        <v>232</v>
      </c>
      <c r="N291" t="b">
        <v>1</v>
      </c>
      <c r="O291" t="s">
        <v>8267</v>
      </c>
      <c r="P291">
        <f t="shared" si="13"/>
        <v>2013</v>
      </c>
      <c r="Q291" s="11">
        <f t="shared" si="14"/>
        <v>41550.456412037034</v>
      </c>
    </row>
    <row r="292" spans="1:17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s="8">
        <f t="shared" si="12"/>
        <v>300.80000000000018</v>
      </c>
      <c r="G292" t="s">
        <v>8218</v>
      </c>
      <c r="H292" t="s">
        <v>8223</v>
      </c>
      <c r="I292" t="s">
        <v>8245</v>
      </c>
      <c r="J292">
        <v>1296633540</v>
      </c>
      <c r="K292">
        <v>1292316697</v>
      </c>
      <c r="L292" t="b">
        <v>1</v>
      </c>
      <c r="M292">
        <v>168</v>
      </c>
      <c r="N292" t="b">
        <v>1</v>
      </c>
      <c r="O292" t="s">
        <v>8267</v>
      </c>
      <c r="P292">
        <f t="shared" si="13"/>
        <v>2010</v>
      </c>
      <c r="Q292" s="11">
        <f t="shared" si="14"/>
        <v>40526.36917824074</v>
      </c>
    </row>
    <row r="293" spans="1:17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s="8">
        <f t="shared" si="12"/>
        <v>1001</v>
      </c>
      <c r="G293" t="s">
        <v>8218</v>
      </c>
      <c r="H293" t="s">
        <v>8223</v>
      </c>
      <c r="I293" t="s">
        <v>8245</v>
      </c>
      <c r="J293">
        <v>1367366460</v>
      </c>
      <c r="K293">
        <v>1365791246</v>
      </c>
      <c r="L293" t="b">
        <v>1</v>
      </c>
      <c r="M293">
        <v>128</v>
      </c>
      <c r="N293" t="b">
        <v>1</v>
      </c>
      <c r="O293" t="s">
        <v>8267</v>
      </c>
      <c r="P293">
        <f t="shared" si="13"/>
        <v>2013</v>
      </c>
      <c r="Q293" s="11">
        <f t="shared" si="14"/>
        <v>41376.769050925926</v>
      </c>
    </row>
    <row r="294" spans="1:17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s="8">
        <f t="shared" si="12"/>
        <v>1130.1999999999971</v>
      </c>
      <c r="G294" t="s">
        <v>8218</v>
      </c>
      <c r="H294" t="s">
        <v>8223</v>
      </c>
      <c r="I294" t="s">
        <v>8245</v>
      </c>
      <c r="J294">
        <v>1319860740</v>
      </c>
      <c r="K294">
        <v>1317064599</v>
      </c>
      <c r="L294" t="b">
        <v>1</v>
      </c>
      <c r="M294">
        <v>493</v>
      </c>
      <c r="N294" t="b">
        <v>1</v>
      </c>
      <c r="O294" t="s">
        <v>8267</v>
      </c>
      <c r="P294">
        <f t="shared" si="13"/>
        <v>2011</v>
      </c>
      <c r="Q294" s="11">
        <f t="shared" si="14"/>
        <v>40812.803229166668</v>
      </c>
    </row>
    <row r="295" spans="1:17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s="8">
        <f t="shared" si="12"/>
        <v>360</v>
      </c>
      <c r="G295" t="s">
        <v>8218</v>
      </c>
      <c r="H295" t="s">
        <v>8223</v>
      </c>
      <c r="I295" t="s">
        <v>8245</v>
      </c>
      <c r="J295">
        <v>1398009714</v>
      </c>
      <c r="K295">
        <v>1395417714</v>
      </c>
      <c r="L295" t="b">
        <v>1</v>
      </c>
      <c r="M295">
        <v>131</v>
      </c>
      <c r="N295" t="b">
        <v>1</v>
      </c>
      <c r="O295" t="s">
        <v>8267</v>
      </c>
      <c r="P295">
        <f t="shared" si="13"/>
        <v>2014</v>
      </c>
      <c r="Q295" s="11">
        <f t="shared" si="14"/>
        <v>41719.667986111112</v>
      </c>
    </row>
    <row r="296" spans="1:17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s="8">
        <f t="shared" si="12"/>
        <v>0</v>
      </c>
      <c r="G296" t="s">
        <v>8218</v>
      </c>
      <c r="H296" t="s">
        <v>8223</v>
      </c>
      <c r="I296" t="s">
        <v>8245</v>
      </c>
      <c r="J296">
        <v>1279555200</v>
      </c>
      <c r="K296">
        <v>1276480894</v>
      </c>
      <c r="L296" t="b">
        <v>1</v>
      </c>
      <c r="M296">
        <v>50</v>
      </c>
      <c r="N296" t="b">
        <v>1</v>
      </c>
      <c r="O296" t="s">
        <v>8267</v>
      </c>
      <c r="P296">
        <f t="shared" si="13"/>
        <v>2010</v>
      </c>
      <c r="Q296" s="11">
        <f t="shared" si="14"/>
        <v>40343.084421296298</v>
      </c>
    </row>
    <row r="297" spans="1:17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s="8">
        <f t="shared" si="12"/>
        <v>16554.559999999998</v>
      </c>
      <c r="G297" t="s">
        <v>8218</v>
      </c>
      <c r="H297" t="s">
        <v>8223</v>
      </c>
      <c r="I297" t="s">
        <v>8245</v>
      </c>
      <c r="J297">
        <v>1383264000</v>
      </c>
      <c r="K297">
        <v>1378080409</v>
      </c>
      <c r="L297" t="b">
        <v>1</v>
      </c>
      <c r="M297">
        <v>665</v>
      </c>
      <c r="N297" t="b">
        <v>1</v>
      </c>
      <c r="O297" t="s">
        <v>8267</v>
      </c>
      <c r="P297">
        <f t="shared" si="13"/>
        <v>2013</v>
      </c>
      <c r="Q297" s="11">
        <f t="shared" si="14"/>
        <v>41519.004733796297</v>
      </c>
    </row>
    <row r="298" spans="1:17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s="8">
        <f t="shared" si="12"/>
        <v>4681.5499999999993</v>
      </c>
      <c r="G298" t="s">
        <v>8218</v>
      </c>
      <c r="H298" t="s">
        <v>8223</v>
      </c>
      <c r="I298" t="s">
        <v>8245</v>
      </c>
      <c r="J298">
        <v>1347017083</v>
      </c>
      <c r="K298">
        <v>1344857083</v>
      </c>
      <c r="L298" t="b">
        <v>1</v>
      </c>
      <c r="M298">
        <v>129</v>
      </c>
      <c r="N298" t="b">
        <v>1</v>
      </c>
      <c r="O298" t="s">
        <v>8267</v>
      </c>
      <c r="P298">
        <f t="shared" si="13"/>
        <v>2012</v>
      </c>
      <c r="Q298" s="11">
        <f t="shared" si="14"/>
        <v>41134.475497685184</v>
      </c>
    </row>
    <row r="299" spans="1:17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s="8">
        <f t="shared" si="12"/>
        <v>128</v>
      </c>
      <c r="G299" t="s">
        <v>8218</v>
      </c>
      <c r="H299" t="s">
        <v>8223</v>
      </c>
      <c r="I299" t="s">
        <v>8245</v>
      </c>
      <c r="J299">
        <v>1430452740</v>
      </c>
      <c r="K299">
        <v>1427390901</v>
      </c>
      <c r="L299" t="b">
        <v>1</v>
      </c>
      <c r="M299">
        <v>142</v>
      </c>
      <c r="N299" t="b">
        <v>1</v>
      </c>
      <c r="O299" t="s">
        <v>8267</v>
      </c>
      <c r="P299">
        <f t="shared" si="13"/>
        <v>2015</v>
      </c>
      <c r="Q299" s="11">
        <f t="shared" si="14"/>
        <v>42089.72802083334</v>
      </c>
    </row>
    <row r="300" spans="1:17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s="8">
        <f t="shared" si="12"/>
        <v>11254.839999999997</v>
      </c>
      <c r="G300" t="s">
        <v>8218</v>
      </c>
      <c r="H300" t="s">
        <v>8223</v>
      </c>
      <c r="I300" t="s">
        <v>8245</v>
      </c>
      <c r="J300">
        <v>1399669200</v>
      </c>
      <c r="K300">
        <v>1394536048</v>
      </c>
      <c r="L300" t="b">
        <v>1</v>
      </c>
      <c r="M300">
        <v>2436</v>
      </c>
      <c r="N300" t="b">
        <v>1</v>
      </c>
      <c r="O300" t="s">
        <v>8267</v>
      </c>
      <c r="P300">
        <f t="shared" si="13"/>
        <v>2014</v>
      </c>
      <c r="Q300" s="11">
        <f t="shared" si="14"/>
        <v>41709.463518518518</v>
      </c>
    </row>
    <row r="301" spans="1:17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s="8">
        <f t="shared" si="12"/>
        <v>7895.25</v>
      </c>
      <c r="G301" t="s">
        <v>8218</v>
      </c>
      <c r="H301" t="s">
        <v>8223</v>
      </c>
      <c r="I301" t="s">
        <v>8245</v>
      </c>
      <c r="J301">
        <v>1289975060</v>
      </c>
      <c r="K301">
        <v>1287379460</v>
      </c>
      <c r="L301" t="b">
        <v>1</v>
      </c>
      <c r="M301">
        <v>244</v>
      </c>
      <c r="N301" t="b">
        <v>1</v>
      </c>
      <c r="O301" t="s">
        <v>8267</v>
      </c>
      <c r="P301">
        <f t="shared" si="13"/>
        <v>2010</v>
      </c>
      <c r="Q301" s="11">
        <f t="shared" si="14"/>
        <v>40469.225231481483</v>
      </c>
    </row>
    <row r="302" spans="1:17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s="8">
        <f t="shared" si="12"/>
        <v>430.65999999999985</v>
      </c>
      <c r="G302" t="s">
        <v>8218</v>
      </c>
      <c r="H302" t="s">
        <v>8223</v>
      </c>
      <c r="I302" t="s">
        <v>8245</v>
      </c>
      <c r="J302">
        <v>1303686138</v>
      </c>
      <c r="K302">
        <v>1301007738</v>
      </c>
      <c r="L302" t="b">
        <v>1</v>
      </c>
      <c r="M302">
        <v>298</v>
      </c>
      <c r="N302" t="b">
        <v>1</v>
      </c>
      <c r="O302" t="s">
        <v>8267</v>
      </c>
      <c r="P302">
        <f t="shared" si="13"/>
        <v>2011</v>
      </c>
      <c r="Q302" s="11">
        <f t="shared" si="14"/>
        <v>40626.959930555553</v>
      </c>
    </row>
    <row r="303" spans="1:17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s="8">
        <f t="shared" si="12"/>
        <v>2435.5499999999993</v>
      </c>
      <c r="G303" t="s">
        <v>8218</v>
      </c>
      <c r="H303" t="s">
        <v>8223</v>
      </c>
      <c r="I303" t="s">
        <v>8245</v>
      </c>
      <c r="J303">
        <v>1363711335</v>
      </c>
      <c r="K303">
        <v>1360258935</v>
      </c>
      <c r="L303" t="b">
        <v>1</v>
      </c>
      <c r="M303">
        <v>251</v>
      </c>
      <c r="N303" t="b">
        <v>1</v>
      </c>
      <c r="O303" t="s">
        <v>8267</v>
      </c>
      <c r="P303">
        <f t="shared" si="13"/>
        <v>2013</v>
      </c>
      <c r="Q303" s="11">
        <f t="shared" si="14"/>
        <v>41312.737673611111</v>
      </c>
    </row>
    <row r="304" spans="1:17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s="8">
        <f t="shared" si="12"/>
        <v>46</v>
      </c>
      <c r="G304" t="s">
        <v>8218</v>
      </c>
      <c r="H304" t="s">
        <v>8223</v>
      </c>
      <c r="I304" t="s">
        <v>8245</v>
      </c>
      <c r="J304">
        <v>1330115638</v>
      </c>
      <c r="K304">
        <v>1327523638</v>
      </c>
      <c r="L304" t="b">
        <v>1</v>
      </c>
      <c r="M304">
        <v>108</v>
      </c>
      <c r="N304" t="b">
        <v>1</v>
      </c>
      <c r="O304" t="s">
        <v>8267</v>
      </c>
      <c r="P304">
        <f t="shared" si="13"/>
        <v>2012</v>
      </c>
      <c r="Q304" s="11">
        <f t="shared" si="14"/>
        <v>40933.856921296298</v>
      </c>
    </row>
    <row r="305" spans="1:17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s="8">
        <f t="shared" si="12"/>
        <v>1124</v>
      </c>
      <c r="G305" t="s">
        <v>8218</v>
      </c>
      <c r="H305" t="s">
        <v>8223</v>
      </c>
      <c r="I305" t="s">
        <v>8245</v>
      </c>
      <c r="J305">
        <v>1338601346</v>
      </c>
      <c r="K305">
        <v>1336009346</v>
      </c>
      <c r="L305" t="b">
        <v>1</v>
      </c>
      <c r="M305">
        <v>82</v>
      </c>
      <c r="N305" t="b">
        <v>1</v>
      </c>
      <c r="O305" t="s">
        <v>8267</v>
      </c>
      <c r="P305">
        <f t="shared" si="13"/>
        <v>2012</v>
      </c>
      <c r="Q305" s="11">
        <f t="shared" si="14"/>
        <v>41032.071134259262</v>
      </c>
    </row>
    <row r="306" spans="1:17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s="8">
        <f t="shared" si="12"/>
        <v>4476</v>
      </c>
      <c r="G306" t="s">
        <v>8218</v>
      </c>
      <c r="H306" t="s">
        <v>8223</v>
      </c>
      <c r="I306" t="s">
        <v>8245</v>
      </c>
      <c r="J306">
        <v>1346464800</v>
      </c>
      <c r="K306">
        <v>1343096197</v>
      </c>
      <c r="L306" t="b">
        <v>1</v>
      </c>
      <c r="M306">
        <v>74</v>
      </c>
      <c r="N306" t="b">
        <v>1</v>
      </c>
      <c r="O306" t="s">
        <v>8267</v>
      </c>
      <c r="P306">
        <f t="shared" si="13"/>
        <v>2012</v>
      </c>
      <c r="Q306" s="11">
        <f t="shared" si="14"/>
        <v>41114.094872685186</v>
      </c>
    </row>
    <row r="307" spans="1:17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s="8">
        <f t="shared" si="12"/>
        <v>2275</v>
      </c>
      <c r="G307" t="s">
        <v>8218</v>
      </c>
      <c r="H307" t="s">
        <v>8223</v>
      </c>
      <c r="I307" t="s">
        <v>8245</v>
      </c>
      <c r="J307">
        <v>1331392049</v>
      </c>
      <c r="K307">
        <v>1328800049</v>
      </c>
      <c r="L307" t="b">
        <v>1</v>
      </c>
      <c r="M307">
        <v>189</v>
      </c>
      <c r="N307" t="b">
        <v>1</v>
      </c>
      <c r="O307" t="s">
        <v>8267</v>
      </c>
      <c r="P307">
        <f t="shared" si="13"/>
        <v>2012</v>
      </c>
      <c r="Q307" s="11">
        <f t="shared" si="14"/>
        <v>40948.630196759259</v>
      </c>
    </row>
    <row r="308" spans="1:17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s="8">
        <f t="shared" si="12"/>
        <v>1929</v>
      </c>
      <c r="G308" t="s">
        <v>8218</v>
      </c>
      <c r="H308" t="s">
        <v>8223</v>
      </c>
      <c r="I308" t="s">
        <v>8245</v>
      </c>
      <c r="J308">
        <v>1363806333</v>
      </c>
      <c r="K308">
        <v>1362081933</v>
      </c>
      <c r="L308" t="b">
        <v>1</v>
      </c>
      <c r="M308">
        <v>80</v>
      </c>
      <c r="N308" t="b">
        <v>1</v>
      </c>
      <c r="O308" t="s">
        <v>8267</v>
      </c>
      <c r="P308">
        <f t="shared" si="13"/>
        <v>2013</v>
      </c>
      <c r="Q308" s="11">
        <f t="shared" si="14"/>
        <v>41333.837187500001</v>
      </c>
    </row>
    <row r="309" spans="1:17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s="8">
        <f t="shared" si="12"/>
        <v>2490</v>
      </c>
      <c r="G309" t="s">
        <v>8218</v>
      </c>
      <c r="H309" t="s">
        <v>8223</v>
      </c>
      <c r="I309" t="s">
        <v>8245</v>
      </c>
      <c r="J309">
        <v>1360276801</v>
      </c>
      <c r="K309">
        <v>1357684801</v>
      </c>
      <c r="L309" t="b">
        <v>1</v>
      </c>
      <c r="M309">
        <v>576</v>
      </c>
      <c r="N309" t="b">
        <v>1</v>
      </c>
      <c r="O309" t="s">
        <v>8267</v>
      </c>
      <c r="P309">
        <f t="shared" si="13"/>
        <v>2013</v>
      </c>
      <c r="Q309" s="11">
        <f t="shared" si="14"/>
        <v>41282.944456018515</v>
      </c>
    </row>
    <row r="310" spans="1:17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s="8">
        <f t="shared" si="12"/>
        <v>668</v>
      </c>
      <c r="G310" t="s">
        <v>8218</v>
      </c>
      <c r="H310" t="s">
        <v>8223</v>
      </c>
      <c r="I310" t="s">
        <v>8245</v>
      </c>
      <c r="J310">
        <v>1299775210</v>
      </c>
      <c r="K310">
        <v>1295887210</v>
      </c>
      <c r="L310" t="b">
        <v>1</v>
      </c>
      <c r="M310">
        <v>202</v>
      </c>
      <c r="N310" t="b">
        <v>1</v>
      </c>
      <c r="O310" t="s">
        <v>8267</v>
      </c>
      <c r="P310">
        <f t="shared" si="13"/>
        <v>2011</v>
      </c>
      <c r="Q310" s="11">
        <f t="shared" si="14"/>
        <v>40567.694560185184</v>
      </c>
    </row>
    <row r="311" spans="1:17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s="8">
        <f t="shared" si="12"/>
        <v>3410</v>
      </c>
      <c r="G311" t="s">
        <v>8218</v>
      </c>
      <c r="H311" t="s">
        <v>8223</v>
      </c>
      <c r="I311" t="s">
        <v>8245</v>
      </c>
      <c r="J311">
        <v>1346695334</v>
      </c>
      <c r="K311">
        <v>1344880934</v>
      </c>
      <c r="L311" t="b">
        <v>1</v>
      </c>
      <c r="M311">
        <v>238</v>
      </c>
      <c r="N311" t="b">
        <v>1</v>
      </c>
      <c r="O311" t="s">
        <v>8267</v>
      </c>
      <c r="P311">
        <f t="shared" si="13"/>
        <v>2012</v>
      </c>
      <c r="Q311" s="11">
        <f t="shared" si="14"/>
        <v>41134.751550925925</v>
      </c>
    </row>
    <row r="312" spans="1:17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s="8">
        <f t="shared" si="12"/>
        <v>41.289999999999964</v>
      </c>
      <c r="G312" t="s">
        <v>8218</v>
      </c>
      <c r="H312" t="s">
        <v>8223</v>
      </c>
      <c r="I312" t="s">
        <v>8245</v>
      </c>
      <c r="J312">
        <v>1319076000</v>
      </c>
      <c r="K312">
        <v>1317788623</v>
      </c>
      <c r="L312" t="b">
        <v>1</v>
      </c>
      <c r="M312">
        <v>36</v>
      </c>
      <c r="N312" t="b">
        <v>1</v>
      </c>
      <c r="O312" t="s">
        <v>8267</v>
      </c>
      <c r="P312">
        <f t="shared" si="13"/>
        <v>2011</v>
      </c>
      <c r="Q312" s="11">
        <f t="shared" si="14"/>
        <v>40821.183136574073</v>
      </c>
    </row>
    <row r="313" spans="1:17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s="8">
        <f t="shared" si="12"/>
        <v>820.33000000000175</v>
      </c>
      <c r="G313" t="s">
        <v>8218</v>
      </c>
      <c r="H313" t="s">
        <v>8223</v>
      </c>
      <c r="I313" t="s">
        <v>8245</v>
      </c>
      <c r="J313">
        <v>1325404740</v>
      </c>
      <c r="K313">
        <v>1321852592</v>
      </c>
      <c r="L313" t="b">
        <v>1</v>
      </c>
      <c r="M313">
        <v>150</v>
      </c>
      <c r="N313" t="b">
        <v>1</v>
      </c>
      <c r="O313" t="s">
        <v>8267</v>
      </c>
      <c r="P313">
        <f t="shared" si="13"/>
        <v>2011</v>
      </c>
      <c r="Q313" s="11">
        <f t="shared" si="14"/>
        <v>40868.219814814816</v>
      </c>
    </row>
    <row r="314" spans="1:17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s="8">
        <f t="shared" si="12"/>
        <v>950</v>
      </c>
      <c r="G314" t="s">
        <v>8218</v>
      </c>
      <c r="H314" t="s">
        <v>8223</v>
      </c>
      <c r="I314" t="s">
        <v>8245</v>
      </c>
      <c r="J314">
        <v>1365973432</v>
      </c>
      <c r="K314">
        <v>1363381432</v>
      </c>
      <c r="L314" t="b">
        <v>1</v>
      </c>
      <c r="M314">
        <v>146</v>
      </c>
      <c r="N314" t="b">
        <v>1</v>
      </c>
      <c r="O314" t="s">
        <v>8267</v>
      </c>
      <c r="P314">
        <f t="shared" si="13"/>
        <v>2013</v>
      </c>
      <c r="Q314" s="11">
        <f t="shared" si="14"/>
        <v>41348.877685185187</v>
      </c>
    </row>
    <row r="315" spans="1:17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s="8">
        <f t="shared" si="12"/>
        <v>805</v>
      </c>
      <c r="G315" t="s">
        <v>8218</v>
      </c>
      <c r="H315" t="s">
        <v>8223</v>
      </c>
      <c r="I315" t="s">
        <v>8245</v>
      </c>
      <c r="J315">
        <v>1281542340</v>
      </c>
      <c r="K315">
        <v>1277702894</v>
      </c>
      <c r="L315" t="b">
        <v>1</v>
      </c>
      <c r="M315">
        <v>222</v>
      </c>
      <c r="N315" t="b">
        <v>1</v>
      </c>
      <c r="O315" t="s">
        <v>8267</v>
      </c>
      <c r="P315">
        <f t="shared" si="13"/>
        <v>2010</v>
      </c>
      <c r="Q315" s="11">
        <f t="shared" si="14"/>
        <v>40357.227939814817</v>
      </c>
    </row>
    <row r="316" spans="1:17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s="8">
        <f t="shared" si="12"/>
        <v>2851.5</v>
      </c>
      <c r="G316" t="s">
        <v>8218</v>
      </c>
      <c r="H316" t="s">
        <v>8223</v>
      </c>
      <c r="I316" t="s">
        <v>8245</v>
      </c>
      <c r="J316">
        <v>1362167988</v>
      </c>
      <c r="K316">
        <v>1359575988</v>
      </c>
      <c r="L316" t="b">
        <v>1</v>
      </c>
      <c r="M316">
        <v>120</v>
      </c>
      <c r="N316" t="b">
        <v>1</v>
      </c>
      <c r="O316" t="s">
        <v>8267</v>
      </c>
      <c r="P316">
        <f t="shared" si="13"/>
        <v>2013</v>
      </c>
      <c r="Q316" s="11">
        <f t="shared" si="14"/>
        <v>41304.833194444444</v>
      </c>
    </row>
    <row r="317" spans="1:17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s="8">
        <f t="shared" si="12"/>
        <v>312</v>
      </c>
      <c r="G317" t="s">
        <v>8218</v>
      </c>
      <c r="H317" t="s">
        <v>8223</v>
      </c>
      <c r="I317" t="s">
        <v>8245</v>
      </c>
      <c r="J317">
        <v>1345660334</v>
      </c>
      <c r="K317">
        <v>1343068334</v>
      </c>
      <c r="L317" t="b">
        <v>1</v>
      </c>
      <c r="M317">
        <v>126</v>
      </c>
      <c r="N317" t="b">
        <v>1</v>
      </c>
      <c r="O317" t="s">
        <v>8267</v>
      </c>
      <c r="P317">
        <f t="shared" si="13"/>
        <v>2012</v>
      </c>
      <c r="Q317" s="11">
        <f t="shared" si="14"/>
        <v>41113.77238425926</v>
      </c>
    </row>
    <row r="318" spans="1:17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s="8">
        <f t="shared" si="12"/>
        <v>2066</v>
      </c>
      <c r="G318" t="s">
        <v>8218</v>
      </c>
      <c r="H318" t="s">
        <v>8228</v>
      </c>
      <c r="I318" t="s">
        <v>8250</v>
      </c>
      <c r="J318">
        <v>1418273940</v>
      </c>
      <c r="K318">
        <v>1415398197</v>
      </c>
      <c r="L318" t="b">
        <v>1</v>
      </c>
      <c r="M318">
        <v>158</v>
      </c>
      <c r="N318" t="b">
        <v>1</v>
      </c>
      <c r="O318" t="s">
        <v>8267</v>
      </c>
      <c r="P318">
        <f t="shared" si="13"/>
        <v>2014</v>
      </c>
      <c r="Q318" s="11">
        <f t="shared" si="14"/>
        <v>41950.923576388886</v>
      </c>
    </row>
    <row r="319" spans="1:17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s="8">
        <f t="shared" si="12"/>
        <v>241</v>
      </c>
      <c r="G319" t="s">
        <v>8218</v>
      </c>
      <c r="H319" t="s">
        <v>8223</v>
      </c>
      <c r="I319" t="s">
        <v>8245</v>
      </c>
      <c r="J319">
        <v>1386778483</v>
      </c>
      <c r="K319">
        <v>1384186483</v>
      </c>
      <c r="L319" t="b">
        <v>1</v>
      </c>
      <c r="M319">
        <v>316</v>
      </c>
      <c r="N319" t="b">
        <v>1</v>
      </c>
      <c r="O319" t="s">
        <v>8267</v>
      </c>
      <c r="P319">
        <f t="shared" si="13"/>
        <v>2013</v>
      </c>
      <c r="Q319" s="11">
        <f t="shared" si="14"/>
        <v>41589.676886574074</v>
      </c>
    </row>
    <row r="320" spans="1:17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s="8">
        <f t="shared" si="12"/>
        <v>9166</v>
      </c>
      <c r="G320" t="s">
        <v>8218</v>
      </c>
      <c r="H320" t="s">
        <v>8223</v>
      </c>
      <c r="I320" t="s">
        <v>8245</v>
      </c>
      <c r="J320">
        <v>1364342151</v>
      </c>
      <c r="K320">
        <v>1361753751</v>
      </c>
      <c r="L320" t="b">
        <v>1</v>
      </c>
      <c r="M320">
        <v>284</v>
      </c>
      <c r="N320" t="b">
        <v>1</v>
      </c>
      <c r="O320" t="s">
        <v>8267</v>
      </c>
      <c r="P320">
        <f t="shared" si="13"/>
        <v>2013</v>
      </c>
      <c r="Q320" s="11">
        <f t="shared" si="14"/>
        <v>41330.038784722223</v>
      </c>
    </row>
    <row r="321" spans="1:17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s="8">
        <f t="shared" si="12"/>
        <v>634</v>
      </c>
      <c r="G321" t="s">
        <v>8218</v>
      </c>
      <c r="H321" t="s">
        <v>8223</v>
      </c>
      <c r="I321" t="s">
        <v>8245</v>
      </c>
      <c r="J321">
        <v>1265097540</v>
      </c>
      <c r="K321">
        <v>1257538029</v>
      </c>
      <c r="L321" t="b">
        <v>1</v>
      </c>
      <c r="M321">
        <v>51</v>
      </c>
      <c r="N321" t="b">
        <v>1</v>
      </c>
      <c r="O321" t="s">
        <v>8267</v>
      </c>
      <c r="P321">
        <f t="shared" si="13"/>
        <v>2009</v>
      </c>
      <c r="Q321" s="11">
        <f t="shared" si="14"/>
        <v>40123.83829861111</v>
      </c>
    </row>
    <row r="322" spans="1:17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s="8">
        <f t="shared" si="12"/>
        <v>1316</v>
      </c>
      <c r="G322" t="s">
        <v>8218</v>
      </c>
      <c r="H322" t="s">
        <v>8224</v>
      </c>
      <c r="I322" t="s">
        <v>8246</v>
      </c>
      <c r="J322">
        <v>1450825200</v>
      </c>
      <c r="K322">
        <v>1448284433</v>
      </c>
      <c r="L322" t="b">
        <v>1</v>
      </c>
      <c r="M322">
        <v>158</v>
      </c>
      <c r="N322" t="b">
        <v>1</v>
      </c>
      <c r="O322" t="s">
        <v>8267</v>
      </c>
      <c r="P322">
        <f t="shared" si="13"/>
        <v>2015</v>
      </c>
      <c r="Q322" s="11">
        <f t="shared" si="14"/>
        <v>42331.551307870366</v>
      </c>
    </row>
    <row r="323" spans="1:17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s="8">
        <f t="shared" ref="F323:F386" si="15">E323-D323</f>
        <v>932</v>
      </c>
      <c r="G323" t="s">
        <v>8218</v>
      </c>
      <c r="H323" t="s">
        <v>8235</v>
      </c>
      <c r="I323" t="s">
        <v>8248</v>
      </c>
      <c r="J323">
        <v>1478605386</v>
      </c>
      <c r="K323">
        <v>1475577786</v>
      </c>
      <c r="L323" t="b">
        <v>1</v>
      </c>
      <c r="M323">
        <v>337</v>
      </c>
      <c r="N323" t="b">
        <v>1</v>
      </c>
      <c r="O323" t="s">
        <v>8267</v>
      </c>
      <c r="P323">
        <f t="shared" ref="P323:P386" si="16">YEAR(Q323)</f>
        <v>2016</v>
      </c>
      <c r="Q323" s="11">
        <f t="shared" ref="Q323:Q386" si="17">(((K323/60)/60)/24)+DATE(1970,1,1)</f>
        <v>42647.446597222224</v>
      </c>
    </row>
    <row r="324" spans="1:17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s="8">
        <f t="shared" si="15"/>
        <v>1978</v>
      </c>
      <c r="G324" t="s">
        <v>8218</v>
      </c>
      <c r="H324" t="s">
        <v>8223</v>
      </c>
      <c r="I324" t="s">
        <v>8245</v>
      </c>
      <c r="J324">
        <v>1463146848</v>
      </c>
      <c r="K324">
        <v>1460554848</v>
      </c>
      <c r="L324" t="b">
        <v>1</v>
      </c>
      <c r="M324">
        <v>186</v>
      </c>
      <c r="N324" t="b">
        <v>1</v>
      </c>
      <c r="O324" t="s">
        <v>8267</v>
      </c>
      <c r="P324">
        <f t="shared" si="16"/>
        <v>2016</v>
      </c>
      <c r="Q324" s="11">
        <f t="shared" si="17"/>
        <v>42473.57</v>
      </c>
    </row>
    <row r="325" spans="1:17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s="8">
        <f t="shared" si="15"/>
        <v>1246</v>
      </c>
      <c r="G325" t="s">
        <v>8218</v>
      </c>
      <c r="H325" t="s">
        <v>8223</v>
      </c>
      <c r="I325" t="s">
        <v>8245</v>
      </c>
      <c r="J325">
        <v>1482307140</v>
      </c>
      <c r="K325">
        <v>1479886966</v>
      </c>
      <c r="L325" t="b">
        <v>1</v>
      </c>
      <c r="M325">
        <v>58</v>
      </c>
      <c r="N325" t="b">
        <v>1</v>
      </c>
      <c r="O325" t="s">
        <v>8267</v>
      </c>
      <c r="P325">
        <f t="shared" si="16"/>
        <v>2016</v>
      </c>
      <c r="Q325" s="11">
        <f t="shared" si="17"/>
        <v>42697.32136574074</v>
      </c>
    </row>
    <row r="326" spans="1:17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s="8">
        <f t="shared" si="15"/>
        <v>136</v>
      </c>
      <c r="G326" t="s">
        <v>8218</v>
      </c>
      <c r="H326" t="s">
        <v>8223</v>
      </c>
      <c r="I326" t="s">
        <v>8245</v>
      </c>
      <c r="J326">
        <v>1438441308</v>
      </c>
      <c r="K326">
        <v>1435590108</v>
      </c>
      <c r="L326" t="b">
        <v>1</v>
      </c>
      <c r="M326">
        <v>82</v>
      </c>
      <c r="N326" t="b">
        <v>1</v>
      </c>
      <c r="O326" t="s">
        <v>8267</v>
      </c>
      <c r="P326">
        <f t="shared" si="16"/>
        <v>2015</v>
      </c>
      <c r="Q326" s="11">
        <f t="shared" si="17"/>
        <v>42184.626250000001</v>
      </c>
    </row>
    <row r="327" spans="1:17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s="8">
        <f t="shared" si="15"/>
        <v>2198</v>
      </c>
      <c r="G327" t="s">
        <v>8218</v>
      </c>
      <c r="H327" t="s">
        <v>8223</v>
      </c>
      <c r="I327" t="s">
        <v>8245</v>
      </c>
      <c r="J327">
        <v>1482208233</v>
      </c>
      <c r="K327">
        <v>1479184233</v>
      </c>
      <c r="L327" t="b">
        <v>1</v>
      </c>
      <c r="M327">
        <v>736</v>
      </c>
      <c r="N327" t="b">
        <v>1</v>
      </c>
      <c r="O327" t="s">
        <v>8267</v>
      </c>
      <c r="P327">
        <f t="shared" si="16"/>
        <v>2016</v>
      </c>
      <c r="Q327" s="11">
        <f t="shared" si="17"/>
        <v>42689.187881944439</v>
      </c>
    </row>
    <row r="328" spans="1:17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s="8">
        <f t="shared" si="15"/>
        <v>19394.600000000006</v>
      </c>
      <c r="G328" t="s">
        <v>8218</v>
      </c>
      <c r="H328" t="s">
        <v>8223</v>
      </c>
      <c r="I328" t="s">
        <v>8245</v>
      </c>
      <c r="J328">
        <v>1489532220</v>
      </c>
      <c r="K328">
        <v>1486625606</v>
      </c>
      <c r="L328" t="b">
        <v>1</v>
      </c>
      <c r="M328">
        <v>1151</v>
      </c>
      <c r="N328" t="b">
        <v>1</v>
      </c>
      <c r="O328" t="s">
        <v>8267</v>
      </c>
      <c r="P328">
        <f t="shared" si="16"/>
        <v>2017</v>
      </c>
      <c r="Q328" s="11">
        <f t="shared" si="17"/>
        <v>42775.314884259264</v>
      </c>
    </row>
    <row r="329" spans="1:17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s="8">
        <f t="shared" si="15"/>
        <v>1456</v>
      </c>
      <c r="G329" t="s">
        <v>8218</v>
      </c>
      <c r="H329" t="s">
        <v>8223</v>
      </c>
      <c r="I329" t="s">
        <v>8245</v>
      </c>
      <c r="J329">
        <v>1427011200</v>
      </c>
      <c r="K329">
        <v>1424669929</v>
      </c>
      <c r="L329" t="b">
        <v>1</v>
      </c>
      <c r="M329">
        <v>34</v>
      </c>
      <c r="N329" t="b">
        <v>1</v>
      </c>
      <c r="O329" t="s">
        <v>8267</v>
      </c>
      <c r="P329">
        <f t="shared" si="16"/>
        <v>2015</v>
      </c>
      <c r="Q329" s="11">
        <f t="shared" si="17"/>
        <v>42058.235289351855</v>
      </c>
    </row>
    <row r="330" spans="1:17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s="8">
        <f t="shared" si="15"/>
        <v>2710.8000000000029</v>
      </c>
      <c r="G330" t="s">
        <v>8218</v>
      </c>
      <c r="H330" t="s">
        <v>8223</v>
      </c>
      <c r="I330" t="s">
        <v>8245</v>
      </c>
      <c r="J330">
        <v>1446350400</v>
      </c>
      <c r="K330">
        <v>1443739388</v>
      </c>
      <c r="L330" t="b">
        <v>1</v>
      </c>
      <c r="M330">
        <v>498</v>
      </c>
      <c r="N330" t="b">
        <v>1</v>
      </c>
      <c r="O330" t="s">
        <v>8267</v>
      </c>
      <c r="P330">
        <f t="shared" si="16"/>
        <v>2015</v>
      </c>
      <c r="Q330" s="11">
        <f t="shared" si="17"/>
        <v>42278.946620370371</v>
      </c>
    </row>
    <row r="331" spans="1:17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s="8">
        <f t="shared" si="15"/>
        <v>550</v>
      </c>
      <c r="G331" t="s">
        <v>8218</v>
      </c>
      <c r="H331" t="s">
        <v>8223</v>
      </c>
      <c r="I331" t="s">
        <v>8245</v>
      </c>
      <c r="J331">
        <v>1446868800</v>
      </c>
      <c r="K331">
        <v>1444821127</v>
      </c>
      <c r="L331" t="b">
        <v>1</v>
      </c>
      <c r="M331">
        <v>167</v>
      </c>
      <c r="N331" t="b">
        <v>1</v>
      </c>
      <c r="O331" t="s">
        <v>8267</v>
      </c>
      <c r="P331">
        <f t="shared" si="16"/>
        <v>2015</v>
      </c>
      <c r="Q331" s="11">
        <f t="shared" si="17"/>
        <v>42291.46674768519</v>
      </c>
    </row>
    <row r="332" spans="1:17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s="8">
        <f t="shared" si="15"/>
        <v>640</v>
      </c>
      <c r="G332" t="s">
        <v>8218</v>
      </c>
      <c r="H332" t="s">
        <v>8223</v>
      </c>
      <c r="I332" t="s">
        <v>8245</v>
      </c>
      <c r="J332">
        <v>1368763140</v>
      </c>
      <c r="K332">
        <v>1366028563</v>
      </c>
      <c r="L332" t="b">
        <v>1</v>
      </c>
      <c r="M332">
        <v>340</v>
      </c>
      <c r="N332" t="b">
        <v>1</v>
      </c>
      <c r="O332" t="s">
        <v>8267</v>
      </c>
      <c r="P332">
        <f t="shared" si="16"/>
        <v>2013</v>
      </c>
      <c r="Q332" s="11">
        <f t="shared" si="17"/>
        <v>41379.515775462962</v>
      </c>
    </row>
    <row r="333" spans="1:17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s="8">
        <f t="shared" si="15"/>
        <v>2642</v>
      </c>
      <c r="G333" t="s">
        <v>8218</v>
      </c>
      <c r="H333" t="s">
        <v>8223</v>
      </c>
      <c r="I333" t="s">
        <v>8245</v>
      </c>
      <c r="J333">
        <v>1466171834</v>
      </c>
      <c r="K333">
        <v>1463493434</v>
      </c>
      <c r="L333" t="b">
        <v>1</v>
      </c>
      <c r="M333">
        <v>438</v>
      </c>
      <c r="N333" t="b">
        <v>1</v>
      </c>
      <c r="O333" t="s">
        <v>8267</v>
      </c>
      <c r="P333">
        <f t="shared" si="16"/>
        <v>2016</v>
      </c>
      <c r="Q333" s="11">
        <f t="shared" si="17"/>
        <v>42507.581412037034</v>
      </c>
    </row>
    <row r="334" spans="1:17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s="8">
        <f t="shared" si="15"/>
        <v>13015</v>
      </c>
      <c r="G334" t="s">
        <v>8218</v>
      </c>
      <c r="H334" t="s">
        <v>8223</v>
      </c>
      <c r="I334" t="s">
        <v>8245</v>
      </c>
      <c r="J334">
        <v>1446019200</v>
      </c>
      <c r="K334">
        <v>1442420377</v>
      </c>
      <c r="L334" t="b">
        <v>1</v>
      </c>
      <c r="M334">
        <v>555</v>
      </c>
      <c r="N334" t="b">
        <v>1</v>
      </c>
      <c r="O334" t="s">
        <v>8267</v>
      </c>
      <c r="P334">
        <f t="shared" si="16"/>
        <v>2015</v>
      </c>
      <c r="Q334" s="11">
        <f t="shared" si="17"/>
        <v>42263.680289351847</v>
      </c>
    </row>
    <row r="335" spans="1:17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s="8">
        <f t="shared" si="15"/>
        <v>10091</v>
      </c>
      <c r="G335" t="s">
        <v>8218</v>
      </c>
      <c r="H335" t="s">
        <v>8223</v>
      </c>
      <c r="I335" t="s">
        <v>8245</v>
      </c>
      <c r="J335">
        <v>1460038591</v>
      </c>
      <c r="K335">
        <v>1457450191</v>
      </c>
      <c r="L335" t="b">
        <v>1</v>
      </c>
      <c r="M335">
        <v>266</v>
      </c>
      <c r="N335" t="b">
        <v>1</v>
      </c>
      <c r="O335" t="s">
        <v>8267</v>
      </c>
      <c r="P335">
        <f t="shared" si="16"/>
        <v>2016</v>
      </c>
      <c r="Q335" s="11">
        <f t="shared" si="17"/>
        <v>42437.636469907404</v>
      </c>
    </row>
    <row r="336" spans="1:17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s="8">
        <f t="shared" si="15"/>
        <v>119</v>
      </c>
      <c r="G336" t="s">
        <v>8218</v>
      </c>
      <c r="H336" t="s">
        <v>8223</v>
      </c>
      <c r="I336" t="s">
        <v>8245</v>
      </c>
      <c r="J336">
        <v>1431716400</v>
      </c>
      <c r="K336">
        <v>1428423757</v>
      </c>
      <c r="L336" t="b">
        <v>1</v>
      </c>
      <c r="M336">
        <v>69</v>
      </c>
      <c r="N336" t="b">
        <v>1</v>
      </c>
      <c r="O336" t="s">
        <v>8267</v>
      </c>
      <c r="P336">
        <f t="shared" si="16"/>
        <v>2015</v>
      </c>
      <c r="Q336" s="11">
        <f t="shared" si="17"/>
        <v>42101.682372685187</v>
      </c>
    </row>
    <row r="337" spans="1:17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s="8">
        <f t="shared" si="15"/>
        <v>235</v>
      </c>
      <c r="G337" t="s">
        <v>8218</v>
      </c>
      <c r="H337" t="s">
        <v>8223</v>
      </c>
      <c r="I337" t="s">
        <v>8245</v>
      </c>
      <c r="J337">
        <v>1431122400</v>
      </c>
      <c r="K337">
        <v>1428428515</v>
      </c>
      <c r="L337" t="b">
        <v>1</v>
      </c>
      <c r="M337">
        <v>80</v>
      </c>
      <c r="N337" t="b">
        <v>1</v>
      </c>
      <c r="O337" t="s">
        <v>8267</v>
      </c>
      <c r="P337">
        <f t="shared" si="16"/>
        <v>2015</v>
      </c>
      <c r="Q337" s="11">
        <f t="shared" si="17"/>
        <v>42101.737442129626</v>
      </c>
    </row>
    <row r="338" spans="1:17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s="8">
        <f t="shared" si="15"/>
        <v>4209.7799999999988</v>
      </c>
      <c r="G338" t="s">
        <v>8218</v>
      </c>
      <c r="H338" t="s">
        <v>8223</v>
      </c>
      <c r="I338" t="s">
        <v>8245</v>
      </c>
      <c r="J338">
        <v>1447427918</v>
      </c>
      <c r="K338">
        <v>1444832318</v>
      </c>
      <c r="L338" t="b">
        <v>1</v>
      </c>
      <c r="M338">
        <v>493</v>
      </c>
      <c r="N338" t="b">
        <v>1</v>
      </c>
      <c r="O338" t="s">
        <v>8267</v>
      </c>
      <c r="P338">
        <f t="shared" si="16"/>
        <v>2015</v>
      </c>
      <c r="Q338" s="11">
        <f t="shared" si="17"/>
        <v>42291.596273148149</v>
      </c>
    </row>
    <row r="339" spans="1:17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s="8">
        <f t="shared" si="15"/>
        <v>35.050000000000182</v>
      </c>
      <c r="G339" t="s">
        <v>8218</v>
      </c>
      <c r="H339" t="s">
        <v>8223</v>
      </c>
      <c r="I339" t="s">
        <v>8245</v>
      </c>
      <c r="J339">
        <v>1426298708</v>
      </c>
      <c r="K339">
        <v>1423710308</v>
      </c>
      <c r="L339" t="b">
        <v>1</v>
      </c>
      <c r="M339">
        <v>31</v>
      </c>
      <c r="N339" t="b">
        <v>1</v>
      </c>
      <c r="O339" t="s">
        <v>8267</v>
      </c>
      <c r="P339">
        <f t="shared" si="16"/>
        <v>2015</v>
      </c>
      <c r="Q339" s="11">
        <f t="shared" si="17"/>
        <v>42047.128564814819</v>
      </c>
    </row>
    <row r="340" spans="1:17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s="8">
        <f t="shared" si="15"/>
        <v>1520.0400000000009</v>
      </c>
      <c r="G340" t="s">
        <v>8218</v>
      </c>
      <c r="H340" t="s">
        <v>8223</v>
      </c>
      <c r="I340" t="s">
        <v>8245</v>
      </c>
      <c r="J340">
        <v>1472864400</v>
      </c>
      <c r="K340">
        <v>1468001290</v>
      </c>
      <c r="L340" t="b">
        <v>1</v>
      </c>
      <c r="M340">
        <v>236</v>
      </c>
      <c r="N340" t="b">
        <v>1</v>
      </c>
      <c r="O340" t="s">
        <v>8267</v>
      </c>
      <c r="P340">
        <f t="shared" si="16"/>
        <v>2016</v>
      </c>
      <c r="Q340" s="11">
        <f t="shared" si="17"/>
        <v>42559.755671296298</v>
      </c>
    </row>
    <row r="341" spans="1:17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s="8">
        <f t="shared" si="15"/>
        <v>485</v>
      </c>
      <c r="G341" t="s">
        <v>8218</v>
      </c>
      <c r="H341" t="s">
        <v>8223</v>
      </c>
      <c r="I341" t="s">
        <v>8245</v>
      </c>
      <c r="J341">
        <v>1430331268</v>
      </c>
      <c r="K341">
        <v>1427739268</v>
      </c>
      <c r="L341" t="b">
        <v>1</v>
      </c>
      <c r="M341">
        <v>89</v>
      </c>
      <c r="N341" t="b">
        <v>1</v>
      </c>
      <c r="O341" t="s">
        <v>8267</v>
      </c>
      <c r="P341">
        <f t="shared" si="16"/>
        <v>2015</v>
      </c>
      <c r="Q341" s="11">
        <f t="shared" si="17"/>
        <v>42093.760046296295</v>
      </c>
    </row>
    <row r="342" spans="1:17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s="8">
        <f t="shared" si="15"/>
        <v>8758</v>
      </c>
      <c r="G342" t="s">
        <v>8218</v>
      </c>
      <c r="H342" t="s">
        <v>8223</v>
      </c>
      <c r="I342" t="s">
        <v>8245</v>
      </c>
      <c r="J342">
        <v>1489006800</v>
      </c>
      <c r="K342">
        <v>1486397007</v>
      </c>
      <c r="L342" t="b">
        <v>1</v>
      </c>
      <c r="M342">
        <v>299</v>
      </c>
      <c r="N342" t="b">
        <v>1</v>
      </c>
      <c r="O342" t="s">
        <v>8267</v>
      </c>
      <c r="P342">
        <f t="shared" si="16"/>
        <v>2017</v>
      </c>
      <c r="Q342" s="11">
        <f t="shared" si="17"/>
        <v>42772.669062500005</v>
      </c>
    </row>
    <row r="343" spans="1:17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s="8">
        <f t="shared" si="15"/>
        <v>235</v>
      </c>
      <c r="G343" t="s">
        <v>8218</v>
      </c>
      <c r="H343" t="s">
        <v>8223</v>
      </c>
      <c r="I343" t="s">
        <v>8245</v>
      </c>
      <c r="J343">
        <v>1412135940</v>
      </c>
      <c r="K343">
        <v>1410555998</v>
      </c>
      <c r="L343" t="b">
        <v>1</v>
      </c>
      <c r="M343">
        <v>55</v>
      </c>
      <c r="N343" t="b">
        <v>1</v>
      </c>
      <c r="O343" t="s">
        <v>8267</v>
      </c>
      <c r="P343">
        <f t="shared" si="16"/>
        <v>2014</v>
      </c>
      <c r="Q343" s="11">
        <f t="shared" si="17"/>
        <v>41894.879606481481</v>
      </c>
    </row>
    <row r="344" spans="1:17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s="8">
        <f t="shared" si="15"/>
        <v>201.5199999999968</v>
      </c>
      <c r="G344" t="s">
        <v>8218</v>
      </c>
      <c r="H344" t="s">
        <v>8223</v>
      </c>
      <c r="I344" t="s">
        <v>8245</v>
      </c>
      <c r="J344">
        <v>1461955465</v>
      </c>
      <c r="K344">
        <v>1459363465</v>
      </c>
      <c r="L344" t="b">
        <v>1</v>
      </c>
      <c r="M344">
        <v>325</v>
      </c>
      <c r="N344" t="b">
        <v>1</v>
      </c>
      <c r="O344" t="s">
        <v>8267</v>
      </c>
      <c r="P344">
        <f t="shared" si="16"/>
        <v>2016</v>
      </c>
      <c r="Q344" s="11">
        <f t="shared" si="17"/>
        <v>42459.780844907407</v>
      </c>
    </row>
    <row r="345" spans="1:17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s="8">
        <f t="shared" si="15"/>
        <v>608.59000000000015</v>
      </c>
      <c r="G345" t="s">
        <v>8218</v>
      </c>
      <c r="H345" t="s">
        <v>8223</v>
      </c>
      <c r="I345" t="s">
        <v>8245</v>
      </c>
      <c r="J345">
        <v>1415934000</v>
      </c>
      <c r="K345">
        <v>1413308545</v>
      </c>
      <c r="L345" t="b">
        <v>1</v>
      </c>
      <c r="M345">
        <v>524</v>
      </c>
      <c r="N345" t="b">
        <v>1</v>
      </c>
      <c r="O345" t="s">
        <v>8267</v>
      </c>
      <c r="P345">
        <f t="shared" si="16"/>
        <v>2014</v>
      </c>
      <c r="Q345" s="11">
        <f t="shared" si="17"/>
        <v>41926.73778935185</v>
      </c>
    </row>
    <row r="346" spans="1:17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s="8">
        <f t="shared" si="15"/>
        <v>698</v>
      </c>
      <c r="G346" t="s">
        <v>8218</v>
      </c>
      <c r="H346" t="s">
        <v>8223</v>
      </c>
      <c r="I346" t="s">
        <v>8245</v>
      </c>
      <c r="J346">
        <v>1433125200</v>
      </c>
      <c r="K346">
        <v>1429312694</v>
      </c>
      <c r="L346" t="b">
        <v>1</v>
      </c>
      <c r="M346">
        <v>285</v>
      </c>
      <c r="N346" t="b">
        <v>1</v>
      </c>
      <c r="O346" t="s">
        <v>8267</v>
      </c>
      <c r="P346">
        <f t="shared" si="16"/>
        <v>2015</v>
      </c>
      <c r="Q346" s="11">
        <f t="shared" si="17"/>
        <v>42111.970995370371</v>
      </c>
    </row>
    <row r="347" spans="1:17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s="8">
        <f t="shared" si="15"/>
        <v>3375</v>
      </c>
      <c r="G347" t="s">
        <v>8218</v>
      </c>
      <c r="H347" t="s">
        <v>8223</v>
      </c>
      <c r="I347" t="s">
        <v>8245</v>
      </c>
      <c r="J347">
        <v>1432161590</v>
      </c>
      <c r="K347">
        <v>1429569590</v>
      </c>
      <c r="L347" t="b">
        <v>1</v>
      </c>
      <c r="M347">
        <v>179</v>
      </c>
      <c r="N347" t="b">
        <v>1</v>
      </c>
      <c r="O347" t="s">
        <v>8267</v>
      </c>
      <c r="P347">
        <f t="shared" si="16"/>
        <v>2015</v>
      </c>
      <c r="Q347" s="11">
        <f t="shared" si="17"/>
        <v>42114.944328703699</v>
      </c>
    </row>
    <row r="348" spans="1:17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s="8">
        <f t="shared" si="15"/>
        <v>7028.880000000001</v>
      </c>
      <c r="G348" t="s">
        <v>8218</v>
      </c>
      <c r="H348" t="s">
        <v>8223</v>
      </c>
      <c r="I348" t="s">
        <v>8245</v>
      </c>
      <c r="J348">
        <v>1444824021</v>
      </c>
      <c r="K348">
        <v>1442232021</v>
      </c>
      <c r="L348" t="b">
        <v>1</v>
      </c>
      <c r="M348">
        <v>188</v>
      </c>
      <c r="N348" t="b">
        <v>1</v>
      </c>
      <c r="O348" t="s">
        <v>8267</v>
      </c>
      <c r="P348">
        <f t="shared" si="16"/>
        <v>2015</v>
      </c>
      <c r="Q348" s="11">
        <f t="shared" si="17"/>
        <v>42261.500243055561</v>
      </c>
    </row>
    <row r="349" spans="1:17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s="8">
        <f t="shared" si="15"/>
        <v>4636.1999999999971</v>
      </c>
      <c r="G349" t="s">
        <v>8218</v>
      </c>
      <c r="H349" t="s">
        <v>8223</v>
      </c>
      <c r="I349" t="s">
        <v>8245</v>
      </c>
      <c r="J349">
        <v>1447505609</v>
      </c>
      <c r="K349">
        <v>1444910009</v>
      </c>
      <c r="L349" t="b">
        <v>1</v>
      </c>
      <c r="M349">
        <v>379</v>
      </c>
      <c r="N349" t="b">
        <v>1</v>
      </c>
      <c r="O349" t="s">
        <v>8267</v>
      </c>
      <c r="P349">
        <f t="shared" si="16"/>
        <v>2015</v>
      </c>
      <c r="Q349" s="11">
        <f t="shared" si="17"/>
        <v>42292.495474537034</v>
      </c>
    </row>
    <row r="350" spans="1:17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s="8">
        <f t="shared" si="15"/>
        <v>300</v>
      </c>
      <c r="G350" t="s">
        <v>8218</v>
      </c>
      <c r="H350" t="s">
        <v>8223</v>
      </c>
      <c r="I350" t="s">
        <v>8245</v>
      </c>
      <c r="J350">
        <v>1440165916</v>
      </c>
      <c r="K350">
        <v>1437573916</v>
      </c>
      <c r="L350" t="b">
        <v>1</v>
      </c>
      <c r="M350">
        <v>119</v>
      </c>
      <c r="N350" t="b">
        <v>1</v>
      </c>
      <c r="O350" t="s">
        <v>8267</v>
      </c>
      <c r="P350">
        <f t="shared" si="16"/>
        <v>2015</v>
      </c>
      <c r="Q350" s="11">
        <f t="shared" si="17"/>
        <v>42207.58699074074</v>
      </c>
    </row>
    <row r="351" spans="1:17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s="8">
        <f t="shared" si="15"/>
        <v>747.18000000000029</v>
      </c>
      <c r="G351" t="s">
        <v>8218</v>
      </c>
      <c r="H351" t="s">
        <v>8223</v>
      </c>
      <c r="I351" t="s">
        <v>8245</v>
      </c>
      <c r="J351">
        <v>1487937508</v>
      </c>
      <c r="K351">
        <v>1485345508</v>
      </c>
      <c r="L351" t="b">
        <v>1</v>
      </c>
      <c r="M351">
        <v>167</v>
      </c>
      <c r="N351" t="b">
        <v>1</v>
      </c>
      <c r="O351" t="s">
        <v>8267</v>
      </c>
      <c r="P351">
        <f t="shared" si="16"/>
        <v>2017</v>
      </c>
      <c r="Q351" s="11">
        <f t="shared" si="17"/>
        <v>42760.498935185184</v>
      </c>
    </row>
    <row r="352" spans="1:17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s="8">
        <f t="shared" si="15"/>
        <v>3690</v>
      </c>
      <c r="G352" t="s">
        <v>8218</v>
      </c>
      <c r="H352" t="s">
        <v>8223</v>
      </c>
      <c r="I352" t="s">
        <v>8245</v>
      </c>
      <c r="J352">
        <v>1473566340</v>
      </c>
      <c r="K352">
        <v>1470274509</v>
      </c>
      <c r="L352" t="b">
        <v>1</v>
      </c>
      <c r="M352">
        <v>221</v>
      </c>
      <c r="N352" t="b">
        <v>1</v>
      </c>
      <c r="O352" t="s">
        <v>8267</v>
      </c>
      <c r="P352">
        <f t="shared" si="16"/>
        <v>2016</v>
      </c>
      <c r="Q352" s="11">
        <f t="shared" si="17"/>
        <v>42586.066076388888</v>
      </c>
    </row>
    <row r="353" spans="1:17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s="8">
        <f t="shared" si="15"/>
        <v>9296</v>
      </c>
      <c r="G353" t="s">
        <v>8218</v>
      </c>
      <c r="H353" t="s">
        <v>8226</v>
      </c>
      <c r="I353" t="s">
        <v>8248</v>
      </c>
      <c r="J353">
        <v>1460066954</v>
      </c>
      <c r="K353">
        <v>1456614554</v>
      </c>
      <c r="L353" t="b">
        <v>1</v>
      </c>
      <c r="M353">
        <v>964</v>
      </c>
      <c r="N353" t="b">
        <v>1</v>
      </c>
      <c r="O353" t="s">
        <v>8267</v>
      </c>
      <c r="P353">
        <f t="shared" si="16"/>
        <v>2016</v>
      </c>
      <c r="Q353" s="11">
        <f t="shared" si="17"/>
        <v>42427.964745370366</v>
      </c>
    </row>
    <row r="354" spans="1:17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s="8">
        <f t="shared" si="15"/>
        <v>1656</v>
      </c>
      <c r="G354" t="s">
        <v>8218</v>
      </c>
      <c r="H354" t="s">
        <v>8223</v>
      </c>
      <c r="I354" t="s">
        <v>8245</v>
      </c>
      <c r="J354">
        <v>1412740868</v>
      </c>
      <c r="K354">
        <v>1410148868</v>
      </c>
      <c r="L354" t="b">
        <v>1</v>
      </c>
      <c r="M354">
        <v>286</v>
      </c>
      <c r="N354" t="b">
        <v>1</v>
      </c>
      <c r="O354" t="s">
        <v>8267</v>
      </c>
      <c r="P354">
        <f t="shared" si="16"/>
        <v>2014</v>
      </c>
      <c r="Q354" s="11">
        <f t="shared" si="17"/>
        <v>41890.167453703703</v>
      </c>
    </row>
    <row r="355" spans="1:17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s="8">
        <f t="shared" si="15"/>
        <v>5035.18</v>
      </c>
      <c r="G355" t="s">
        <v>8218</v>
      </c>
      <c r="H355" t="s">
        <v>8223</v>
      </c>
      <c r="I355" t="s">
        <v>8245</v>
      </c>
      <c r="J355">
        <v>1447963219</v>
      </c>
      <c r="K355">
        <v>1445367619</v>
      </c>
      <c r="L355" t="b">
        <v>1</v>
      </c>
      <c r="M355">
        <v>613</v>
      </c>
      <c r="N355" t="b">
        <v>1</v>
      </c>
      <c r="O355" t="s">
        <v>8267</v>
      </c>
      <c r="P355">
        <f t="shared" si="16"/>
        <v>2015</v>
      </c>
      <c r="Q355" s="11">
        <f t="shared" si="17"/>
        <v>42297.791886574079</v>
      </c>
    </row>
    <row r="356" spans="1:17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s="8">
        <f t="shared" si="15"/>
        <v>138</v>
      </c>
      <c r="G356" t="s">
        <v>8218</v>
      </c>
      <c r="H356" t="s">
        <v>8223</v>
      </c>
      <c r="I356" t="s">
        <v>8245</v>
      </c>
      <c r="J356">
        <v>1460141521</v>
      </c>
      <c r="K356">
        <v>1457553121</v>
      </c>
      <c r="L356" t="b">
        <v>1</v>
      </c>
      <c r="M356">
        <v>29</v>
      </c>
      <c r="N356" t="b">
        <v>1</v>
      </c>
      <c r="O356" t="s">
        <v>8267</v>
      </c>
      <c r="P356">
        <f t="shared" si="16"/>
        <v>2016</v>
      </c>
      <c r="Q356" s="11">
        <f t="shared" si="17"/>
        <v>42438.827789351853</v>
      </c>
    </row>
    <row r="357" spans="1:17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s="8">
        <f t="shared" si="15"/>
        <v>5690</v>
      </c>
      <c r="G357" t="s">
        <v>8218</v>
      </c>
      <c r="H357" t="s">
        <v>8223</v>
      </c>
      <c r="I357" t="s">
        <v>8245</v>
      </c>
      <c r="J357">
        <v>1417420994</v>
      </c>
      <c r="K357">
        <v>1414738994</v>
      </c>
      <c r="L357" t="b">
        <v>1</v>
      </c>
      <c r="M357">
        <v>165</v>
      </c>
      <c r="N357" t="b">
        <v>1</v>
      </c>
      <c r="O357" t="s">
        <v>8267</v>
      </c>
      <c r="P357">
        <f t="shared" si="16"/>
        <v>2014</v>
      </c>
      <c r="Q357" s="11">
        <f t="shared" si="17"/>
        <v>41943.293912037036</v>
      </c>
    </row>
    <row r="358" spans="1:17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s="8">
        <f t="shared" si="15"/>
        <v>201.93000000000029</v>
      </c>
      <c r="G358" t="s">
        <v>8218</v>
      </c>
      <c r="H358" t="s">
        <v>8223</v>
      </c>
      <c r="I358" t="s">
        <v>8245</v>
      </c>
      <c r="J358">
        <v>1458152193</v>
      </c>
      <c r="K358">
        <v>1455563793</v>
      </c>
      <c r="L358" t="b">
        <v>1</v>
      </c>
      <c r="M358">
        <v>97</v>
      </c>
      <c r="N358" t="b">
        <v>1</v>
      </c>
      <c r="O358" t="s">
        <v>8267</v>
      </c>
      <c r="P358">
        <f t="shared" si="16"/>
        <v>2016</v>
      </c>
      <c r="Q358" s="11">
        <f t="shared" si="17"/>
        <v>42415.803159722222</v>
      </c>
    </row>
    <row r="359" spans="1:17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s="8">
        <f t="shared" si="15"/>
        <v>11100</v>
      </c>
      <c r="G359" t="s">
        <v>8218</v>
      </c>
      <c r="H359" t="s">
        <v>8223</v>
      </c>
      <c r="I359" t="s">
        <v>8245</v>
      </c>
      <c r="J359">
        <v>1429852797</v>
      </c>
      <c r="K359">
        <v>1426396797</v>
      </c>
      <c r="L359" t="b">
        <v>1</v>
      </c>
      <c r="M359">
        <v>303</v>
      </c>
      <c r="N359" t="b">
        <v>1</v>
      </c>
      <c r="O359" t="s">
        <v>8267</v>
      </c>
      <c r="P359">
        <f t="shared" si="16"/>
        <v>2015</v>
      </c>
      <c r="Q359" s="11">
        <f t="shared" si="17"/>
        <v>42078.222187499996</v>
      </c>
    </row>
    <row r="360" spans="1:17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s="8">
        <f t="shared" si="15"/>
        <v>1544</v>
      </c>
      <c r="G360" t="s">
        <v>8218</v>
      </c>
      <c r="H360" t="s">
        <v>8223</v>
      </c>
      <c r="I360" t="s">
        <v>8245</v>
      </c>
      <c r="J360">
        <v>1466002800</v>
      </c>
      <c r="K360">
        <v>1463517521</v>
      </c>
      <c r="L360" t="b">
        <v>1</v>
      </c>
      <c r="M360">
        <v>267</v>
      </c>
      <c r="N360" t="b">
        <v>1</v>
      </c>
      <c r="O360" t="s">
        <v>8267</v>
      </c>
      <c r="P360">
        <f t="shared" si="16"/>
        <v>2016</v>
      </c>
      <c r="Q360" s="11">
        <f t="shared" si="17"/>
        <v>42507.860196759255</v>
      </c>
    </row>
    <row r="361" spans="1:17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s="8">
        <f t="shared" si="15"/>
        <v>1175</v>
      </c>
      <c r="G361" t="s">
        <v>8218</v>
      </c>
      <c r="H361" t="s">
        <v>8223</v>
      </c>
      <c r="I361" t="s">
        <v>8245</v>
      </c>
      <c r="J361">
        <v>1415941920</v>
      </c>
      <c r="K361">
        <v>1414028490</v>
      </c>
      <c r="L361" t="b">
        <v>1</v>
      </c>
      <c r="M361">
        <v>302</v>
      </c>
      <c r="N361" t="b">
        <v>1</v>
      </c>
      <c r="O361" t="s">
        <v>8267</v>
      </c>
      <c r="P361">
        <f t="shared" si="16"/>
        <v>2014</v>
      </c>
      <c r="Q361" s="11">
        <f t="shared" si="17"/>
        <v>41935.070486111108</v>
      </c>
    </row>
    <row r="362" spans="1:17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s="8">
        <f t="shared" si="15"/>
        <v>165</v>
      </c>
      <c r="G362" t="s">
        <v>8218</v>
      </c>
      <c r="H362" t="s">
        <v>8223</v>
      </c>
      <c r="I362" t="s">
        <v>8245</v>
      </c>
      <c r="J362">
        <v>1437621060</v>
      </c>
      <c r="K362">
        <v>1433799180</v>
      </c>
      <c r="L362" t="b">
        <v>0</v>
      </c>
      <c r="M362">
        <v>87</v>
      </c>
      <c r="N362" t="b">
        <v>1</v>
      </c>
      <c r="O362" t="s">
        <v>8267</v>
      </c>
      <c r="P362">
        <f t="shared" si="16"/>
        <v>2015</v>
      </c>
      <c r="Q362" s="11">
        <f t="shared" si="17"/>
        <v>42163.897916666669</v>
      </c>
    </row>
    <row r="363" spans="1:17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s="8">
        <f t="shared" si="15"/>
        <v>3876.9499999999971</v>
      </c>
      <c r="G363" t="s">
        <v>8218</v>
      </c>
      <c r="H363" t="s">
        <v>8223</v>
      </c>
      <c r="I363" t="s">
        <v>8245</v>
      </c>
      <c r="J363">
        <v>1416704506</v>
      </c>
      <c r="K363">
        <v>1414108906</v>
      </c>
      <c r="L363" t="b">
        <v>0</v>
      </c>
      <c r="M363">
        <v>354</v>
      </c>
      <c r="N363" t="b">
        <v>1</v>
      </c>
      <c r="O363" t="s">
        <v>8267</v>
      </c>
      <c r="P363">
        <f t="shared" si="16"/>
        <v>2014</v>
      </c>
      <c r="Q363" s="11">
        <f t="shared" si="17"/>
        <v>41936.001226851848</v>
      </c>
    </row>
    <row r="364" spans="1:17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s="8">
        <f t="shared" si="15"/>
        <v>2335</v>
      </c>
      <c r="G364" t="s">
        <v>8218</v>
      </c>
      <c r="H364" t="s">
        <v>8223</v>
      </c>
      <c r="I364" t="s">
        <v>8245</v>
      </c>
      <c r="J364">
        <v>1407456000</v>
      </c>
      <c r="K364">
        <v>1405573391</v>
      </c>
      <c r="L364" t="b">
        <v>0</v>
      </c>
      <c r="M364">
        <v>86</v>
      </c>
      <c r="N364" t="b">
        <v>1</v>
      </c>
      <c r="O364" t="s">
        <v>8267</v>
      </c>
      <c r="P364">
        <f t="shared" si="16"/>
        <v>2014</v>
      </c>
      <c r="Q364" s="11">
        <f t="shared" si="17"/>
        <v>41837.210543981484</v>
      </c>
    </row>
    <row r="365" spans="1:17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s="8">
        <f t="shared" si="15"/>
        <v>119</v>
      </c>
      <c r="G365" t="s">
        <v>8218</v>
      </c>
      <c r="H365" t="s">
        <v>8223</v>
      </c>
      <c r="I365" t="s">
        <v>8245</v>
      </c>
      <c r="J365">
        <v>1272828120</v>
      </c>
      <c r="K365">
        <v>1268934736</v>
      </c>
      <c r="L365" t="b">
        <v>0</v>
      </c>
      <c r="M365">
        <v>26</v>
      </c>
      <c r="N365" t="b">
        <v>1</v>
      </c>
      <c r="O365" t="s">
        <v>8267</v>
      </c>
      <c r="P365">
        <f t="shared" si="16"/>
        <v>2010</v>
      </c>
      <c r="Q365" s="11">
        <f t="shared" si="17"/>
        <v>40255.744629629626</v>
      </c>
    </row>
    <row r="366" spans="1:17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s="8">
        <f t="shared" si="15"/>
        <v>711.30000000000018</v>
      </c>
      <c r="G366" t="s">
        <v>8218</v>
      </c>
      <c r="H366" t="s">
        <v>8223</v>
      </c>
      <c r="I366" t="s">
        <v>8245</v>
      </c>
      <c r="J366">
        <v>1403323140</v>
      </c>
      <c r="K366">
        <v>1400704672</v>
      </c>
      <c r="L366" t="b">
        <v>0</v>
      </c>
      <c r="M366">
        <v>113</v>
      </c>
      <c r="N366" t="b">
        <v>1</v>
      </c>
      <c r="O366" t="s">
        <v>8267</v>
      </c>
      <c r="P366">
        <f t="shared" si="16"/>
        <v>2014</v>
      </c>
      <c r="Q366" s="11">
        <f t="shared" si="17"/>
        <v>41780.859629629631</v>
      </c>
    </row>
    <row r="367" spans="1:17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s="8">
        <f t="shared" si="15"/>
        <v>596</v>
      </c>
      <c r="G367" t="s">
        <v>8218</v>
      </c>
      <c r="H367" t="s">
        <v>8224</v>
      </c>
      <c r="I367" t="s">
        <v>8246</v>
      </c>
      <c r="J367">
        <v>1393597999</v>
      </c>
      <c r="K367">
        <v>1391005999</v>
      </c>
      <c r="L367" t="b">
        <v>0</v>
      </c>
      <c r="M367">
        <v>65</v>
      </c>
      <c r="N367" t="b">
        <v>1</v>
      </c>
      <c r="O367" t="s">
        <v>8267</v>
      </c>
      <c r="P367">
        <f t="shared" si="16"/>
        <v>2014</v>
      </c>
      <c r="Q367" s="11">
        <f t="shared" si="17"/>
        <v>41668.606469907405</v>
      </c>
    </row>
    <row r="368" spans="1:17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s="8">
        <f t="shared" si="15"/>
        <v>500</v>
      </c>
      <c r="G368" t="s">
        <v>8218</v>
      </c>
      <c r="H368" t="s">
        <v>8223</v>
      </c>
      <c r="I368" t="s">
        <v>8245</v>
      </c>
      <c r="J368">
        <v>1337540518</v>
      </c>
      <c r="K368">
        <v>1334948518</v>
      </c>
      <c r="L368" t="b">
        <v>0</v>
      </c>
      <c r="M368">
        <v>134</v>
      </c>
      <c r="N368" t="b">
        <v>1</v>
      </c>
      <c r="O368" t="s">
        <v>8267</v>
      </c>
      <c r="P368">
        <f t="shared" si="16"/>
        <v>2012</v>
      </c>
      <c r="Q368" s="11">
        <f t="shared" si="17"/>
        <v>41019.793032407404</v>
      </c>
    </row>
    <row r="369" spans="1:17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s="8">
        <f t="shared" si="15"/>
        <v>335.01000000000022</v>
      </c>
      <c r="G369" t="s">
        <v>8218</v>
      </c>
      <c r="H369" t="s">
        <v>8223</v>
      </c>
      <c r="I369" t="s">
        <v>8245</v>
      </c>
      <c r="J369">
        <v>1367384340</v>
      </c>
      <c r="K369">
        <v>1363960278</v>
      </c>
      <c r="L369" t="b">
        <v>0</v>
      </c>
      <c r="M369">
        <v>119</v>
      </c>
      <c r="N369" t="b">
        <v>1</v>
      </c>
      <c r="O369" t="s">
        <v>8267</v>
      </c>
      <c r="P369">
        <f t="shared" si="16"/>
        <v>2013</v>
      </c>
      <c r="Q369" s="11">
        <f t="shared" si="17"/>
        <v>41355.577291666668</v>
      </c>
    </row>
    <row r="370" spans="1:17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s="8">
        <f t="shared" si="15"/>
        <v>514</v>
      </c>
      <c r="G370" t="s">
        <v>8218</v>
      </c>
      <c r="H370" t="s">
        <v>8223</v>
      </c>
      <c r="I370" t="s">
        <v>8245</v>
      </c>
      <c r="J370">
        <v>1426426322</v>
      </c>
      <c r="K370">
        <v>1423405922</v>
      </c>
      <c r="L370" t="b">
        <v>0</v>
      </c>
      <c r="M370">
        <v>159</v>
      </c>
      <c r="N370" t="b">
        <v>1</v>
      </c>
      <c r="O370" t="s">
        <v>8267</v>
      </c>
      <c r="P370">
        <f t="shared" si="16"/>
        <v>2015</v>
      </c>
      <c r="Q370" s="11">
        <f t="shared" si="17"/>
        <v>42043.605578703704</v>
      </c>
    </row>
    <row r="371" spans="1:17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s="8">
        <f t="shared" si="15"/>
        <v>660.11999999999989</v>
      </c>
      <c r="G371" t="s">
        <v>8218</v>
      </c>
      <c r="H371" t="s">
        <v>8223</v>
      </c>
      <c r="I371" t="s">
        <v>8245</v>
      </c>
      <c r="J371">
        <v>1326633269</v>
      </c>
      <c r="K371">
        <v>1324041269</v>
      </c>
      <c r="L371" t="b">
        <v>0</v>
      </c>
      <c r="M371">
        <v>167</v>
      </c>
      <c r="N371" t="b">
        <v>1</v>
      </c>
      <c r="O371" t="s">
        <v>8267</v>
      </c>
      <c r="P371">
        <f t="shared" si="16"/>
        <v>2011</v>
      </c>
      <c r="Q371" s="11">
        <f t="shared" si="17"/>
        <v>40893.551724537036</v>
      </c>
    </row>
    <row r="372" spans="1:17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s="8">
        <f t="shared" si="15"/>
        <v>5505</v>
      </c>
      <c r="G372" t="s">
        <v>8218</v>
      </c>
      <c r="H372" t="s">
        <v>8223</v>
      </c>
      <c r="I372" t="s">
        <v>8245</v>
      </c>
      <c r="J372">
        <v>1483729500</v>
      </c>
      <c r="K372">
        <v>1481137500</v>
      </c>
      <c r="L372" t="b">
        <v>0</v>
      </c>
      <c r="M372">
        <v>43</v>
      </c>
      <c r="N372" t="b">
        <v>1</v>
      </c>
      <c r="O372" t="s">
        <v>8267</v>
      </c>
      <c r="P372">
        <f t="shared" si="16"/>
        <v>2016</v>
      </c>
      <c r="Q372" s="11">
        <f t="shared" si="17"/>
        <v>42711.795138888891</v>
      </c>
    </row>
    <row r="373" spans="1:17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s="8">
        <f t="shared" si="15"/>
        <v>21253</v>
      </c>
      <c r="G373" t="s">
        <v>8218</v>
      </c>
      <c r="H373" t="s">
        <v>8223</v>
      </c>
      <c r="I373" t="s">
        <v>8245</v>
      </c>
      <c r="J373">
        <v>1359743139</v>
      </c>
      <c r="K373">
        <v>1355855139</v>
      </c>
      <c r="L373" t="b">
        <v>0</v>
      </c>
      <c r="M373">
        <v>1062</v>
      </c>
      <c r="N373" t="b">
        <v>1</v>
      </c>
      <c r="O373" t="s">
        <v>8267</v>
      </c>
      <c r="P373">
        <f t="shared" si="16"/>
        <v>2012</v>
      </c>
      <c r="Q373" s="11">
        <f t="shared" si="17"/>
        <v>41261.767812500002</v>
      </c>
    </row>
    <row r="374" spans="1:17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s="8">
        <f t="shared" si="15"/>
        <v>76</v>
      </c>
      <c r="G374" t="s">
        <v>8218</v>
      </c>
      <c r="H374" t="s">
        <v>8224</v>
      </c>
      <c r="I374" t="s">
        <v>8246</v>
      </c>
      <c r="J374">
        <v>1459872000</v>
      </c>
      <c r="K374">
        <v>1456408244</v>
      </c>
      <c r="L374" t="b">
        <v>0</v>
      </c>
      <c r="M374">
        <v>9</v>
      </c>
      <c r="N374" t="b">
        <v>1</v>
      </c>
      <c r="O374" t="s">
        <v>8267</v>
      </c>
      <c r="P374">
        <f t="shared" si="16"/>
        <v>2016</v>
      </c>
      <c r="Q374" s="11">
        <f t="shared" si="17"/>
        <v>42425.576898148152</v>
      </c>
    </row>
    <row r="375" spans="1:17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s="8">
        <f t="shared" si="15"/>
        <v>500</v>
      </c>
      <c r="G375" t="s">
        <v>8218</v>
      </c>
      <c r="H375" t="s">
        <v>8223</v>
      </c>
      <c r="I375" t="s">
        <v>8245</v>
      </c>
      <c r="J375">
        <v>1342648398</v>
      </c>
      <c r="K375">
        <v>1340056398</v>
      </c>
      <c r="L375" t="b">
        <v>0</v>
      </c>
      <c r="M375">
        <v>89</v>
      </c>
      <c r="N375" t="b">
        <v>1</v>
      </c>
      <c r="O375" t="s">
        <v>8267</v>
      </c>
      <c r="P375">
        <f t="shared" si="16"/>
        <v>2012</v>
      </c>
      <c r="Q375" s="11">
        <f t="shared" si="17"/>
        <v>41078.91201388889</v>
      </c>
    </row>
    <row r="376" spans="1:17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s="8">
        <f t="shared" si="15"/>
        <v>1839</v>
      </c>
      <c r="G376" t="s">
        <v>8218</v>
      </c>
      <c r="H376" t="s">
        <v>8223</v>
      </c>
      <c r="I376" t="s">
        <v>8245</v>
      </c>
      <c r="J376">
        <v>1316208031</v>
      </c>
      <c r="K376">
        <v>1312320031</v>
      </c>
      <c r="L376" t="b">
        <v>0</v>
      </c>
      <c r="M376">
        <v>174</v>
      </c>
      <c r="N376" t="b">
        <v>1</v>
      </c>
      <c r="O376" t="s">
        <v>8267</v>
      </c>
      <c r="P376">
        <f t="shared" si="16"/>
        <v>2011</v>
      </c>
      <c r="Q376" s="11">
        <f t="shared" si="17"/>
        <v>40757.889247685183</v>
      </c>
    </row>
    <row r="377" spans="1:17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s="8">
        <f t="shared" si="15"/>
        <v>100</v>
      </c>
      <c r="G377" t="s">
        <v>8218</v>
      </c>
      <c r="H377" t="s">
        <v>8223</v>
      </c>
      <c r="I377" t="s">
        <v>8245</v>
      </c>
      <c r="J377">
        <v>1393694280</v>
      </c>
      <c r="K377">
        <v>1390088311</v>
      </c>
      <c r="L377" t="b">
        <v>0</v>
      </c>
      <c r="M377">
        <v>14</v>
      </c>
      <c r="N377" t="b">
        <v>1</v>
      </c>
      <c r="O377" t="s">
        <v>8267</v>
      </c>
      <c r="P377">
        <f t="shared" si="16"/>
        <v>2014</v>
      </c>
      <c r="Q377" s="11">
        <f t="shared" si="17"/>
        <v>41657.985081018516</v>
      </c>
    </row>
    <row r="378" spans="1:17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s="8">
        <f t="shared" si="15"/>
        <v>146</v>
      </c>
      <c r="G378" t="s">
        <v>8218</v>
      </c>
      <c r="H378" t="s">
        <v>8224</v>
      </c>
      <c r="I378" t="s">
        <v>8246</v>
      </c>
      <c r="J378">
        <v>1472122316</v>
      </c>
      <c r="K378">
        <v>1469443916</v>
      </c>
      <c r="L378" t="b">
        <v>0</v>
      </c>
      <c r="M378">
        <v>48</v>
      </c>
      <c r="N378" t="b">
        <v>1</v>
      </c>
      <c r="O378" t="s">
        <v>8267</v>
      </c>
      <c r="P378">
        <f t="shared" si="16"/>
        <v>2016</v>
      </c>
      <c r="Q378" s="11">
        <f t="shared" si="17"/>
        <v>42576.452731481477</v>
      </c>
    </row>
    <row r="379" spans="1:17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s="8">
        <f t="shared" si="15"/>
        <v>1728</v>
      </c>
      <c r="G379" t="s">
        <v>8218</v>
      </c>
      <c r="H379" t="s">
        <v>8223</v>
      </c>
      <c r="I379" t="s">
        <v>8245</v>
      </c>
      <c r="J379">
        <v>1447484460</v>
      </c>
      <c r="K379">
        <v>1444888868</v>
      </c>
      <c r="L379" t="b">
        <v>0</v>
      </c>
      <c r="M379">
        <v>133</v>
      </c>
      <c r="N379" t="b">
        <v>1</v>
      </c>
      <c r="O379" t="s">
        <v>8267</v>
      </c>
      <c r="P379">
        <f t="shared" si="16"/>
        <v>2015</v>
      </c>
      <c r="Q379" s="11">
        <f t="shared" si="17"/>
        <v>42292.250787037032</v>
      </c>
    </row>
    <row r="380" spans="1:17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s="8">
        <f t="shared" si="15"/>
        <v>353</v>
      </c>
      <c r="G380" t="s">
        <v>8218</v>
      </c>
      <c r="H380" t="s">
        <v>8228</v>
      </c>
      <c r="I380" t="s">
        <v>8250</v>
      </c>
      <c r="J380">
        <v>1453765920</v>
      </c>
      <c r="K380">
        <v>1451655808</v>
      </c>
      <c r="L380" t="b">
        <v>0</v>
      </c>
      <c r="M380">
        <v>83</v>
      </c>
      <c r="N380" t="b">
        <v>1</v>
      </c>
      <c r="O380" t="s">
        <v>8267</v>
      </c>
      <c r="P380">
        <f t="shared" si="16"/>
        <v>2016</v>
      </c>
      <c r="Q380" s="11">
        <f t="shared" si="17"/>
        <v>42370.571851851855</v>
      </c>
    </row>
    <row r="381" spans="1:17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s="8">
        <f t="shared" si="15"/>
        <v>2412</v>
      </c>
      <c r="G381" t="s">
        <v>8218</v>
      </c>
      <c r="H381" t="s">
        <v>8223</v>
      </c>
      <c r="I381" t="s">
        <v>8245</v>
      </c>
      <c r="J381">
        <v>1336062672</v>
      </c>
      <c r="K381">
        <v>1332174672</v>
      </c>
      <c r="L381" t="b">
        <v>0</v>
      </c>
      <c r="M381">
        <v>149</v>
      </c>
      <c r="N381" t="b">
        <v>1</v>
      </c>
      <c r="O381" t="s">
        <v>8267</v>
      </c>
      <c r="P381">
        <f t="shared" si="16"/>
        <v>2012</v>
      </c>
      <c r="Q381" s="11">
        <f t="shared" si="17"/>
        <v>40987.688333333332</v>
      </c>
    </row>
    <row r="382" spans="1:17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s="8">
        <f t="shared" si="15"/>
        <v>1660</v>
      </c>
      <c r="G382" t="s">
        <v>8218</v>
      </c>
      <c r="H382" t="s">
        <v>8223</v>
      </c>
      <c r="I382" t="s">
        <v>8245</v>
      </c>
      <c r="J382">
        <v>1453569392</v>
      </c>
      <c r="K382">
        <v>1451409392</v>
      </c>
      <c r="L382" t="b">
        <v>0</v>
      </c>
      <c r="M382">
        <v>49</v>
      </c>
      <c r="N382" t="b">
        <v>1</v>
      </c>
      <c r="O382" t="s">
        <v>8267</v>
      </c>
      <c r="P382">
        <f t="shared" si="16"/>
        <v>2015</v>
      </c>
      <c r="Q382" s="11">
        <f t="shared" si="17"/>
        <v>42367.719814814816</v>
      </c>
    </row>
    <row r="383" spans="1:17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s="8">
        <f t="shared" si="15"/>
        <v>1182.5</v>
      </c>
      <c r="G383" t="s">
        <v>8218</v>
      </c>
      <c r="H383" t="s">
        <v>8223</v>
      </c>
      <c r="I383" t="s">
        <v>8245</v>
      </c>
      <c r="J383">
        <v>1343624400</v>
      </c>
      <c r="K383">
        <v>1340642717</v>
      </c>
      <c r="L383" t="b">
        <v>0</v>
      </c>
      <c r="M383">
        <v>251</v>
      </c>
      <c r="N383" t="b">
        <v>1</v>
      </c>
      <c r="O383" t="s">
        <v>8267</v>
      </c>
      <c r="P383">
        <f t="shared" si="16"/>
        <v>2012</v>
      </c>
      <c r="Q383" s="11">
        <f t="shared" si="17"/>
        <v>41085.698113425926</v>
      </c>
    </row>
    <row r="384" spans="1:17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s="8">
        <f t="shared" si="15"/>
        <v>935</v>
      </c>
      <c r="G384" t="s">
        <v>8218</v>
      </c>
      <c r="H384" t="s">
        <v>8223</v>
      </c>
      <c r="I384" t="s">
        <v>8245</v>
      </c>
      <c r="J384">
        <v>1346950900</v>
      </c>
      <c r="K384">
        <v>1345741300</v>
      </c>
      <c r="L384" t="b">
        <v>0</v>
      </c>
      <c r="M384">
        <v>22</v>
      </c>
      <c r="N384" t="b">
        <v>1</v>
      </c>
      <c r="O384" t="s">
        <v>8267</v>
      </c>
      <c r="P384">
        <f t="shared" si="16"/>
        <v>2012</v>
      </c>
      <c r="Q384" s="11">
        <f t="shared" si="17"/>
        <v>41144.709490740745</v>
      </c>
    </row>
    <row r="385" spans="1:17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s="8">
        <f t="shared" si="15"/>
        <v>1066</v>
      </c>
      <c r="G385" t="s">
        <v>8218</v>
      </c>
      <c r="H385" t="s">
        <v>8223</v>
      </c>
      <c r="I385" t="s">
        <v>8245</v>
      </c>
      <c r="J385">
        <v>1400467759</v>
      </c>
      <c r="K385">
        <v>1398480559</v>
      </c>
      <c r="L385" t="b">
        <v>0</v>
      </c>
      <c r="M385">
        <v>48</v>
      </c>
      <c r="N385" t="b">
        <v>1</v>
      </c>
      <c r="O385" t="s">
        <v>8267</v>
      </c>
      <c r="P385">
        <f t="shared" si="16"/>
        <v>2014</v>
      </c>
      <c r="Q385" s="11">
        <f t="shared" si="17"/>
        <v>41755.117581018516</v>
      </c>
    </row>
    <row r="386" spans="1:17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s="8">
        <f t="shared" si="15"/>
        <v>2421</v>
      </c>
      <c r="G386" t="s">
        <v>8218</v>
      </c>
      <c r="H386" t="s">
        <v>8223</v>
      </c>
      <c r="I386" t="s">
        <v>8245</v>
      </c>
      <c r="J386">
        <v>1420569947</v>
      </c>
      <c r="K386">
        <v>1417977947</v>
      </c>
      <c r="L386" t="b">
        <v>0</v>
      </c>
      <c r="M386">
        <v>383</v>
      </c>
      <c r="N386" t="b">
        <v>1</v>
      </c>
      <c r="O386" t="s">
        <v>8267</v>
      </c>
      <c r="P386">
        <f t="shared" si="16"/>
        <v>2014</v>
      </c>
      <c r="Q386" s="11">
        <f t="shared" si="17"/>
        <v>41980.781793981485</v>
      </c>
    </row>
    <row r="387" spans="1:17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s="8">
        <f t="shared" ref="F387:F450" si="18">E387-D387</f>
        <v>1495.5</v>
      </c>
      <c r="G387" t="s">
        <v>8218</v>
      </c>
      <c r="H387" t="s">
        <v>8223</v>
      </c>
      <c r="I387" t="s">
        <v>8245</v>
      </c>
      <c r="J387">
        <v>1416582101</v>
      </c>
      <c r="K387">
        <v>1413986501</v>
      </c>
      <c r="L387" t="b">
        <v>0</v>
      </c>
      <c r="M387">
        <v>237</v>
      </c>
      <c r="N387" t="b">
        <v>1</v>
      </c>
      <c r="O387" t="s">
        <v>8267</v>
      </c>
      <c r="P387">
        <f t="shared" ref="P387:P450" si="19">YEAR(Q387)</f>
        <v>2014</v>
      </c>
      <c r="Q387" s="11">
        <f t="shared" ref="Q387:Q450" si="20">(((K387/60)/60)/24)+DATE(1970,1,1)</f>
        <v>41934.584502314814</v>
      </c>
    </row>
    <row r="388" spans="1:17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s="8">
        <f t="shared" si="18"/>
        <v>1</v>
      </c>
      <c r="G388" t="s">
        <v>8218</v>
      </c>
      <c r="H388" t="s">
        <v>8223</v>
      </c>
      <c r="I388" t="s">
        <v>8245</v>
      </c>
      <c r="J388">
        <v>1439246991</v>
      </c>
      <c r="K388">
        <v>1437950991</v>
      </c>
      <c r="L388" t="b">
        <v>0</v>
      </c>
      <c r="M388">
        <v>13</v>
      </c>
      <c r="N388" t="b">
        <v>1</v>
      </c>
      <c r="O388" t="s">
        <v>8267</v>
      </c>
      <c r="P388">
        <f t="shared" si="19"/>
        <v>2015</v>
      </c>
      <c r="Q388" s="11">
        <f t="shared" si="20"/>
        <v>42211.951284722221</v>
      </c>
    </row>
    <row r="389" spans="1:17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s="8">
        <f t="shared" si="18"/>
        <v>43316</v>
      </c>
      <c r="G389" t="s">
        <v>8218</v>
      </c>
      <c r="H389" t="s">
        <v>8223</v>
      </c>
      <c r="I389" t="s">
        <v>8245</v>
      </c>
      <c r="J389">
        <v>1439618400</v>
      </c>
      <c r="K389">
        <v>1436976858</v>
      </c>
      <c r="L389" t="b">
        <v>0</v>
      </c>
      <c r="M389">
        <v>562</v>
      </c>
      <c r="N389" t="b">
        <v>1</v>
      </c>
      <c r="O389" t="s">
        <v>8267</v>
      </c>
      <c r="P389">
        <f t="shared" si="19"/>
        <v>2015</v>
      </c>
      <c r="Q389" s="11">
        <f t="shared" si="20"/>
        <v>42200.67659722222</v>
      </c>
    </row>
    <row r="390" spans="1:17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s="8">
        <f t="shared" si="18"/>
        <v>1308</v>
      </c>
      <c r="G390" t="s">
        <v>8218</v>
      </c>
      <c r="H390" t="s">
        <v>8223</v>
      </c>
      <c r="I390" t="s">
        <v>8245</v>
      </c>
      <c r="J390">
        <v>1469670580</v>
      </c>
      <c r="K390">
        <v>1467078580</v>
      </c>
      <c r="L390" t="b">
        <v>0</v>
      </c>
      <c r="M390">
        <v>71</v>
      </c>
      <c r="N390" t="b">
        <v>1</v>
      </c>
      <c r="O390" t="s">
        <v>8267</v>
      </c>
      <c r="P390">
        <f t="shared" si="19"/>
        <v>2016</v>
      </c>
      <c r="Q390" s="11">
        <f t="shared" si="20"/>
        <v>42549.076157407413</v>
      </c>
    </row>
    <row r="391" spans="1:17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s="8">
        <f t="shared" si="18"/>
        <v>55444.119999999995</v>
      </c>
      <c r="G391" t="s">
        <v>8218</v>
      </c>
      <c r="H391" t="s">
        <v>8223</v>
      </c>
      <c r="I391" t="s">
        <v>8245</v>
      </c>
      <c r="J391">
        <v>1394233140</v>
      </c>
      <c r="K391">
        <v>1391477450</v>
      </c>
      <c r="L391" t="b">
        <v>0</v>
      </c>
      <c r="M391">
        <v>1510</v>
      </c>
      <c r="N391" t="b">
        <v>1</v>
      </c>
      <c r="O391" t="s">
        <v>8267</v>
      </c>
      <c r="P391">
        <f t="shared" si="19"/>
        <v>2014</v>
      </c>
      <c r="Q391" s="11">
        <f t="shared" si="20"/>
        <v>41674.063078703701</v>
      </c>
    </row>
    <row r="392" spans="1:17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s="8">
        <f t="shared" si="18"/>
        <v>0</v>
      </c>
      <c r="G392" t="s">
        <v>8218</v>
      </c>
      <c r="H392" t="s">
        <v>8223</v>
      </c>
      <c r="I392" t="s">
        <v>8245</v>
      </c>
      <c r="J392">
        <v>1431046372</v>
      </c>
      <c r="K392">
        <v>1429318372</v>
      </c>
      <c r="L392" t="b">
        <v>0</v>
      </c>
      <c r="M392">
        <v>14</v>
      </c>
      <c r="N392" t="b">
        <v>1</v>
      </c>
      <c r="O392" t="s">
        <v>8267</v>
      </c>
      <c r="P392">
        <f t="shared" si="19"/>
        <v>2015</v>
      </c>
      <c r="Q392" s="11">
        <f t="shared" si="20"/>
        <v>42112.036712962959</v>
      </c>
    </row>
    <row r="393" spans="1:17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s="8">
        <f t="shared" si="18"/>
        <v>122</v>
      </c>
      <c r="G393" t="s">
        <v>8218</v>
      </c>
      <c r="H393" t="s">
        <v>8223</v>
      </c>
      <c r="I393" t="s">
        <v>8245</v>
      </c>
      <c r="J393">
        <v>1324169940</v>
      </c>
      <c r="K393">
        <v>1321578051</v>
      </c>
      <c r="L393" t="b">
        <v>0</v>
      </c>
      <c r="M393">
        <v>193</v>
      </c>
      <c r="N393" t="b">
        <v>1</v>
      </c>
      <c r="O393" t="s">
        <v>8267</v>
      </c>
      <c r="P393">
        <f t="shared" si="19"/>
        <v>2011</v>
      </c>
      <c r="Q393" s="11">
        <f t="shared" si="20"/>
        <v>40865.042256944449</v>
      </c>
    </row>
    <row r="394" spans="1:17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s="8">
        <f t="shared" si="18"/>
        <v>167</v>
      </c>
      <c r="G394" t="s">
        <v>8218</v>
      </c>
      <c r="H394" t="s">
        <v>8223</v>
      </c>
      <c r="I394" t="s">
        <v>8245</v>
      </c>
      <c r="J394">
        <v>1315450800</v>
      </c>
      <c r="K394">
        <v>1312823571</v>
      </c>
      <c r="L394" t="b">
        <v>0</v>
      </c>
      <c r="M394">
        <v>206</v>
      </c>
      <c r="N394" t="b">
        <v>1</v>
      </c>
      <c r="O394" t="s">
        <v>8267</v>
      </c>
      <c r="P394">
        <f t="shared" si="19"/>
        <v>2011</v>
      </c>
      <c r="Q394" s="11">
        <f t="shared" si="20"/>
        <v>40763.717256944445</v>
      </c>
    </row>
    <row r="395" spans="1:17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s="8">
        <f t="shared" si="18"/>
        <v>5223</v>
      </c>
      <c r="G395" t="s">
        <v>8218</v>
      </c>
      <c r="H395" t="s">
        <v>8223</v>
      </c>
      <c r="I395" t="s">
        <v>8245</v>
      </c>
      <c r="J395">
        <v>1381424452</v>
      </c>
      <c r="K395">
        <v>1378746052</v>
      </c>
      <c r="L395" t="b">
        <v>0</v>
      </c>
      <c r="M395">
        <v>351</v>
      </c>
      <c r="N395" t="b">
        <v>1</v>
      </c>
      <c r="O395" t="s">
        <v>8267</v>
      </c>
      <c r="P395">
        <f t="shared" si="19"/>
        <v>2013</v>
      </c>
      <c r="Q395" s="11">
        <f t="shared" si="20"/>
        <v>41526.708935185183</v>
      </c>
    </row>
    <row r="396" spans="1:17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s="8">
        <f t="shared" si="18"/>
        <v>559</v>
      </c>
      <c r="G396" t="s">
        <v>8218</v>
      </c>
      <c r="H396" t="s">
        <v>8226</v>
      </c>
      <c r="I396" t="s">
        <v>8248</v>
      </c>
      <c r="J396">
        <v>1460918282</v>
      </c>
      <c r="K396">
        <v>1455737882</v>
      </c>
      <c r="L396" t="b">
        <v>0</v>
      </c>
      <c r="M396">
        <v>50</v>
      </c>
      <c r="N396" t="b">
        <v>1</v>
      </c>
      <c r="O396" t="s">
        <v>8267</v>
      </c>
      <c r="P396">
        <f t="shared" si="19"/>
        <v>2016</v>
      </c>
      <c r="Q396" s="11">
        <f t="shared" si="20"/>
        <v>42417.818078703705</v>
      </c>
    </row>
    <row r="397" spans="1:17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s="8">
        <f t="shared" si="18"/>
        <v>804.45000000000073</v>
      </c>
      <c r="G397" t="s">
        <v>8218</v>
      </c>
      <c r="H397" t="s">
        <v>8223</v>
      </c>
      <c r="I397" t="s">
        <v>8245</v>
      </c>
      <c r="J397">
        <v>1335562320</v>
      </c>
      <c r="K397">
        <v>1332452960</v>
      </c>
      <c r="L397" t="b">
        <v>0</v>
      </c>
      <c r="M397">
        <v>184</v>
      </c>
      <c r="N397" t="b">
        <v>1</v>
      </c>
      <c r="O397" t="s">
        <v>8267</v>
      </c>
      <c r="P397">
        <f t="shared" si="19"/>
        <v>2012</v>
      </c>
      <c r="Q397" s="11">
        <f t="shared" si="20"/>
        <v>40990.909259259257</v>
      </c>
    </row>
    <row r="398" spans="1:17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s="8">
        <f t="shared" si="18"/>
        <v>1000</v>
      </c>
      <c r="G398" t="s">
        <v>8218</v>
      </c>
      <c r="H398" t="s">
        <v>8223</v>
      </c>
      <c r="I398" t="s">
        <v>8245</v>
      </c>
      <c r="J398">
        <v>1341668006</v>
      </c>
      <c r="K398">
        <v>1340372006</v>
      </c>
      <c r="L398" t="b">
        <v>0</v>
      </c>
      <c r="M398">
        <v>196</v>
      </c>
      <c r="N398" t="b">
        <v>1</v>
      </c>
      <c r="O398" t="s">
        <v>8267</v>
      </c>
      <c r="P398">
        <f t="shared" si="19"/>
        <v>2012</v>
      </c>
      <c r="Q398" s="11">
        <f t="shared" si="20"/>
        <v>41082.564884259256</v>
      </c>
    </row>
    <row r="399" spans="1:17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s="8">
        <f t="shared" si="18"/>
        <v>485.35000000000036</v>
      </c>
      <c r="G399" t="s">
        <v>8218</v>
      </c>
      <c r="H399" t="s">
        <v>8223</v>
      </c>
      <c r="I399" t="s">
        <v>8245</v>
      </c>
      <c r="J399">
        <v>1283312640</v>
      </c>
      <c r="K399">
        <v>1279651084</v>
      </c>
      <c r="L399" t="b">
        <v>0</v>
      </c>
      <c r="M399">
        <v>229</v>
      </c>
      <c r="N399" t="b">
        <v>1</v>
      </c>
      <c r="O399" t="s">
        <v>8267</v>
      </c>
      <c r="P399">
        <f t="shared" si="19"/>
        <v>2010</v>
      </c>
      <c r="Q399" s="11">
        <f t="shared" si="20"/>
        <v>40379.776435185187</v>
      </c>
    </row>
    <row r="400" spans="1:17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s="8">
        <f t="shared" si="18"/>
        <v>1887</v>
      </c>
      <c r="G400" t="s">
        <v>8218</v>
      </c>
      <c r="H400" t="s">
        <v>8223</v>
      </c>
      <c r="I400" t="s">
        <v>8245</v>
      </c>
      <c r="J400">
        <v>1430334126</v>
      </c>
      <c r="K400">
        <v>1426446126</v>
      </c>
      <c r="L400" t="b">
        <v>0</v>
      </c>
      <c r="M400">
        <v>67</v>
      </c>
      <c r="N400" t="b">
        <v>1</v>
      </c>
      <c r="O400" t="s">
        <v>8267</v>
      </c>
      <c r="P400">
        <f t="shared" si="19"/>
        <v>2015</v>
      </c>
      <c r="Q400" s="11">
        <f t="shared" si="20"/>
        <v>42078.793124999997</v>
      </c>
    </row>
    <row r="401" spans="1:17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s="8">
        <f t="shared" si="18"/>
        <v>1361</v>
      </c>
      <c r="G401" t="s">
        <v>8218</v>
      </c>
      <c r="H401" t="s">
        <v>8224</v>
      </c>
      <c r="I401" t="s">
        <v>8246</v>
      </c>
      <c r="J401">
        <v>1481716800</v>
      </c>
      <c r="K401">
        <v>1479070867</v>
      </c>
      <c r="L401" t="b">
        <v>0</v>
      </c>
      <c r="M401">
        <v>95</v>
      </c>
      <c r="N401" t="b">
        <v>1</v>
      </c>
      <c r="O401" t="s">
        <v>8267</v>
      </c>
      <c r="P401">
        <f t="shared" si="19"/>
        <v>2016</v>
      </c>
      <c r="Q401" s="11">
        <f t="shared" si="20"/>
        <v>42687.875775462962</v>
      </c>
    </row>
    <row r="402" spans="1:17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s="8">
        <f t="shared" si="18"/>
        <v>1230.25</v>
      </c>
      <c r="G402" t="s">
        <v>8218</v>
      </c>
      <c r="H402" t="s">
        <v>8223</v>
      </c>
      <c r="I402" t="s">
        <v>8245</v>
      </c>
      <c r="J402">
        <v>1400297400</v>
      </c>
      <c r="K402">
        <v>1397661347</v>
      </c>
      <c r="L402" t="b">
        <v>0</v>
      </c>
      <c r="M402">
        <v>62</v>
      </c>
      <c r="N402" t="b">
        <v>1</v>
      </c>
      <c r="O402" t="s">
        <v>8267</v>
      </c>
      <c r="P402">
        <f t="shared" si="19"/>
        <v>2014</v>
      </c>
      <c r="Q402" s="11">
        <f t="shared" si="20"/>
        <v>41745.635960648149</v>
      </c>
    </row>
    <row r="403" spans="1:17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s="8">
        <f t="shared" si="18"/>
        <v>1906</v>
      </c>
      <c r="G403" t="s">
        <v>8218</v>
      </c>
      <c r="H403" t="s">
        <v>8223</v>
      </c>
      <c r="I403" t="s">
        <v>8245</v>
      </c>
      <c r="J403">
        <v>1312747970</v>
      </c>
      <c r="K403">
        <v>1310155970</v>
      </c>
      <c r="L403" t="b">
        <v>0</v>
      </c>
      <c r="M403">
        <v>73</v>
      </c>
      <c r="N403" t="b">
        <v>1</v>
      </c>
      <c r="O403" t="s">
        <v>8267</v>
      </c>
      <c r="P403">
        <f t="shared" si="19"/>
        <v>2011</v>
      </c>
      <c r="Q403" s="11">
        <f t="shared" si="20"/>
        <v>40732.842245370368</v>
      </c>
    </row>
    <row r="404" spans="1:17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s="8">
        <f t="shared" si="18"/>
        <v>833</v>
      </c>
      <c r="G404" t="s">
        <v>8218</v>
      </c>
      <c r="H404" t="s">
        <v>8223</v>
      </c>
      <c r="I404" t="s">
        <v>8245</v>
      </c>
      <c r="J404">
        <v>1446731817</v>
      </c>
      <c r="K404">
        <v>1444913817</v>
      </c>
      <c r="L404" t="b">
        <v>0</v>
      </c>
      <c r="M404">
        <v>43</v>
      </c>
      <c r="N404" t="b">
        <v>1</v>
      </c>
      <c r="O404" t="s">
        <v>8267</v>
      </c>
      <c r="P404">
        <f t="shared" si="19"/>
        <v>2015</v>
      </c>
      <c r="Q404" s="11">
        <f t="shared" si="20"/>
        <v>42292.539548611108</v>
      </c>
    </row>
    <row r="405" spans="1:17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s="8">
        <f t="shared" si="18"/>
        <v>263</v>
      </c>
      <c r="G405" t="s">
        <v>8218</v>
      </c>
      <c r="H405" t="s">
        <v>8223</v>
      </c>
      <c r="I405" t="s">
        <v>8245</v>
      </c>
      <c r="J405">
        <v>1312960080</v>
      </c>
      <c r="K405">
        <v>1308900441</v>
      </c>
      <c r="L405" t="b">
        <v>0</v>
      </c>
      <c r="M405">
        <v>70</v>
      </c>
      <c r="N405" t="b">
        <v>1</v>
      </c>
      <c r="O405" t="s">
        <v>8267</v>
      </c>
      <c r="P405">
        <f t="shared" si="19"/>
        <v>2011</v>
      </c>
      <c r="Q405" s="11">
        <f t="shared" si="20"/>
        <v>40718.310659722221</v>
      </c>
    </row>
    <row r="406" spans="1:17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s="8">
        <f t="shared" si="18"/>
        <v>1082</v>
      </c>
      <c r="G406" t="s">
        <v>8218</v>
      </c>
      <c r="H406" t="s">
        <v>8223</v>
      </c>
      <c r="I406" t="s">
        <v>8245</v>
      </c>
      <c r="J406">
        <v>1391641440</v>
      </c>
      <c r="K406">
        <v>1389107062</v>
      </c>
      <c r="L406" t="b">
        <v>0</v>
      </c>
      <c r="M406">
        <v>271</v>
      </c>
      <c r="N406" t="b">
        <v>1</v>
      </c>
      <c r="O406" t="s">
        <v>8267</v>
      </c>
      <c r="P406">
        <f t="shared" si="19"/>
        <v>2014</v>
      </c>
      <c r="Q406" s="11">
        <f t="shared" si="20"/>
        <v>41646.628032407411</v>
      </c>
    </row>
    <row r="407" spans="1:17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s="8">
        <f t="shared" si="18"/>
        <v>216</v>
      </c>
      <c r="G407" t="s">
        <v>8218</v>
      </c>
      <c r="H407" t="s">
        <v>8223</v>
      </c>
      <c r="I407" t="s">
        <v>8245</v>
      </c>
      <c r="J407">
        <v>1394071339</v>
      </c>
      <c r="K407">
        <v>1391479339</v>
      </c>
      <c r="L407" t="b">
        <v>0</v>
      </c>
      <c r="M407">
        <v>55</v>
      </c>
      <c r="N407" t="b">
        <v>1</v>
      </c>
      <c r="O407" t="s">
        <v>8267</v>
      </c>
      <c r="P407">
        <f t="shared" si="19"/>
        <v>2014</v>
      </c>
      <c r="Q407" s="11">
        <f t="shared" si="20"/>
        <v>41674.08494212963</v>
      </c>
    </row>
    <row r="408" spans="1:17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s="8">
        <f t="shared" si="18"/>
        <v>215.73000000000002</v>
      </c>
      <c r="G408" t="s">
        <v>8218</v>
      </c>
      <c r="H408" t="s">
        <v>8223</v>
      </c>
      <c r="I408" t="s">
        <v>8245</v>
      </c>
      <c r="J408">
        <v>1304920740</v>
      </c>
      <c r="K408">
        <v>1301975637</v>
      </c>
      <c r="L408" t="b">
        <v>0</v>
      </c>
      <c r="M408">
        <v>35</v>
      </c>
      <c r="N408" t="b">
        <v>1</v>
      </c>
      <c r="O408" t="s">
        <v>8267</v>
      </c>
      <c r="P408">
        <f t="shared" si="19"/>
        <v>2011</v>
      </c>
      <c r="Q408" s="11">
        <f t="shared" si="20"/>
        <v>40638.162465277775</v>
      </c>
    </row>
    <row r="409" spans="1:17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s="8">
        <f t="shared" si="18"/>
        <v>31</v>
      </c>
      <c r="G409" t="s">
        <v>8218</v>
      </c>
      <c r="H409" t="s">
        <v>8223</v>
      </c>
      <c r="I409" t="s">
        <v>8245</v>
      </c>
      <c r="J409">
        <v>1321739650</v>
      </c>
      <c r="K409">
        <v>1316552050</v>
      </c>
      <c r="L409" t="b">
        <v>0</v>
      </c>
      <c r="M409">
        <v>22</v>
      </c>
      <c r="N409" t="b">
        <v>1</v>
      </c>
      <c r="O409" t="s">
        <v>8267</v>
      </c>
      <c r="P409">
        <f t="shared" si="19"/>
        <v>2011</v>
      </c>
      <c r="Q409" s="11">
        <f t="shared" si="20"/>
        <v>40806.870949074073</v>
      </c>
    </row>
    <row r="410" spans="1:17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s="8">
        <f t="shared" si="18"/>
        <v>86.260000000000218</v>
      </c>
      <c r="G410" t="s">
        <v>8218</v>
      </c>
      <c r="H410" t="s">
        <v>8223</v>
      </c>
      <c r="I410" t="s">
        <v>8245</v>
      </c>
      <c r="J410">
        <v>1383676790</v>
      </c>
      <c r="K410">
        <v>1380217190</v>
      </c>
      <c r="L410" t="b">
        <v>0</v>
      </c>
      <c r="M410">
        <v>38</v>
      </c>
      <c r="N410" t="b">
        <v>1</v>
      </c>
      <c r="O410" t="s">
        <v>8267</v>
      </c>
      <c r="P410">
        <f t="shared" si="19"/>
        <v>2013</v>
      </c>
      <c r="Q410" s="11">
        <f t="shared" si="20"/>
        <v>41543.735995370371</v>
      </c>
    </row>
    <row r="411" spans="1:17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s="8">
        <f t="shared" si="18"/>
        <v>184</v>
      </c>
      <c r="G411" t="s">
        <v>8218</v>
      </c>
      <c r="H411" t="s">
        <v>8224</v>
      </c>
      <c r="I411" t="s">
        <v>8246</v>
      </c>
      <c r="J411">
        <v>1469220144</v>
      </c>
      <c r="K411">
        <v>1466628144</v>
      </c>
      <c r="L411" t="b">
        <v>0</v>
      </c>
      <c r="M411">
        <v>15</v>
      </c>
      <c r="N411" t="b">
        <v>1</v>
      </c>
      <c r="O411" t="s">
        <v>8267</v>
      </c>
      <c r="P411">
        <f t="shared" si="19"/>
        <v>2016</v>
      </c>
      <c r="Q411" s="11">
        <f t="shared" si="20"/>
        <v>42543.862777777773</v>
      </c>
    </row>
    <row r="412" spans="1:17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s="8">
        <f t="shared" si="18"/>
        <v>283</v>
      </c>
      <c r="G412" t="s">
        <v>8218</v>
      </c>
      <c r="H412" t="s">
        <v>8228</v>
      </c>
      <c r="I412" t="s">
        <v>8250</v>
      </c>
      <c r="J412">
        <v>1434670397</v>
      </c>
      <c r="K412">
        <v>1429486397</v>
      </c>
      <c r="L412" t="b">
        <v>0</v>
      </c>
      <c r="M412">
        <v>7</v>
      </c>
      <c r="N412" t="b">
        <v>1</v>
      </c>
      <c r="O412" t="s">
        <v>8267</v>
      </c>
      <c r="P412">
        <f t="shared" si="19"/>
        <v>2015</v>
      </c>
      <c r="Q412" s="11">
        <f t="shared" si="20"/>
        <v>42113.981446759266</v>
      </c>
    </row>
    <row r="413" spans="1:17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s="8">
        <f t="shared" si="18"/>
        <v>315</v>
      </c>
      <c r="G413" t="s">
        <v>8218</v>
      </c>
      <c r="H413" t="s">
        <v>8223</v>
      </c>
      <c r="I413" t="s">
        <v>8245</v>
      </c>
      <c r="J413">
        <v>1387688400</v>
      </c>
      <c r="K413">
        <v>1384920804</v>
      </c>
      <c r="L413" t="b">
        <v>0</v>
      </c>
      <c r="M413">
        <v>241</v>
      </c>
      <c r="N413" t="b">
        <v>1</v>
      </c>
      <c r="O413" t="s">
        <v>8267</v>
      </c>
      <c r="P413">
        <f t="shared" si="19"/>
        <v>2013</v>
      </c>
      <c r="Q413" s="11">
        <f t="shared" si="20"/>
        <v>41598.17597222222</v>
      </c>
    </row>
    <row r="414" spans="1:17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s="8">
        <f t="shared" si="18"/>
        <v>671</v>
      </c>
      <c r="G414" t="s">
        <v>8218</v>
      </c>
      <c r="H414" t="s">
        <v>8223</v>
      </c>
      <c r="I414" t="s">
        <v>8245</v>
      </c>
      <c r="J414">
        <v>1343238578</v>
      </c>
      <c r="K414">
        <v>1341856178</v>
      </c>
      <c r="L414" t="b">
        <v>0</v>
      </c>
      <c r="M414">
        <v>55</v>
      </c>
      <c r="N414" t="b">
        <v>1</v>
      </c>
      <c r="O414" t="s">
        <v>8267</v>
      </c>
      <c r="P414">
        <f t="shared" si="19"/>
        <v>2012</v>
      </c>
      <c r="Q414" s="11">
        <f t="shared" si="20"/>
        <v>41099.742800925924</v>
      </c>
    </row>
    <row r="415" spans="1:17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s="8">
        <f t="shared" si="18"/>
        <v>651</v>
      </c>
      <c r="G415" t="s">
        <v>8218</v>
      </c>
      <c r="H415" t="s">
        <v>8223</v>
      </c>
      <c r="I415" t="s">
        <v>8245</v>
      </c>
      <c r="J415">
        <v>1342731811</v>
      </c>
      <c r="K415">
        <v>1340139811</v>
      </c>
      <c r="L415" t="b">
        <v>0</v>
      </c>
      <c r="M415">
        <v>171</v>
      </c>
      <c r="N415" t="b">
        <v>1</v>
      </c>
      <c r="O415" t="s">
        <v>8267</v>
      </c>
      <c r="P415">
        <f t="shared" si="19"/>
        <v>2012</v>
      </c>
      <c r="Q415" s="11">
        <f t="shared" si="20"/>
        <v>41079.877442129626</v>
      </c>
    </row>
    <row r="416" spans="1:17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s="8">
        <f t="shared" si="18"/>
        <v>528</v>
      </c>
      <c r="G416" t="s">
        <v>8218</v>
      </c>
      <c r="H416" t="s">
        <v>8223</v>
      </c>
      <c r="I416" t="s">
        <v>8245</v>
      </c>
      <c r="J416">
        <v>1381541465</v>
      </c>
      <c r="K416">
        <v>1378949465</v>
      </c>
      <c r="L416" t="b">
        <v>0</v>
      </c>
      <c r="M416">
        <v>208</v>
      </c>
      <c r="N416" t="b">
        <v>1</v>
      </c>
      <c r="O416" t="s">
        <v>8267</v>
      </c>
      <c r="P416">
        <f t="shared" si="19"/>
        <v>2013</v>
      </c>
      <c r="Q416" s="11">
        <f t="shared" si="20"/>
        <v>41529.063252314816</v>
      </c>
    </row>
    <row r="417" spans="1:17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s="8">
        <f t="shared" si="18"/>
        <v>30.059999999999945</v>
      </c>
      <c r="G417" t="s">
        <v>8218</v>
      </c>
      <c r="H417" t="s">
        <v>8228</v>
      </c>
      <c r="I417" t="s">
        <v>8250</v>
      </c>
      <c r="J417">
        <v>1413547200</v>
      </c>
      <c r="K417">
        <v>1411417602</v>
      </c>
      <c r="L417" t="b">
        <v>0</v>
      </c>
      <c r="M417">
        <v>21</v>
      </c>
      <c r="N417" t="b">
        <v>1</v>
      </c>
      <c r="O417" t="s">
        <v>8267</v>
      </c>
      <c r="P417">
        <f t="shared" si="19"/>
        <v>2014</v>
      </c>
      <c r="Q417" s="11">
        <f t="shared" si="20"/>
        <v>41904.851875</v>
      </c>
    </row>
    <row r="418" spans="1:17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s="8">
        <f t="shared" si="18"/>
        <v>202.17000000000007</v>
      </c>
      <c r="G418" t="s">
        <v>8218</v>
      </c>
      <c r="H418" t="s">
        <v>8223</v>
      </c>
      <c r="I418" t="s">
        <v>8245</v>
      </c>
      <c r="J418">
        <v>1391851831</v>
      </c>
      <c r="K418">
        <v>1389259831</v>
      </c>
      <c r="L418" t="b">
        <v>0</v>
      </c>
      <c r="M418">
        <v>25</v>
      </c>
      <c r="N418" t="b">
        <v>1</v>
      </c>
      <c r="O418" t="s">
        <v>8267</v>
      </c>
      <c r="P418">
        <f t="shared" si="19"/>
        <v>2014</v>
      </c>
      <c r="Q418" s="11">
        <f t="shared" si="20"/>
        <v>41648.396192129629</v>
      </c>
    </row>
    <row r="419" spans="1:17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s="8">
        <f t="shared" si="18"/>
        <v>26</v>
      </c>
      <c r="G419" t="s">
        <v>8218</v>
      </c>
      <c r="H419" t="s">
        <v>8223</v>
      </c>
      <c r="I419" t="s">
        <v>8245</v>
      </c>
      <c r="J419">
        <v>1365395580</v>
      </c>
      <c r="K419">
        <v>1364426260</v>
      </c>
      <c r="L419" t="b">
        <v>0</v>
      </c>
      <c r="M419">
        <v>52</v>
      </c>
      <c r="N419" t="b">
        <v>1</v>
      </c>
      <c r="O419" t="s">
        <v>8267</v>
      </c>
      <c r="P419">
        <f t="shared" si="19"/>
        <v>2013</v>
      </c>
      <c r="Q419" s="11">
        <f t="shared" si="20"/>
        <v>41360.970601851855</v>
      </c>
    </row>
    <row r="420" spans="1:17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s="8">
        <f t="shared" si="18"/>
        <v>142</v>
      </c>
      <c r="G420" t="s">
        <v>8218</v>
      </c>
      <c r="H420" t="s">
        <v>8223</v>
      </c>
      <c r="I420" t="s">
        <v>8245</v>
      </c>
      <c r="J420">
        <v>1437633997</v>
      </c>
      <c r="K420">
        <v>1435041997</v>
      </c>
      <c r="L420" t="b">
        <v>0</v>
      </c>
      <c r="M420">
        <v>104</v>
      </c>
      <c r="N420" t="b">
        <v>1</v>
      </c>
      <c r="O420" t="s">
        <v>8267</v>
      </c>
      <c r="P420">
        <f t="shared" si="19"/>
        <v>2015</v>
      </c>
      <c r="Q420" s="11">
        <f t="shared" si="20"/>
        <v>42178.282372685186</v>
      </c>
    </row>
    <row r="421" spans="1:17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s="8">
        <f t="shared" si="18"/>
        <v>35</v>
      </c>
      <c r="G421" t="s">
        <v>8218</v>
      </c>
      <c r="H421" t="s">
        <v>8223</v>
      </c>
      <c r="I421" t="s">
        <v>8245</v>
      </c>
      <c r="J421">
        <v>1372536787</v>
      </c>
      <c r="K421">
        <v>1367352787</v>
      </c>
      <c r="L421" t="b">
        <v>0</v>
      </c>
      <c r="M421">
        <v>73</v>
      </c>
      <c r="N421" t="b">
        <v>1</v>
      </c>
      <c r="O421" t="s">
        <v>8267</v>
      </c>
      <c r="P421">
        <f t="shared" si="19"/>
        <v>2013</v>
      </c>
      <c r="Q421" s="11">
        <f t="shared" si="20"/>
        <v>41394.842442129629</v>
      </c>
    </row>
    <row r="422" spans="1:17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s="8">
        <f t="shared" si="18"/>
        <v>-3285.5</v>
      </c>
      <c r="G422" t="s">
        <v>8220</v>
      </c>
      <c r="H422" t="s">
        <v>8223</v>
      </c>
      <c r="I422" t="s">
        <v>8245</v>
      </c>
      <c r="J422">
        <v>1394772031</v>
      </c>
      <c r="K422">
        <v>1392183631</v>
      </c>
      <c r="L422" t="b">
        <v>0</v>
      </c>
      <c r="M422">
        <v>3</v>
      </c>
      <c r="N422" t="b">
        <v>0</v>
      </c>
      <c r="O422" t="s">
        <v>8268</v>
      </c>
      <c r="P422">
        <f t="shared" si="19"/>
        <v>2014</v>
      </c>
      <c r="Q422" s="11">
        <f t="shared" si="20"/>
        <v>41682.23646990741</v>
      </c>
    </row>
    <row r="423" spans="1:17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s="8">
        <f t="shared" si="18"/>
        <v>-14699</v>
      </c>
      <c r="G423" t="s">
        <v>8220</v>
      </c>
      <c r="H423" t="s">
        <v>8223</v>
      </c>
      <c r="I423" t="s">
        <v>8245</v>
      </c>
      <c r="J423">
        <v>1440157656</v>
      </c>
      <c r="K423">
        <v>1434973656</v>
      </c>
      <c r="L423" t="b">
        <v>0</v>
      </c>
      <c r="M423">
        <v>6</v>
      </c>
      <c r="N423" t="b">
        <v>0</v>
      </c>
      <c r="O423" t="s">
        <v>8268</v>
      </c>
      <c r="P423">
        <f t="shared" si="19"/>
        <v>2015</v>
      </c>
      <c r="Q423" s="11">
        <f t="shared" si="20"/>
        <v>42177.491388888884</v>
      </c>
    </row>
    <row r="424" spans="1:17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s="8">
        <f t="shared" si="18"/>
        <v>-39570</v>
      </c>
      <c r="G424" t="s">
        <v>8220</v>
      </c>
      <c r="H424" t="s">
        <v>8223</v>
      </c>
      <c r="I424" t="s">
        <v>8245</v>
      </c>
      <c r="J424">
        <v>1410416097</v>
      </c>
      <c r="K424">
        <v>1407824097</v>
      </c>
      <c r="L424" t="b">
        <v>0</v>
      </c>
      <c r="M424">
        <v>12</v>
      </c>
      <c r="N424" t="b">
        <v>0</v>
      </c>
      <c r="O424" t="s">
        <v>8268</v>
      </c>
      <c r="P424">
        <f t="shared" si="19"/>
        <v>2014</v>
      </c>
      <c r="Q424" s="11">
        <f t="shared" si="20"/>
        <v>41863.260381944441</v>
      </c>
    </row>
    <row r="425" spans="1:17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s="8">
        <f t="shared" si="18"/>
        <v>-19847</v>
      </c>
      <c r="G425" t="s">
        <v>8220</v>
      </c>
      <c r="H425" t="s">
        <v>8223</v>
      </c>
      <c r="I425" t="s">
        <v>8245</v>
      </c>
      <c r="J425">
        <v>1370470430</v>
      </c>
      <c r="K425">
        <v>1367878430</v>
      </c>
      <c r="L425" t="b">
        <v>0</v>
      </c>
      <c r="M425">
        <v>13</v>
      </c>
      <c r="N425" t="b">
        <v>0</v>
      </c>
      <c r="O425" t="s">
        <v>8268</v>
      </c>
      <c r="P425">
        <f t="shared" si="19"/>
        <v>2013</v>
      </c>
      <c r="Q425" s="11">
        <f t="shared" si="20"/>
        <v>41400.92627314815</v>
      </c>
    </row>
    <row r="426" spans="1:17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s="8">
        <f t="shared" si="18"/>
        <v>-2796.1</v>
      </c>
      <c r="G426" t="s">
        <v>8220</v>
      </c>
      <c r="H426" t="s">
        <v>8223</v>
      </c>
      <c r="I426" t="s">
        <v>8245</v>
      </c>
      <c r="J426">
        <v>1332748899</v>
      </c>
      <c r="K426">
        <v>1327568499</v>
      </c>
      <c r="L426" t="b">
        <v>0</v>
      </c>
      <c r="M426">
        <v>5</v>
      </c>
      <c r="N426" t="b">
        <v>0</v>
      </c>
      <c r="O426" t="s">
        <v>8268</v>
      </c>
      <c r="P426">
        <f t="shared" si="19"/>
        <v>2012</v>
      </c>
      <c r="Q426" s="11">
        <f t="shared" si="20"/>
        <v>40934.376145833332</v>
      </c>
    </row>
    <row r="427" spans="1:17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s="8">
        <f t="shared" si="18"/>
        <v>-49994</v>
      </c>
      <c r="G427" t="s">
        <v>8220</v>
      </c>
      <c r="H427" t="s">
        <v>8223</v>
      </c>
      <c r="I427" t="s">
        <v>8245</v>
      </c>
      <c r="J427">
        <v>1448660404</v>
      </c>
      <c r="K427">
        <v>1443472804</v>
      </c>
      <c r="L427" t="b">
        <v>0</v>
      </c>
      <c r="M427">
        <v>2</v>
      </c>
      <c r="N427" t="b">
        <v>0</v>
      </c>
      <c r="O427" t="s">
        <v>8268</v>
      </c>
      <c r="P427">
        <f t="shared" si="19"/>
        <v>2015</v>
      </c>
      <c r="Q427" s="11">
        <f t="shared" si="20"/>
        <v>42275.861157407402</v>
      </c>
    </row>
    <row r="428" spans="1:17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s="8">
        <f t="shared" si="18"/>
        <v>-9867</v>
      </c>
      <c r="G428" t="s">
        <v>8220</v>
      </c>
      <c r="H428" t="s">
        <v>8223</v>
      </c>
      <c r="I428" t="s">
        <v>8245</v>
      </c>
      <c r="J428">
        <v>1456851914</v>
      </c>
      <c r="K428">
        <v>1454259914</v>
      </c>
      <c r="L428" t="b">
        <v>0</v>
      </c>
      <c r="M428">
        <v>8</v>
      </c>
      <c r="N428" t="b">
        <v>0</v>
      </c>
      <c r="O428" t="s">
        <v>8268</v>
      </c>
      <c r="P428">
        <f t="shared" si="19"/>
        <v>2016</v>
      </c>
      <c r="Q428" s="11">
        <f t="shared" si="20"/>
        <v>42400.711967592593</v>
      </c>
    </row>
    <row r="429" spans="1:17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s="8">
        <f t="shared" si="18"/>
        <v>-6500</v>
      </c>
      <c r="G429" t="s">
        <v>8220</v>
      </c>
      <c r="H429" t="s">
        <v>8223</v>
      </c>
      <c r="I429" t="s">
        <v>8245</v>
      </c>
      <c r="J429">
        <v>1445540340</v>
      </c>
      <c r="K429">
        <v>1444340940</v>
      </c>
      <c r="L429" t="b">
        <v>0</v>
      </c>
      <c r="M429">
        <v>0</v>
      </c>
      <c r="N429" t="b">
        <v>0</v>
      </c>
      <c r="O429" t="s">
        <v>8268</v>
      </c>
      <c r="P429">
        <f t="shared" si="19"/>
        <v>2015</v>
      </c>
      <c r="Q429" s="11">
        <f t="shared" si="20"/>
        <v>42285.909027777772</v>
      </c>
    </row>
    <row r="430" spans="1:17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s="8">
        <f t="shared" si="18"/>
        <v>-11324</v>
      </c>
      <c r="G430" t="s">
        <v>8220</v>
      </c>
      <c r="H430" t="s">
        <v>8223</v>
      </c>
      <c r="I430" t="s">
        <v>8245</v>
      </c>
      <c r="J430">
        <v>1402956000</v>
      </c>
      <c r="K430">
        <v>1400523845</v>
      </c>
      <c r="L430" t="b">
        <v>0</v>
      </c>
      <c r="M430">
        <v>13</v>
      </c>
      <c r="N430" t="b">
        <v>0</v>
      </c>
      <c r="O430" t="s">
        <v>8268</v>
      </c>
      <c r="P430">
        <f t="shared" si="19"/>
        <v>2014</v>
      </c>
      <c r="Q430" s="11">
        <f t="shared" si="20"/>
        <v>41778.766724537039</v>
      </c>
    </row>
    <row r="431" spans="1:17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s="8">
        <f t="shared" si="18"/>
        <v>-5000</v>
      </c>
      <c r="G431" t="s">
        <v>8220</v>
      </c>
      <c r="H431" t="s">
        <v>8223</v>
      </c>
      <c r="I431" t="s">
        <v>8245</v>
      </c>
      <c r="J431">
        <v>1259297940</v>
      </c>
      <c r="K431">
        <v>1252964282</v>
      </c>
      <c r="L431" t="b">
        <v>0</v>
      </c>
      <c r="M431">
        <v>0</v>
      </c>
      <c r="N431" t="b">
        <v>0</v>
      </c>
      <c r="O431" t="s">
        <v>8268</v>
      </c>
      <c r="P431">
        <f t="shared" si="19"/>
        <v>2009</v>
      </c>
      <c r="Q431" s="11">
        <f t="shared" si="20"/>
        <v>40070.901412037041</v>
      </c>
    </row>
    <row r="432" spans="1:17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s="8">
        <f t="shared" si="18"/>
        <v>-976</v>
      </c>
      <c r="G432" t="s">
        <v>8220</v>
      </c>
      <c r="H432" t="s">
        <v>8223</v>
      </c>
      <c r="I432" t="s">
        <v>8245</v>
      </c>
      <c r="J432">
        <v>1378866867</v>
      </c>
      <c r="K432">
        <v>1377570867</v>
      </c>
      <c r="L432" t="b">
        <v>0</v>
      </c>
      <c r="M432">
        <v>5</v>
      </c>
      <c r="N432" t="b">
        <v>0</v>
      </c>
      <c r="O432" t="s">
        <v>8268</v>
      </c>
      <c r="P432">
        <f t="shared" si="19"/>
        <v>2013</v>
      </c>
      <c r="Q432" s="11">
        <f t="shared" si="20"/>
        <v>41513.107256944444</v>
      </c>
    </row>
    <row r="433" spans="1:17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s="8">
        <f t="shared" si="18"/>
        <v>-2585</v>
      </c>
      <c r="G433" t="s">
        <v>8220</v>
      </c>
      <c r="H433" t="s">
        <v>8224</v>
      </c>
      <c r="I433" t="s">
        <v>8246</v>
      </c>
      <c r="J433">
        <v>1467752083</v>
      </c>
      <c r="K433">
        <v>1465160083</v>
      </c>
      <c r="L433" t="b">
        <v>0</v>
      </c>
      <c r="M433">
        <v>8</v>
      </c>
      <c r="N433" t="b">
        <v>0</v>
      </c>
      <c r="O433" t="s">
        <v>8268</v>
      </c>
      <c r="P433">
        <f t="shared" si="19"/>
        <v>2016</v>
      </c>
      <c r="Q433" s="11">
        <f t="shared" si="20"/>
        <v>42526.871331018512</v>
      </c>
    </row>
    <row r="434" spans="1:17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s="8">
        <f t="shared" si="18"/>
        <v>-5430</v>
      </c>
      <c r="G434" t="s">
        <v>8220</v>
      </c>
      <c r="H434" t="s">
        <v>8223</v>
      </c>
      <c r="I434" t="s">
        <v>8245</v>
      </c>
      <c r="J434">
        <v>1445448381</v>
      </c>
      <c r="K434">
        <v>1440264381</v>
      </c>
      <c r="L434" t="b">
        <v>0</v>
      </c>
      <c r="M434">
        <v>8</v>
      </c>
      <c r="N434" t="b">
        <v>0</v>
      </c>
      <c r="O434" t="s">
        <v>8268</v>
      </c>
      <c r="P434">
        <f t="shared" si="19"/>
        <v>2015</v>
      </c>
      <c r="Q434" s="11">
        <f t="shared" si="20"/>
        <v>42238.726631944446</v>
      </c>
    </row>
    <row r="435" spans="1:17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s="8">
        <f t="shared" si="18"/>
        <v>-3000</v>
      </c>
      <c r="G435" t="s">
        <v>8220</v>
      </c>
      <c r="H435" t="s">
        <v>8223</v>
      </c>
      <c r="I435" t="s">
        <v>8245</v>
      </c>
      <c r="J435">
        <v>1444576022</v>
      </c>
      <c r="K435">
        <v>1439392022</v>
      </c>
      <c r="L435" t="b">
        <v>0</v>
      </c>
      <c r="M435">
        <v>0</v>
      </c>
      <c r="N435" t="b">
        <v>0</v>
      </c>
      <c r="O435" t="s">
        <v>8268</v>
      </c>
      <c r="P435">
        <f t="shared" si="19"/>
        <v>2015</v>
      </c>
      <c r="Q435" s="11">
        <f t="shared" si="20"/>
        <v>42228.629884259266</v>
      </c>
    </row>
    <row r="436" spans="1:17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s="8">
        <f t="shared" si="18"/>
        <v>-2375</v>
      </c>
      <c r="G436" t="s">
        <v>8220</v>
      </c>
      <c r="H436" t="s">
        <v>8223</v>
      </c>
      <c r="I436" t="s">
        <v>8245</v>
      </c>
      <c r="J436">
        <v>1385931702</v>
      </c>
      <c r="K436">
        <v>1383076902</v>
      </c>
      <c r="L436" t="b">
        <v>0</v>
      </c>
      <c r="M436">
        <v>2</v>
      </c>
      <c r="N436" t="b">
        <v>0</v>
      </c>
      <c r="O436" t="s">
        <v>8268</v>
      </c>
      <c r="P436">
        <f t="shared" si="19"/>
        <v>2013</v>
      </c>
      <c r="Q436" s="11">
        <f t="shared" si="20"/>
        <v>41576.834513888891</v>
      </c>
    </row>
    <row r="437" spans="1:17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s="8">
        <f t="shared" si="18"/>
        <v>-109997</v>
      </c>
      <c r="G437" t="s">
        <v>8220</v>
      </c>
      <c r="H437" t="s">
        <v>8223</v>
      </c>
      <c r="I437" t="s">
        <v>8245</v>
      </c>
      <c r="J437">
        <v>1379094980</v>
      </c>
      <c r="K437">
        <v>1376502980</v>
      </c>
      <c r="L437" t="b">
        <v>0</v>
      </c>
      <c r="M437">
        <v>3</v>
      </c>
      <c r="N437" t="b">
        <v>0</v>
      </c>
      <c r="O437" t="s">
        <v>8268</v>
      </c>
      <c r="P437">
        <f t="shared" si="19"/>
        <v>2013</v>
      </c>
      <c r="Q437" s="11">
        <f t="shared" si="20"/>
        <v>41500.747453703705</v>
      </c>
    </row>
    <row r="438" spans="1:17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s="8">
        <f t="shared" si="18"/>
        <v>-1000</v>
      </c>
      <c r="G438" t="s">
        <v>8220</v>
      </c>
      <c r="H438" t="s">
        <v>8223</v>
      </c>
      <c r="I438" t="s">
        <v>8245</v>
      </c>
      <c r="J438">
        <v>1375260113</v>
      </c>
      <c r="K438">
        <v>1372668113</v>
      </c>
      <c r="L438" t="b">
        <v>0</v>
      </c>
      <c r="M438">
        <v>0</v>
      </c>
      <c r="N438" t="b">
        <v>0</v>
      </c>
      <c r="O438" t="s">
        <v>8268</v>
      </c>
      <c r="P438">
        <f t="shared" si="19"/>
        <v>2013</v>
      </c>
      <c r="Q438" s="11">
        <f t="shared" si="20"/>
        <v>41456.36241898148</v>
      </c>
    </row>
    <row r="439" spans="1:17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s="8">
        <f t="shared" si="18"/>
        <v>-7000</v>
      </c>
      <c r="G439" t="s">
        <v>8220</v>
      </c>
      <c r="H439" t="s">
        <v>8228</v>
      </c>
      <c r="I439" t="s">
        <v>8250</v>
      </c>
      <c r="J439">
        <v>1475912326</v>
      </c>
      <c r="K439">
        <v>1470728326</v>
      </c>
      <c r="L439" t="b">
        <v>0</v>
      </c>
      <c r="M439">
        <v>0</v>
      </c>
      <c r="N439" t="b">
        <v>0</v>
      </c>
      <c r="O439" t="s">
        <v>8268</v>
      </c>
      <c r="P439">
        <f t="shared" si="19"/>
        <v>2016</v>
      </c>
      <c r="Q439" s="11">
        <f t="shared" si="20"/>
        <v>42591.31858796296</v>
      </c>
    </row>
    <row r="440" spans="1:17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s="8">
        <f t="shared" si="18"/>
        <v>-18124</v>
      </c>
      <c r="G440" t="s">
        <v>8220</v>
      </c>
      <c r="H440" t="s">
        <v>8223</v>
      </c>
      <c r="I440" t="s">
        <v>8245</v>
      </c>
      <c r="J440">
        <v>1447830958</v>
      </c>
      <c r="K440">
        <v>1445235358</v>
      </c>
      <c r="L440" t="b">
        <v>0</v>
      </c>
      <c r="M440">
        <v>11</v>
      </c>
      <c r="N440" t="b">
        <v>0</v>
      </c>
      <c r="O440" t="s">
        <v>8268</v>
      </c>
      <c r="P440">
        <f t="shared" si="19"/>
        <v>2015</v>
      </c>
      <c r="Q440" s="11">
        <f t="shared" si="20"/>
        <v>42296.261087962965</v>
      </c>
    </row>
    <row r="441" spans="1:17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s="8">
        <f t="shared" si="18"/>
        <v>-450</v>
      </c>
      <c r="G441" t="s">
        <v>8220</v>
      </c>
      <c r="H441" t="s">
        <v>8223</v>
      </c>
      <c r="I441" t="s">
        <v>8245</v>
      </c>
      <c r="J441">
        <v>1413569818</v>
      </c>
      <c r="K441">
        <v>1412705818</v>
      </c>
      <c r="L441" t="b">
        <v>0</v>
      </c>
      <c r="M441">
        <v>0</v>
      </c>
      <c r="N441" t="b">
        <v>0</v>
      </c>
      <c r="O441" t="s">
        <v>8268</v>
      </c>
      <c r="P441">
        <f t="shared" si="19"/>
        <v>2014</v>
      </c>
      <c r="Q441" s="11">
        <f t="shared" si="20"/>
        <v>41919.761782407404</v>
      </c>
    </row>
    <row r="442" spans="1:17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s="8">
        <f t="shared" si="18"/>
        <v>-4995</v>
      </c>
      <c r="G442" t="s">
        <v>8220</v>
      </c>
      <c r="H442" t="s">
        <v>8223</v>
      </c>
      <c r="I442" t="s">
        <v>8245</v>
      </c>
      <c r="J442">
        <v>1458859153</v>
      </c>
      <c r="K442">
        <v>1456270753</v>
      </c>
      <c r="L442" t="b">
        <v>0</v>
      </c>
      <c r="M442">
        <v>1</v>
      </c>
      <c r="N442" t="b">
        <v>0</v>
      </c>
      <c r="O442" t="s">
        <v>8268</v>
      </c>
      <c r="P442">
        <f t="shared" si="19"/>
        <v>2016</v>
      </c>
      <c r="Q442" s="11">
        <f t="shared" si="20"/>
        <v>42423.985567129625</v>
      </c>
    </row>
    <row r="443" spans="1:17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s="8">
        <f t="shared" si="18"/>
        <v>-400</v>
      </c>
      <c r="G443" t="s">
        <v>8220</v>
      </c>
      <c r="H443" t="s">
        <v>8224</v>
      </c>
      <c r="I443" t="s">
        <v>8246</v>
      </c>
      <c r="J443">
        <v>1383418996</v>
      </c>
      <c r="K443">
        <v>1380826996</v>
      </c>
      <c r="L443" t="b">
        <v>0</v>
      </c>
      <c r="M443">
        <v>0</v>
      </c>
      <c r="N443" t="b">
        <v>0</v>
      </c>
      <c r="O443" t="s">
        <v>8268</v>
      </c>
      <c r="P443">
        <f t="shared" si="19"/>
        <v>2013</v>
      </c>
      <c r="Q443" s="11">
        <f t="shared" si="20"/>
        <v>41550.793935185182</v>
      </c>
    </row>
    <row r="444" spans="1:17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s="8">
        <f t="shared" si="18"/>
        <v>-10309</v>
      </c>
      <c r="G444" t="s">
        <v>8220</v>
      </c>
      <c r="H444" t="s">
        <v>8223</v>
      </c>
      <c r="I444" t="s">
        <v>8245</v>
      </c>
      <c r="J444">
        <v>1424380783</v>
      </c>
      <c r="K444">
        <v>1421788783</v>
      </c>
      <c r="L444" t="b">
        <v>0</v>
      </c>
      <c r="M444">
        <v>17</v>
      </c>
      <c r="N444" t="b">
        <v>0</v>
      </c>
      <c r="O444" t="s">
        <v>8268</v>
      </c>
      <c r="P444">
        <f t="shared" si="19"/>
        <v>2015</v>
      </c>
      <c r="Q444" s="11">
        <f t="shared" si="20"/>
        <v>42024.888692129629</v>
      </c>
    </row>
    <row r="445" spans="1:17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s="8">
        <f t="shared" si="18"/>
        <v>-9990</v>
      </c>
      <c r="G445" t="s">
        <v>8220</v>
      </c>
      <c r="H445" t="s">
        <v>8228</v>
      </c>
      <c r="I445" t="s">
        <v>8250</v>
      </c>
      <c r="J445">
        <v>1391991701</v>
      </c>
      <c r="K445">
        <v>1389399701</v>
      </c>
      <c r="L445" t="b">
        <v>0</v>
      </c>
      <c r="M445">
        <v>2</v>
      </c>
      <c r="N445" t="b">
        <v>0</v>
      </c>
      <c r="O445" t="s">
        <v>8268</v>
      </c>
      <c r="P445">
        <f t="shared" si="19"/>
        <v>2014</v>
      </c>
      <c r="Q445" s="11">
        <f t="shared" si="20"/>
        <v>41650.015057870369</v>
      </c>
    </row>
    <row r="446" spans="1:17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s="8">
        <f t="shared" si="18"/>
        <v>-950</v>
      </c>
      <c r="G446" t="s">
        <v>8220</v>
      </c>
      <c r="H446" t="s">
        <v>8223</v>
      </c>
      <c r="I446" t="s">
        <v>8245</v>
      </c>
      <c r="J446">
        <v>1329342361</v>
      </c>
      <c r="K446">
        <v>1324158361</v>
      </c>
      <c r="L446" t="b">
        <v>0</v>
      </c>
      <c r="M446">
        <v>1</v>
      </c>
      <c r="N446" t="b">
        <v>0</v>
      </c>
      <c r="O446" t="s">
        <v>8268</v>
      </c>
      <c r="P446">
        <f t="shared" si="19"/>
        <v>2011</v>
      </c>
      <c r="Q446" s="11">
        <f t="shared" si="20"/>
        <v>40894.906956018516</v>
      </c>
    </row>
    <row r="447" spans="1:17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s="8">
        <f t="shared" si="18"/>
        <v>-59998</v>
      </c>
      <c r="G447" t="s">
        <v>8220</v>
      </c>
      <c r="H447" t="s">
        <v>8223</v>
      </c>
      <c r="I447" t="s">
        <v>8245</v>
      </c>
      <c r="J447">
        <v>1432195375</v>
      </c>
      <c r="K447">
        <v>1430899375</v>
      </c>
      <c r="L447" t="b">
        <v>0</v>
      </c>
      <c r="M447">
        <v>2</v>
      </c>
      <c r="N447" t="b">
        <v>0</v>
      </c>
      <c r="O447" t="s">
        <v>8268</v>
      </c>
      <c r="P447">
        <f t="shared" si="19"/>
        <v>2015</v>
      </c>
      <c r="Q447" s="11">
        <f t="shared" si="20"/>
        <v>42130.335358796292</v>
      </c>
    </row>
    <row r="448" spans="1:17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s="8">
        <f t="shared" si="18"/>
        <v>-9734</v>
      </c>
      <c r="G448" t="s">
        <v>8220</v>
      </c>
      <c r="H448" t="s">
        <v>8223</v>
      </c>
      <c r="I448" t="s">
        <v>8245</v>
      </c>
      <c r="J448">
        <v>1425434420</v>
      </c>
      <c r="K448">
        <v>1422842420</v>
      </c>
      <c r="L448" t="b">
        <v>0</v>
      </c>
      <c r="M448">
        <v>16</v>
      </c>
      <c r="N448" t="b">
        <v>0</v>
      </c>
      <c r="O448" t="s">
        <v>8268</v>
      </c>
      <c r="P448">
        <f t="shared" si="19"/>
        <v>2015</v>
      </c>
      <c r="Q448" s="11">
        <f t="shared" si="20"/>
        <v>42037.083564814813</v>
      </c>
    </row>
    <row r="449" spans="1:17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s="8">
        <f t="shared" si="18"/>
        <v>-29995</v>
      </c>
      <c r="G449" t="s">
        <v>8220</v>
      </c>
      <c r="H449" t="s">
        <v>8224</v>
      </c>
      <c r="I449" t="s">
        <v>8246</v>
      </c>
      <c r="J449">
        <v>1364041163</v>
      </c>
      <c r="K449">
        <v>1361884763</v>
      </c>
      <c r="L449" t="b">
        <v>0</v>
      </c>
      <c r="M449">
        <v>1</v>
      </c>
      <c r="N449" t="b">
        <v>0</v>
      </c>
      <c r="O449" t="s">
        <v>8268</v>
      </c>
      <c r="P449">
        <f t="shared" si="19"/>
        <v>2013</v>
      </c>
      <c r="Q449" s="11">
        <f t="shared" si="20"/>
        <v>41331.555127314816</v>
      </c>
    </row>
    <row r="450" spans="1:17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s="8">
        <f t="shared" si="18"/>
        <v>-2417.9899999999998</v>
      </c>
      <c r="G450" t="s">
        <v>8220</v>
      </c>
      <c r="H450" t="s">
        <v>8223</v>
      </c>
      <c r="I450" t="s">
        <v>8245</v>
      </c>
      <c r="J450">
        <v>1400091095</v>
      </c>
      <c r="K450">
        <v>1398363095</v>
      </c>
      <c r="L450" t="b">
        <v>0</v>
      </c>
      <c r="M450">
        <v>4</v>
      </c>
      <c r="N450" t="b">
        <v>0</v>
      </c>
      <c r="O450" t="s">
        <v>8268</v>
      </c>
      <c r="P450">
        <f t="shared" si="19"/>
        <v>2014</v>
      </c>
      <c r="Q450" s="11">
        <f t="shared" si="20"/>
        <v>41753.758043981477</v>
      </c>
    </row>
    <row r="451" spans="1:17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s="8">
        <f t="shared" ref="F451:F514" si="21">E451-D451</f>
        <v>-1955</v>
      </c>
      <c r="G451" t="s">
        <v>8220</v>
      </c>
      <c r="H451" t="s">
        <v>8224</v>
      </c>
      <c r="I451" t="s">
        <v>8246</v>
      </c>
      <c r="J451">
        <v>1382017085</v>
      </c>
      <c r="K451">
        <v>1379425085</v>
      </c>
      <c r="L451" t="b">
        <v>0</v>
      </c>
      <c r="M451">
        <v>5</v>
      </c>
      <c r="N451" t="b">
        <v>0</v>
      </c>
      <c r="O451" t="s">
        <v>8268</v>
      </c>
      <c r="P451">
        <f t="shared" ref="P451:P514" si="22">YEAR(Q451)</f>
        <v>2013</v>
      </c>
      <c r="Q451" s="11">
        <f t="shared" ref="Q451:Q514" si="23">(((K451/60)/60)/24)+DATE(1970,1,1)</f>
        <v>41534.568113425928</v>
      </c>
    </row>
    <row r="452" spans="1:17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s="8">
        <f t="shared" si="21"/>
        <v>-49604</v>
      </c>
      <c r="G452" t="s">
        <v>8220</v>
      </c>
      <c r="H452" t="s">
        <v>8223</v>
      </c>
      <c r="I452" t="s">
        <v>8245</v>
      </c>
      <c r="J452">
        <v>1392417800</v>
      </c>
      <c r="K452">
        <v>1389825800</v>
      </c>
      <c r="L452" t="b">
        <v>0</v>
      </c>
      <c r="M452">
        <v>7</v>
      </c>
      <c r="N452" t="b">
        <v>0</v>
      </c>
      <c r="O452" t="s">
        <v>8268</v>
      </c>
      <c r="P452">
        <f t="shared" si="22"/>
        <v>2014</v>
      </c>
      <c r="Q452" s="11">
        <f t="shared" si="23"/>
        <v>41654.946759259255</v>
      </c>
    </row>
    <row r="453" spans="1:17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s="8">
        <f t="shared" si="21"/>
        <v>-20000</v>
      </c>
      <c r="G453" t="s">
        <v>8220</v>
      </c>
      <c r="H453" t="s">
        <v>8223</v>
      </c>
      <c r="I453" t="s">
        <v>8245</v>
      </c>
      <c r="J453">
        <v>1390669791</v>
      </c>
      <c r="K453">
        <v>1388077791</v>
      </c>
      <c r="L453" t="b">
        <v>0</v>
      </c>
      <c r="M453">
        <v>0</v>
      </c>
      <c r="N453" t="b">
        <v>0</v>
      </c>
      <c r="O453" t="s">
        <v>8268</v>
      </c>
      <c r="P453">
        <f t="shared" si="22"/>
        <v>2013</v>
      </c>
      <c r="Q453" s="11">
        <f t="shared" si="23"/>
        <v>41634.715173611112</v>
      </c>
    </row>
    <row r="454" spans="1:17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s="8">
        <f t="shared" si="21"/>
        <v>-270</v>
      </c>
      <c r="G454" t="s">
        <v>8220</v>
      </c>
      <c r="H454" t="s">
        <v>8223</v>
      </c>
      <c r="I454" t="s">
        <v>8245</v>
      </c>
      <c r="J454">
        <v>1431536015</v>
      </c>
      <c r="K454">
        <v>1428944015</v>
      </c>
      <c r="L454" t="b">
        <v>0</v>
      </c>
      <c r="M454">
        <v>12</v>
      </c>
      <c r="N454" t="b">
        <v>0</v>
      </c>
      <c r="O454" t="s">
        <v>8268</v>
      </c>
      <c r="P454">
        <f t="shared" si="22"/>
        <v>2015</v>
      </c>
      <c r="Q454" s="11">
        <f t="shared" si="23"/>
        <v>42107.703877314809</v>
      </c>
    </row>
    <row r="455" spans="1:17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s="8">
        <f t="shared" si="21"/>
        <v>-94849</v>
      </c>
      <c r="G455" t="s">
        <v>8220</v>
      </c>
      <c r="H455" t="s">
        <v>8223</v>
      </c>
      <c r="I455" t="s">
        <v>8245</v>
      </c>
      <c r="J455">
        <v>1424375279</v>
      </c>
      <c r="K455">
        <v>1422992879</v>
      </c>
      <c r="L455" t="b">
        <v>0</v>
      </c>
      <c r="M455">
        <v>2</v>
      </c>
      <c r="N455" t="b">
        <v>0</v>
      </c>
      <c r="O455" t="s">
        <v>8268</v>
      </c>
      <c r="P455">
        <f t="shared" si="22"/>
        <v>2015</v>
      </c>
      <c r="Q455" s="11">
        <f t="shared" si="23"/>
        <v>42038.824988425928</v>
      </c>
    </row>
    <row r="456" spans="1:17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s="8">
        <f t="shared" si="21"/>
        <v>-9918</v>
      </c>
      <c r="G456" t="s">
        <v>8220</v>
      </c>
      <c r="H456" t="s">
        <v>8223</v>
      </c>
      <c r="I456" t="s">
        <v>8245</v>
      </c>
      <c r="J456">
        <v>1417007640</v>
      </c>
      <c r="K456">
        <v>1414343571</v>
      </c>
      <c r="L456" t="b">
        <v>0</v>
      </c>
      <c r="M456">
        <v>5</v>
      </c>
      <c r="N456" t="b">
        <v>0</v>
      </c>
      <c r="O456" t="s">
        <v>8268</v>
      </c>
      <c r="P456">
        <f t="shared" si="22"/>
        <v>2014</v>
      </c>
      <c r="Q456" s="11">
        <f t="shared" si="23"/>
        <v>41938.717256944445</v>
      </c>
    </row>
    <row r="457" spans="1:17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s="8">
        <f t="shared" si="21"/>
        <v>-64955</v>
      </c>
      <c r="G457" t="s">
        <v>8220</v>
      </c>
      <c r="H457" t="s">
        <v>8223</v>
      </c>
      <c r="I457" t="s">
        <v>8245</v>
      </c>
      <c r="J457">
        <v>1334622660</v>
      </c>
      <c r="K457">
        <v>1330733022</v>
      </c>
      <c r="L457" t="b">
        <v>0</v>
      </c>
      <c r="M457">
        <v>2</v>
      </c>
      <c r="N457" t="b">
        <v>0</v>
      </c>
      <c r="O457" t="s">
        <v>8268</v>
      </c>
      <c r="P457">
        <f t="shared" si="22"/>
        <v>2012</v>
      </c>
      <c r="Q457" s="11">
        <f t="shared" si="23"/>
        <v>40971.002569444441</v>
      </c>
    </row>
    <row r="458" spans="1:17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s="8">
        <f t="shared" si="21"/>
        <v>-8827</v>
      </c>
      <c r="G458" t="s">
        <v>8220</v>
      </c>
      <c r="H458" t="s">
        <v>8223</v>
      </c>
      <c r="I458" t="s">
        <v>8245</v>
      </c>
      <c r="J458">
        <v>1382414340</v>
      </c>
      <c r="K458">
        <v>1380559201</v>
      </c>
      <c r="L458" t="b">
        <v>0</v>
      </c>
      <c r="M458">
        <v>3</v>
      </c>
      <c r="N458" t="b">
        <v>0</v>
      </c>
      <c r="O458" t="s">
        <v>8268</v>
      </c>
      <c r="P458">
        <f t="shared" si="22"/>
        <v>2013</v>
      </c>
      <c r="Q458" s="11">
        <f t="shared" si="23"/>
        <v>41547.694456018515</v>
      </c>
    </row>
    <row r="459" spans="1:17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s="8">
        <f t="shared" si="21"/>
        <v>-20000</v>
      </c>
      <c r="G459" t="s">
        <v>8220</v>
      </c>
      <c r="H459" t="s">
        <v>8228</v>
      </c>
      <c r="I459" t="s">
        <v>8250</v>
      </c>
      <c r="J459">
        <v>1408213512</v>
      </c>
      <c r="K459">
        <v>1405621512</v>
      </c>
      <c r="L459" t="b">
        <v>0</v>
      </c>
      <c r="M459">
        <v>0</v>
      </c>
      <c r="N459" t="b">
        <v>0</v>
      </c>
      <c r="O459" t="s">
        <v>8268</v>
      </c>
      <c r="P459">
        <f t="shared" si="22"/>
        <v>2014</v>
      </c>
      <c r="Q459" s="11">
        <f t="shared" si="23"/>
        <v>41837.767500000002</v>
      </c>
    </row>
    <row r="460" spans="1:17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s="8">
        <f t="shared" si="21"/>
        <v>-9179</v>
      </c>
      <c r="G460" t="s">
        <v>8220</v>
      </c>
      <c r="H460" t="s">
        <v>8224</v>
      </c>
      <c r="I460" t="s">
        <v>8246</v>
      </c>
      <c r="J460">
        <v>1368550060</v>
      </c>
      <c r="K460">
        <v>1365958060</v>
      </c>
      <c r="L460" t="b">
        <v>0</v>
      </c>
      <c r="M460">
        <v>49</v>
      </c>
      <c r="N460" t="b">
        <v>0</v>
      </c>
      <c r="O460" t="s">
        <v>8268</v>
      </c>
      <c r="P460">
        <f t="shared" si="22"/>
        <v>2013</v>
      </c>
      <c r="Q460" s="11">
        <f t="shared" si="23"/>
        <v>41378.69976851852</v>
      </c>
    </row>
    <row r="461" spans="1:17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s="8">
        <f t="shared" si="21"/>
        <v>-38975</v>
      </c>
      <c r="G461" t="s">
        <v>8220</v>
      </c>
      <c r="H461" t="s">
        <v>8223</v>
      </c>
      <c r="I461" t="s">
        <v>8245</v>
      </c>
      <c r="J461">
        <v>1321201327</v>
      </c>
      <c r="K461">
        <v>1316013727</v>
      </c>
      <c r="L461" t="b">
        <v>0</v>
      </c>
      <c r="M461">
        <v>1</v>
      </c>
      <c r="N461" t="b">
        <v>0</v>
      </c>
      <c r="O461" t="s">
        <v>8268</v>
      </c>
      <c r="P461">
        <f t="shared" si="22"/>
        <v>2011</v>
      </c>
      <c r="Q461" s="11">
        <f t="shared" si="23"/>
        <v>40800.6403587963</v>
      </c>
    </row>
    <row r="462" spans="1:17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s="8">
        <f t="shared" si="21"/>
        <v>-8475</v>
      </c>
      <c r="G462" t="s">
        <v>8220</v>
      </c>
      <c r="H462" t="s">
        <v>8223</v>
      </c>
      <c r="I462" t="s">
        <v>8245</v>
      </c>
      <c r="J462">
        <v>1401595200</v>
      </c>
      <c r="K462">
        <v>1398862875</v>
      </c>
      <c r="L462" t="b">
        <v>0</v>
      </c>
      <c r="M462">
        <v>2</v>
      </c>
      <c r="N462" t="b">
        <v>0</v>
      </c>
      <c r="O462" t="s">
        <v>8268</v>
      </c>
      <c r="P462">
        <f t="shared" si="22"/>
        <v>2014</v>
      </c>
      <c r="Q462" s="11">
        <f t="shared" si="23"/>
        <v>41759.542534722219</v>
      </c>
    </row>
    <row r="463" spans="1:17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s="8">
        <f t="shared" si="21"/>
        <v>-550</v>
      </c>
      <c r="G463" t="s">
        <v>8220</v>
      </c>
      <c r="H463" t="s">
        <v>8224</v>
      </c>
      <c r="I463" t="s">
        <v>8246</v>
      </c>
      <c r="J463">
        <v>1370204367</v>
      </c>
      <c r="K463">
        <v>1368476367</v>
      </c>
      <c r="L463" t="b">
        <v>0</v>
      </c>
      <c r="M463">
        <v>0</v>
      </c>
      <c r="N463" t="b">
        <v>0</v>
      </c>
      <c r="O463" t="s">
        <v>8268</v>
      </c>
      <c r="P463">
        <f t="shared" si="22"/>
        <v>2013</v>
      </c>
      <c r="Q463" s="11">
        <f t="shared" si="23"/>
        <v>41407.84684027778</v>
      </c>
    </row>
    <row r="464" spans="1:17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s="8">
        <f t="shared" si="21"/>
        <v>-100000</v>
      </c>
      <c r="G464" t="s">
        <v>8220</v>
      </c>
      <c r="H464" t="s">
        <v>8223</v>
      </c>
      <c r="I464" t="s">
        <v>8245</v>
      </c>
      <c r="J464">
        <v>1312945341</v>
      </c>
      <c r="K464">
        <v>1307761341</v>
      </c>
      <c r="L464" t="b">
        <v>0</v>
      </c>
      <c r="M464">
        <v>0</v>
      </c>
      <c r="N464" t="b">
        <v>0</v>
      </c>
      <c r="O464" t="s">
        <v>8268</v>
      </c>
      <c r="P464">
        <f t="shared" si="22"/>
        <v>2011</v>
      </c>
      <c r="Q464" s="11">
        <f t="shared" si="23"/>
        <v>40705.126631944448</v>
      </c>
    </row>
    <row r="465" spans="1:17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s="8">
        <f t="shared" si="21"/>
        <v>-53750</v>
      </c>
      <c r="G465" t="s">
        <v>8220</v>
      </c>
      <c r="H465" t="s">
        <v>8223</v>
      </c>
      <c r="I465" t="s">
        <v>8245</v>
      </c>
      <c r="J465">
        <v>1316883753</v>
      </c>
      <c r="K465">
        <v>1311699753</v>
      </c>
      <c r="L465" t="b">
        <v>0</v>
      </c>
      <c r="M465">
        <v>11</v>
      </c>
      <c r="N465" t="b">
        <v>0</v>
      </c>
      <c r="O465" t="s">
        <v>8268</v>
      </c>
      <c r="P465">
        <f t="shared" si="22"/>
        <v>2011</v>
      </c>
      <c r="Q465" s="11">
        <f t="shared" si="23"/>
        <v>40750.710104166668</v>
      </c>
    </row>
    <row r="466" spans="1:17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s="8">
        <f t="shared" si="21"/>
        <v>-1009</v>
      </c>
      <c r="G466" t="s">
        <v>8220</v>
      </c>
      <c r="H466" t="s">
        <v>8235</v>
      </c>
      <c r="I466" t="s">
        <v>8248</v>
      </c>
      <c r="J466">
        <v>1463602935</v>
      </c>
      <c r="K466">
        <v>1461874935</v>
      </c>
      <c r="L466" t="b">
        <v>0</v>
      </c>
      <c r="M466">
        <v>1</v>
      </c>
      <c r="N466" t="b">
        <v>0</v>
      </c>
      <c r="O466" t="s">
        <v>8268</v>
      </c>
      <c r="P466">
        <f t="shared" si="22"/>
        <v>2016</v>
      </c>
      <c r="Q466" s="11">
        <f t="shared" si="23"/>
        <v>42488.848784722228</v>
      </c>
    </row>
    <row r="467" spans="1:17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s="8">
        <f t="shared" si="21"/>
        <v>-374</v>
      </c>
      <c r="G467" t="s">
        <v>8220</v>
      </c>
      <c r="H467" t="s">
        <v>8223</v>
      </c>
      <c r="I467" t="s">
        <v>8245</v>
      </c>
      <c r="J467">
        <v>1403837574</v>
      </c>
      <c r="K467">
        <v>1402455174</v>
      </c>
      <c r="L467" t="b">
        <v>0</v>
      </c>
      <c r="M467">
        <v>8</v>
      </c>
      <c r="N467" t="b">
        <v>0</v>
      </c>
      <c r="O467" t="s">
        <v>8268</v>
      </c>
      <c r="P467">
        <f t="shared" si="22"/>
        <v>2014</v>
      </c>
      <c r="Q467" s="11">
        <f t="shared" si="23"/>
        <v>41801.120069444441</v>
      </c>
    </row>
    <row r="468" spans="1:17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s="8">
        <f t="shared" si="21"/>
        <v>-9924</v>
      </c>
      <c r="G468" t="s">
        <v>8220</v>
      </c>
      <c r="H468" t="s">
        <v>8223</v>
      </c>
      <c r="I468" t="s">
        <v>8245</v>
      </c>
      <c r="J468">
        <v>1347057464</v>
      </c>
      <c r="K468">
        <v>1344465464</v>
      </c>
      <c r="L468" t="b">
        <v>0</v>
      </c>
      <c r="M468">
        <v>5</v>
      </c>
      <c r="N468" t="b">
        <v>0</v>
      </c>
      <c r="O468" t="s">
        <v>8268</v>
      </c>
      <c r="P468">
        <f t="shared" si="22"/>
        <v>2012</v>
      </c>
      <c r="Q468" s="11">
        <f t="shared" si="23"/>
        <v>41129.942870370374</v>
      </c>
    </row>
    <row r="469" spans="1:17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s="8">
        <f t="shared" si="21"/>
        <v>-15685</v>
      </c>
      <c r="G469" t="s">
        <v>8220</v>
      </c>
      <c r="H469" t="s">
        <v>8223</v>
      </c>
      <c r="I469" t="s">
        <v>8245</v>
      </c>
      <c r="J469">
        <v>1348849134</v>
      </c>
      <c r="K469">
        <v>1344961134</v>
      </c>
      <c r="L469" t="b">
        <v>0</v>
      </c>
      <c r="M469">
        <v>39</v>
      </c>
      <c r="N469" t="b">
        <v>0</v>
      </c>
      <c r="O469" t="s">
        <v>8268</v>
      </c>
      <c r="P469">
        <f t="shared" si="22"/>
        <v>2012</v>
      </c>
      <c r="Q469" s="11">
        <f t="shared" si="23"/>
        <v>41135.679791666669</v>
      </c>
    </row>
    <row r="470" spans="1:17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s="8">
        <f t="shared" si="21"/>
        <v>-7500</v>
      </c>
      <c r="G470" t="s">
        <v>8220</v>
      </c>
      <c r="H470" t="s">
        <v>8223</v>
      </c>
      <c r="I470" t="s">
        <v>8245</v>
      </c>
      <c r="J470">
        <v>1341978665</v>
      </c>
      <c r="K470">
        <v>1336795283</v>
      </c>
      <c r="L470" t="b">
        <v>0</v>
      </c>
      <c r="M470">
        <v>0</v>
      </c>
      <c r="N470" t="b">
        <v>0</v>
      </c>
      <c r="O470" t="s">
        <v>8268</v>
      </c>
      <c r="P470">
        <f t="shared" si="22"/>
        <v>2012</v>
      </c>
      <c r="Q470" s="11">
        <f t="shared" si="23"/>
        <v>41041.167627314811</v>
      </c>
    </row>
    <row r="471" spans="1:17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s="8">
        <f t="shared" si="21"/>
        <v>-6000</v>
      </c>
      <c r="G471" t="s">
        <v>8220</v>
      </c>
      <c r="H471" t="s">
        <v>8224</v>
      </c>
      <c r="I471" t="s">
        <v>8246</v>
      </c>
      <c r="J471">
        <v>1409960724</v>
      </c>
      <c r="K471">
        <v>1404776724</v>
      </c>
      <c r="L471" t="b">
        <v>0</v>
      </c>
      <c r="M471">
        <v>0</v>
      </c>
      <c r="N471" t="b">
        <v>0</v>
      </c>
      <c r="O471" t="s">
        <v>8268</v>
      </c>
      <c r="P471">
        <f t="shared" si="22"/>
        <v>2014</v>
      </c>
      <c r="Q471" s="11">
        <f t="shared" si="23"/>
        <v>41827.989861111113</v>
      </c>
    </row>
    <row r="472" spans="1:17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s="8">
        <f t="shared" si="21"/>
        <v>-4949</v>
      </c>
      <c r="G472" t="s">
        <v>8220</v>
      </c>
      <c r="H472" t="s">
        <v>8223</v>
      </c>
      <c r="I472" t="s">
        <v>8245</v>
      </c>
      <c r="J472">
        <v>1389844800</v>
      </c>
      <c r="K472">
        <v>1385524889</v>
      </c>
      <c r="L472" t="b">
        <v>0</v>
      </c>
      <c r="M472">
        <v>2</v>
      </c>
      <c r="N472" t="b">
        <v>0</v>
      </c>
      <c r="O472" t="s">
        <v>8268</v>
      </c>
      <c r="P472">
        <f t="shared" si="22"/>
        <v>2013</v>
      </c>
      <c r="Q472" s="11">
        <f t="shared" si="23"/>
        <v>41605.167696759258</v>
      </c>
    </row>
    <row r="473" spans="1:17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s="8">
        <f t="shared" si="21"/>
        <v>-48459</v>
      </c>
      <c r="G473" t="s">
        <v>8220</v>
      </c>
      <c r="H473" t="s">
        <v>8223</v>
      </c>
      <c r="I473" t="s">
        <v>8245</v>
      </c>
      <c r="J473">
        <v>1397924379</v>
      </c>
      <c r="K473">
        <v>1394039979</v>
      </c>
      <c r="L473" t="b">
        <v>0</v>
      </c>
      <c r="M473">
        <v>170</v>
      </c>
      <c r="N473" t="b">
        <v>0</v>
      </c>
      <c r="O473" t="s">
        <v>8268</v>
      </c>
      <c r="P473">
        <f t="shared" si="22"/>
        <v>2014</v>
      </c>
      <c r="Q473" s="11">
        <f t="shared" si="23"/>
        <v>41703.721979166665</v>
      </c>
    </row>
    <row r="474" spans="1:17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s="8">
        <f t="shared" si="21"/>
        <v>-659</v>
      </c>
      <c r="G474" t="s">
        <v>8220</v>
      </c>
      <c r="H474" t="s">
        <v>8223</v>
      </c>
      <c r="I474" t="s">
        <v>8245</v>
      </c>
      <c r="J474">
        <v>1408831718</v>
      </c>
      <c r="K474">
        <v>1406239718</v>
      </c>
      <c r="L474" t="b">
        <v>0</v>
      </c>
      <c r="M474">
        <v>5</v>
      </c>
      <c r="N474" t="b">
        <v>0</v>
      </c>
      <c r="O474" t="s">
        <v>8268</v>
      </c>
      <c r="P474">
        <f t="shared" si="22"/>
        <v>2014</v>
      </c>
      <c r="Q474" s="11">
        <f t="shared" si="23"/>
        <v>41844.922662037039</v>
      </c>
    </row>
    <row r="475" spans="1:17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s="8">
        <f t="shared" si="21"/>
        <v>-29139</v>
      </c>
      <c r="G475" t="s">
        <v>8220</v>
      </c>
      <c r="H475" t="s">
        <v>8223</v>
      </c>
      <c r="I475" t="s">
        <v>8245</v>
      </c>
      <c r="J475">
        <v>1410972319</v>
      </c>
      <c r="K475">
        <v>1408380319</v>
      </c>
      <c r="L475" t="b">
        <v>0</v>
      </c>
      <c r="M475">
        <v>14</v>
      </c>
      <c r="N475" t="b">
        <v>0</v>
      </c>
      <c r="O475" t="s">
        <v>8268</v>
      </c>
      <c r="P475">
        <f t="shared" si="22"/>
        <v>2014</v>
      </c>
      <c r="Q475" s="11">
        <f t="shared" si="23"/>
        <v>41869.698136574072</v>
      </c>
    </row>
    <row r="476" spans="1:17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s="8">
        <f t="shared" si="21"/>
        <v>-3299</v>
      </c>
      <c r="G476" t="s">
        <v>8220</v>
      </c>
      <c r="H476" t="s">
        <v>8223</v>
      </c>
      <c r="I476" t="s">
        <v>8245</v>
      </c>
      <c r="J476">
        <v>1487318029</v>
      </c>
      <c r="K476">
        <v>1484726029</v>
      </c>
      <c r="L476" t="b">
        <v>0</v>
      </c>
      <c r="M476">
        <v>1</v>
      </c>
      <c r="N476" t="b">
        <v>0</v>
      </c>
      <c r="O476" t="s">
        <v>8268</v>
      </c>
      <c r="P476">
        <f t="shared" si="22"/>
        <v>2017</v>
      </c>
      <c r="Q476" s="11">
        <f t="shared" si="23"/>
        <v>42753.329039351855</v>
      </c>
    </row>
    <row r="477" spans="1:17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s="8">
        <f t="shared" si="21"/>
        <v>-2000</v>
      </c>
      <c r="G477" t="s">
        <v>8220</v>
      </c>
      <c r="H477" t="s">
        <v>8223</v>
      </c>
      <c r="I477" t="s">
        <v>8245</v>
      </c>
      <c r="J477">
        <v>1430877843</v>
      </c>
      <c r="K477">
        <v>1428285843</v>
      </c>
      <c r="L477" t="b">
        <v>0</v>
      </c>
      <c r="M477">
        <v>0</v>
      </c>
      <c r="N477" t="b">
        <v>0</v>
      </c>
      <c r="O477" t="s">
        <v>8268</v>
      </c>
      <c r="P477">
        <f t="shared" si="22"/>
        <v>2015</v>
      </c>
      <c r="Q477" s="11">
        <f t="shared" si="23"/>
        <v>42100.086145833338</v>
      </c>
    </row>
    <row r="478" spans="1:17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s="8">
        <f t="shared" si="21"/>
        <v>-215093.41</v>
      </c>
      <c r="G478" t="s">
        <v>8220</v>
      </c>
      <c r="H478" t="s">
        <v>8223</v>
      </c>
      <c r="I478" t="s">
        <v>8245</v>
      </c>
      <c r="J478">
        <v>1401767940</v>
      </c>
      <c r="K478">
        <v>1398727441</v>
      </c>
      <c r="L478" t="b">
        <v>0</v>
      </c>
      <c r="M478">
        <v>124</v>
      </c>
      <c r="N478" t="b">
        <v>0</v>
      </c>
      <c r="O478" t="s">
        <v>8268</v>
      </c>
      <c r="P478">
        <f t="shared" si="22"/>
        <v>2014</v>
      </c>
      <c r="Q478" s="11">
        <f t="shared" si="23"/>
        <v>41757.975011574075</v>
      </c>
    </row>
    <row r="479" spans="1:17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s="8">
        <f t="shared" si="21"/>
        <v>-1500</v>
      </c>
      <c r="G479" t="s">
        <v>8220</v>
      </c>
      <c r="H479" t="s">
        <v>8223</v>
      </c>
      <c r="I479" t="s">
        <v>8245</v>
      </c>
      <c r="J479">
        <v>1337371334</v>
      </c>
      <c r="K479">
        <v>1332187334</v>
      </c>
      <c r="L479" t="b">
        <v>0</v>
      </c>
      <c r="M479">
        <v>0</v>
      </c>
      <c r="N479" t="b">
        <v>0</v>
      </c>
      <c r="O479" t="s">
        <v>8268</v>
      </c>
      <c r="P479">
        <f t="shared" si="22"/>
        <v>2012</v>
      </c>
      <c r="Q479" s="11">
        <f t="shared" si="23"/>
        <v>40987.83488425926</v>
      </c>
    </row>
    <row r="480" spans="1:17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s="8">
        <f t="shared" si="21"/>
        <v>-10000</v>
      </c>
      <c r="G480" t="s">
        <v>8220</v>
      </c>
      <c r="H480" t="s">
        <v>8223</v>
      </c>
      <c r="I480" t="s">
        <v>8245</v>
      </c>
      <c r="J480">
        <v>1427921509</v>
      </c>
      <c r="K480">
        <v>1425333109</v>
      </c>
      <c r="L480" t="b">
        <v>0</v>
      </c>
      <c r="M480">
        <v>0</v>
      </c>
      <c r="N480" t="b">
        <v>0</v>
      </c>
      <c r="O480" t="s">
        <v>8268</v>
      </c>
      <c r="P480">
        <f t="shared" si="22"/>
        <v>2015</v>
      </c>
      <c r="Q480" s="11">
        <f t="shared" si="23"/>
        <v>42065.910983796297</v>
      </c>
    </row>
    <row r="481" spans="1:17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s="8">
        <f t="shared" si="21"/>
        <v>-10116</v>
      </c>
      <c r="G481" t="s">
        <v>8220</v>
      </c>
      <c r="H481" t="s">
        <v>8223</v>
      </c>
      <c r="I481" t="s">
        <v>8245</v>
      </c>
      <c r="J481">
        <v>1416566835</v>
      </c>
      <c r="K481">
        <v>1411379235</v>
      </c>
      <c r="L481" t="b">
        <v>0</v>
      </c>
      <c r="M481">
        <v>55</v>
      </c>
      <c r="N481" t="b">
        <v>0</v>
      </c>
      <c r="O481" t="s">
        <v>8268</v>
      </c>
      <c r="P481">
        <f t="shared" si="22"/>
        <v>2014</v>
      </c>
      <c r="Q481" s="11">
        <f t="shared" si="23"/>
        <v>41904.407812500001</v>
      </c>
    </row>
    <row r="482" spans="1:17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s="8">
        <f t="shared" si="21"/>
        <v>-32236</v>
      </c>
      <c r="G482" t="s">
        <v>8220</v>
      </c>
      <c r="H482" t="s">
        <v>8223</v>
      </c>
      <c r="I482" t="s">
        <v>8245</v>
      </c>
      <c r="J482">
        <v>1376049615</v>
      </c>
      <c r="K482">
        <v>1373457615</v>
      </c>
      <c r="L482" t="b">
        <v>0</v>
      </c>
      <c r="M482">
        <v>140</v>
      </c>
      <c r="N482" t="b">
        <v>0</v>
      </c>
      <c r="O482" t="s">
        <v>8268</v>
      </c>
      <c r="P482">
        <f t="shared" si="22"/>
        <v>2013</v>
      </c>
      <c r="Q482" s="11">
        <f t="shared" si="23"/>
        <v>41465.500173611108</v>
      </c>
    </row>
    <row r="483" spans="1:17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s="8">
        <f t="shared" si="21"/>
        <v>-28170</v>
      </c>
      <c r="G483" t="s">
        <v>8220</v>
      </c>
      <c r="H483" t="s">
        <v>8223</v>
      </c>
      <c r="I483" t="s">
        <v>8245</v>
      </c>
      <c r="J483">
        <v>1349885289</v>
      </c>
      <c r="K483">
        <v>1347293289</v>
      </c>
      <c r="L483" t="b">
        <v>0</v>
      </c>
      <c r="M483">
        <v>21</v>
      </c>
      <c r="N483" t="b">
        <v>0</v>
      </c>
      <c r="O483" t="s">
        <v>8268</v>
      </c>
      <c r="P483">
        <f t="shared" si="22"/>
        <v>2012</v>
      </c>
      <c r="Q483" s="11">
        <f t="shared" si="23"/>
        <v>41162.672326388885</v>
      </c>
    </row>
    <row r="484" spans="1:17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s="8">
        <f t="shared" si="21"/>
        <v>-9990</v>
      </c>
      <c r="G484" t="s">
        <v>8220</v>
      </c>
      <c r="H484" t="s">
        <v>8223</v>
      </c>
      <c r="I484" t="s">
        <v>8245</v>
      </c>
      <c r="J484">
        <v>1460644440</v>
      </c>
      <c r="K484">
        <v>1458336690</v>
      </c>
      <c r="L484" t="b">
        <v>0</v>
      </c>
      <c r="M484">
        <v>1</v>
      </c>
      <c r="N484" t="b">
        <v>0</v>
      </c>
      <c r="O484" t="s">
        <v>8268</v>
      </c>
      <c r="P484">
        <f t="shared" si="22"/>
        <v>2016</v>
      </c>
      <c r="Q484" s="11">
        <f t="shared" si="23"/>
        <v>42447.896875000006</v>
      </c>
    </row>
    <row r="485" spans="1:17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s="8">
        <f t="shared" si="21"/>
        <v>-7470</v>
      </c>
      <c r="G485" t="s">
        <v>8220</v>
      </c>
      <c r="H485" t="s">
        <v>8224</v>
      </c>
      <c r="I485" t="s">
        <v>8246</v>
      </c>
      <c r="J485">
        <v>1359434672</v>
      </c>
      <c r="K485">
        <v>1354250672</v>
      </c>
      <c r="L485" t="b">
        <v>0</v>
      </c>
      <c r="M485">
        <v>147</v>
      </c>
      <c r="N485" t="b">
        <v>0</v>
      </c>
      <c r="O485" t="s">
        <v>8268</v>
      </c>
      <c r="P485">
        <f t="shared" si="22"/>
        <v>2012</v>
      </c>
      <c r="Q485" s="11">
        <f t="shared" si="23"/>
        <v>41243.197592592594</v>
      </c>
    </row>
    <row r="486" spans="1:17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s="8">
        <f t="shared" si="21"/>
        <v>-79851</v>
      </c>
      <c r="G486" t="s">
        <v>8220</v>
      </c>
      <c r="H486" t="s">
        <v>8224</v>
      </c>
      <c r="I486" t="s">
        <v>8246</v>
      </c>
      <c r="J486">
        <v>1446766372</v>
      </c>
      <c r="K486">
        <v>1443220372</v>
      </c>
      <c r="L486" t="b">
        <v>0</v>
      </c>
      <c r="M486">
        <v>11</v>
      </c>
      <c r="N486" t="b">
        <v>0</v>
      </c>
      <c r="O486" t="s">
        <v>8268</v>
      </c>
      <c r="P486">
        <f t="shared" si="22"/>
        <v>2015</v>
      </c>
      <c r="Q486" s="11">
        <f t="shared" si="23"/>
        <v>42272.93949074074</v>
      </c>
    </row>
    <row r="487" spans="1:17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s="8">
        <f t="shared" si="21"/>
        <v>-29640.989999999998</v>
      </c>
      <c r="G487" t="s">
        <v>8220</v>
      </c>
      <c r="H487" t="s">
        <v>8224</v>
      </c>
      <c r="I487" t="s">
        <v>8246</v>
      </c>
      <c r="J487">
        <v>1368792499</v>
      </c>
      <c r="K487">
        <v>1366200499</v>
      </c>
      <c r="L487" t="b">
        <v>0</v>
      </c>
      <c r="M487">
        <v>125</v>
      </c>
      <c r="N487" t="b">
        <v>0</v>
      </c>
      <c r="O487" t="s">
        <v>8268</v>
      </c>
      <c r="P487">
        <f t="shared" si="22"/>
        <v>2013</v>
      </c>
      <c r="Q487" s="11">
        <f t="shared" si="23"/>
        <v>41381.50577546296</v>
      </c>
    </row>
    <row r="488" spans="1:17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s="8">
        <f t="shared" si="21"/>
        <v>-549950</v>
      </c>
      <c r="G488" t="s">
        <v>8220</v>
      </c>
      <c r="H488" t="s">
        <v>8225</v>
      </c>
      <c r="I488" t="s">
        <v>8247</v>
      </c>
      <c r="J488">
        <v>1401662239</v>
      </c>
      <c r="K488">
        <v>1399070239</v>
      </c>
      <c r="L488" t="b">
        <v>0</v>
      </c>
      <c r="M488">
        <v>1</v>
      </c>
      <c r="N488" t="b">
        <v>0</v>
      </c>
      <c r="O488" t="s">
        <v>8268</v>
      </c>
      <c r="P488">
        <f t="shared" si="22"/>
        <v>2014</v>
      </c>
      <c r="Q488" s="11">
        <f t="shared" si="23"/>
        <v>41761.94258101852</v>
      </c>
    </row>
    <row r="489" spans="1:17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s="8">
        <f t="shared" si="21"/>
        <v>-50000</v>
      </c>
      <c r="G489" t="s">
        <v>8220</v>
      </c>
      <c r="H489" t="s">
        <v>8228</v>
      </c>
      <c r="I489" t="s">
        <v>8250</v>
      </c>
      <c r="J489">
        <v>1482678994</v>
      </c>
      <c r="K489">
        <v>1477491394</v>
      </c>
      <c r="L489" t="b">
        <v>0</v>
      </c>
      <c r="M489">
        <v>0</v>
      </c>
      <c r="N489" t="b">
        <v>0</v>
      </c>
      <c r="O489" t="s">
        <v>8268</v>
      </c>
      <c r="P489">
        <f t="shared" si="22"/>
        <v>2016</v>
      </c>
      <c r="Q489" s="11">
        <f t="shared" si="23"/>
        <v>42669.594837962963</v>
      </c>
    </row>
    <row r="490" spans="1:17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s="8">
        <f t="shared" si="21"/>
        <v>-12000</v>
      </c>
      <c r="G490" t="s">
        <v>8220</v>
      </c>
      <c r="H490" t="s">
        <v>8223</v>
      </c>
      <c r="I490" t="s">
        <v>8245</v>
      </c>
      <c r="J490">
        <v>1483924700</v>
      </c>
      <c r="K490">
        <v>1481332700</v>
      </c>
      <c r="L490" t="b">
        <v>0</v>
      </c>
      <c r="M490">
        <v>0</v>
      </c>
      <c r="N490" t="b">
        <v>0</v>
      </c>
      <c r="O490" t="s">
        <v>8268</v>
      </c>
      <c r="P490">
        <f t="shared" si="22"/>
        <v>2016</v>
      </c>
      <c r="Q490" s="11">
        <f t="shared" si="23"/>
        <v>42714.054398148146</v>
      </c>
    </row>
    <row r="491" spans="1:17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s="8">
        <f t="shared" si="21"/>
        <v>-74782</v>
      </c>
      <c r="G491" t="s">
        <v>8220</v>
      </c>
      <c r="H491" t="s">
        <v>8223</v>
      </c>
      <c r="I491" t="s">
        <v>8245</v>
      </c>
      <c r="J491">
        <v>1325763180</v>
      </c>
      <c r="K491">
        <v>1323084816</v>
      </c>
      <c r="L491" t="b">
        <v>0</v>
      </c>
      <c r="M491">
        <v>3</v>
      </c>
      <c r="N491" t="b">
        <v>0</v>
      </c>
      <c r="O491" t="s">
        <v>8268</v>
      </c>
      <c r="P491">
        <f t="shared" si="22"/>
        <v>2011</v>
      </c>
      <c r="Q491" s="11">
        <f t="shared" si="23"/>
        <v>40882.481666666667</v>
      </c>
    </row>
    <row r="492" spans="1:17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s="8">
        <f t="shared" si="21"/>
        <v>-1000</v>
      </c>
      <c r="G492" t="s">
        <v>8220</v>
      </c>
      <c r="H492" t="s">
        <v>8223</v>
      </c>
      <c r="I492" t="s">
        <v>8245</v>
      </c>
      <c r="J492">
        <v>1345677285</v>
      </c>
      <c r="K492">
        <v>1343085285</v>
      </c>
      <c r="L492" t="b">
        <v>0</v>
      </c>
      <c r="M492">
        <v>0</v>
      </c>
      <c r="N492" t="b">
        <v>0</v>
      </c>
      <c r="O492" t="s">
        <v>8268</v>
      </c>
      <c r="P492">
        <f t="shared" si="22"/>
        <v>2012</v>
      </c>
      <c r="Q492" s="11">
        <f t="shared" si="23"/>
        <v>41113.968576388892</v>
      </c>
    </row>
    <row r="493" spans="1:17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s="8">
        <f t="shared" si="21"/>
        <v>-10000</v>
      </c>
      <c r="G493" t="s">
        <v>8220</v>
      </c>
      <c r="H493" t="s">
        <v>8223</v>
      </c>
      <c r="I493" t="s">
        <v>8245</v>
      </c>
      <c r="J493">
        <v>1453937699</v>
      </c>
      <c r="K493">
        <v>1451345699</v>
      </c>
      <c r="L493" t="b">
        <v>0</v>
      </c>
      <c r="M493">
        <v>0</v>
      </c>
      <c r="N493" t="b">
        <v>0</v>
      </c>
      <c r="O493" t="s">
        <v>8268</v>
      </c>
      <c r="P493">
        <f t="shared" si="22"/>
        <v>2015</v>
      </c>
      <c r="Q493" s="11">
        <f t="shared" si="23"/>
        <v>42366.982627314821</v>
      </c>
    </row>
    <row r="494" spans="1:17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s="8">
        <f t="shared" si="21"/>
        <v>-10000000</v>
      </c>
      <c r="G494" t="s">
        <v>8220</v>
      </c>
      <c r="H494" t="s">
        <v>8234</v>
      </c>
      <c r="I494" t="s">
        <v>8254</v>
      </c>
      <c r="J494">
        <v>1476319830</v>
      </c>
      <c r="K494">
        <v>1471135830</v>
      </c>
      <c r="L494" t="b">
        <v>0</v>
      </c>
      <c r="M494">
        <v>0</v>
      </c>
      <c r="N494" t="b">
        <v>0</v>
      </c>
      <c r="O494" t="s">
        <v>8268</v>
      </c>
      <c r="P494">
        <f t="shared" si="22"/>
        <v>2016</v>
      </c>
      <c r="Q494" s="11">
        <f t="shared" si="23"/>
        <v>42596.03506944445</v>
      </c>
    </row>
    <row r="495" spans="1:17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s="8">
        <f t="shared" si="21"/>
        <v>-30000</v>
      </c>
      <c r="G495" t="s">
        <v>8220</v>
      </c>
      <c r="H495" t="s">
        <v>8224</v>
      </c>
      <c r="I495" t="s">
        <v>8246</v>
      </c>
      <c r="J495">
        <v>1432142738</v>
      </c>
      <c r="K495">
        <v>1429550738</v>
      </c>
      <c r="L495" t="b">
        <v>0</v>
      </c>
      <c r="M495">
        <v>0</v>
      </c>
      <c r="N495" t="b">
        <v>0</v>
      </c>
      <c r="O495" t="s">
        <v>8268</v>
      </c>
      <c r="P495">
        <f t="shared" si="22"/>
        <v>2015</v>
      </c>
      <c r="Q495" s="11">
        <f t="shared" si="23"/>
        <v>42114.726134259254</v>
      </c>
    </row>
    <row r="496" spans="1:17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s="8">
        <f t="shared" si="21"/>
        <v>-19969</v>
      </c>
      <c r="G496" t="s">
        <v>8220</v>
      </c>
      <c r="H496" t="s">
        <v>8223</v>
      </c>
      <c r="I496" t="s">
        <v>8245</v>
      </c>
      <c r="J496">
        <v>1404356400</v>
      </c>
      <c r="K496">
        <v>1402343765</v>
      </c>
      <c r="L496" t="b">
        <v>0</v>
      </c>
      <c r="M496">
        <v>3</v>
      </c>
      <c r="N496" t="b">
        <v>0</v>
      </c>
      <c r="O496" t="s">
        <v>8268</v>
      </c>
      <c r="P496">
        <f t="shared" si="22"/>
        <v>2014</v>
      </c>
      <c r="Q496" s="11">
        <f t="shared" si="23"/>
        <v>41799.830613425926</v>
      </c>
    </row>
    <row r="497" spans="1:17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s="8">
        <f t="shared" si="21"/>
        <v>-7000</v>
      </c>
      <c r="G497" t="s">
        <v>8220</v>
      </c>
      <c r="H497" t="s">
        <v>8223</v>
      </c>
      <c r="I497" t="s">
        <v>8245</v>
      </c>
      <c r="J497">
        <v>1437076305</v>
      </c>
      <c r="K497">
        <v>1434484305</v>
      </c>
      <c r="L497" t="b">
        <v>0</v>
      </c>
      <c r="M497">
        <v>0</v>
      </c>
      <c r="N497" t="b">
        <v>0</v>
      </c>
      <c r="O497" t="s">
        <v>8268</v>
      </c>
      <c r="P497">
        <f t="shared" si="22"/>
        <v>2015</v>
      </c>
      <c r="Q497" s="11">
        <f t="shared" si="23"/>
        <v>42171.827604166669</v>
      </c>
    </row>
    <row r="498" spans="1:17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s="8">
        <f t="shared" si="21"/>
        <v>-59999</v>
      </c>
      <c r="G498" t="s">
        <v>8220</v>
      </c>
      <c r="H498" t="s">
        <v>8223</v>
      </c>
      <c r="I498" t="s">
        <v>8245</v>
      </c>
      <c r="J498">
        <v>1392070874</v>
      </c>
      <c r="K498">
        <v>1386886874</v>
      </c>
      <c r="L498" t="b">
        <v>0</v>
      </c>
      <c r="M498">
        <v>1</v>
      </c>
      <c r="N498" t="b">
        <v>0</v>
      </c>
      <c r="O498" t="s">
        <v>8268</v>
      </c>
      <c r="P498">
        <f t="shared" si="22"/>
        <v>2013</v>
      </c>
      <c r="Q498" s="11">
        <f t="shared" si="23"/>
        <v>41620.93141203704</v>
      </c>
    </row>
    <row r="499" spans="1:17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s="8">
        <f t="shared" si="21"/>
        <v>-4450</v>
      </c>
      <c r="G499" t="s">
        <v>8220</v>
      </c>
      <c r="H499" t="s">
        <v>8223</v>
      </c>
      <c r="I499" t="s">
        <v>8245</v>
      </c>
      <c r="J499">
        <v>1419483600</v>
      </c>
      <c r="K499">
        <v>1414889665</v>
      </c>
      <c r="L499" t="b">
        <v>0</v>
      </c>
      <c r="M499">
        <v>3</v>
      </c>
      <c r="N499" t="b">
        <v>0</v>
      </c>
      <c r="O499" t="s">
        <v>8268</v>
      </c>
      <c r="P499">
        <f t="shared" si="22"/>
        <v>2014</v>
      </c>
      <c r="Q499" s="11">
        <f t="shared" si="23"/>
        <v>41945.037789351853</v>
      </c>
    </row>
    <row r="500" spans="1:17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s="8">
        <f t="shared" si="21"/>
        <v>-62114</v>
      </c>
      <c r="G500" t="s">
        <v>8220</v>
      </c>
      <c r="H500" t="s">
        <v>8223</v>
      </c>
      <c r="I500" t="s">
        <v>8245</v>
      </c>
      <c r="J500">
        <v>1324664249</v>
      </c>
      <c r="K500">
        <v>1321035449</v>
      </c>
      <c r="L500" t="b">
        <v>0</v>
      </c>
      <c r="M500">
        <v>22</v>
      </c>
      <c r="N500" t="b">
        <v>0</v>
      </c>
      <c r="O500" t="s">
        <v>8268</v>
      </c>
      <c r="P500">
        <f t="shared" si="22"/>
        <v>2011</v>
      </c>
      <c r="Q500" s="11">
        <f t="shared" si="23"/>
        <v>40858.762141203704</v>
      </c>
    </row>
    <row r="501" spans="1:17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s="8">
        <f t="shared" si="21"/>
        <v>-18090</v>
      </c>
      <c r="G501" t="s">
        <v>8220</v>
      </c>
      <c r="H501" t="s">
        <v>8223</v>
      </c>
      <c r="I501" t="s">
        <v>8245</v>
      </c>
      <c r="J501">
        <v>1255381140</v>
      </c>
      <c r="K501">
        <v>1250630968</v>
      </c>
      <c r="L501" t="b">
        <v>0</v>
      </c>
      <c r="M501">
        <v>26</v>
      </c>
      <c r="N501" t="b">
        <v>0</v>
      </c>
      <c r="O501" t="s">
        <v>8268</v>
      </c>
      <c r="P501">
        <f t="shared" si="22"/>
        <v>2009</v>
      </c>
      <c r="Q501" s="11">
        <f t="shared" si="23"/>
        <v>40043.895462962959</v>
      </c>
    </row>
    <row r="502" spans="1:17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s="8">
        <f t="shared" si="21"/>
        <v>-6285</v>
      </c>
      <c r="G502" t="s">
        <v>8220</v>
      </c>
      <c r="H502" t="s">
        <v>8223</v>
      </c>
      <c r="I502" t="s">
        <v>8245</v>
      </c>
      <c r="J502">
        <v>1273356960</v>
      </c>
      <c r="K502">
        <v>1268255751</v>
      </c>
      <c r="L502" t="b">
        <v>0</v>
      </c>
      <c r="M502">
        <v>4</v>
      </c>
      <c r="N502" t="b">
        <v>0</v>
      </c>
      <c r="O502" t="s">
        <v>8268</v>
      </c>
      <c r="P502">
        <f t="shared" si="22"/>
        <v>2010</v>
      </c>
      <c r="Q502" s="11">
        <f t="shared" si="23"/>
        <v>40247.886006944449</v>
      </c>
    </row>
    <row r="503" spans="1:17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s="8">
        <f t="shared" si="21"/>
        <v>-10000</v>
      </c>
      <c r="G503" t="s">
        <v>8220</v>
      </c>
      <c r="H503" t="s">
        <v>8223</v>
      </c>
      <c r="I503" t="s">
        <v>8245</v>
      </c>
      <c r="J503">
        <v>1310189851</v>
      </c>
      <c r="K503">
        <v>1307597851</v>
      </c>
      <c r="L503" t="b">
        <v>0</v>
      </c>
      <c r="M503">
        <v>0</v>
      </c>
      <c r="N503" t="b">
        <v>0</v>
      </c>
      <c r="O503" t="s">
        <v>8268</v>
      </c>
      <c r="P503">
        <f t="shared" si="22"/>
        <v>2011</v>
      </c>
      <c r="Q503" s="11">
        <f t="shared" si="23"/>
        <v>40703.234386574077</v>
      </c>
    </row>
    <row r="504" spans="1:17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s="8">
        <f t="shared" si="21"/>
        <v>-19770</v>
      </c>
      <c r="G504" t="s">
        <v>8220</v>
      </c>
      <c r="H504" t="s">
        <v>8223</v>
      </c>
      <c r="I504" t="s">
        <v>8245</v>
      </c>
      <c r="J504">
        <v>1332073025</v>
      </c>
      <c r="K504">
        <v>1329484625</v>
      </c>
      <c r="L504" t="b">
        <v>0</v>
      </c>
      <c r="M504">
        <v>4</v>
      </c>
      <c r="N504" t="b">
        <v>0</v>
      </c>
      <c r="O504" t="s">
        <v>8268</v>
      </c>
      <c r="P504">
        <f t="shared" si="22"/>
        <v>2012</v>
      </c>
      <c r="Q504" s="11">
        <f t="shared" si="23"/>
        <v>40956.553530092591</v>
      </c>
    </row>
    <row r="505" spans="1:17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s="8">
        <f t="shared" si="21"/>
        <v>-6386</v>
      </c>
      <c r="G505" t="s">
        <v>8220</v>
      </c>
      <c r="H505" t="s">
        <v>8224</v>
      </c>
      <c r="I505" t="s">
        <v>8246</v>
      </c>
      <c r="J505">
        <v>1421498303</v>
      </c>
      <c r="K505">
        <v>1418906303</v>
      </c>
      <c r="L505" t="b">
        <v>0</v>
      </c>
      <c r="M505">
        <v>9</v>
      </c>
      <c r="N505" t="b">
        <v>0</v>
      </c>
      <c r="O505" t="s">
        <v>8268</v>
      </c>
      <c r="P505">
        <f t="shared" si="22"/>
        <v>2014</v>
      </c>
      <c r="Q505" s="11">
        <f t="shared" si="23"/>
        <v>41991.526655092588</v>
      </c>
    </row>
    <row r="506" spans="1:17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s="8">
        <f t="shared" si="21"/>
        <v>-24165</v>
      </c>
      <c r="G506" t="s">
        <v>8220</v>
      </c>
      <c r="H506" t="s">
        <v>8223</v>
      </c>
      <c r="I506" t="s">
        <v>8245</v>
      </c>
      <c r="J506">
        <v>1334097387</v>
      </c>
      <c r="K506">
        <v>1328916987</v>
      </c>
      <c r="L506" t="b">
        <v>0</v>
      </c>
      <c r="M506">
        <v>5</v>
      </c>
      <c r="N506" t="b">
        <v>0</v>
      </c>
      <c r="O506" t="s">
        <v>8268</v>
      </c>
      <c r="P506">
        <f t="shared" si="22"/>
        <v>2012</v>
      </c>
      <c r="Q506" s="11">
        <f t="shared" si="23"/>
        <v>40949.98364583333</v>
      </c>
    </row>
    <row r="507" spans="1:17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s="8">
        <f t="shared" si="21"/>
        <v>-11948</v>
      </c>
      <c r="G507" t="s">
        <v>8220</v>
      </c>
      <c r="H507" t="s">
        <v>8223</v>
      </c>
      <c r="I507" t="s">
        <v>8245</v>
      </c>
      <c r="J507">
        <v>1451010086</v>
      </c>
      <c r="K507">
        <v>1447122086</v>
      </c>
      <c r="L507" t="b">
        <v>0</v>
      </c>
      <c r="M507">
        <v>14</v>
      </c>
      <c r="N507" t="b">
        <v>0</v>
      </c>
      <c r="O507" t="s">
        <v>8268</v>
      </c>
      <c r="P507">
        <f t="shared" si="22"/>
        <v>2015</v>
      </c>
      <c r="Q507" s="11">
        <f t="shared" si="23"/>
        <v>42318.098217592589</v>
      </c>
    </row>
    <row r="508" spans="1:17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s="8">
        <f t="shared" si="21"/>
        <v>-199750</v>
      </c>
      <c r="G508" t="s">
        <v>8220</v>
      </c>
      <c r="H508" t="s">
        <v>8223</v>
      </c>
      <c r="I508" t="s">
        <v>8245</v>
      </c>
      <c r="J508">
        <v>1376140520</v>
      </c>
      <c r="K508">
        <v>1373548520</v>
      </c>
      <c r="L508" t="b">
        <v>0</v>
      </c>
      <c r="M508">
        <v>1</v>
      </c>
      <c r="N508" t="b">
        <v>0</v>
      </c>
      <c r="O508" t="s">
        <v>8268</v>
      </c>
      <c r="P508">
        <f t="shared" si="22"/>
        <v>2013</v>
      </c>
      <c r="Q508" s="11">
        <f t="shared" si="23"/>
        <v>41466.552314814813</v>
      </c>
    </row>
    <row r="509" spans="1:17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s="8">
        <f t="shared" si="21"/>
        <v>-19360</v>
      </c>
      <c r="G509" t="s">
        <v>8220</v>
      </c>
      <c r="H509" t="s">
        <v>8223</v>
      </c>
      <c r="I509" t="s">
        <v>8245</v>
      </c>
      <c r="J509">
        <v>1350687657</v>
      </c>
      <c r="K509">
        <v>1346799657</v>
      </c>
      <c r="L509" t="b">
        <v>0</v>
      </c>
      <c r="M509">
        <v>10</v>
      </c>
      <c r="N509" t="b">
        <v>0</v>
      </c>
      <c r="O509" t="s">
        <v>8268</v>
      </c>
      <c r="P509">
        <f t="shared" si="22"/>
        <v>2012</v>
      </c>
      <c r="Q509" s="11">
        <f t="shared" si="23"/>
        <v>41156.958993055552</v>
      </c>
    </row>
    <row r="510" spans="1:17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s="8">
        <f t="shared" si="21"/>
        <v>-49600</v>
      </c>
      <c r="G510" t="s">
        <v>8220</v>
      </c>
      <c r="H510" t="s">
        <v>8223</v>
      </c>
      <c r="I510" t="s">
        <v>8245</v>
      </c>
      <c r="J510">
        <v>1337955240</v>
      </c>
      <c r="K510">
        <v>1332808501</v>
      </c>
      <c r="L510" t="b">
        <v>0</v>
      </c>
      <c r="M510">
        <v>3</v>
      </c>
      <c r="N510" t="b">
        <v>0</v>
      </c>
      <c r="O510" t="s">
        <v>8268</v>
      </c>
      <c r="P510">
        <f t="shared" si="22"/>
        <v>2012</v>
      </c>
      <c r="Q510" s="11">
        <f t="shared" si="23"/>
        <v>40995.024317129632</v>
      </c>
    </row>
    <row r="511" spans="1:17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s="8">
        <f t="shared" si="21"/>
        <v>-4990</v>
      </c>
      <c r="G511" t="s">
        <v>8220</v>
      </c>
      <c r="H511" t="s">
        <v>8224</v>
      </c>
      <c r="I511" t="s">
        <v>8246</v>
      </c>
      <c r="J511">
        <v>1435504170</v>
      </c>
      <c r="K511">
        <v>1432912170</v>
      </c>
      <c r="L511" t="b">
        <v>0</v>
      </c>
      <c r="M511">
        <v>1</v>
      </c>
      <c r="N511" t="b">
        <v>0</v>
      </c>
      <c r="O511" t="s">
        <v>8268</v>
      </c>
      <c r="P511">
        <f t="shared" si="22"/>
        <v>2015</v>
      </c>
      <c r="Q511" s="11">
        <f t="shared" si="23"/>
        <v>42153.631597222222</v>
      </c>
    </row>
    <row r="512" spans="1:17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s="8">
        <f t="shared" si="21"/>
        <v>-14000</v>
      </c>
      <c r="G512" t="s">
        <v>8220</v>
      </c>
      <c r="H512" t="s">
        <v>8223</v>
      </c>
      <c r="I512" t="s">
        <v>8245</v>
      </c>
      <c r="J512">
        <v>1456805639</v>
      </c>
      <c r="K512">
        <v>1454213639</v>
      </c>
      <c r="L512" t="b">
        <v>0</v>
      </c>
      <c r="M512">
        <v>0</v>
      </c>
      <c r="N512" t="b">
        <v>0</v>
      </c>
      <c r="O512" t="s">
        <v>8268</v>
      </c>
      <c r="P512">
        <f t="shared" si="22"/>
        <v>2016</v>
      </c>
      <c r="Q512" s="11">
        <f t="shared" si="23"/>
        <v>42400.176377314812</v>
      </c>
    </row>
    <row r="513" spans="1:17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s="8">
        <f t="shared" si="21"/>
        <v>-4850</v>
      </c>
      <c r="G513" t="s">
        <v>8220</v>
      </c>
      <c r="H513" t="s">
        <v>8223</v>
      </c>
      <c r="I513" t="s">
        <v>8245</v>
      </c>
      <c r="J513">
        <v>1365228982</v>
      </c>
      <c r="K513">
        <v>1362640582</v>
      </c>
      <c r="L513" t="b">
        <v>0</v>
      </c>
      <c r="M513">
        <v>5</v>
      </c>
      <c r="N513" t="b">
        <v>0</v>
      </c>
      <c r="O513" t="s">
        <v>8268</v>
      </c>
      <c r="P513">
        <f t="shared" si="22"/>
        <v>2013</v>
      </c>
      <c r="Q513" s="11">
        <f t="shared" si="23"/>
        <v>41340.303032407406</v>
      </c>
    </row>
    <row r="514" spans="1:17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s="8">
        <f t="shared" si="21"/>
        <v>-7989</v>
      </c>
      <c r="G514" t="s">
        <v>8220</v>
      </c>
      <c r="H514" t="s">
        <v>8223</v>
      </c>
      <c r="I514" t="s">
        <v>8245</v>
      </c>
      <c r="J514">
        <v>1479667727</v>
      </c>
      <c r="K514">
        <v>1475776127</v>
      </c>
      <c r="L514" t="b">
        <v>0</v>
      </c>
      <c r="M514">
        <v>2</v>
      </c>
      <c r="N514" t="b">
        <v>0</v>
      </c>
      <c r="O514" t="s">
        <v>8268</v>
      </c>
      <c r="P514">
        <f t="shared" si="22"/>
        <v>2016</v>
      </c>
      <c r="Q514" s="11">
        <f t="shared" si="23"/>
        <v>42649.742210648154</v>
      </c>
    </row>
    <row r="515" spans="1:17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s="8">
        <f t="shared" ref="F515:F578" si="24">E515-D515</f>
        <v>-43038</v>
      </c>
      <c r="G515" t="s">
        <v>8220</v>
      </c>
      <c r="H515" t="s">
        <v>8223</v>
      </c>
      <c r="I515" t="s">
        <v>8245</v>
      </c>
      <c r="J515">
        <v>1471244400</v>
      </c>
      <c r="K515">
        <v>1467387705</v>
      </c>
      <c r="L515" t="b">
        <v>0</v>
      </c>
      <c r="M515">
        <v>68</v>
      </c>
      <c r="N515" t="b">
        <v>0</v>
      </c>
      <c r="O515" t="s">
        <v>8268</v>
      </c>
      <c r="P515">
        <f t="shared" ref="P515:P578" si="25">YEAR(Q515)</f>
        <v>2016</v>
      </c>
      <c r="Q515" s="11">
        <f t="shared" ref="Q515:Q578" si="26">(((K515/60)/60)/24)+DATE(1970,1,1)</f>
        <v>42552.653993055559</v>
      </c>
    </row>
    <row r="516" spans="1:17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s="8">
        <f t="shared" si="24"/>
        <v>-1450</v>
      </c>
      <c r="G516" t="s">
        <v>8220</v>
      </c>
      <c r="H516" t="s">
        <v>8228</v>
      </c>
      <c r="I516" t="s">
        <v>8250</v>
      </c>
      <c r="J516">
        <v>1407595447</v>
      </c>
      <c r="K516">
        <v>1405003447</v>
      </c>
      <c r="L516" t="b">
        <v>0</v>
      </c>
      <c r="M516">
        <v>3</v>
      </c>
      <c r="N516" t="b">
        <v>0</v>
      </c>
      <c r="O516" t="s">
        <v>8268</v>
      </c>
      <c r="P516">
        <f t="shared" si="25"/>
        <v>2014</v>
      </c>
      <c r="Q516" s="11">
        <f t="shared" si="26"/>
        <v>41830.613969907405</v>
      </c>
    </row>
    <row r="517" spans="1:17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s="8">
        <f t="shared" si="24"/>
        <v>-72349</v>
      </c>
      <c r="G517" t="s">
        <v>8220</v>
      </c>
      <c r="H517" t="s">
        <v>8223</v>
      </c>
      <c r="I517" t="s">
        <v>8245</v>
      </c>
      <c r="J517">
        <v>1451389601</v>
      </c>
      <c r="K517">
        <v>1447933601</v>
      </c>
      <c r="L517" t="b">
        <v>0</v>
      </c>
      <c r="M517">
        <v>34</v>
      </c>
      <c r="N517" t="b">
        <v>0</v>
      </c>
      <c r="O517" t="s">
        <v>8268</v>
      </c>
      <c r="P517">
        <f t="shared" si="25"/>
        <v>2015</v>
      </c>
      <c r="Q517" s="11">
        <f t="shared" si="26"/>
        <v>42327.490752314814</v>
      </c>
    </row>
    <row r="518" spans="1:17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s="8">
        <f t="shared" si="24"/>
        <v>-5000</v>
      </c>
      <c r="G518" t="s">
        <v>8220</v>
      </c>
      <c r="H518" t="s">
        <v>8224</v>
      </c>
      <c r="I518" t="s">
        <v>8246</v>
      </c>
      <c r="J518">
        <v>1432752080</v>
      </c>
      <c r="K518">
        <v>1427568080</v>
      </c>
      <c r="L518" t="b">
        <v>0</v>
      </c>
      <c r="M518">
        <v>0</v>
      </c>
      <c r="N518" t="b">
        <v>0</v>
      </c>
      <c r="O518" t="s">
        <v>8268</v>
      </c>
      <c r="P518">
        <f t="shared" si="25"/>
        <v>2015</v>
      </c>
      <c r="Q518" s="11">
        <f t="shared" si="26"/>
        <v>42091.778703703705</v>
      </c>
    </row>
    <row r="519" spans="1:17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s="8">
        <f t="shared" si="24"/>
        <v>-14795</v>
      </c>
      <c r="G519" t="s">
        <v>8220</v>
      </c>
      <c r="H519" t="s">
        <v>8223</v>
      </c>
      <c r="I519" t="s">
        <v>8245</v>
      </c>
      <c r="J519">
        <v>1486046761</v>
      </c>
      <c r="K519">
        <v>1483454761</v>
      </c>
      <c r="L519" t="b">
        <v>0</v>
      </c>
      <c r="M519">
        <v>3</v>
      </c>
      <c r="N519" t="b">
        <v>0</v>
      </c>
      <c r="O519" t="s">
        <v>8268</v>
      </c>
      <c r="P519">
        <f t="shared" si="25"/>
        <v>2017</v>
      </c>
      <c r="Q519" s="11">
        <f t="shared" si="26"/>
        <v>42738.615289351852</v>
      </c>
    </row>
    <row r="520" spans="1:17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s="8">
        <f t="shared" si="24"/>
        <v>-7175</v>
      </c>
      <c r="G520" t="s">
        <v>8220</v>
      </c>
      <c r="H520" t="s">
        <v>8223</v>
      </c>
      <c r="I520" t="s">
        <v>8245</v>
      </c>
      <c r="J520">
        <v>1441550760</v>
      </c>
      <c r="K520">
        <v>1438958824</v>
      </c>
      <c r="L520" t="b">
        <v>0</v>
      </c>
      <c r="M520">
        <v>0</v>
      </c>
      <c r="N520" t="b">
        <v>0</v>
      </c>
      <c r="O520" t="s">
        <v>8268</v>
      </c>
      <c r="P520">
        <f t="shared" si="25"/>
        <v>2015</v>
      </c>
      <c r="Q520" s="11">
        <f t="shared" si="26"/>
        <v>42223.616018518514</v>
      </c>
    </row>
    <row r="521" spans="1:17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s="8">
        <f t="shared" si="24"/>
        <v>-9255</v>
      </c>
      <c r="G521" t="s">
        <v>8220</v>
      </c>
      <c r="H521" t="s">
        <v>8223</v>
      </c>
      <c r="I521" t="s">
        <v>8245</v>
      </c>
      <c r="J521">
        <v>1354699421</v>
      </c>
      <c r="K521">
        <v>1352107421</v>
      </c>
      <c r="L521" t="b">
        <v>0</v>
      </c>
      <c r="M521">
        <v>70</v>
      </c>
      <c r="N521" t="b">
        <v>0</v>
      </c>
      <c r="O521" t="s">
        <v>8268</v>
      </c>
      <c r="P521">
        <f t="shared" si="25"/>
        <v>2012</v>
      </c>
      <c r="Q521" s="11">
        <f t="shared" si="26"/>
        <v>41218.391446759262</v>
      </c>
    </row>
    <row r="522" spans="1:17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s="8">
        <f t="shared" si="24"/>
        <v>105</v>
      </c>
      <c r="G522" t="s">
        <v>8218</v>
      </c>
      <c r="H522" t="s">
        <v>8224</v>
      </c>
      <c r="I522" t="s">
        <v>8246</v>
      </c>
      <c r="J522">
        <v>1449766261</v>
      </c>
      <c r="K522">
        <v>1447174261</v>
      </c>
      <c r="L522" t="b">
        <v>0</v>
      </c>
      <c r="M522">
        <v>34</v>
      </c>
      <c r="N522" t="b">
        <v>1</v>
      </c>
      <c r="O522" t="s">
        <v>8269</v>
      </c>
      <c r="P522">
        <f t="shared" si="25"/>
        <v>2015</v>
      </c>
      <c r="Q522" s="11">
        <f t="shared" si="26"/>
        <v>42318.702094907407</v>
      </c>
    </row>
    <row r="523" spans="1:17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s="8">
        <f t="shared" si="24"/>
        <v>232</v>
      </c>
      <c r="G523" t="s">
        <v>8218</v>
      </c>
      <c r="H523" t="s">
        <v>8223</v>
      </c>
      <c r="I523" t="s">
        <v>8245</v>
      </c>
      <c r="J523">
        <v>1477976340</v>
      </c>
      <c r="K523">
        <v>1475460819</v>
      </c>
      <c r="L523" t="b">
        <v>0</v>
      </c>
      <c r="M523">
        <v>56</v>
      </c>
      <c r="N523" t="b">
        <v>1</v>
      </c>
      <c r="O523" t="s">
        <v>8269</v>
      </c>
      <c r="P523">
        <f t="shared" si="25"/>
        <v>2016</v>
      </c>
      <c r="Q523" s="11">
        <f t="shared" si="26"/>
        <v>42646.092812499999</v>
      </c>
    </row>
    <row r="524" spans="1:17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s="8">
        <f t="shared" si="24"/>
        <v>440</v>
      </c>
      <c r="G524" t="s">
        <v>8218</v>
      </c>
      <c r="H524" t="s">
        <v>8223</v>
      </c>
      <c r="I524" t="s">
        <v>8245</v>
      </c>
      <c r="J524">
        <v>1458518325</v>
      </c>
      <c r="K524">
        <v>1456793925</v>
      </c>
      <c r="L524" t="b">
        <v>0</v>
      </c>
      <c r="M524">
        <v>31</v>
      </c>
      <c r="N524" t="b">
        <v>1</v>
      </c>
      <c r="O524" t="s">
        <v>8269</v>
      </c>
      <c r="P524">
        <f t="shared" si="25"/>
        <v>2016</v>
      </c>
      <c r="Q524" s="11">
        <f t="shared" si="26"/>
        <v>42430.040798611109</v>
      </c>
    </row>
    <row r="525" spans="1:17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s="8">
        <f t="shared" si="24"/>
        <v>1030</v>
      </c>
      <c r="G525" t="s">
        <v>8218</v>
      </c>
      <c r="H525" t="s">
        <v>8223</v>
      </c>
      <c r="I525" t="s">
        <v>8245</v>
      </c>
      <c r="J525">
        <v>1442805076</v>
      </c>
      <c r="K525">
        <v>1440213076</v>
      </c>
      <c r="L525" t="b">
        <v>0</v>
      </c>
      <c r="M525">
        <v>84</v>
      </c>
      <c r="N525" t="b">
        <v>1</v>
      </c>
      <c r="O525" t="s">
        <v>8269</v>
      </c>
      <c r="P525">
        <f t="shared" si="25"/>
        <v>2015</v>
      </c>
      <c r="Q525" s="11">
        <f t="shared" si="26"/>
        <v>42238.13282407407</v>
      </c>
    </row>
    <row r="526" spans="1:17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s="8">
        <f t="shared" si="24"/>
        <v>303.55000000000018</v>
      </c>
      <c r="G526" t="s">
        <v>8218</v>
      </c>
      <c r="H526" t="s">
        <v>8224</v>
      </c>
      <c r="I526" t="s">
        <v>8246</v>
      </c>
      <c r="J526">
        <v>1464801169</v>
      </c>
      <c r="K526">
        <v>1462209169</v>
      </c>
      <c r="L526" t="b">
        <v>0</v>
      </c>
      <c r="M526">
        <v>130</v>
      </c>
      <c r="N526" t="b">
        <v>1</v>
      </c>
      <c r="O526" t="s">
        <v>8269</v>
      </c>
      <c r="P526">
        <f t="shared" si="25"/>
        <v>2016</v>
      </c>
      <c r="Q526" s="11">
        <f t="shared" si="26"/>
        <v>42492.717233796298</v>
      </c>
    </row>
    <row r="527" spans="1:17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s="8">
        <f t="shared" si="24"/>
        <v>0</v>
      </c>
      <c r="G527" t="s">
        <v>8218</v>
      </c>
      <c r="H527" t="s">
        <v>8223</v>
      </c>
      <c r="I527" t="s">
        <v>8245</v>
      </c>
      <c r="J527">
        <v>1410601041</v>
      </c>
      <c r="K527">
        <v>1406713041</v>
      </c>
      <c r="L527" t="b">
        <v>0</v>
      </c>
      <c r="M527">
        <v>12</v>
      </c>
      <c r="N527" t="b">
        <v>1</v>
      </c>
      <c r="O527" t="s">
        <v>8269</v>
      </c>
      <c r="P527">
        <f t="shared" si="25"/>
        <v>2014</v>
      </c>
      <c r="Q527" s="11">
        <f t="shared" si="26"/>
        <v>41850.400937500002</v>
      </c>
    </row>
    <row r="528" spans="1:17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s="8">
        <f t="shared" si="24"/>
        <v>210</v>
      </c>
      <c r="G528" t="s">
        <v>8218</v>
      </c>
      <c r="H528" t="s">
        <v>8224</v>
      </c>
      <c r="I528" t="s">
        <v>8246</v>
      </c>
      <c r="J528">
        <v>1438966800</v>
      </c>
      <c r="K528">
        <v>1436278344</v>
      </c>
      <c r="L528" t="b">
        <v>0</v>
      </c>
      <c r="M528">
        <v>23</v>
      </c>
      <c r="N528" t="b">
        <v>1</v>
      </c>
      <c r="O528" t="s">
        <v>8269</v>
      </c>
      <c r="P528">
        <f t="shared" si="25"/>
        <v>2015</v>
      </c>
      <c r="Q528" s="11">
        <f t="shared" si="26"/>
        <v>42192.591944444444</v>
      </c>
    </row>
    <row r="529" spans="1:17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s="8">
        <f t="shared" si="24"/>
        <v>85</v>
      </c>
      <c r="G529" t="s">
        <v>8218</v>
      </c>
      <c r="H529" t="s">
        <v>8223</v>
      </c>
      <c r="I529" t="s">
        <v>8245</v>
      </c>
      <c r="J529">
        <v>1487347500</v>
      </c>
      <c r="K529">
        <v>1484715366</v>
      </c>
      <c r="L529" t="b">
        <v>0</v>
      </c>
      <c r="M529">
        <v>158</v>
      </c>
      <c r="N529" t="b">
        <v>1</v>
      </c>
      <c r="O529" t="s">
        <v>8269</v>
      </c>
      <c r="P529">
        <f t="shared" si="25"/>
        <v>2017</v>
      </c>
      <c r="Q529" s="11">
        <f t="shared" si="26"/>
        <v>42753.205625000002</v>
      </c>
    </row>
    <row r="530" spans="1:17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s="8">
        <f t="shared" si="24"/>
        <v>180</v>
      </c>
      <c r="G530" t="s">
        <v>8218</v>
      </c>
      <c r="H530" t="s">
        <v>8223</v>
      </c>
      <c r="I530" t="s">
        <v>8245</v>
      </c>
      <c r="J530">
        <v>1434921600</v>
      </c>
      <c r="K530">
        <v>1433109907</v>
      </c>
      <c r="L530" t="b">
        <v>0</v>
      </c>
      <c r="M530">
        <v>30</v>
      </c>
      <c r="N530" t="b">
        <v>1</v>
      </c>
      <c r="O530" t="s">
        <v>8269</v>
      </c>
      <c r="P530">
        <f t="shared" si="25"/>
        <v>2015</v>
      </c>
      <c r="Q530" s="11">
        <f t="shared" si="26"/>
        <v>42155.920219907406</v>
      </c>
    </row>
    <row r="531" spans="1:17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s="8">
        <f t="shared" si="24"/>
        <v>365</v>
      </c>
      <c r="G531" t="s">
        <v>8218</v>
      </c>
      <c r="H531" t="s">
        <v>8228</v>
      </c>
      <c r="I531" t="s">
        <v>8250</v>
      </c>
      <c r="J531">
        <v>1484110800</v>
      </c>
      <c r="K531">
        <v>1482281094</v>
      </c>
      <c r="L531" t="b">
        <v>0</v>
      </c>
      <c r="M531">
        <v>18</v>
      </c>
      <c r="N531" t="b">
        <v>1</v>
      </c>
      <c r="O531" t="s">
        <v>8269</v>
      </c>
      <c r="P531">
        <f t="shared" si="25"/>
        <v>2016</v>
      </c>
      <c r="Q531" s="11">
        <f t="shared" si="26"/>
        <v>42725.031180555554</v>
      </c>
    </row>
    <row r="532" spans="1:17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s="8">
        <f t="shared" si="24"/>
        <v>265</v>
      </c>
      <c r="G532" t="s">
        <v>8218</v>
      </c>
      <c r="H532" t="s">
        <v>8223</v>
      </c>
      <c r="I532" t="s">
        <v>8245</v>
      </c>
      <c r="J532">
        <v>1435111200</v>
      </c>
      <c r="K532">
        <v>1433254268</v>
      </c>
      <c r="L532" t="b">
        <v>0</v>
      </c>
      <c r="M532">
        <v>29</v>
      </c>
      <c r="N532" t="b">
        <v>1</v>
      </c>
      <c r="O532" t="s">
        <v>8269</v>
      </c>
      <c r="P532">
        <f t="shared" si="25"/>
        <v>2015</v>
      </c>
      <c r="Q532" s="11">
        <f t="shared" si="26"/>
        <v>42157.591064814813</v>
      </c>
    </row>
    <row r="533" spans="1:17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s="8">
        <f t="shared" si="24"/>
        <v>0</v>
      </c>
      <c r="G533" t="s">
        <v>8218</v>
      </c>
      <c r="H533" t="s">
        <v>8223</v>
      </c>
      <c r="I533" t="s">
        <v>8245</v>
      </c>
      <c r="J533">
        <v>1481957940</v>
      </c>
      <c r="K533">
        <v>1478050429</v>
      </c>
      <c r="L533" t="b">
        <v>0</v>
      </c>
      <c r="M533">
        <v>31</v>
      </c>
      <c r="N533" t="b">
        <v>1</v>
      </c>
      <c r="O533" t="s">
        <v>8269</v>
      </c>
      <c r="P533">
        <f t="shared" si="25"/>
        <v>2016</v>
      </c>
      <c r="Q533" s="11">
        <f t="shared" si="26"/>
        <v>42676.065150462964</v>
      </c>
    </row>
    <row r="534" spans="1:17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s="8">
        <f t="shared" si="24"/>
        <v>2325</v>
      </c>
      <c r="G534" t="s">
        <v>8218</v>
      </c>
      <c r="H534" t="s">
        <v>8223</v>
      </c>
      <c r="I534" t="s">
        <v>8245</v>
      </c>
      <c r="J534">
        <v>1463098208</v>
      </c>
      <c r="K534">
        <v>1460506208</v>
      </c>
      <c r="L534" t="b">
        <v>0</v>
      </c>
      <c r="M534">
        <v>173</v>
      </c>
      <c r="N534" t="b">
        <v>1</v>
      </c>
      <c r="O534" t="s">
        <v>8269</v>
      </c>
      <c r="P534">
        <f t="shared" si="25"/>
        <v>2016</v>
      </c>
      <c r="Q534" s="11">
        <f t="shared" si="26"/>
        <v>42473.007037037038</v>
      </c>
    </row>
    <row r="535" spans="1:17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s="8">
        <f t="shared" si="24"/>
        <v>4</v>
      </c>
      <c r="G535" t="s">
        <v>8218</v>
      </c>
      <c r="H535" t="s">
        <v>8224</v>
      </c>
      <c r="I535" t="s">
        <v>8246</v>
      </c>
      <c r="J535">
        <v>1463394365</v>
      </c>
      <c r="K535">
        <v>1461320765</v>
      </c>
      <c r="L535" t="b">
        <v>0</v>
      </c>
      <c r="M535">
        <v>17</v>
      </c>
      <c r="N535" t="b">
        <v>1</v>
      </c>
      <c r="O535" t="s">
        <v>8269</v>
      </c>
      <c r="P535">
        <f t="shared" si="25"/>
        <v>2016</v>
      </c>
      <c r="Q535" s="11">
        <f t="shared" si="26"/>
        <v>42482.43478009259</v>
      </c>
    </row>
    <row r="536" spans="1:17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s="8">
        <f t="shared" si="24"/>
        <v>700</v>
      </c>
      <c r="G536" t="s">
        <v>8218</v>
      </c>
      <c r="H536" t="s">
        <v>8233</v>
      </c>
      <c r="I536" t="s">
        <v>8253</v>
      </c>
      <c r="J536">
        <v>1446418800</v>
      </c>
      <c r="K536">
        <v>1443036470</v>
      </c>
      <c r="L536" t="b">
        <v>0</v>
      </c>
      <c r="M536">
        <v>48</v>
      </c>
      <c r="N536" t="b">
        <v>1</v>
      </c>
      <c r="O536" t="s">
        <v>8269</v>
      </c>
      <c r="P536">
        <f t="shared" si="25"/>
        <v>2015</v>
      </c>
      <c r="Q536" s="11">
        <f t="shared" si="26"/>
        <v>42270.810995370368</v>
      </c>
    </row>
    <row r="537" spans="1:17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s="8">
        <f t="shared" si="24"/>
        <v>50</v>
      </c>
      <c r="G537" t="s">
        <v>8218</v>
      </c>
      <c r="H537" t="s">
        <v>8224</v>
      </c>
      <c r="I537" t="s">
        <v>8246</v>
      </c>
      <c r="J537">
        <v>1483707905</v>
      </c>
      <c r="K537">
        <v>1481115905</v>
      </c>
      <c r="L537" t="b">
        <v>0</v>
      </c>
      <c r="M537">
        <v>59</v>
      </c>
      <c r="N537" t="b">
        <v>1</v>
      </c>
      <c r="O537" t="s">
        <v>8269</v>
      </c>
      <c r="P537">
        <f t="shared" si="25"/>
        <v>2016</v>
      </c>
      <c r="Q537" s="11">
        <f t="shared" si="26"/>
        <v>42711.545196759253</v>
      </c>
    </row>
    <row r="538" spans="1:17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s="8">
        <f t="shared" si="24"/>
        <v>602.5</v>
      </c>
      <c r="G538" t="s">
        <v>8218</v>
      </c>
      <c r="H538" t="s">
        <v>8224</v>
      </c>
      <c r="I538" t="s">
        <v>8246</v>
      </c>
      <c r="J538">
        <v>1438624800</v>
      </c>
      <c r="K538">
        <v>1435133807</v>
      </c>
      <c r="L538" t="b">
        <v>0</v>
      </c>
      <c r="M538">
        <v>39</v>
      </c>
      <c r="N538" t="b">
        <v>1</v>
      </c>
      <c r="O538" t="s">
        <v>8269</v>
      </c>
      <c r="P538">
        <f t="shared" si="25"/>
        <v>2015</v>
      </c>
      <c r="Q538" s="11">
        <f t="shared" si="26"/>
        <v>42179.344988425932</v>
      </c>
    </row>
    <row r="539" spans="1:17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s="8">
        <f t="shared" si="24"/>
        <v>410</v>
      </c>
      <c r="G539" t="s">
        <v>8218</v>
      </c>
      <c r="H539" t="s">
        <v>8223</v>
      </c>
      <c r="I539" t="s">
        <v>8245</v>
      </c>
      <c r="J539">
        <v>1446665191</v>
      </c>
      <c r="K539">
        <v>1444069591</v>
      </c>
      <c r="L539" t="b">
        <v>0</v>
      </c>
      <c r="M539">
        <v>59</v>
      </c>
      <c r="N539" t="b">
        <v>1</v>
      </c>
      <c r="O539" t="s">
        <v>8269</v>
      </c>
      <c r="P539">
        <f t="shared" si="25"/>
        <v>2015</v>
      </c>
      <c r="Q539" s="11">
        <f t="shared" si="26"/>
        <v>42282.768414351856</v>
      </c>
    </row>
    <row r="540" spans="1:17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s="8">
        <f t="shared" si="24"/>
        <v>10121</v>
      </c>
      <c r="G540" t="s">
        <v>8218</v>
      </c>
      <c r="H540" t="s">
        <v>8223</v>
      </c>
      <c r="I540" t="s">
        <v>8245</v>
      </c>
      <c r="J540">
        <v>1463166263</v>
      </c>
      <c r="K540">
        <v>1460574263</v>
      </c>
      <c r="L540" t="b">
        <v>0</v>
      </c>
      <c r="M540">
        <v>60</v>
      </c>
      <c r="N540" t="b">
        <v>1</v>
      </c>
      <c r="O540" t="s">
        <v>8269</v>
      </c>
      <c r="P540">
        <f t="shared" si="25"/>
        <v>2016</v>
      </c>
      <c r="Q540" s="11">
        <f t="shared" si="26"/>
        <v>42473.794710648144</v>
      </c>
    </row>
    <row r="541" spans="1:17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s="8">
        <f t="shared" si="24"/>
        <v>3.2200000000000273</v>
      </c>
      <c r="G541" t="s">
        <v>8218</v>
      </c>
      <c r="H541" t="s">
        <v>8224</v>
      </c>
      <c r="I541" t="s">
        <v>8246</v>
      </c>
      <c r="J541">
        <v>1467681107</v>
      </c>
      <c r="K541">
        <v>1465866707</v>
      </c>
      <c r="L541" t="b">
        <v>0</v>
      </c>
      <c r="M541">
        <v>20</v>
      </c>
      <c r="N541" t="b">
        <v>1</v>
      </c>
      <c r="O541" t="s">
        <v>8269</v>
      </c>
      <c r="P541">
        <f t="shared" si="25"/>
        <v>2016</v>
      </c>
      <c r="Q541" s="11">
        <f t="shared" si="26"/>
        <v>42535.049849537041</v>
      </c>
    </row>
    <row r="542" spans="1:17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s="8">
        <f t="shared" si="24"/>
        <v>-14999</v>
      </c>
      <c r="G542" t="s">
        <v>8220</v>
      </c>
      <c r="H542" t="s">
        <v>8223</v>
      </c>
      <c r="I542" t="s">
        <v>8245</v>
      </c>
      <c r="J542">
        <v>1423078606</v>
      </c>
      <c r="K542">
        <v>1420486606</v>
      </c>
      <c r="L542" t="b">
        <v>0</v>
      </c>
      <c r="M542">
        <v>1</v>
      </c>
      <c r="N542" t="b">
        <v>0</v>
      </c>
      <c r="O542" t="s">
        <v>8270</v>
      </c>
      <c r="P542">
        <f t="shared" si="25"/>
        <v>2015</v>
      </c>
      <c r="Q542" s="11">
        <f t="shared" si="26"/>
        <v>42009.817199074074</v>
      </c>
    </row>
    <row r="543" spans="1:17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s="8">
        <f t="shared" si="24"/>
        <v>-4475</v>
      </c>
      <c r="G543" t="s">
        <v>8220</v>
      </c>
      <c r="H543" t="s">
        <v>8223</v>
      </c>
      <c r="I543" t="s">
        <v>8245</v>
      </c>
      <c r="J543">
        <v>1446080834</v>
      </c>
      <c r="K543">
        <v>1443488834</v>
      </c>
      <c r="L543" t="b">
        <v>0</v>
      </c>
      <c r="M543">
        <v>1</v>
      </c>
      <c r="N543" t="b">
        <v>0</v>
      </c>
      <c r="O543" t="s">
        <v>8270</v>
      </c>
      <c r="P543">
        <f t="shared" si="25"/>
        <v>2015</v>
      </c>
      <c r="Q543" s="11">
        <f t="shared" si="26"/>
        <v>42276.046689814815</v>
      </c>
    </row>
    <row r="544" spans="1:17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s="8">
        <f t="shared" si="24"/>
        <v>-249999</v>
      </c>
      <c r="G544" t="s">
        <v>8220</v>
      </c>
      <c r="H544" t="s">
        <v>8223</v>
      </c>
      <c r="I544" t="s">
        <v>8245</v>
      </c>
      <c r="J544">
        <v>1462293716</v>
      </c>
      <c r="K544">
        <v>1457113316</v>
      </c>
      <c r="L544" t="b">
        <v>0</v>
      </c>
      <c r="M544">
        <v>1</v>
      </c>
      <c r="N544" t="b">
        <v>0</v>
      </c>
      <c r="O544" t="s">
        <v>8270</v>
      </c>
      <c r="P544">
        <f t="shared" si="25"/>
        <v>2016</v>
      </c>
      <c r="Q544" s="11">
        <f t="shared" si="26"/>
        <v>42433.737453703703</v>
      </c>
    </row>
    <row r="545" spans="1:17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s="8">
        <f t="shared" si="24"/>
        <v>-21930</v>
      </c>
      <c r="G545" t="s">
        <v>8220</v>
      </c>
      <c r="H545" t="s">
        <v>8225</v>
      </c>
      <c r="I545" t="s">
        <v>8247</v>
      </c>
      <c r="J545">
        <v>1414807962</v>
      </c>
      <c r="K545">
        <v>1412215962</v>
      </c>
      <c r="L545" t="b">
        <v>0</v>
      </c>
      <c r="M545">
        <v>2</v>
      </c>
      <c r="N545" t="b">
        <v>0</v>
      </c>
      <c r="O545" t="s">
        <v>8270</v>
      </c>
      <c r="P545">
        <f t="shared" si="25"/>
        <v>2014</v>
      </c>
      <c r="Q545" s="11">
        <f t="shared" si="26"/>
        <v>41914.092152777775</v>
      </c>
    </row>
    <row r="546" spans="1:17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s="8">
        <f t="shared" si="24"/>
        <v>-494</v>
      </c>
      <c r="G546" t="s">
        <v>8220</v>
      </c>
      <c r="H546" t="s">
        <v>8223</v>
      </c>
      <c r="I546" t="s">
        <v>8245</v>
      </c>
      <c r="J546">
        <v>1467647160</v>
      </c>
      <c r="K546">
        <v>1465055160</v>
      </c>
      <c r="L546" t="b">
        <v>0</v>
      </c>
      <c r="M546">
        <v>2</v>
      </c>
      <c r="N546" t="b">
        <v>0</v>
      </c>
      <c r="O546" t="s">
        <v>8270</v>
      </c>
      <c r="P546">
        <f t="shared" si="25"/>
        <v>2016</v>
      </c>
      <c r="Q546" s="11">
        <f t="shared" si="26"/>
        <v>42525.656944444447</v>
      </c>
    </row>
    <row r="547" spans="1:17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s="8">
        <f t="shared" si="24"/>
        <v>-36308</v>
      </c>
      <c r="G547" t="s">
        <v>8220</v>
      </c>
      <c r="H547" t="s">
        <v>8229</v>
      </c>
      <c r="I547" t="s">
        <v>8248</v>
      </c>
      <c r="J547">
        <v>1447600389</v>
      </c>
      <c r="K547">
        <v>1444140789</v>
      </c>
      <c r="L547" t="b">
        <v>0</v>
      </c>
      <c r="M547">
        <v>34</v>
      </c>
      <c r="N547" t="b">
        <v>0</v>
      </c>
      <c r="O547" t="s">
        <v>8270</v>
      </c>
      <c r="P547">
        <f t="shared" si="25"/>
        <v>2015</v>
      </c>
      <c r="Q547" s="11">
        <f t="shared" si="26"/>
        <v>42283.592465277776</v>
      </c>
    </row>
    <row r="548" spans="1:17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s="8">
        <f t="shared" si="24"/>
        <v>-59948</v>
      </c>
      <c r="G548" t="s">
        <v>8220</v>
      </c>
      <c r="H548" t="s">
        <v>8223</v>
      </c>
      <c r="I548" t="s">
        <v>8245</v>
      </c>
      <c r="J548">
        <v>1445097715</v>
      </c>
      <c r="K548">
        <v>1441209715</v>
      </c>
      <c r="L548" t="b">
        <v>0</v>
      </c>
      <c r="M548">
        <v>2</v>
      </c>
      <c r="N548" t="b">
        <v>0</v>
      </c>
      <c r="O548" t="s">
        <v>8270</v>
      </c>
      <c r="P548">
        <f t="shared" si="25"/>
        <v>2015</v>
      </c>
      <c r="Q548" s="11">
        <f t="shared" si="26"/>
        <v>42249.667997685188</v>
      </c>
    </row>
    <row r="549" spans="1:17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s="8">
        <f t="shared" si="24"/>
        <v>-7500</v>
      </c>
      <c r="G549" t="s">
        <v>8220</v>
      </c>
      <c r="H549" t="s">
        <v>8224</v>
      </c>
      <c r="I549" t="s">
        <v>8246</v>
      </c>
      <c r="J549">
        <v>1455122564</v>
      </c>
      <c r="K549">
        <v>1452530564</v>
      </c>
      <c r="L549" t="b">
        <v>0</v>
      </c>
      <c r="M549">
        <v>0</v>
      </c>
      <c r="N549" t="b">
        <v>0</v>
      </c>
      <c r="O549" t="s">
        <v>8270</v>
      </c>
      <c r="P549">
        <f t="shared" si="25"/>
        <v>2016</v>
      </c>
      <c r="Q549" s="11">
        <f t="shared" si="26"/>
        <v>42380.696342592593</v>
      </c>
    </row>
    <row r="550" spans="1:17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s="8">
        <f t="shared" si="24"/>
        <v>-9991</v>
      </c>
      <c r="G550" t="s">
        <v>8220</v>
      </c>
      <c r="H550" t="s">
        <v>8224</v>
      </c>
      <c r="I550" t="s">
        <v>8246</v>
      </c>
      <c r="J550">
        <v>1446154848</v>
      </c>
      <c r="K550">
        <v>1443562848</v>
      </c>
      <c r="L550" t="b">
        <v>0</v>
      </c>
      <c r="M550">
        <v>1</v>
      </c>
      <c r="N550" t="b">
        <v>0</v>
      </c>
      <c r="O550" t="s">
        <v>8270</v>
      </c>
      <c r="P550">
        <f t="shared" si="25"/>
        <v>2015</v>
      </c>
      <c r="Q550" s="11">
        <f t="shared" si="26"/>
        <v>42276.903333333335</v>
      </c>
    </row>
    <row r="551" spans="1:17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s="8">
        <f t="shared" si="24"/>
        <v>-2432</v>
      </c>
      <c r="G551" t="s">
        <v>8220</v>
      </c>
      <c r="H551" t="s">
        <v>8224</v>
      </c>
      <c r="I551" t="s">
        <v>8246</v>
      </c>
      <c r="J551">
        <v>1436368622</v>
      </c>
      <c r="K551">
        <v>1433776622</v>
      </c>
      <c r="L551" t="b">
        <v>0</v>
      </c>
      <c r="M551">
        <v>8</v>
      </c>
      <c r="N551" t="b">
        <v>0</v>
      </c>
      <c r="O551" t="s">
        <v>8270</v>
      </c>
      <c r="P551">
        <f t="shared" si="25"/>
        <v>2015</v>
      </c>
      <c r="Q551" s="11">
        <f t="shared" si="26"/>
        <v>42163.636828703704</v>
      </c>
    </row>
    <row r="552" spans="1:17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s="8">
        <f t="shared" si="24"/>
        <v>-4965</v>
      </c>
      <c r="G552" t="s">
        <v>8220</v>
      </c>
      <c r="H552" t="s">
        <v>8228</v>
      </c>
      <c r="I552" t="s">
        <v>8250</v>
      </c>
      <c r="J552">
        <v>1485838800</v>
      </c>
      <c r="K552">
        <v>1484756245</v>
      </c>
      <c r="L552" t="b">
        <v>0</v>
      </c>
      <c r="M552">
        <v>4</v>
      </c>
      <c r="N552" t="b">
        <v>0</v>
      </c>
      <c r="O552" t="s">
        <v>8270</v>
      </c>
      <c r="P552">
        <f t="shared" si="25"/>
        <v>2017</v>
      </c>
      <c r="Q552" s="11">
        <f t="shared" si="26"/>
        <v>42753.678761574076</v>
      </c>
    </row>
    <row r="553" spans="1:17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s="8">
        <f t="shared" si="24"/>
        <v>-71219</v>
      </c>
      <c r="G553" t="s">
        <v>8220</v>
      </c>
      <c r="H553" t="s">
        <v>8223</v>
      </c>
      <c r="I553" t="s">
        <v>8245</v>
      </c>
      <c r="J553">
        <v>1438451580</v>
      </c>
      <c r="K553">
        <v>1434609424</v>
      </c>
      <c r="L553" t="b">
        <v>0</v>
      </c>
      <c r="M553">
        <v>28</v>
      </c>
      <c r="N553" t="b">
        <v>0</v>
      </c>
      <c r="O553" t="s">
        <v>8270</v>
      </c>
      <c r="P553">
        <f t="shared" si="25"/>
        <v>2015</v>
      </c>
      <c r="Q553" s="11">
        <f t="shared" si="26"/>
        <v>42173.275740740741</v>
      </c>
    </row>
    <row r="554" spans="1:17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s="8">
        <f t="shared" si="24"/>
        <v>-45000</v>
      </c>
      <c r="G554" t="s">
        <v>8220</v>
      </c>
      <c r="H554" t="s">
        <v>8228</v>
      </c>
      <c r="I554" t="s">
        <v>8250</v>
      </c>
      <c r="J554">
        <v>1452350896</v>
      </c>
      <c r="K554">
        <v>1447166896</v>
      </c>
      <c r="L554" t="b">
        <v>0</v>
      </c>
      <c r="M554">
        <v>0</v>
      </c>
      <c r="N554" t="b">
        <v>0</v>
      </c>
      <c r="O554" t="s">
        <v>8270</v>
      </c>
      <c r="P554">
        <f t="shared" si="25"/>
        <v>2015</v>
      </c>
      <c r="Q554" s="11">
        <f t="shared" si="26"/>
        <v>42318.616851851853</v>
      </c>
    </row>
    <row r="555" spans="1:17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s="8">
        <f t="shared" si="24"/>
        <v>-24877</v>
      </c>
      <c r="G555" t="s">
        <v>8220</v>
      </c>
      <c r="H555" t="s">
        <v>8223</v>
      </c>
      <c r="I555" t="s">
        <v>8245</v>
      </c>
      <c r="J555">
        <v>1415988991</v>
      </c>
      <c r="K555">
        <v>1413393391</v>
      </c>
      <c r="L555" t="b">
        <v>0</v>
      </c>
      <c r="M555">
        <v>6</v>
      </c>
      <c r="N555" t="b">
        <v>0</v>
      </c>
      <c r="O555" t="s">
        <v>8270</v>
      </c>
      <c r="P555">
        <f t="shared" si="25"/>
        <v>2014</v>
      </c>
      <c r="Q555" s="11">
        <f t="shared" si="26"/>
        <v>41927.71980324074</v>
      </c>
    </row>
    <row r="556" spans="1:17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s="8">
        <f t="shared" si="24"/>
        <v>-2454</v>
      </c>
      <c r="G556" t="s">
        <v>8220</v>
      </c>
      <c r="H556" t="s">
        <v>8223</v>
      </c>
      <c r="I556" t="s">
        <v>8245</v>
      </c>
      <c r="J556">
        <v>1413735972</v>
      </c>
      <c r="K556">
        <v>1411143972</v>
      </c>
      <c r="L556" t="b">
        <v>0</v>
      </c>
      <c r="M556">
        <v>22</v>
      </c>
      <c r="N556" t="b">
        <v>0</v>
      </c>
      <c r="O556" t="s">
        <v>8270</v>
      </c>
      <c r="P556">
        <f t="shared" si="25"/>
        <v>2014</v>
      </c>
      <c r="Q556" s="11">
        <f t="shared" si="26"/>
        <v>41901.684861111113</v>
      </c>
    </row>
    <row r="557" spans="1:17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s="8">
        <f t="shared" si="24"/>
        <v>-7500</v>
      </c>
      <c r="G557" t="s">
        <v>8220</v>
      </c>
      <c r="H557" t="s">
        <v>8224</v>
      </c>
      <c r="I557" t="s">
        <v>8246</v>
      </c>
      <c r="J557">
        <v>1465720143</v>
      </c>
      <c r="K557">
        <v>1463128143</v>
      </c>
      <c r="L557" t="b">
        <v>0</v>
      </c>
      <c r="M557">
        <v>0</v>
      </c>
      <c r="N557" t="b">
        <v>0</v>
      </c>
      <c r="O557" t="s">
        <v>8270</v>
      </c>
      <c r="P557">
        <f t="shared" si="25"/>
        <v>2016</v>
      </c>
      <c r="Q557" s="11">
        <f t="shared" si="26"/>
        <v>42503.353506944448</v>
      </c>
    </row>
    <row r="558" spans="1:17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s="8">
        <f t="shared" si="24"/>
        <v>-7800</v>
      </c>
      <c r="G558" t="s">
        <v>8220</v>
      </c>
      <c r="H558" t="s">
        <v>8223</v>
      </c>
      <c r="I558" t="s">
        <v>8245</v>
      </c>
      <c r="J558">
        <v>1452112717</v>
      </c>
      <c r="K558">
        <v>1449520717</v>
      </c>
      <c r="L558" t="b">
        <v>0</v>
      </c>
      <c r="M558">
        <v>1</v>
      </c>
      <c r="N558" t="b">
        <v>0</v>
      </c>
      <c r="O558" t="s">
        <v>8270</v>
      </c>
      <c r="P558">
        <f t="shared" si="25"/>
        <v>2015</v>
      </c>
      <c r="Q558" s="11">
        <f t="shared" si="26"/>
        <v>42345.860150462962</v>
      </c>
    </row>
    <row r="559" spans="1:17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s="8">
        <f t="shared" si="24"/>
        <v>-148634</v>
      </c>
      <c r="G559" t="s">
        <v>8220</v>
      </c>
      <c r="H559" t="s">
        <v>8235</v>
      </c>
      <c r="I559" t="s">
        <v>8248</v>
      </c>
      <c r="J559">
        <v>1480721803</v>
      </c>
      <c r="K559">
        <v>1478126203</v>
      </c>
      <c r="L559" t="b">
        <v>0</v>
      </c>
      <c r="M559">
        <v>20</v>
      </c>
      <c r="N559" t="b">
        <v>0</v>
      </c>
      <c r="O559" t="s">
        <v>8270</v>
      </c>
      <c r="P559">
        <f t="shared" si="25"/>
        <v>2016</v>
      </c>
      <c r="Q559" s="11">
        <f t="shared" si="26"/>
        <v>42676.942164351851</v>
      </c>
    </row>
    <row r="560" spans="1:17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s="8">
        <f t="shared" si="24"/>
        <v>-750</v>
      </c>
      <c r="G560" t="s">
        <v>8220</v>
      </c>
      <c r="H560" t="s">
        <v>8223</v>
      </c>
      <c r="I560" t="s">
        <v>8245</v>
      </c>
      <c r="J560">
        <v>1427227905</v>
      </c>
      <c r="K560">
        <v>1424639505</v>
      </c>
      <c r="L560" t="b">
        <v>0</v>
      </c>
      <c r="M560">
        <v>0</v>
      </c>
      <c r="N560" t="b">
        <v>0</v>
      </c>
      <c r="O560" t="s">
        <v>8270</v>
      </c>
      <c r="P560">
        <f t="shared" si="25"/>
        <v>2015</v>
      </c>
      <c r="Q560" s="11">
        <f t="shared" si="26"/>
        <v>42057.883159722223</v>
      </c>
    </row>
    <row r="561" spans="1:17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s="8">
        <f t="shared" si="24"/>
        <v>-239950</v>
      </c>
      <c r="G561" t="s">
        <v>8220</v>
      </c>
      <c r="H561" t="s">
        <v>8223</v>
      </c>
      <c r="I561" t="s">
        <v>8245</v>
      </c>
      <c r="J561">
        <v>1449989260</v>
      </c>
      <c r="K561">
        <v>1447397260</v>
      </c>
      <c r="L561" t="b">
        <v>0</v>
      </c>
      <c r="M561">
        <v>1</v>
      </c>
      <c r="N561" t="b">
        <v>0</v>
      </c>
      <c r="O561" t="s">
        <v>8270</v>
      </c>
      <c r="P561">
        <f t="shared" si="25"/>
        <v>2015</v>
      </c>
      <c r="Q561" s="11">
        <f t="shared" si="26"/>
        <v>42321.283101851848</v>
      </c>
    </row>
    <row r="562" spans="1:17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s="8">
        <f t="shared" si="24"/>
        <v>-99988</v>
      </c>
      <c r="G562" t="s">
        <v>8220</v>
      </c>
      <c r="H562" t="s">
        <v>8228</v>
      </c>
      <c r="I562" t="s">
        <v>8250</v>
      </c>
      <c r="J562">
        <v>1418841045</v>
      </c>
      <c r="K562">
        <v>1416249045</v>
      </c>
      <c r="L562" t="b">
        <v>0</v>
      </c>
      <c r="M562">
        <v>3</v>
      </c>
      <c r="N562" t="b">
        <v>0</v>
      </c>
      <c r="O562" t="s">
        <v>8270</v>
      </c>
      <c r="P562">
        <f t="shared" si="25"/>
        <v>2014</v>
      </c>
      <c r="Q562" s="11">
        <f t="shared" si="26"/>
        <v>41960.771354166667</v>
      </c>
    </row>
    <row r="563" spans="1:17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s="8">
        <f t="shared" si="24"/>
        <v>-14945</v>
      </c>
      <c r="G563" t="s">
        <v>8220</v>
      </c>
      <c r="H563" t="s">
        <v>8223</v>
      </c>
      <c r="I563" t="s">
        <v>8245</v>
      </c>
      <c r="J563">
        <v>1445874513</v>
      </c>
      <c r="K563">
        <v>1442850513</v>
      </c>
      <c r="L563" t="b">
        <v>0</v>
      </c>
      <c r="M563">
        <v>2</v>
      </c>
      <c r="N563" t="b">
        <v>0</v>
      </c>
      <c r="O563" t="s">
        <v>8270</v>
      </c>
      <c r="P563">
        <f t="shared" si="25"/>
        <v>2015</v>
      </c>
      <c r="Q563" s="11">
        <f t="shared" si="26"/>
        <v>42268.658715277779</v>
      </c>
    </row>
    <row r="564" spans="1:17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s="8">
        <f t="shared" si="24"/>
        <v>-50000</v>
      </c>
      <c r="G564" t="s">
        <v>8220</v>
      </c>
      <c r="H564" t="s">
        <v>8232</v>
      </c>
      <c r="I564" t="s">
        <v>8248</v>
      </c>
      <c r="J564">
        <v>1482052815</v>
      </c>
      <c r="K564">
        <v>1479460815</v>
      </c>
      <c r="L564" t="b">
        <v>0</v>
      </c>
      <c r="M564">
        <v>0</v>
      </c>
      <c r="N564" t="b">
        <v>0</v>
      </c>
      <c r="O564" t="s">
        <v>8270</v>
      </c>
      <c r="P564">
        <f t="shared" si="25"/>
        <v>2016</v>
      </c>
      <c r="Q564" s="11">
        <f t="shared" si="26"/>
        <v>42692.389062500006</v>
      </c>
    </row>
    <row r="565" spans="1:17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s="8">
        <f t="shared" si="24"/>
        <v>-74932</v>
      </c>
      <c r="G565" t="s">
        <v>8220</v>
      </c>
      <c r="H565" t="s">
        <v>8225</v>
      </c>
      <c r="I565" t="s">
        <v>8247</v>
      </c>
      <c r="J565">
        <v>1424137247</v>
      </c>
      <c r="K565">
        <v>1421545247</v>
      </c>
      <c r="L565" t="b">
        <v>0</v>
      </c>
      <c r="M565">
        <v>2</v>
      </c>
      <c r="N565" t="b">
        <v>0</v>
      </c>
      <c r="O565" t="s">
        <v>8270</v>
      </c>
      <c r="P565">
        <f t="shared" si="25"/>
        <v>2015</v>
      </c>
      <c r="Q565" s="11">
        <f t="shared" si="26"/>
        <v>42022.069988425923</v>
      </c>
    </row>
    <row r="566" spans="1:17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s="8">
        <f t="shared" si="24"/>
        <v>-17999</v>
      </c>
      <c r="G566" t="s">
        <v>8220</v>
      </c>
      <c r="H566" t="s">
        <v>8229</v>
      </c>
      <c r="I566" t="s">
        <v>8248</v>
      </c>
      <c r="J566">
        <v>1457822275</v>
      </c>
      <c r="K566">
        <v>1455230275</v>
      </c>
      <c r="L566" t="b">
        <v>0</v>
      </c>
      <c r="M566">
        <v>1</v>
      </c>
      <c r="N566" t="b">
        <v>0</v>
      </c>
      <c r="O566" t="s">
        <v>8270</v>
      </c>
      <c r="P566">
        <f t="shared" si="25"/>
        <v>2016</v>
      </c>
      <c r="Q566" s="11">
        <f t="shared" si="26"/>
        <v>42411.942997685182</v>
      </c>
    </row>
    <row r="567" spans="1:17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s="8">
        <f t="shared" si="24"/>
        <v>-25000</v>
      </c>
      <c r="G567" t="s">
        <v>8220</v>
      </c>
      <c r="H567" t="s">
        <v>8224</v>
      </c>
      <c r="I567" t="s">
        <v>8246</v>
      </c>
      <c r="J567">
        <v>1436554249</v>
      </c>
      <c r="K567">
        <v>1433962249</v>
      </c>
      <c r="L567" t="b">
        <v>0</v>
      </c>
      <c r="M567">
        <v>0</v>
      </c>
      <c r="N567" t="b">
        <v>0</v>
      </c>
      <c r="O567" t="s">
        <v>8270</v>
      </c>
      <c r="P567">
        <f t="shared" si="25"/>
        <v>2015</v>
      </c>
      <c r="Q567" s="11">
        <f t="shared" si="26"/>
        <v>42165.785289351858</v>
      </c>
    </row>
    <row r="568" spans="1:17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s="8">
        <f t="shared" si="24"/>
        <v>-4999</v>
      </c>
      <c r="G568" t="s">
        <v>8220</v>
      </c>
      <c r="H568" t="s">
        <v>8223</v>
      </c>
      <c r="I568" t="s">
        <v>8245</v>
      </c>
      <c r="J568">
        <v>1468513533</v>
      </c>
      <c r="K568">
        <v>1465921533</v>
      </c>
      <c r="L568" t="b">
        <v>0</v>
      </c>
      <c r="M568">
        <v>1</v>
      </c>
      <c r="N568" t="b">
        <v>0</v>
      </c>
      <c r="O568" t="s">
        <v>8270</v>
      </c>
      <c r="P568">
        <f t="shared" si="25"/>
        <v>2016</v>
      </c>
      <c r="Q568" s="11">
        <f t="shared" si="26"/>
        <v>42535.68440972222</v>
      </c>
    </row>
    <row r="569" spans="1:17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s="8">
        <f t="shared" si="24"/>
        <v>-10000</v>
      </c>
      <c r="G569" t="s">
        <v>8220</v>
      </c>
      <c r="H569" t="s">
        <v>8223</v>
      </c>
      <c r="I569" t="s">
        <v>8245</v>
      </c>
      <c r="J569">
        <v>1420143194</v>
      </c>
      <c r="K569">
        <v>1417551194</v>
      </c>
      <c r="L569" t="b">
        <v>0</v>
      </c>
      <c r="M569">
        <v>0</v>
      </c>
      <c r="N569" t="b">
        <v>0</v>
      </c>
      <c r="O569" t="s">
        <v>8270</v>
      </c>
      <c r="P569">
        <f t="shared" si="25"/>
        <v>2014</v>
      </c>
      <c r="Q569" s="11">
        <f t="shared" si="26"/>
        <v>41975.842523148152</v>
      </c>
    </row>
    <row r="570" spans="1:17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s="8">
        <f t="shared" si="24"/>
        <v>-24255</v>
      </c>
      <c r="G570" t="s">
        <v>8220</v>
      </c>
      <c r="H570" t="s">
        <v>8227</v>
      </c>
      <c r="I570" t="s">
        <v>8249</v>
      </c>
      <c r="J570">
        <v>1452942000</v>
      </c>
      <c r="K570">
        <v>1449785223</v>
      </c>
      <c r="L570" t="b">
        <v>0</v>
      </c>
      <c r="M570">
        <v>5</v>
      </c>
      <c r="N570" t="b">
        <v>0</v>
      </c>
      <c r="O570" t="s">
        <v>8270</v>
      </c>
      <c r="P570">
        <f t="shared" si="25"/>
        <v>2015</v>
      </c>
      <c r="Q570" s="11">
        <f t="shared" si="26"/>
        <v>42348.9215625</v>
      </c>
    </row>
    <row r="571" spans="1:17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s="8">
        <f t="shared" si="24"/>
        <v>-2480</v>
      </c>
      <c r="G571" t="s">
        <v>8220</v>
      </c>
      <c r="H571" t="s">
        <v>8228</v>
      </c>
      <c r="I571" t="s">
        <v>8250</v>
      </c>
      <c r="J571">
        <v>1451679612</v>
      </c>
      <c r="K571">
        <v>1449087612</v>
      </c>
      <c r="L571" t="b">
        <v>0</v>
      </c>
      <c r="M571">
        <v>1</v>
      </c>
      <c r="N571" t="b">
        <v>0</v>
      </c>
      <c r="O571" t="s">
        <v>8270</v>
      </c>
      <c r="P571">
        <f t="shared" si="25"/>
        <v>2015</v>
      </c>
      <c r="Q571" s="11">
        <f t="shared" si="26"/>
        <v>42340.847361111111</v>
      </c>
    </row>
    <row r="572" spans="1:17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s="8">
        <f t="shared" si="24"/>
        <v>-84858</v>
      </c>
      <c r="G572" t="s">
        <v>8220</v>
      </c>
      <c r="H572" t="s">
        <v>8223</v>
      </c>
      <c r="I572" t="s">
        <v>8245</v>
      </c>
      <c r="J572">
        <v>1455822569</v>
      </c>
      <c r="K572">
        <v>1453230569</v>
      </c>
      <c r="L572" t="b">
        <v>0</v>
      </c>
      <c r="M572">
        <v>1</v>
      </c>
      <c r="N572" t="b">
        <v>0</v>
      </c>
      <c r="O572" t="s">
        <v>8270</v>
      </c>
      <c r="P572">
        <f t="shared" si="25"/>
        <v>2016</v>
      </c>
      <c r="Q572" s="11">
        <f t="shared" si="26"/>
        <v>42388.798252314817</v>
      </c>
    </row>
    <row r="573" spans="1:17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s="8">
        <f t="shared" si="24"/>
        <v>-24894</v>
      </c>
      <c r="G573" t="s">
        <v>8220</v>
      </c>
      <c r="H573" t="s">
        <v>8223</v>
      </c>
      <c r="I573" t="s">
        <v>8245</v>
      </c>
      <c r="J573">
        <v>1437969540</v>
      </c>
      <c r="K573">
        <v>1436297723</v>
      </c>
      <c r="L573" t="b">
        <v>0</v>
      </c>
      <c r="M573">
        <v>2</v>
      </c>
      <c r="N573" t="b">
        <v>0</v>
      </c>
      <c r="O573" t="s">
        <v>8270</v>
      </c>
      <c r="P573">
        <f t="shared" si="25"/>
        <v>2015</v>
      </c>
      <c r="Q573" s="11">
        <f t="shared" si="26"/>
        <v>42192.816238425927</v>
      </c>
    </row>
    <row r="574" spans="1:17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s="8">
        <f t="shared" si="24"/>
        <v>-2500</v>
      </c>
      <c r="G574" t="s">
        <v>8220</v>
      </c>
      <c r="H574" t="s">
        <v>8223</v>
      </c>
      <c r="I574" t="s">
        <v>8245</v>
      </c>
      <c r="J574">
        <v>1446660688</v>
      </c>
      <c r="K574">
        <v>1444065088</v>
      </c>
      <c r="L574" t="b">
        <v>0</v>
      </c>
      <c r="M574">
        <v>0</v>
      </c>
      <c r="N574" t="b">
        <v>0</v>
      </c>
      <c r="O574" t="s">
        <v>8270</v>
      </c>
      <c r="P574">
        <f t="shared" si="25"/>
        <v>2015</v>
      </c>
      <c r="Q574" s="11">
        <f t="shared" si="26"/>
        <v>42282.71629629629</v>
      </c>
    </row>
    <row r="575" spans="1:17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s="8">
        <f t="shared" si="24"/>
        <v>-88542</v>
      </c>
      <c r="G575" t="s">
        <v>8220</v>
      </c>
      <c r="H575" t="s">
        <v>8223</v>
      </c>
      <c r="I575" t="s">
        <v>8245</v>
      </c>
      <c r="J575">
        <v>1421543520</v>
      </c>
      <c r="K575">
        <v>1416445931</v>
      </c>
      <c r="L575" t="b">
        <v>0</v>
      </c>
      <c r="M575">
        <v>9</v>
      </c>
      <c r="N575" t="b">
        <v>0</v>
      </c>
      <c r="O575" t="s">
        <v>8270</v>
      </c>
      <c r="P575">
        <f t="shared" si="25"/>
        <v>2014</v>
      </c>
      <c r="Q575" s="11">
        <f t="shared" si="26"/>
        <v>41963.050127314811</v>
      </c>
    </row>
    <row r="576" spans="1:17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s="8">
        <f t="shared" si="24"/>
        <v>-11100</v>
      </c>
      <c r="G576" t="s">
        <v>8220</v>
      </c>
      <c r="H576" t="s">
        <v>8224</v>
      </c>
      <c r="I576" t="s">
        <v>8246</v>
      </c>
      <c r="J576">
        <v>1476873507</v>
      </c>
      <c r="K576">
        <v>1474281507</v>
      </c>
      <c r="L576" t="b">
        <v>0</v>
      </c>
      <c r="M576">
        <v>4</v>
      </c>
      <c r="N576" t="b">
        <v>0</v>
      </c>
      <c r="O576" t="s">
        <v>8270</v>
      </c>
      <c r="P576">
        <f t="shared" si="25"/>
        <v>2016</v>
      </c>
      <c r="Q576" s="11">
        <f t="shared" si="26"/>
        <v>42632.443368055552</v>
      </c>
    </row>
    <row r="577" spans="1:17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s="8">
        <f t="shared" si="24"/>
        <v>-59741</v>
      </c>
      <c r="G577" t="s">
        <v>8220</v>
      </c>
      <c r="H577" t="s">
        <v>8235</v>
      </c>
      <c r="I577" t="s">
        <v>8248</v>
      </c>
      <c r="J577">
        <v>1434213443</v>
      </c>
      <c r="K577">
        <v>1431621443</v>
      </c>
      <c r="L577" t="b">
        <v>0</v>
      </c>
      <c r="M577">
        <v>4</v>
      </c>
      <c r="N577" t="b">
        <v>0</v>
      </c>
      <c r="O577" t="s">
        <v>8270</v>
      </c>
      <c r="P577">
        <f t="shared" si="25"/>
        <v>2015</v>
      </c>
      <c r="Q577" s="11">
        <f t="shared" si="26"/>
        <v>42138.692627314813</v>
      </c>
    </row>
    <row r="578" spans="1:17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s="8">
        <f t="shared" si="24"/>
        <v>-79999</v>
      </c>
      <c r="G578" t="s">
        <v>8220</v>
      </c>
      <c r="H578" t="s">
        <v>8223</v>
      </c>
      <c r="I578" t="s">
        <v>8245</v>
      </c>
      <c r="J578">
        <v>1427537952</v>
      </c>
      <c r="K578">
        <v>1422357552</v>
      </c>
      <c r="L578" t="b">
        <v>0</v>
      </c>
      <c r="M578">
        <v>1</v>
      </c>
      <c r="N578" t="b">
        <v>0</v>
      </c>
      <c r="O578" t="s">
        <v>8270</v>
      </c>
      <c r="P578">
        <f t="shared" si="25"/>
        <v>2015</v>
      </c>
      <c r="Q578" s="11">
        <f t="shared" si="26"/>
        <v>42031.471666666665</v>
      </c>
    </row>
    <row r="579" spans="1:17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s="8">
        <f t="shared" ref="F579:F642" si="27">E579-D579</f>
        <v>-4990</v>
      </c>
      <c r="G579" t="s">
        <v>8220</v>
      </c>
      <c r="H579" t="s">
        <v>8223</v>
      </c>
      <c r="I579" t="s">
        <v>8245</v>
      </c>
      <c r="J579">
        <v>1463753302</v>
      </c>
      <c r="K579">
        <v>1458569302</v>
      </c>
      <c r="L579" t="b">
        <v>0</v>
      </c>
      <c r="M579">
        <v>1</v>
      </c>
      <c r="N579" t="b">
        <v>0</v>
      </c>
      <c r="O579" t="s">
        <v>8270</v>
      </c>
      <c r="P579">
        <f t="shared" ref="P579:P642" si="28">YEAR(Q579)</f>
        <v>2016</v>
      </c>
      <c r="Q579" s="11">
        <f t="shared" ref="Q579:Q642" si="29">(((K579/60)/60)/24)+DATE(1970,1,1)</f>
        <v>42450.589143518519</v>
      </c>
    </row>
    <row r="580" spans="1:17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s="8">
        <f t="shared" si="27"/>
        <v>-124986</v>
      </c>
      <c r="G580" t="s">
        <v>8220</v>
      </c>
      <c r="H580" t="s">
        <v>8224</v>
      </c>
      <c r="I580" t="s">
        <v>8246</v>
      </c>
      <c r="J580">
        <v>1441633993</v>
      </c>
      <c r="K580">
        <v>1439560393</v>
      </c>
      <c r="L580" t="b">
        <v>0</v>
      </c>
      <c r="M580">
        <v>7</v>
      </c>
      <c r="N580" t="b">
        <v>0</v>
      </c>
      <c r="O580" t="s">
        <v>8270</v>
      </c>
      <c r="P580">
        <f t="shared" si="28"/>
        <v>2015</v>
      </c>
      <c r="Q580" s="11">
        <f t="shared" si="29"/>
        <v>42230.578622685185</v>
      </c>
    </row>
    <row r="581" spans="1:17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s="8">
        <f t="shared" si="27"/>
        <v>-11825</v>
      </c>
      <c r="G581" t="s">
        <v>8220</v>
      </c>
      <c r="H581" t="s">
        <v>8223</v>
      </c>
      <c r="I581" t="s">
        <v>8245</v>
      </c>
      <c r="J581">
        <v>1419539223</v>
      </c>
      <c r="K581">
        <v>1416947223</v>
      </c>
      <c r="L581" t="b">
        <v>0</v>
      </c>
      <c r="M581">
        <v>5</v>
      </c>
      <c r="N581" t="b">
        <v>0</v>
      </c>
      <c r="O581" t="s">
        <v>8270</v>
      </c>
      <c r="P581">
        <f t="shared" si="28"/>
        <v>2014</v>
      </c>
      <c r="Q581" s="11">
        <f t="shared" si="29"/>
        <v>41968.852118055554</v>
      </c>
    </row>
    <row r="582" spans="1:17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s="8">
        <f t="shared" si="27"/>
        <v>-2999</v>
      </c>
      <c r="G582" t="s">
        <v>8220</v>
      </c>
      <c r="H582" t="s">
        <v>8223</v>
      </c>
      <c r="I582" t="s">
        <v>8245</v>
      </c>
      <c r="J582">
        <v>1474580867</v>
      </c>
      <c r="K582">
        <v>1471988867</v>
      </c>
      <c r="L582" t="b">
        <v>0</v>
      </c>
      <c r="M582">
        <v>1</v>
      </c>
      <c r="N582" t="b">
        <v>0</v>
      </c>
      <c r="O582" t="s">
        <v>8270</v>
      </c>
      <c r="P582">
        <f t="shared" si="28"/>
        <v>2016</v>
      </c>
      <c r="Q582" s="11">
        <f t="shared" si="29"/>
        <v>42605.908182870371</v>
      </c>
    </row>
    <row r="583" spans="1:17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s="8">
        <f t="shared" si="27"/>
        <v>-400</v>
      </c>
      <c r="G583" t="s">
        <v>8220</v>
      </c>
      <c r="H583" t="s">
        <v>8223</v>
      </c>
      <c r="I583" t="s">
        <v>8245</v>
      </c>
      <c r="J583">
        <v>1438474704</v>
      </c>
      <c r="K583">
        <v>1435882704</v>
      </c>
      <c r="L583" t="b">
        <v>0</v>
      </c>
      <c r="M583">
        <v>0</v>
      </c>
      <c r="N583" t="b">
        <v>0</v>
      </c>
      <c r="O583" t="s">
        <v>8270</v>
      </c>
      <c r="P583">
        <f t="shared" si="28"/>
        <v>2015</v>
      </c>
      <c r="Q583" s="11">
        <f t="shared" si="29"/>
        <v>42188.012777777782</v>
      </c>
    </row>
    <row r="584" spans="1:17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s="8">
        <f t="shared" si="27"/>
        <v>-100000</v>
      </c>
      <c r="G584" t="s">
        <v>8220</v>
      </c>
      <c r="H584" t="s">
        <v>8223</v>
      </c>
      <c r="I584" t="s">
        <v>8245</v>
      </c>
      <c r="J584">
        <v>1426442400</v>
      </c>
      <c r="K584">
        <v>1424454319</v>
      </c>
      <c r="L584" t="b">
        <v>0</v>
      </c>
      <c r="M584">
        <v>0</v>
      </c>
      <c r="N584" t="b">
        <v>0</v>
      </c>
      <c r="O584" t="s">
        <v>8270</v>
      </c>
      <c r="P584">
        <f t="shared" si="28"/>
        <v>2015</v>
      </c>
      <c r="Q584" s="11">
        <f t="shared" si="29"/>
        <v>42055.739803240736</v>
      </c>
    </row>
    <row r="585" spans="1:17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s="8">
        <f t="shared" si="27"/>
        <v>-8999</v>
      </c>
      <c r="G585" t="s">
        <v>8220</v>
      </c>
      <c r="H585" t="s">
        <v>8223</v>
      </c>
      <c r="I585" t="s">
        <v>8245</v>
      </c>
      <c r="J585">
        <v>1426800687</v>
      </c>
      <c r="K585">
        <v>1424212287</v>
      </c>
      <c r="L585" t="b">
        <v>0</v>
      </c>
      <c r="M585">
        <v>1</v>
      </c>
      <c r="N585" t="b">
        <v>0</v>
      </c>
      <c r="O585" t="s">
        <v>8270</v>
      </c>
      <c r="P585">
        <f t="shared" si="28"/>
        <v>2015</v>
      </c>
      <c r="Q585" s="11">
        <f t="shared" si="29"/>
        <v>42052.93850694444</v>
      </c>
    </row>
    <row r="586" spans="1:17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s="8">
        <f t="shared" si="27"/>
        <v>-990</v>
      </c>
      <c r="G586" t="s">
        <v>8220</v>
      </c>
      <c r="H586" t="s">
        <v>8223</v>
      </c>
      <c r="I586" t="s">
        <v>8245</v>
      </c>
      <c r="J586">
        <v>1426522316</v>
      </c>
      <c r="K586">
        <v>1423933916</v>
      </c>
      <c r="L586" t="b">
        <v>0</v>
      </c>
      <c r="M586">
        <v>2</v>
      </c>
      <c r="N586" t="b">
        <v>0</v>
      </c>
      <c r="O586" t="s">
        <v>8270</v>
      </c>
      <c r="P586">
        <f t="shared" si="28"/>
        <v>2015</v>
      </c>
      <c r="Q586" s="11">
        <f t="shared" si="29"/>
        <v>42049.716620370367</v>
      </c>
    </row>
    <row r="587" spans="1:17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s="8">
        <f t="shared" si="27"/>
        <v>-9000</v>
      </c>
      <c r="G587" t="s">
        <v>8220</v>
      </c>
      <c r="H587" t="s">
        <v>8224</v>
      </c>
      <c r="I587" t="s">
        <v>8246</v>
      </c>
      <c r="J587">
        <v>1448928000</v>
      </c>
      <c r="K587">
        <v>1444123377</v>
      </c>
      <c r="L587" t="b">
        <v>0</v>
      </c>
      <c r="M587">
        <v>0</v>
      </c>
      <c r="N587" t="b">
        <v>0</v>
      </c>
      <c r="O587" t="s">
        <v>8270</v>
      </c>
      <c r="P587">
        <f t="shared" si="28"/>
        <v>2015</v>
      </c>
      <c r="Q587" s="11">
        <f t="shared" si="29"/>
        <v>42283.3909375</v>
      </c>
    </row>
    <row r="588" spans="1:17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s="8">
        <f t="shared" si="27"/>
        <v>-9944</v>
      </c>
      <c r="G588" t="s">
        <v>8220</v>
      </c>
      <c r="H588" t="s">
        <v>8223</v>
      </c>
      <c r="I588" t="s">
        <v>8245</v>
      </c>
      <c r="J588">
        <v>1424032207</v>
      </c>
      <c r="K588">
        <v>1421440207</v>
      </c>
      <c r="L588" t="b">
        <v>0</v>
      </c>
      <c r="M588">
        <v>4</v>
      </c>
      <c r="N588" t="b">
        <v>0</v>
      </c>
      <c r="O588" t="s">
        <v>8270</v>
      </c>
      <c r="P588">
        <f t="shared" si="28"/>
        <v>2015</v>
      </c>
      <c r="Q588" s="11">
        <f t="shared" si="29"/>
        <v>42020.854247685187</v>
      </c>
    </row>
    <row r="589" spans="1:17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s="8">
        <f t="shared" si="27"/>
        <v>-27275</v>
      </c>
      <c r="G589" t="s">
        <v>8220</v>
      </c>
      <c r="H589" t="s">
        <v>8228</v>
      </c>
      <c r="I589" t="s">
        <v>8250</v>
      </c>
      <c r="J589">
        <v>1429207833</v>
      </c>
      <c r="K589">
        <v>1426615833</v>
      </c>
      <c r="L589" t="b">
        <v>0</v>
      </c>
      <c r="M589">
        <v>7</v>
      </c>
      <c r="N589" t="b">
        <v>0</v>
      </c>
      <c r="O589" t="s">
        <v>8270</v>
      </c>
      <c r="P589">
        <f t="shared" si="28"/>
        <v>2015</v>
      </c>
      <c r="Q589" s="11">
        <f t="shared" si="29"/>
        <v>42080.757326388892</v>
      </c>
    </row>
    <row r="590" spans="1:17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s="8">
        <f t="shared" si="27"/>
        <v>-8699</v>
      </c>
      <c r="G590" t="s">
        <v>8220</v>
      </c>
      <c r="H590" t="s">
        <v>8236</v>
      </c>
      <c r="I590" t="s">
        <v>8248</v>
      </c>
      <c r="J590">
        <v>1479410886</v>
      </c>
      <c r="K590">
        <v>1474223286</v>
      </c>
      <c r="L590" t="b">
        <v>0</v>
      </c>
      <c r="M590">
        <v>2</v>
      </c>
      <c r="N590" t="b">
        <v>0</v>
      </c>
      <c r="O590" t="s">
        <v>8270</v>
      </c>
      <c r="P590">
        <f t="shared" si="28"/>
        <v>2016</v>
      </c>
      <c r="Q590" s="11">
        <f t="shared" si="29"/>
        <v>42631.769513888896</v>
      </c>
    </row>
    <row r="591" spans="1:17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s="8">
        <f t="shared" si="27"/>
        <v>-7499</v>
      </c>
      <c r="G591" t="s">
        <v>8220</v>
      </c>
      <c r="H591" t="s">
        <v>8223</v>
      </c>
      <c r="I591" t="s">
        <v>8245</v>
      </c>
      <c r="J591">
        <v>1436366699</v>
      </c>
      <c r="K591">
        <v>1435070699</v>
      </c>
      <c r="L591" t="b">
        <v>0</v>
      </c>
      <c r="M591">
        <v>1</v>
      </c>
      <c r="N591" t="b">
        <v>0</v>
      </c>
      <c r="O591" t="s">
        <v>8270</v>
      </c>
      <c r="P591">
        <f t="shared" si="28"/>
        <v>2015</v>
      </c>
      <c r="Q591" s="11">
        <f t="shared" si="29"/>
        <v>42178.614571759259</v>
      </c>
    </row>
    <row r="592" spans="1:17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s="8">
        <f t="shared" si="27"/>
        <v>-4777</v>
      </c>
      <c r="G592" t="s">
        <v>8220</v>
      </c>
      <c r="H592" t="s">
        <v>8224</v>
      </c>
      <c r="I592" t="s">
        <v>8246</v>
      </c>
      <c r="J592">
        <v>1454936460</v>
      </c>
      <c r="K592">
        <v>1452259131</v>
      </c>
      <c r="L592" t="b">
        <v>0</v>
      </c>
      <c r="M592">
        <v>9</v>
      </c>
      <c r="N592" t="b">
        <v>0</v>
      </c>
      <c r="O592" t="s">
        <v>8270</v>
      </c>
      <c r="P592">
        <f t="shared" si="28"/>
        <v>2016</v>
      </c>
      <c r="Q592" s="11">
        <f t="shared" si="29"/>
        <v>42377.554756944446</v>
      </c>
    </row>
    <row r="593" spans="1:17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s="8">
        <f t="shared" si="27"/>
        <v>-99939</v>
      </c>
      <c r="G593" t="s">
        <v>8220</v>
      </c>
      <c r="H593" t="s">
        <v>8223</v>
      </c>
      <c r="I593" t="s">
        <v>8245</v>
      </c>
      <c r="J593">
        <v>1437570130</v>
      </c>
      <c r="K593">
        <v>1434978130</v>
      </c>
      <c r="L593" t="b">
        <v>0</v>
      </c>
      <c r="M593">
        <v>2</v>
      </c>
      <c r="N593" t="b">
        <v>0</v>
      </c>
      <c r="O593" t="s">
        <v>8270</v>
      </c>
      <c r="P593">
        <f t="shared" si="28"/>
        <v>2015</v>
      </c>
      <c r="Q593" s="11">
        <f t="shared" si="29"/>
        <v>42177.543171296296</v>
      </c>
    </row>
    <row r="594" spans="1:17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s="8">
        <f t="shared" si="27"/>
        <v>-7250</v>
      </c>
      <c r="G594" t="s">
        <v>8220</v>
      </c>
      <c r="H594" t="s">
        <v>8223</v>
      </c>
      <c r="I594" t="s">
        <v>8245</v>
      </c>
      <c r="J594">
        <v>1417584860</v>
      </c>
      <c r="K594">
        <v>1414992860</v>
      </c>
      <c r="L594" t="b">
        <v>0</v>
      </c>
      <c r="M594">
        <v>1</v>
      </c>
      <c r="N594" t="b">
        <v>0</v>
      </c>
      <c r="O594" t="s">
        <v>8270</v>
      </c>
      <c r="P594">
        <f t="shared" si="28"/>
        <v>2014</v>
      </c>
      <c r="Q594" s="11">
        <f t="shared" si="29"/>
        <v>41946.232175925928</v>
      </c>
    </row>
    <row r="595" spans="1:17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s="8">
        <f t="shared" si="27"/>
        <v>-385</v>
      </c>
      <c r="G595" t="s">
        <v>8220</v>
      </c>
      <c r="H595" t="s">
        <v>8224</v>
      </c>
      <c r="I595" t="s">
        <v>8246</v>
      </c>
      <c r="J595">
        <v>1428333345</v>
      </c>
      <c r="K595">
        <v>1425744945</v>
      </c>
      <c r="L595" t="b">
        <v>0</v>
      </c>
      <c r="M595">
        <v>7</v>
      </c>
      <c r="N595" t="b">
        <v>0</v>
      </c>
      <c r="O595" t="s">
        <v>8270</v>
      </c>
      <c r="P595">
        <f t="shared" si="28"/>
        <v>2015</v>
      </c>
      <c r="Q595" s="11">
        <f t="shared" si="29"/>
        <v>42070.677604166667</v>
      </c>
    </row>
    <row r="596" spans="1:17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s="8">
        <f t="shared" si="27"/>
        <v>-24974</v>
      </c>
      <c r="G596" t="s">
        <v>8220</v>
      </c>
      <c r="H596" t="s">
        <v>8223</v>
      </c>
      <c r="I596" t="s">
        <v>8245</v>
      </c>
      <c r="J596">
        <v>1460832206</v>
      </c>
      <c r="K596">
        <v>1458240206</v>
      </c>
      <c r="L596" t="b">
        <v>0</v>
      </c>
      <c r="M596">
        <v>2</v>
      </c>
      <c r="N596" t="b">
        <v>0</v>
      </c>
      <c r="O596" t="s">
        <v>8270</v>
      </c>
      <c r="P596">
        <f t="shared" si="28"/>
        <v>2016</v>
      </c>
      <c r="Q596" s="11">
        <f t="shared" si="29"/>
        <v>42446.780162037037</v>
      </c>
    </row>
    <row r="597" spans="1:17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s="8">
        <f t="shared" si="27"/>
        <v>-99574</v>
      </c>
      <c r="G597" t="s">
        <v>8220</v>
      </c>
      <c r="H597" t="s">
        <v>8223</v>
      </c>
      <c r="I597" t="s">
        <v>8245</v>
      </c>
      <c r="J597">
        <v>1430703638</v>
      </c>
      <c r="K597">
        <v>1426815638</v>
      </c>
      <c r="L597" t="b">
        <v>0</v>
      </c>
      <c r="M597">
        <v>8</v>
      </c>
      <c r="N597" t="b">
        <v>0</v>
      </c>
      <c r="O597" t="s">
        <v>8270</v>
      </c>
      <c r="P597">
        <f t="shared" si="28"/>
        <v>2015</v>
      </c>
      <c r="Q597" s="11">
        <f t="shared" si="29"/>
        <v>42083.069884259254</v>
      </c>
    </row>
    <row r="598" spans="1:17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s="8">
        <f t="shared" si="27"/>
        <v>-19994</v>
      </c>
      <c r="G598" t="s">
        <v>8220</v>
      </c>
      <c r="H598" t="s">
        <v>8223</v>
      </c>
      <c r="I598" t="s">
        <v>8245</v>
      </c>
      <c r="J598">
        <v>1478122292</v>
      </c>
      <c r="K598">
        <v>1475530292</v>
      </c>
      <c r="L598" t="b">
        <v>0</v>
      </c>
      <c r="M598">
        <v>2</v>
      </c>
      <c r="N598" t="b">
        <v>0</v>
      </c>
      <c r="O598" t="s">
        <v>8270</v>
      </c>
      <c r="P598">
        <f t="shared" si="28"/>
        <v>2016</v>
      </c>
      <c r="Q598" s="11">
        <f t="shared" si="29"/>
        <v>42646.896898148145</v>
      </c>
    </row>
    <row r="599" spans="1:17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s="8">
        <f t="shared" si="27"/>
        <v>-7480</v>
      </c>
      <c r="G599" t="s">
        <v>8220</v>
      </c>
      <c r="H599" t="s">
        <v>8223</v>
      </c>
      <c r="I599" t="s">
        <v>8245</v>
      </c>
      <c r="J599">
        <v>1469980800</v>
      </c>
      <c r="K599">
        <v>1466787335</v>
      </c>
      <c r="L599" t="b">
        <v>0</v>
      </c>
      <c r="M599">
        <v>2</v>
      </c>
      <c r="N599" t="b">
        <v>0</v>
      </c>
      <c r="O599" t="s">
        <v>8270</v>
      </c>
      <c r="P599">
        <f t="shared" si="28"/>
        <v>2016</v>
      </c>
      <c r="Q599" s="11">
        <f t="shared" si="29"/>
        <v>42545.705266203702</v>
      </c>
    </row>
    <row r="600" spans="1:17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s="8">
        <f t="shared" si="27"/>
        <v>-1650</v>
      </c>
      <c r="G600" t="s">
        <v>8220</v>
      </c>
      <c r="H600" t="s">
        <v>8223</v>
      </c>
      <c r="I600" t="s">
        <v>8245</v>
      </c>
      <c r="J600">
        <v>1417737781</v>
      </c>
      <c r="K600">
        <v>1415145781</v>
      </c>
      <c r="L600" t="b">
        <v>0</v>
      </c>
      <c r="M600">
        <v>7</v>
      </c>
      <c r="N600" t="b">
        <v>0</v>
      </c>
      <c r="O600" t="s">
        <v>8270</v>
      </c>
      <c r="P600">
        <f t="shared" si="28"/>
        <v>2014</v>
      </c>
      <c r="Q600" s="11">
        <f t="shared" si="29"/>
        <v>41948.00209490741</v>
      </c>
    </row>
    <row r="601" spans="1:17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s="8">
        <f t="shared" si="27"/>
        <v>-49969</v>
      </c>
      <c r="G601" t="s">
        <v>8220</v>
      </c>
      <c r="H601" t="s">
        <v>8223</v>
      </c>
      <c r="I601" t="s">
        <v>8245</v>
      </c>
      <c r="J601">
        <v>1425827760</v>
      </c>
      <c r="K601">
        <v>1423769402</v>
      </c>
      <c r="L601" t="b">
        <v>0</v>
      </c>
      <c r="M601">
        <v>2</v>
      </c>
      <c r="N601" t="b">
        <v>0</v>
      </c>
      <c r="O601" t="s">
        <v>8270</v>
      </c>
      <c r="P601">
        <f t="shared" si="28"/>
        <v>2015</v>
      </c>
      <c r="Q601" s="11">
        <f t="shared" si="29"/>
        <v>42047.812523148154</v>
      </c>
    </row>
    <row r="602" spans="1:17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s="8">
        <f t="shared" si="27"/>
        <v>-4900</v>
      </c>
      <c r="G602" t="s">
        <v>8219</v>
      </c>
      <c r="H602" t="s">
        <v>8223</v>
      </c>
      <c r="I602" t="s">
        <v>8245</v>
      </c>
      <c r="J602">
        <v>1431198562</v>
      </c>
      <c r="K602">
        <v>1426014562</v>
      </c>
      <c r="L602" t="b">
        <v>0</v>
      </c>
      <c r="M602">
        <v>1</v>
      </c>
      <c r="N602" t="b">
        <v>0</v>
      </c>
      <c r="O602" t="s">
        <v>8270</v>
      </c>
      <c r="P602">
        <f t="shared" si="28"/>
        <v>2015</v>
      </c>
      <c r="Q602" s="11">
        <f t="shared" si="29"/>
        <v>42073.798171296294</v>
      </c>
    </row>
    <row r="603" spans="1:17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s="8">
        <f t="shared" si="27"/>
        <v>-9860</v>
      </c>
      <c r="G603" t="s">
        <v>8219</v>
      </c>
      <c r="H603" t="s">
        <v>8228</v>
      </c>
      <c r="I603" t="s">
        <v>8250</v>
      </c>
      <c r="J603">
        <v>1419626139</v>
      </c>
      <c r="K603">
        <v>1417034139</v>
      </c>
      <c r="L603" t="b">
        <v>0</v>
      </c>
      <c r="M603">
        <v>6</v>
      </c>
      <c r="N603" t="b">
        <v>0</v>
      </c>
      <c r="O603" t="s">
        <v>8270</v>
      </c>
      <c r="P603">
        <f t="shared" si="28"/>
        <v>2014</v>
      </c>
      <c r="Q603" s="11">
        <f t="shared" si="29"/>
        <v>41969.858090277776</v>
      </c>
    </row>
    <row r="604" spans="1:17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s="8">
        <f t="shared" si="27"/>
        <v>-70000</v>
      </c>
      <c r="G604" t="s">
        <v>8219</v>
      </c>
      <c r="H604" t="s">
        <v>8223</v>
      </c>
      <c r="I604" t="s">
        <v>8245</v>
      </c>
      <c r="J604">
        <v>1434654215</v>
      </c>
      <c r="K604">
        <v>1432062215</v>
      </c>
      <c r="L604" t="b">
        <v>0</v>
      </c>
      <c r="M604">
        <v>0</v>
      </c>
      <c r="N604" t="b">
        <v>0</v>
      </c>
      <c r="O604" t="s">
        <v>8270</v>
      </c>
      <c r="P604">
        <f t="shared" si="28"/>
        <v>2015</v>
      </c>
      <c r="Q604" s="11">
        <f t="shared" si="29"/>
        <v>42143.79415509259</v>
      </c>
    </row>
    <row r="605" spans="1:17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s="8">
        <f t="shared" si="27"/>
        <v>-14409.98</v>
      </c>
      <c r="G605" t="s">
        <v>8219</v>
      </c>
      <c r="H605" t="s">
        <v>8223</v>
      </c>
      <c r="I605" t="s">
        <v>8245</v>
      </c>
      <c r="J605">
        <v>1408029623</v>
      </c>
      <c r="K605">
        <v>1405437623</v>
      </c>
      <c r="L605" t="b">
        <v>0</v>
      </c>
      <c r="M605">
        <v>13</v>
      </c>
      <c r="N605" t="b">
        <v>0</v>
      </c>
      <c r="O605" t="s">
        <v>8270</v>
      </c>
      <c r="P605">
        <f t="shared" si="28"/>
        <v>2014</v>
      </c>
      <c r="Q605" s="11">
        <f t="shared" si="29"/>
        <v>41835.639155092591</v>
      </c>
    </row>
    <row r="606" spans="1:17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s="8">
        <f t="shared" si="27"/>
        <v>-1500</v>
      </c>
      <c r="G606" t="s">
        <v>8219</v>
      </c>
      <c r="H606" t="s">
        <v>8223</v>
      </c>
      <c r="I606" t="s">
        <v>8245</v>
      </c>
      <c r="J606">
        <v>1409187056</v>
      </c>
      <c r="K606">
        <v>1406595056</v>
      </c>
      <c r="L606" t="b">
        <v>0</v>
      </c>
      <c r="M606">
        <v>0</v>
      </c>
      <c r="N606" t="b">
        <v>0</v>
      </c>
      <c r="O606" t="s">
        <v>8270</v>
      </c>
      <c r="P606">
        <f t="shared" si="28"/>
        <v>2014</v>
      </c>
      <c r="Q606" s="11">
        <f t="shared" si="29"/>
        <v>41849.035370370373</v>
      </c>
    </row>
    <row r="607" spans="1:17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s="8">
        <f t="shared" si="27"/>
        <v>-4869</v>
      </c>
      <c r="G607" t="s">
        <v>8219</v>
      </c>
      <c r="H607" t="s">
        <v>8223</v>
      </c>
      <c r="I607" t="s">
        <v>8245</v>
      </c>
      <c r="J607">
        <v>1440318908</v>
      </c>
      <c r="K607">
        <v>1436430908</v>
      </c>
      <c r="L607" t="b">
        <v>0</v>
      </c>
      <c r="M607">
        <v>8</v>
      </c>
      <c r="N607" t="b">
        <v>0</v>
      </c>
      <c r="O607" t="s">
        <v>8270</v>
      </c>
      <c r="P607">
        <f t="shared" si="28"/>
        <v>2015</v>
      </c>
      <c r="Q607" s="11">
        <f t="shared" si="29"/>
        <v>42194.357731481476</v>
      </c>
    </row>
    <row r="608" spans="1:17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s="8">
        <f t="shared" si="27"/>
        <v>-4990</v>
      </c>
      <c r="G608" t="s">
        <v>8219</v>
      </c>
      <c r="H608" t="s">
        <v>8232</v>
      </c>
      <c r="I608" t="s">
        <v>8248</v>
      </c>
      <c r="J608">
        <v>1432479600</v>
      </c>
      <c r="K608">
        <v>1428507409</v>
      </c>
      <c r="L608" t="b">
        <v>0</v>
      </c>
      <c r="M608">
        <v>1</v>
      </c>
      <c r="N608" t="b">
        <v>0</v>
      </c>
      <c r="O608" t="s">
        <v>8270</v>
      </c>
      <c r="P608">
        <f t="shared" si="28"/>
        <v>2015</v>
      </c>
      <c r="Q608" s="11">
        <f t="shared" si="29"/>
        <v>42102.650567129633</v>
      </c>
    </row>
    <row r="609" spans="1:17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s="8">
        <f t="shared" si="27"/>
        <v>-250</v>
      </c>
      <c r="G609" t="s">
        <v>8219</v>
      </c>
      <c r="H609" t="s">
        <v>8223</v>
      </c>
      <c r="I609" t="s">
        <v>8245</v>
      </c>
      <c r="J609">
        <v>1448225336</v>
      </c>
      <c r="K609">
        <v>1445629736</v>
      </c>
      <c r="L609" t="b">
        <v>0</v>
      </c>
      <c r="M609">
        <v>0</v>
      </c>
      <c r="N609" t="b">
        <v>0</v>
      </c>
      <c r="O609" t="s">
        <v>8270</v>
      </c>
      <c r="P609">
        <f t="shared" si="28"/>
        <v>2015</v>
      </c>
      <c r="Q609" s="11">
        <f t="shared" si="29"/>
        <v>42300.825648148151</v>
      </c>
    </row>
    <row r="610" spans="1:17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s="8">
        <f t="shared" si="27"/>
        <v>-148539</v>
      </c>
      <c r="G610" t="s">
        <v>8219</v>
      </c>
      <c r="H610" t="s">
        <v>8223</v>
      </c>
      <c r="I610" t="s">
        <v>8245</v>
      </c>
      <c r="J610">
        <v>1434405980</v>
      </c>
      <c r="K610">
        <v>1431813980</v>
      </c>
      <c r="L610" t="b">
        <v>0</v>
      </c>
      <c r="M610">
        <v>5</v>
      </c>
      <c r="N610" t="b">
        <v>0</v>
      </c>
      <c r="O610" t="s">
        <v>8270</v>
      </c>
      <c r="P610">
        <f t="shared" si="28"/>
        <v>2015</v>
      </c>
      <c r="Q610" s="11">
        <f t="shared" si="29"/>
        <v>42140.921064814815</v>
      </c>
    </row>
    <row r="611" spans="1:17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s="8">
        <f t="shared" si="27"/>
        <v>-775</v>
      </c>
      <c r="G611" t="s">
        <v>8219</v>
      </c>
      <c r="H611" t="s">
        <v>8224</v>
      </c>
      <c r="I611" t="s">
        <v>8246</v>
      </c>
      <c r="J611">
        <v>1448761744</v>
      </c>
      <c r="K611">
        <v>1446166144</v>
      </c>
      <c r="L611" t="b">
        <v>0</v>
      </c>
      <c r="M611">
        <v>1</v>
      </c>
      <c r="N611" t="b">
        <v>0</v>
      </c>
      <c r="O611" t="s">
        <v>8270</v>
      </c>
      <c r="P611">
        <f t="shared" si="28"/>
        <v>2015</v>
      </c>
      <c r="Q611" s="11">
        <f t="shared" si="29"/>
        <v>42307.034074074079</v>
      </c>
    </row>
    <row r="612" spans="1:17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s="8">
        <f t="shared" si="27"/>
        <v>-13803</v>
      </c>
      <c r="G612" t="s">
        <v>8219</v>
      </c>
      <c r="H612" t="s">
        <v>8223</v>
      </c>
      <c r="I612" t="s">
        <v>8245</v>
      </c>
      <c r="J612">
        <v>1429732586</v>
      </c>
      <c r="K612">
        <v>1427140586</v>
      </c>
      <c r="L612" t="b">
        <v>0</v>
      </c>
      <c r="M612">
        <v>0</v>
      </c>
      <c r="N612" t="b">
        <v>0</v>
      </c>
      <c r="O612" t="s">
        <v>8270</v>
      </c>
      <c r="P612">
        <f t="shared" si="28"/>
        <v>2015</v>
      </c>
      <c r="Q612" s="11">
        <f t="shared" si="29"/>
        <v>42086.83085648148</v>
      </c>
    </row>
    <row r="613" spans="1:17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s="8">
        <f t="shared" si="27"/>
        <v>-80000</v>
      </c>
      <c r="G613" t="s">
        <v>8219</v>
      </c>
      <c r="H613" t="s">
        <v>8229</v>
      </c>
      <c r="I613" t="s">
        <v>8248</v>
      </c>
      <c r="J613">
        <v>1453210037</v>
      </c>
      <c r="K613">
        <v>1448026037</v>
      </c>
      <c r="L613" t="b">
        <v>0</v>
      </c>
      <c r="M613">
        <v>0</v>
      </c>
      <c r="N613" t="b">
        <v>0</v>
      </c>
      <c r="O613" t="s">
        <v>8270</v>
      </c>
      <c r="P613">
        <f t="shared" si="28"/>
        <v>2015</v>
      </c>
      <c r="Q613" s="11">
        <f t="shared" si="29"/>
        <v>42328.560613425929</v>
      </c>
    </row>
    <row r="614" spans="1:17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s="8">
        <f t="shared" si="27"/>
        <v>-10000</v>
      </c>
      <c r="G614" t="s">
        <v>8219</v>
      </c>
      <c r="H614" t="s">
        <v>8236</v>
      </c>
      <c r="I614" t="s">
        <v>8248</v>
      </c>
      <c r="J614">
        <v>1472777146</v>
      </c>
      <c r="K614">
        <v>1470185146</v>
      </c>
      <c r="L614" t="b">
        <v>0</v>
      </c>
      <c r="M614">
        <v>0</v>
      </c>
      <c r="N614" t="b">
        <v>0</v>
      </c>
      <c r="O614" t="s">
        <v>8270</v>
      </c>
      <c r="P614">
        <f t="shared" si="28"/>
        <v>2016</v>
      </c>
      <c r="Q614" s="11">
        <f t="shared" si="29"/>
        <v>42585.031782407401</v>
      </c>
    </row>
    <row r="615" spans="1:17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s="8">
        <f t="shared" si="27"/>
        <v>-47182</v>
      </c>
      <c r="G615" t="s">
        <v>8219</v>
      </c>
      <c r="H615" t="s">
        <v>8223</v>
      </c>
      <c r="I615" t="s">
        <v>8245</v>
      </c>
      <c r="J615">
        <v>1443675540</v>
      </c>
      <c r="K615">
        <v>1441022120</v>
      </c>
      <c r="L615" t="b">
        <v>0</v>
      </c>
      <c r="M615">
        <v>121</v>
      </c>
      <c r="N615" t="b">
        <v>0</v>
      </c>
      <c r="O615" t="s">
        <v>8270</v>
      </c>
      <c r="P615">
        <f t="shared" si="28"/>
        <v>2015</v>
      </c>
      <c r="Q615" s="11">
        <f t="shared" si="29"/>
        <v>42247.496759259258</v>
      </c>
    </row>
    <row r="616" spans="1:17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s="8">
        <f t="shared" si="27"/>
        <v>-10000</v>
      </c>
      <c r="G616" t="s">
        <v>8219</v>
      </c>
      <c r="H616" t="s">
        <v>8223</v>
      </c>
      <c r="I616" t="s">
        <v>8245</v>
      </c>
      <c r="J616">
        <v>1466731740</v>
      </c>
      <c r="K616">
        <v>1464139740</v>
      </c>
      <c r="L616" t="b">
        <v>0</v>
      </c>
      <c r="M616">
        <v>0</v>
      </c>
      <c r="N616" t="b">
        <v>0</v>
      </c>
      <c r="O616" t="s">
        <v>8270</v>
      </c>
      <c r="P616">
        <f t="shared" si="28"/>
        <v>2016</v>
      </c>
      <c r="Q616" s="11">
        <f t="shared" si="29"/>
        <v>42515.061805555553</v>
      </c>
    </row>
    <row r="617" spans="1:17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s="8">
        <f t="shared" si="27"/>
        <v>-515</v>
      </c>
      <c r="G617" t="s">
        <v>8219</v>
      </c>
      <c r="H617" t="s">
        <v>8227</v>
      </c>
      <c r="I617" t="s">
        <v>8249</v>
      </c>
      <c r="J617">
        <v>1443149759</v>
      </c>
      <c r="K617">
        <v>1440557759</v>
      </c>
      <c r="L617" t="b">
        <v>0</v>
      </c>
      <c r="M617">
        <v>0</v>
      </c>
      <c r="N617" t="b">
        <v>0</v>
      </c>
      <c r="O617" t="s">
        <v>8270</v>
      </c>
      <c r="P617">
        <f t="shared" si="28"/>
        <v>2015</v>
      </c>
      <c r="Q617" s="11">
        <f t="shared" si="29"/>
        <v>42242.122210648144</v>
      </c>
    </row>
    <row r="618" spans="1:17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s="8">
        <f t="shared" si="27"/>
        <v>-5000</v>
      </c>
      <c r="G618" t="s">
        <v>8219</v>
      </c>
      <c r="H618" t="s">
        <v>8229</v>
      </c>
      <c r="I618" t="s">
        <v>8248</v>
      </c>
      <c r="J618">
        <v>1488013307</v>
      </c>
      <c r="K618">
        <v>1485421307</v>
      </c>
      <c r="L618" t="b">
        <v>0</v>
      </c>
      <c r="M618">
        <v>0</v>
      </c>
      <c r="N618" t="b">
        <v>0</v>
      </c>
      <c r="O618" t="s">
        <v>8270</v>
      </c>
      <c r="P618">
        <f t="shared" si="28"/>
        <v>2017</v>
      </c>
      <c r="Q618" s="11">
        <f t="shared" si="29"/>
        <v>42761.376238425932</v>
      </c>
    </row>
    <row r="619" spans="1:17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s="8">
        <f t="shared" si="27"/>
        <v>-1940</v>
      </c>
      <c r="G619" t="s">
        <v>8219</v>
      </c>
      <c r="H619" t="s">
        <v>8224</v>
      </c>
      <c r="I619" t="s">
        <v>8246</v>
      </c>
      <c r="J619">
        <v>1431072843</v>
      </c>
      <c r="K619">
        <v>1427184843</v>
      </c>
      <c r="L619" t="b">
        <v>0</v>
      </c>
      <c r="M619">
        <v>3</v>
      </c>
      <c r="N619" t="b">
        <v>0</v>
      </c>
      <c r="O619" t="s">
        <v>8270</v>
      </c>
      <c r="P619">
        <f t="shared" si="28"/>
        <v>2015</v>
      </c>
      <c r="Q619" s="11">
        <f t="shared" si="29"/>
        <v>42087.343090277776</v>
      </c>
    </row>
    <row r="620" spans="1:17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s="8">
        <f t="shared" si="27"/>
        <v>-400</v>
      </c>
      <c r="G620" t="s">
        <v>8219</v>
      </c>
      <c r="H620" t="s">
        <v>8223</v>
      </c>
      <c r="I620" t="s">
        <v>8245</v>
      </c>
      <c r="J620">
        <v>1449689203</v>
      </c>
      <c r="K620">
        <v>1447097203</v>
      </c>
      <c r="L620" t="b">
        <v>0</v>
      </c>
      <c r="M620">
        <v>0</v>
      </c>
      <c r="N620" t="b">
        <v>0</v>
      </c>
      <c r="O620" t="s">
        <v>8270</v>
      </c>
      <c r="P620">
        <f t="shared" si="28"/>
        <v>2015</v>
      </c>
      <c r="Q620" s="11">
        <f t="shared" si="29"/>
        <v>42317.810219907406</v>
      </c>
    </row>
    <row r="621" spans="1:17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s="8">
        <f t="shared" si="27"/>
        <v>-2499999</v>
      </c>
      <c r="G621" t="s">
        <v>8219</v>
      </c>
      <c r="H621" t="s">
        <v>8223</v>
      </c>
      <c r="I621" t="s">
        <v>8245</v>
      </c>
      <c r="J621">
        <v>1416933390</v>
      </c>
      <c r="K621">
        <v>1411745790</v>
      </c>
      <c r="L621" t="b">
        <v>0</v>
      </c>
      <c r="M621">
        <v>1</v>
      </c>
      <c r="N621" t="b">
        <v>0</v>
      </c>
      <c r="O621" t="s">
        <v>8270</v>
      </c>
      <c r="P621">
        <f t="shared" si="28"/>
        <v>2014</v>
      </c>
      <c r="Q621" s="11">
        <f t="shared" si="29"/>
        <v>41908.650347222225</v>
      </c>
    </row>
    <row r="622" spans="1:17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s="8">
        <f t="shared" si="27"/>
        <v>-29700</v>
      </c>
      <c r="G622" t="s">
        <v>8219</v>
      </c>
      <c r="H622" t="s">
        <v>8228</v>
      </c>
      <c r="I622" t="s">
        <v>8250</v>
      </c>
      <c r="J622">
        <v>1408986738</v>
      </c>
      <c r="K622">
        <v>1405098738</v>
      </c>
      <c r="L622" t="b">
        <v>0</v>
      </c>
      <c r="M622">
        <v>1</v>
      </c>
      <c r="N622" t="b">
        <v>0</v>
      </c>
      <c r="O622" t="s">
        <v>8270</v>
      </c>
      <c r="P622">
        <f t="shared" si="28"/>
        <v>2014</v>
      </c>
      <c r="Q622" s="11">
        <f t="shared" si="29"/>
        <v>41831.716874999998</v>
      </c>
    </row>
    <row r="623" spans="1:17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s="8">
        <f t="shared" si="27"/>
        <v>-24739</v>
      </c>
      <c r="G623" t="s">
        <v>8219</v>
      </c>
      <c r="H623" t="s">
        <v>8223</v>
      </c>
      <c r="I623" t="s">
        <v>8245</v>
      </c>
      <c r="J623">
        <v>1467934937</v>
      </c>
      <c r="K623">
        <v>1465342937</v>
      </c>
      <c r="L623" t="b">
        <v>0</v>
      </c>
      <c r="M623">
        <v>3</v>
      </c>
      <c r="N623" t="b">
        <v>0</v>
      </c>
      <c r="O623" t="s">
        <v>8270</v>
      </c>
      <c r="P623">
        <f t="shared" si="28"/>
        <v>2016</v>
      </c>
      <c r="Q623" s="11">
        <f t="shared" si="29"/>
        <v>42528.987696759257</v>
      </c>
    </row>
    <row r="624" spans="1:17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s="8">
        <f t="shared" si="27"/>
        <v>-5659</v>
      </c>
      <c r="G624" t="s">
        <v>8219</v>
      </c>
      <c r="H624" t="s">
        <v>8223</v>
      </c>
      <c r="I624" t="s">
        <v>8245</v>
      </c>
      <c r="J624">
        <v>1467398138</v>
      </c>
      <c r="K624">
        <v>1465670138</v>
      </c>
      <c r="L624" t="b">
        <v>0</v>
      </c>
      <c r="M624">
        <v>9</v>
      </c>
      <c r="N624" t="b">
        <v>0</v>
      </c>
      <c r="O624" t="s">
        <v>8270</v>
      </c>
      <c r="P624">
        <f t="shared" si="28"/>
        <v>2016</v>
      </c>
      <c r="Q624" s="11">
        <f t="shared" si="29"/>
        <v>42532.774745370371</v>
      </c>
    </row>
    <row r="625" spans="1:17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s="8">
        <f t="shared" si="27"/>
        <v>-75000</v>
      </c>
      <c r="G625" t="s">
        <v>8219</v>
      </c>
      <c r="H625" t="s">
        <v>8225</v>
      </c>
      <c r="I625" t="s">
        <v>8247</v>
      </c>
      <c r="J625">
        <v>1432771997</v>
      </c>
      <c r="K625">
        <v>1430179997</v>
      </c>
      <c r="L625" t="b">
        <v>0</v>
      </c>
      <c r="M625">
        <v>0</v>
      </c>
      <c r="N625" t="b">
        <v>0</v>
      </c>
      <c r="O625" t="s">
        <v>8270</v>
      </c>
      <c r="P625">
        <f t="shared" si="28"/>
        <v>2015</v>
      </c>
      <c r="Q625" s="11">
        <f t="shared" si="29"/>
        <v>42122.009224537032</v>
      </c>
    </row>
    <row r="626" spans="1:17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s="8">
        <f t="shared" si="27"/>
        <v>-5000</v>
      </c>
      <c r="G626" t="s">
        <v>8219</v>
      </c>
      <c r="H626" t="s">
        <v>8223</v>
      </c>
      <c r="I626" t="s">
        <v>8245</v>
      </c>
      <c r="J626">
        <v>1431647041</v>
      </c>
      <c r="K626">
        <v>1429055041</v>
      </c>
      <c r="L626" t="b">
        <v>0</v>
      </c>
      <c r="M626">
        <v>0</v>
      </c>
      <c r="N626" t="b">
        <v>0</v>
      </c>
      <c r="O626" t="s">
        <v>8270</v>
      </c>
      <c r="P626">
        <f t="shared" si="28"/>
        <v>2015</v>
      </c>
      <c r="Q626" s="11">
        <f t="shared" si="29"/>
        <v>42108.988900462966</v>
      </c>
    </row>
    <row r="627" spans="1:17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s="8">
        <f t="shared" si="27"/>
        <v>-25000</v>
      </c>
      <c r="G627" t="s">
        <v>8219</v>
      </c>
      <c r="H627" t="s">
        <v>8228</v>
      </c>
      <c r="I627" t="s">
        <v>8250</v>
      </c>
      <c r="J627">
        <v>1490560177</v>
      </c>
      <c r="K627">
        <v>1487971777</v>
      </c>
      <c r="L627" t="b">
        <v>0</v>
      </c>
      <c r="M627">
        <v>0</v>
      </c>
      <c r="N627" t="b">
        <v>0</v>
      </c>
      <c r="O627" t="s">
        <v>8270</v>
      </c>
      <c r="P627">
        <f t="shared" si="28"/>
        <v>2017</v>
      </c>
      <c r="Q627" s="11">
        <f t="shared" si="29"/>
        <v>42790.895567129628</v>
      </c>
    </row>
    <row r="628" spans="1:17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s="8">
        <f t="shared" si="27"/>
        <v>-20655</v>
      </c>
      <c r="G628" t="s">
        <v>8219</v>
      </c>
      <c r="H628" t="s">
        <v>8223</v>
      </c>
      <c r="I628" t="s">
        <v>8245</v>
      </c>
      <c r="J628">
        <v>1439644920</v>
      </c>
      <c r="K628">
        <v>1436793939</v>
      </c>
      <c r="L628" t="b">
        <v>0</v>
      </c>
      <c r="M628">
        <v>39</v>
      </c>
      <c r="N628" t="b">
        <v>0</v>
      </c>
      <c r="O628" t="s">
        <v>8270</v>
      </c>
      <c r="P628">
        <f t="shared" si="28"/>
        <v>2015</v>
      </c>
      <c r="Q628" s="11">
        <f t="shared" si="29"/>
        <v>42198.559479166666</v>
      </c>
    </row>
    <row r="629" spans="1:17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s="8">
        <f t="shared" si="27"/>
        <v>-449910</v>
      </c>
      <c r="G629" t="s">
        <v>8219</v>
      </c>
      <c r="H629" t="s">
        <v>8234</v>
      </c>
      <c r="I629" t="s">
        <v>8254</v>
      </c>
      <c r="J629">
        <v>1457996400</v>
      </c>
      <c r="K629">
        <v>1452842511</v>
      </c>
      <c r="L629" t="b">
        <v>0</v>
      </c>
      <c r="M629">
        <v>1</v>
      </c>
      <c r="N629" t="b">
        <v>0</v>
      </c>
      <c r="O629" t="s">
        <v>8270</v>
      </c>
      <c r="P629">
        <f t="shared" si="28"/>
        <v>2016</v>
      </c>
      <c r="Q629" s="11">
        <f t="shared" si="29"/>
        <v>42384.306840277779</v>
      </c>
    </row>
    <row r="630" spans="1:17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s="8">
        <f t="shared" si="27"/>
        <v>-5000</v>
      </c>
      <c r="G630" t="s">
        <v>8219</v>
      </c>
      <c r="H630" t="s">
        <v>8223</v>
      </c>
      <c r="I630" t="s">
        <v>8245</v>
      </c>
      <c r="J630">
        <v>1405269457</v>
      </c>
      <c r="K630">
        <v>1402677457</v>
      </c>
      <c r="L630" t="b">
        <v>0</v>
      </c>
      <c r="M630">
        <v>0</v>
      </c>
      <c r="N630" t="b">
        <v>0</v>
      </c>
      <c r="O630" t="s">
        <v>8270</v>
      </c>
      <c r="P630">
        <f t="shared" si="28"/>
        <v>2014</v>
      </c>
      <c r="Q630" s="11">
        <f t="shared" si="29"/>
        <v>41803.692789351851</v>
      </c>
    </row>
    <row r="631" spans="1:17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s="8">
        <f t="shared" si="27"/>
        <v>-199650</v>
      </c>
      <c r="G631" t="s">
        <v>8219</v>
      </c>
      <c r="H631" t="s">
        <v>8225</v>
      </c>
      <c r="I631" t="s">
        <v>8247</v>
      </c>
      <c r="J631">
        <v>1463239108</v>
      </c>
      <c r="K631">
        <v>1460647108</v>
      </c>
      <c r="L631" t="b">
        <v>0</v>
      </c>
      <c r="M631">
        <v>3</v>
      </c>
      <c r="N631" t="b">
        <v>0</v>
      </c>
      <c r="O631" t="s">
        <v>8270</v>
      </c>
      <c r="P631">
        <f t="shared" si="28"/>
        <v>2016</v>
      </c>
      <c r="Q631" s="11">
        <f t="shared" si="29"/>
        <v>42474.637824074074</v>
      </c>
    </row>
    <row r="632" spans="1:17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s="8">
        <f t="shared" si="27"/>
        <v>-11989</v>
      </c>
      <c r="G632" t="s">
        <v>8219</v>
      </c>
      <c r="H632" t="s">
        <v>8223</v>
      </c>
      <c r="I632" t="s">
        <v>8245</v>
      </c>
      <c r="J632">
        <v>1441516200</v>
      </c>
      <c r="K632">
        <v>1438959121</v>
      </c>
      <c r="L632" t="b">
        <v>0</v>
      </c>
      <c r="M632">
        <v>1</v>
      </c>
      <c r="N632" t="b">
        <v>0</v>
      </c>
      <c r="O632" t="s">
        <v>8270</v>
      </c>
      <c r="P632">
        <f t="shared" si="28"/>
        <v>2015</v>
      </c>
      <c r="Q632" s="11">
        <f t="shared" si="29"/>
        <v>42223.619456018518</v>
      </c>
    </row>
    <row r="633" spans="1:17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s="8">
        <f t="shared" si="27"/>
        <v>-49310</v>
      </c>
      <c r="G633" t="s">
        <v>8219</v>
      </c>
      <c r="H633" t="s">
        <v>8228</v>
      </c>
      <c r="I633" t="s">
        <v>8250</v>
      </c>
      <c r="J633">
        <v>1464460329</v>
      </c>
      <c r="K633">
        <v>1461954729</v>
      </c>
      <c r="L633" t="b">
        <v>0</v>
      </c>
      <c r="M633">
        <v>9</v>
      </c>
      <c r="N633" t="b">
        <v>0</v>
      </c>
      <c r="O633" t="s">
        <v>8270</v>
      </c>
      <c r="P633">
        <f t="shared" si="28"/>
        <v>2016</v>
      </c>
      <c r="Q633" s="11">
        <f t="shared" si="29"/>
        <v>42489.772326388891</v>
      </c>
    </row>
    <row r="634" spans="1:17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s="8">
        <f t="shared" si="27"/>
        <v>-20000</v>
      </c>
      <c r="G634" t="s">
        <v>8219</v>
      </c>
      <c r="H634" t="s">
        <v>8232</v>
      </c>
      <c r="I634" t="s">
        <v>8248</v>
      </c>
      <c r="J634">
        <v>1448470165</v>
      </c>
      <c r="K634">
        <v>1445874565</v>
      </c>
      <c r="L634" t="b">
        <v>0</v>
      </c>
      <c r="M634">
        <v>0</v>
      </c>
      <c r="N634" t="b">
        <v>0</v>
      </c>
      <c r="O634" t="s">
        <v>8270</v>
      </c>
      <c r="P634">
        <f t="shared" si="28"/>
        <v>2015</v>
      </c>
      <c r="Q634" s="11">
        <f t="shared" si="29"/>
        <v>42303.659317129626</v>
      </c>
    </row>
    <row r="635" spans="1:17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s="8">
        <f t="shared" si="27"/>
        <v>-8755</v>
      </c>
      <c r="G635" t="s">
        <v>8219</v>
      </c>
      <c r="H635" t="s">
        <v>8223</v>
      </c>
      <c r="I635" t="s">
        <v>8245</v>
      </c>
      <c r="J635">
        <v>1466204400</v>
      </c>
      <c r="K635">
        <v>1463469062</v>
      </c>
      <c r="L635" t="b">
        <v>0</v>
      </c>
      <c r="M635">
        <v>25</v>
      </c>
      <c r="N635" t="b">
        <v>0</v>
      </c>
      <c r="O635" t="s">
        <v>8270</v>
      </c>
      <c r="P635">
        <f t="shared" si="28"/>
        <v>2016</v>
      </c>
      <c r="Q635" s="11">
        <f t="shared" si="29"/>
        <v>42507.29932870371</v>
      </c>
    </row>
    <row r="636" spans="1:17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s="8">
        <f t="shared" si="27"/>
        <v>-4999</v>
      </c>
      <c r="G636" t="s">
        <v>8219</v>
      </c>
      <c r="H636" t="s">
        <v>8223</v>
      </c>
      <c r="I636" t="s">
        <v>8245</v>
      </c>
      <c r="J636">
        <v>1424989029</v>
      </c>
      <c r="K636">
        <v>1422397029</v>
      </c>
      <c r="L636" t="b">
        <v>0</v>
      </c>
      <c r="M636">
        <v>1</v>
      </c>
      <c r="N636" t="b">
        <v>0</v>
      </c>
      <c r="O636" t="s">
        <v>8270</v>
      </c>
      <c r="P636">
        <f t="shared" si="28"/>
        <v>2015</v>
      </c>
      <c r="Q636" s="11">
        <f t="shared" si="29"/>
        <v>42031.928576388891</v>
      </c>
    </row>
    <row r="637" spans="1:17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s="8">
        <f t="shared" si="27"/>
        <v>-24998</v>
      </c>
      <c r="G637" t="s">
        <v>8219</v>
      </c>
      <c r="H637" t="s">
        <v>8223</v>
      </c>
      <c r="I637" t="s">
        <v>8245</v>
      </c>
      <c r="J637">
        <v>1428804762</v>
      </c>
      <c r="K637">
        <v>1426212762</v>
      </c>
      <c r="L637" t="b">
        <v>0</v>
      </c>
      <c r="M637">
        <v>1</v>
      </c>
      <c r="N637" t="b">
        <v>0</v>
      </c>
      <c r="O637" t="s">
        <v>8270</v>
      </c>
      <c r="P637">
        <f t="shared" si="28"/>
        <v>2015</v>
      </c>
      <c r="Q637" s="11">
        <f t="shared" si="29"/>
        <v>42076.092152777783</v>
      </c>
    </row>
    <row r="638" spans="1:17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s="8">
        <f t="shared" si="27"/>
        <v>-1996</v>
      </c>
      <c r="G638" t="s">
        <v>8219</v>
      </c>
      <c r="H638" t="s">
        <v>8224</v>
      </c>
      <c r="I638" t="s">
        <v>8246</v>
      </c>
      <c r="J638">
        <v>1433587620</v>
      </c>
      <c r="K638">
        <v>1430996150</v>
      </c>
      <c r="L638" t="b">
        <v>0</v>
      </c>
      <c r="M638">
        <v>1</v>
      </c>
      <c r="N638" t="b">
        <v>0</v>
      </c>
      <c r="O638" t="s">
        <v>8270</v>
      </c>
      <c r="P638">
        <f t="shared" si="28"/>
        <v>2015</v>
      </c>
      <c r="Q638" s="11">
        <f t="shared" si="29"/>
        <v>42131.455439814818</v>
      </c>
    </row>
    <row r="639" spans="1:17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s="8">
        <f t="shared" si="27"/>
        <v>-100000</v>
      </c>
      <c r="G639" t="s">
        <v>8219</v>
      </c>
      <c r="H639" t="s">
        <v>8224</v>
      </c>
      <c r="I639" t="s">
        <v>8246</v>
      </c>
      <c r="J639">
        <v>1488063840</v>
      </c>
      <c r="K639">
        <v>1485558318</v>
      </c>
      <c r="L639" t="b">
        <v>0</v>
      </c>
      <c r="M639">
        <v>0</v>
      </c>
      <c r="N639" t="b">
        <v>0</v>
      </c>
      <c r="O639" t="s">
        <v>8270</v>
      </c>
      <c r="P639">
        <f t="shared" si="28"/>
        <v>2017</v>
      </c>
      <c r="Q639" s="11">
        <f t="shared" si="29"/>
        <v>42762.962013888886</v>
      </c>
    </row>
    <row r="640" spans="1:17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s="8">
        <f t="shared" si="27"/>
        <v>-199982</v>
      </c>
      <c r="G640" t="s">
        <v>8219</v>
      </c>
      <c r="H640" t="s">
        <v>8235</v>
      </c>
      <c r="I640" t="s">
        <v>8248</v>
      </c>
      <c r="J640">
        <v>1490447662</v>
      </c>
      <c r="K640">
        <v>1485267262</v>
      </c>
      <c r="L640" t="b">
        <v>0</v>
      </c>
      <c r="M640">
        <v>6</v>
      </c>
      <c r="N640" t="b">
        <v>0</v>
      </c>
      <c r="O640" t="s">
        <v>8270</v>
      </c>
      <c r="P640">
        <f t="shared" si="28"/>
        <v>2017</v>
      </c>
      <c r="Q640" s="11">
        <f t="shared" si="29"/>
        <v>42759.593310185184</v>
      </c>
    </row>
    <row r="641" spans="1:17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s="8">
        <f t="shared" si="27"/>
        <v>-999999</v>
      </c>
      <c r="G641" t="s">
        <v>8219</v>
      </c>
      <c r="H641" t="s">
        <v>8223</v>
      </c>
      <c r="I641" t="s">
        <v>8245</v>
      </c>
      <c r="J641">
        <v>1413208795</v>
      </c>
      <c r="K641">
        <v>1408024795</v>
      </c>
      <c r="L641" t="b">
        <v>0</v>
      </c>
      <c r="M641">
        <v>1</v>
      </c>
      <c r="N641" t="b">
        <v>0</v>
      </c>
      <c r="O641" t="s">
        <v>8270</v>
      </c>
      <c r="P641">
        <f t="shared" si="28"/>
        <v>2014</v>
      </c>
      <c r="Q641" s="11">
        <f t="shared" si="29"/>
        <v>41865.583275462966</v>
      </c>
    </row>
    <row r="642" spans="1:17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s="8">
        <f t="shared" si="27"/>
        <v>31</v>
      </c>
      <c r="G642" t="s">
        <v>8218</v>
      </c>
      <c r="H642" t="s">
        <v>8229</v>
      </c>
      <c r="I642" t="s">
        <v>8248</v>
      </c>
      <c r="J642">
        <v>1480028400</v>
      </c>
      <c r="K642">
        <v>1478685915</v>
      </c>
      <c r="L642" t="b">
        <v>0</v>
      </c>
      <c r="M642">
        <v>2</v>
      </c>
      <c r="N642" t="b">
        <v>1</v>
      </c>
      <c r="O642" t="s">
        <v>8271</v>
      </c>
      <c r="P642">
        <f t="shared" si="28"/>
        <v>2016</v>
      </c>
      <c r="Q642" s="11">
        <f t="shared" si="29"/>
        <v>42683.420312500006</v>
      </c>
    </row>
    <row r="643" spans="1:17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s="8">
        <f t="shared" ref="F643:F706" si="30">E643-D643</f>
        <v>7665</v>
      </c>
      <c r="G643" t="s">
        <v>8218</v>
      </c>
      <c r="H643" t="s">
        <v>8223</v>
      </c>
      <c r="I643" t="s">
        <v>8245</v>
      </c>
      <c r="J643">
        <v>1439473248</v>
      </c>
      <c r="K643">
        <v>1436881248</v>
      </c>
      <c r="L643" t="b">
        <v>0</v>
      </c>
      <c r="M643">
        <v>315</v>
      </c>
      <c r="N643" t="b">
        <v>1</v>
      </c>
      <c r="O643" t="s">
        <v>8271</v>
      </c>
      <c r="P643">
        <f t="shared" ref="P643:P706" si="31">YEAR(Q643)</f>
        <v>2015</v>
      </c>
      <c r="Q643" s="11">
        <f t="shared" ref="Q643:Q706" si="32">(((K643/60)/60)/24)+DATE(1970,1,1)</f>
        <v>42199.57</v>
      </c>
    </row>
    <row r="644" spans="1:17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s="8">
        <f t="shared" si="30"/>
        <v>272097</v>
      </c>
      <c r="G644" t="s">
        <v>8218</v>
      </c>
      <c r="H644" t="s">
        <v>8235</v>
      </c>
      <c r="I644" t="s">
        <v>8248</v>
      </c>
      <c r="J644">
        <v>1439998674</v>
      </c>
      <c r="K644">
        <v>1436888274</v>
      </c>
      <c r="L644" t="b">
        <v>0</v>
      </c>
      <c r="M644">
        <v>2174</v>
      </c>
      <c r="N644" t="b">
        <v>1</v>
      </c>
      <c r="O644" t="s">
        <v>8271</v>
      </c>
      <c r="P644">
        <f t="shared" si="31"/>
        <v>2015</v>
      </c>
      <c r="Q644" s="11">
        <f t="shared" si="32"/>
        <v>42199.651319444441</v>
      </c>
    </row>
    <row r="645" spans="1:17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s="8">
        <f t="shared" si="30"/>
        <v>1452</v>
      </c>
      <c r="G645" t="s">
        <v>8218</v>
      </c>
      <c r="H645" t="s">
        <v>8223</v>
      </c>
      <c r="I645" t="s">
        <v>8245</v>
      </c>
      <c r="J645">
        <v>1433085875</v>
      </c>
      <c r="K645">
        <v>1428333875</v>
      </c>
      <c r="L645" t="b">
        <v>0</v>
      </c>
      <c r="M645">
        <v>152</v>
      </c>
      <c r="N645" t="b">
        <v>1</v>
      </c>
      <c r="O645" t="s">
        <v>8271</v>
      </c>
      <c r="P645">
        <f t="shared" si="31"/>
        <v>2015</v>
      </c>
      <c r="Q645" s="11">
        <f t="shared" si="32"/>
        <v>42100.642071759255</v>
      </c>
    </row>
    <row r="646" spans="1:17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s="8">
        <f t="shared" si="30"/>
        <v>50029.479999999996</v>
      </c>
      <c r="G646" t="s">
        <v>8218</v>
      </c>
      <c r="H646" t="s">
        <v>8223</v>
      </c>
      <c r="I646" t="s">
        <v>8245</v>
      </c>
      <c r="J646">
        <v>1414544400</v>
      </c>
      <c r="K646">
        <v>1410883139</v>
      </c>
      <c r="L646" t="b">
        <v>0</v>
      </c>
      <c r="M646">
        <v>1021</v>
      </c>
      <c r="N646" t="b">
        <v>1</v>
      </c>
      <c r="O646" t="s">
        <v>8271</v>
      </c>
      <c r="P646">
        <f t="shared" si="31"/>
        <v>2014</v>
      </c>
      <c r="Q646" s="11">
        <f t="shared" si="32"/>
        <v>41898.665960648148</v>
      </c>
    </row>
    <row r="647" spans="1:17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s="8">
        <f t="shared" si="30"/>
        <v>3574</v>
      </c>
      <c r="G647" t="s">
        <v>8218</v>
      </c>
      <c r="H647" t="s">
        <v>8223</v>
      </c>
      <c r="I647" t="s">
        <v>8245</v>
      </c>
      <c r="J647">
        <v>1470962274</v>
      </c>
      <c r="K647">
        <v>1468370274</v>
      </c>
      <c r="L647" t="b">
        <v>0</v>
      </c>
      <c r="M647">
        <v>237</v>
      </c>
      <c r="N647" t="b">
        <v>1</v>
      </c>
      <c r="O647" t="s">
        <v>8271</v>
      </c>
      <c r="P647">
        <f t="shared" si="31"/>
        <v>2016</v>
      </c>
      <c r="Q647" s="11">
        <f t="shared" si="32"/>
        <v>42564.026319444441</v>
      </c>
    </row>
    <row r="648" spans="1:17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s="8">
        <f t="shared" si="30"/>
        <v>255.01</v>
      </c>
      <c r="G648" t="s">
        <v>8218</v>
      </c>
      <c r="H648" t="s">
        <v>8223</v>
      </c>
      <c r="I648" t="s">
        <v>8245</v>
      </c>
      <c r="J648">
        <v>1407788867</v>
      </c>
      <c r="K648">
        <v>1405196867</v>
      </c>
      <c r="L648" t="b">
        <v>0</v>
      </c>
      <c r="M648">
        <v>27</v>
      </c>
      <c r="N648" t="b">
        <v>1</v>
      </c>
      <c r="O648" t="s">
        <v>8271</v>
      </c>
      <c r="P648">
        <f t="shared" si="31"/>
        <v>2014</v>
      </c>
      <c r="Q648" s="11">
        <f t="shared" si="32"/>
        <v>41832.852627314816</v>
      </c>
    </row>
    <row r="649" spans="1:17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s="8">
        <f t="shared" si="30"/>
        <v>141</v>
      </c>
      <c r="G649" t="s">
        <v>8218</v>
      </c>
      <c r="H649" t="s">
        <v>8228</v>
      </c>
      <c r="I649" t="s">
        <v>8250</v>
      </c>
      <c r="J649">
        <v>1458235549</v>
      </c>
      <c r="K649">
        <v>1455647149</v>
      </c>
      <c r="L649" t="b">
        <v>0</v>
      </c>
      <c r="M649">
        <v>17</v>
      </c>
      <c r="N649" t="b">
        <v>1</v>
      </c>
      <c r="O649" t="s">
        <v>8271</v>
      </c>
      <c r="P649">
        <f t="shared" si="31"/>
        <v>2016</v>
      </c>
      <c r="Q649" s="11">
        <f t="shared" si="32"/>
        <v>42416.767928240741</v>
      </c>
    </row>
    <row r="650" spans="1:17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s="8">
        <f t="shared" si="30"/>
        <v>9388</v>
      </c>
      <c r="G650" t="s">
        <v>8218</v>
      </c>
      <c r="H650" t="s">
        <v>8223</v>
      </c>
      <c r="I650" t="s">
        <v>8245</v>
      </c>
      <c r="J650">
        <v>1413304708</v>
      </c>
      <c r="K650">
        <v>1410280708</v>
      </c>
      <c r="L650" t="b">
        <v>0</v>
      </c>
      <c r="M650">
        <v>27</v>
      </c>
      <c r="N650" t="b">
        <v>1</v>
      </c>
      <c r="O650" t="s">
        <v>8271</v>
      </c>
      <c r="P650">
        <f t="shared" si="31"/>
        <v>2014</v>
      </c>
      <c r="Q650" s="11">
        <f t="shared" si="32"/>
        <v>41891.693379629629</v>
      </c>
    </row>
    <row r="651" spans="1:17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s="8">
        <f t="shared" si="30"/>
        <v>999</v>
      </c>
      <c r="G651" t="s">
        <v>8218</v>
      </c>
      <c r="H651" t="s">
        <v>8223</v>
      </c>
      <c r="I651" t="s">
        <v>8245</v>
      </c>
      <c r="J651">
        <v>1410904413</v>
      </c>
      <c r="K651">
        <v>1409090013</v>
      </c>
      <c r="L651" t="b">
        <v>0</v>
      </c>
      <c r="M651">
        <v>82</v>
      </c>
      <c r="N651" t="b">
        <v>1</v>
      </c>
      <c r="O651" t="s">
        <v>8271</v>
      </c>
      <c r="P651">
        <f t="shared" si="31"/>
        <v>2014</v>
      </c>
      <c r="Q651" s="11">
        <f t="shared" si="32"/>
        <v>41877.912187499998</v>
      </c>
    </row>
    <row r="652" spans="1:17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s="8">
        <f t="shared" si="30"/>
        <v>186</v>
      </c>
      <c r="G652" t="s">
        <v>8218</v>
      </c>
      <c r="H652" t="s">
        <v>8223</v>
      </c>
      <c r="I652" t="s">
        <v>8245</v>
      </c>
      <c r="J652">
        <v>1418953984</v>
      </c>
      <c r="K652">
        <v>1413766384</v>
      </c>
      <c r="L652" t="b">
        <v>0</v>
      </c>
      <c r="M652">
        <v>48</v>
      </c>
      <c r="N652" t="b">
        <v>1</v>
      </c>
      <c r="O652" t="s">
        <v>8271</v>
      </c>
      <c r="P652">
        <f t="shared" si="31"/>
        <v>2014</v>
      </c>
      <c r="Q652" s="11">
        <f t="shared" si="32"/>
        <v>41932.036851851852</v>
      </c>
    </row>
    <row r="653" spans="1:17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s="8">
        <f t="shared" si="30"/>
        <v>132</v>
      </c>
      <c r="G653" t="s">
        <v>8218</v>
      </c>
      <c r="H653" t="s">
        <v>8223</v>
      </c>
      <c r="I653" t="s">
        <v>8245</v>
      </c>
      <c r="J653">
        <v>1418430311</v>
      </c>
      <c r="K653">
        <v>1415838311</v>
      </c>
      <c r="L653" t="b">
        <v>0</v>
      </c>
      <c r="M653">
        <v>105</v>
      </c>
      <c r="N653" t="b">
        <v>1</v>
      </c>
      <c r="O653" t="s">
        <v>8271</v>
      </c>
      <c r="P653">
        <f t="shared" si="31"/>
        <v>2014</v>
      </c>
      <c r="Q653" s="11">
        <f t="shared" si="32"/>
        <v>41956.017488425925</v>
      </c>
    </row>
    <row r="654" spans="1:17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s="8">
        <f t="shared" si="30"/>
        <v>14</v>
      </c>
      <c r="G654" t="s">
        <v>8218</v>
      </c>
      <c r="H654" t="s">
        <v>8223</v>
      </c>
      <c r="I654" t="s">
        <v>8245</v>
      </c>
      <c r="J654">
        <v>1480613650</v>
      </c>
      <c r="K654">
        <v>1478018050</v>
      </c>
      <c r="L654" t="b">
        <v>0</v>
      </c>
      <c r="M654">
        <v>28</v>
      </c>
      <c r="N654" t="b">
        <v>1</v>
      </c>
      <c r="O654" t="s">
        <v>8271</v>
      </c>
      <c r="P654">
        <f t="shared" si="31"/>
        <v>2016</v>
      </c>
      <c r="Q654" s="11">
        <f t="shared" si="32"/>
        <v>42675.690393518518</v>
      </c>
    </row>
    <row r="655" spans="1:17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s="8">
        <f t="shared" si="30"/>
        <v>31084.5</v>
      </c>
      <c r="G655" t="s">
        <v>8218</v>
      </c>
      <c r="H655" t="s">
        <v>8223</v>
      </c>
      <c r="I655" t="s">
        <v>8245</v>
      </c>
      <c r="J655">
        <v>1440082240</v>
      </c>
      <c r="K655">
        <v>1436885440</v>
      </c>
      <c r="L655" t="b">
        <v>0</v>
      </c>
      <c r="M655">
        <v>1107</v>
      </c>
      <c r="N655" t="b">
        <v>1</v>
      </c>
      <c r="O655" t="s">
        <v>8271</v>
      </c>
      <c r="P655">
        <f t="shared" si="31"/>
        <v>2015</v>
      </c>
      <c r="Q655" s="11">
        <f t="shared" si="32"/>
        <v>42199.618518518517</v>
      </c>
    </row>
    <row r="656" spans="1:17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s="8">
        <f t="shared" si="30"/>
        <v>20075</v>
      </c>
      <c r="G656" t="s">
        <v>8218</v>
      </c>
      <c r="H656" t="s">
        <v>8223</v>
      </c>
      <c r="I656" t="s">
        <v>8245</v>
      </c>
      <c r="J656">
        <v>1436396313</v>
      </c>
      <c r="K656">
        <v>1433804313</v>
      </c>
      <c r="L656" t="b">
        <v>0</v>
      </c>
      <c r="M656">
        <v>1013</v>
      </c>
      <c r="N656" t="b">
        <v>1</v>
      </c>
      <c r="O656" t="s">
        <v>8271</v>
      </c>
      <c r="P656">
        <f t="shared" si="31"/>
        <v>2015</v>
      </c>
      <c r="Q656" s="11">
        <f t="shared" si="32"/>
        <v>42163.957326388889</v>
      </c>
    </row>
    <row r="657" spans="1:17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s="8">
        <f t="shared" si="30"/>
        <v>3751</v>
      </c>
      <c r="G657" t="s">
        <v>8218</v>
      </c>
      <c r="H657" t="s">
        <v>8223</v>
      </c>
      <c r="I657" t="s">
        <v>8245</v>
      </c>
      <c r="J657">
        <v>1426197512</v>
      </c>
      <c r="K657">
        <v>1423609112</v>
      </c>
      <c r="L657" t="b">
        <v>0</v>
      </c>
      <c r="M657">
        <v>274</v>
      </c>
      <c r="N657" t="b">
        <v>1</v>
      </c>
      <c r="O657" t="s">
        <v>8271</v>
      </c>
      <c r="P657">
        <f t="shared" si="31"/>
        <v>2015</v>
      </c>
      <c r="Q657" s="11">
        <f t="shared" si="32"/>
        <v>42045.957314814819</v>
      </c>
    </row>
    <row r="658" spans="1:17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s="8">
        <f t="shared" si="30"/>
        <v>5678</v>
      </c>
      <c r="G658" t="s">
        <v>8218</v>
      </c>
      <c r="H658" t="s">
        <v>8223</v>
      </c>
      <c r="I658" t="s">
        <v>8245</v>
      </c>
      <c r="J658">
        <v>1460917119</v>
      </c>
      <c r="K658">
        <v>1455736719</v>
      </c>
      <c r="L658" t="b">
        <v>0</v>
      </c>
      <c r="M658">
        <v>87</v>
      </c>
      <c r="N658" t="b">
        <v>1</v>
      </c>
      <c r="O658" t="s">
        <v>8271</v>
      </c>
      <c r="P658">
        <f t="shared" si="31"/>
        <v>2016</v>
      </c>
      <c r="Q658" s="11">
        <f t="shared" si="32"/>
        <v>42417.804618055554</v>
      </c>
    </row>
    <row r="659" spans="1:17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s="8">
        <f t="shared" si="30"/>
        <v>3855</v>
      </c>
      <c r="G659" t="s">
        <v>8218</v>
      </c>
      <c r="H659" t="s">
        <v>8223</v>
      </c>
      <c r="I659" t="s">
        <v>8245</v>
      </c>
      <c r="J659">
        <v>1450901872</v>
      </c>
      <c r="K659">
        <v>1448309872</v>
      </c>
      <c r="L659" t="b">
        <v>0</v>
      </c>
      <c r="M659">
        <v>99</v>
      </c>
      <c r="N659" t="b">
        <v>1</v>
      </c>
      <c r="O659" t="s">
        <v>8271</v>
      </c>
      <c r="P659">
        <f t="shared" si="31"/>
        <v>2015</v>
      </c>
      <c r="Q659" s="11">
        <f t="shared" si="32"/>
        <v>42331.84574074074</v>
      </c>
    </row>
    <row r="660" spans="1:17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s="8">
        <f t="shared" si="30"/>
        <v>1289</v>
      </c>
      <c r="G660" t="s">
        <v>8218</v>
      </c>
      <c r="H660" t="s">
        <v>8223</v>
      </c>
      <c r="I660" t="s">
        <v>8245</v>
      </c>
      <c r="J660">
        <v>1437933600</v>
      </c>
      <c r="K660">
        <v>1435117889</v>
      </c>
      <c r="L660" t="b">
        <v>0</v>
      </c>
      <c r="M660">
        <v>276</v>
      </c>
      <c r="N660" t="b">
        <v>1</v>
      </c>
      <c r="O660" t="s">
        <v>8271</v>
      </c>
      <c r="P660">
        <f t="shared" si="31"/>
        <v>2015</v>
      </c>
      <c r="Q660" s="11">
        <f t="shared" si="32"/>
        <v>42179.160752314812</v>
      </c>
    </row>
    <row r="661" spans="1:17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s="8">
        <f t="shared" si="30"/>
        <v>17</v>
      </c>
      <c r="G661" t="s">
        <v>8218</v>
      </c>
      <c r="H661" t="s">
        <v>8223</v>
      </c>
      <c r="I661" t="s">
        <v>8245</v>
      </c>
      <c r="J661">
        <v>1440339295</v>
      </c>
      <c r="K661">
        <v>1437747295</v>
      </c>
      <c r="L661" t="b">
        <v>0</v>
      </c>
      <c r="M661">
        <v>21</v>
      </c>
      <c r="N661" t="b">
        <v>1</v>
      </c>
      <c r="O661" t="s">
        <v>8271</v>
      </c>
      <c r="P661">
        <f t="shared" si="31"/>
        <v>2015</v>
      </c>
      <c r="Q661" s="11">
        <f t="shared" si="32"/>
        <v>42209.593692129631</v>
      </c>
    </row>
    <row r="662" spans="1:17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s="8">
        <f t="shared" si="30"/>
        <v>-48471</v>
      </c>
      <c r="G662" t="s">
        <v>8220</v>
      </c>
      <c r="H662" t="s">
        <v>8223</v>
      </c>
      <c r="I662" t="s">
        <v>8245</v>
      </c>
      <c r="J662">
        <v>1415558879</v>
      </c>
      <c r="K662">
        <v>1412963279</v>
      </c>
      <c r="L662" t="b">
        <v>0</v>
      </c>
      <c r="M662">
        <v>18</v>
      </c>
      <c r="N662" t="b">
        <v>0</v>
      </c>
      <c r="O662" t="s">
        <v>8271</v>
      </c>
      <c r="P662">
        <f t="shared" si="31"/>
        <v>2014</v>
      </c>
      <c r="Q662" s="11">
        <f t="shared" si="32"/>
        <v>41922.741655092592</v>
      </c>
    </row>
    <row r="663" spans="1:17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s="8">
        <f t="shared" si="30"/>
        <v>-9905</v>
      </c>
      <c r="G663" t="s">
        <v>8220</v>
      </c>
      <c r="H663" t="s">
        <v>8223</v>
      </c>
      <c r="I663" t="s">
        <v>8245</v>
      </c>
      <c r="J663">
        <v>1477236559</v>
      </c>
      <c r="K663">
        <v>1474644559</v>
      </c>
      <c r="L663" t="b">
        <v>0</v>
      </c>
      <c r="M663">
        <v>9</v>
      </c>
      <c r="N663" t="b">
        <v>0</v>
      </c>
      <c r="O663" t="s">
        <v>8271</v>
      </c>
      <c r="P663">
        <f t="shared" si="31"/>
        <v>2016</v>
      </c>
      <c r="Q663" s="11">
        <f t="shared" si="32"/>
        <v>42636.645358796297</v>
      </c>
    </row>
    <row r="664" spans="1:17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s="8">
        <f t="shared" si="30"/>
        <v>-38844</v>
      </c>
      <c r="G664" t="s">
        <v>8220</v>
      </c>
      <c r="H664" t="s">
        <v>8223</v>
      </c>
      <c r="I664" t="s">
        <v>8245</v>
      </c>
      <c r="J664">
        <v>1421404247</v>
      </c>
      <c r="K664">
        <v>1418812247</v>
      </c>
      <c r="L664" t="b">
        <v>0</v>
      </c>
      <c r="M664">
        <v>4</v>
      </c>
      <c r="N664" t="b">
        <v>0</v>
      </c>
      <c r="O664" t="s">
        <v>8271</v>
      </c>
      <c r="P664">
        <f t="shared" si="31"/>
        <v>2014</v>
      </c>
      <c r="Q664" s="11">
        <f t="shared" si="32"/>
        <v>41990.438043981485</v>
      </c>
    </row>
    <row r="665" spans="1:17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s="8">
        <f t="shared" si="30"/>
        <v>-199300</v>
      </c>
      <c r="G665" t="s">
        <v>8220</v>
      </c>
      <c r="H665" t="s">
        <v>8231</v>
      </c>
      <c r="I665" t="s">
        <v>8252</v>
      </c>
      <c r="J665">
        <v>1437250456</v>
      </c>
      <c r="K665">
        <v>1434658456</v>
      </c>
      <c r="L665" t="b">
        <v>0</v>
      </c>
      <c r="M665">
        <v>7</v>
      </c>
      <c r="N665" t="b">
        <v>0</v>
      </c>
      <c r="O665" t="s">
        <v>8271</v>
      </c>
      <c r="P665">
        <f t="shared" si="31"/>
        <v>2015</v>
      </c>
      <c r="Q665" s="11">
        <f t="shared" si="32"/>
        <v>42173.843240740738</v>
      </c>
    </row>
    <row r="666" spans="1:17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s="8">
        <f t="shared" si="30"/>
        <v>-11096</v>
      </c>
      <c r="G666" t="s">
        <v>8220</v>
      </c>
      <c r="H666" t="s">
        <v>8223</v>
      </c>
      <c r="I666" t="s">
        <v>8245</v>
      </c>
      <c r="J666">
        <v>1428940775</v>
      </c>
      <c r="K666">
        <v>1426348775</v>
      </c>
      <c r="L666" t="b">
        <v>0</v>
      </c>
      <c r="M666">
        <v>29</v>
      </c>
      <c r="N666" t="b">
        <v>0</v>
      </c>
      <c r="O666" t="s">
        <v>8271</v>
      </c>
      <c r="P666">
        <f t="shared" si="31"/>
        <v>2015</v>
      </c>
      <c r="Q666" s="11">
        <f t="shared" si="32"/>
        <v>42077.666377314818</v>
      </c>
    </row>
    <row r="667" spans="1:17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s="8">
        <f t="shared" si="30"/>
        <v>-8136</v>
      </c>
      <c r="G667" t="s">
        <v>8220</v>
      </c>
      <c r="H667" t="s">
        <v>8223</v>
      </c>
      <c r="I667" t="s">
        <v>8245</v>
      </c>
      <c r="J667">
        <v>1484327061</v>
      </c>
      <c r="K667">
        <v>1479143061</v>
      </c>
      <c r="L667" t="b">
        <v>0</v>
      </c>
      <c r="M667">
        <v>12</v>
      </c>
      <c r="N667" t="b">
        <v>0</v>
      </c>
      <c r="O667" t="s">
        <v>8271</v>
      </c>
      <c r="P667">
        <f t="shared" si="31"/>
        <v>2016</v>
      </c>
      <c r="Q667" s="11">
        <f t="shared" si="32"/>
        <v>42688.711354166662</v>
      </c>
    </row>
    <row r="668" spans="1:17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s="8">
        <f t="shared" si="30"/>
        <v>-199992</v>
      </c>
      <c r="G668" t="s">
        <v>8220</v>
      </c>
      <c r="H668" t="s">
        <v>8223</v>
      </c>
      <c r="I668" t="s">
        <v>8245</v>
      </c>
      <c r="J668">
        <v>1408305498</v>
      </c>
      <c r="K668">
        <v>1405713498</v>
      </c>
      <c r="L668" t="b">
        <v>0</v>
      </c>
      <c r="M668">
        <v>4</v>
      </c>
      <c r="N668" t="b">
        <v>0</v>
      </c>
      <c r="O668" t="s">
        <v>8271</v>
      </c>
      <c r="P668">
        <f t="shared" si="31"/>
        <v>2014</v>
      </c>
      <c r="Q668" s="11">
        <f t="shared" si="32"/>
        <v>41838.832152777781</v>
      </c>
    </row>
    <row r="669" spans="1:17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s="8">
        <f t="shared" si="30"/>
        <v>-44990</v>
      </c>
      <c r="G669" t="s">
        <v>8220</v>
      </c>
      <c r="H669" t="s">
        <v>8236</v>
      </c>
      <c r="I669" t="s">
        <v>8248</v>
      </c>
      <c r="J669">
        <v>1477731463</v>
      </c>
      <c r="K669">
        <v>1474275463</v>
      </c>
      <c r="L669" t="b">
        <v>0</v>
      </c>
      <c r="M669">
        <v>28</v>
      </c>
      <c r="N669" t="b">
        <v>0</v>
      </c>
      <c r="O669" t="s">
        <v>8271</v>
      </c>
      <c r="P669">
        <f t="shared" si="31"/>
        <v>2016</v>
      </c>
      <c r="Q669" s="11">
        <f t="shared" si="32"/>
        <v>42632.373414351852</v>
      </c>
    </row>
    <row r="670" spans="1:17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s="8">
        <f t="shared" si="30"/>
        <v>-14316</v>
      </c>
      <c r="G670" t="s">
        <v>8220</v>
      </c>
      <c r="H670" t="s">
        <v>8223</v>
      </c>
      <c r="I670" t="s">
        <v>8245</v>
      </c>
      <c r="J670">
        <v>1431374222</v>
      </c>
      <c r="K670">
        <v>1427486222</v>
      </c>
      <c r="L670" t="b">
        <v>0</v>
      </c>
      <c r="M670">
        <v>25</v>
      </c>
      <c r="N670" t="b">
        <v>0</v>
      </c>
      <c r="O670" t="s">
        <v>8271</v>
      </c>
      <c r="P670">
        <f t="shared" si="31"/>
        <v>2015</v>
      </c>
      <c r="Q670" s="11">
        <f t="shared" si="32"/>
        <v>42090.831273148149</v>
      </c>
    </row>
    <row r="671" spans="1:17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s="8">
        <f t="shared" si="30"/>
        <v>-156985</v>
      </c>
      <c r="G671" t="s">
        <v>8220</v>
      </c>
      <c r="H671" t="s">
        <v>8234</v>
      </c>
      <c r="I671" t="s">
        <v>8254</v>
      </c>
      <c r="J671">
        <v>1467817258</v>
      </c>
      <c r="K671">
        <v>1465225258</v>
      </c>
      <c r="L671" t="b">
        <v>0</v>
      </c>
      <c r="M671">
        <v>28</v>
      </c>
      <c r="N671" t="b">
        <v>0</v>
      </c>
      <c r="O671" t="s">
        <v>8271</v>
      </c>
      <c r="P671">
        <f t="shared" si="31"/>
        <v>2016</v>
      </c>
      <c r="Q671" s="11">
        <f t="shared" si="32"/>
        <v>42527.625671296293</v>
      </c>
    </row>
    <row r="672" spans="1:17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s="8">
        <f t="shared" si="30"/>
        <v>-63651</v>
      </c>
      <c r="G672" t="s">
        <v>8220</v>
      </c>
      <c r="H672" t="s">
        <v>8236</v>
      </c>
      <c r="I672" t="s">
        <v>8248</v>
      </c>
      <c r="J672">
        <v>1466323800</v>
      </c>
      <c r="K672">
        <v>1463418120</v>
      </c>
      <c r="L672" t="b">
        <v>0</v>
      </c>
      <c r="M672">
        <v>310</v>
      </c>
      <c r="N672" t="b">
        <v>0</v>
      </c>
      <c r="O672" t="s">
        <v>8271</v>
      </c>
      <c r="P672">
        <f t="shared" si="31"/>
        <v>2016</v>
      </c>
      <c r="Q672" s="11">
        <f t="shared" si="32"/>
        <v>42506.709722222222</v>
      </c>
    </row>
    <row r="673" spans="1:17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s="8">
        <f t="shared" si="30"/>
        <v>-18172</v>
      </c>
      <c r="G673" t="s">
        <v>8220</v>
      </c>
      <c r="H673" t="s">
        <v>8223</v>
      </c>
      <c r="I673" t="s">
        <v>8245</v>
      </c>
      <c r="J673">
        <v>1421208000</v>
      </c>
      <c r="K673">
        <v>1418315852</v>
      </c>
      <c r="L673" t="b">
        <v>0</v>
      </c>
      <c r="M673">
        <v>15</v>
      </c>
      <c r="N673" t="b">
        <v>0</v>
      </c>
      <c r="O673" t="s">
        <v>8271</v>
      </c>
      <c r="P673">
        <f t="shared" si="31"/>
        <v>2014</v>
      </c>
      <c r="Q673" s="11">
        <f t="shared" si="32"/>
        <v>41984.692731481482</v>
      </c>
    </row>
    <row r="674" spans="1:17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s="8">
        <f t="shared" si="30"/>
        <v>-39186</v>
      </c>
      <c r="G674" t="s">
        <v>8220</v>
      </c>
      <c r="H674" t="s">
        <v>8223</v>
      </c>
      <c r="I674" t="s">
        <v>8245</v>
      </c>
      <c r="J674">
        <v>1420088340</v>
      </c>
      <c r="K674">
        <v>1417410964</v>
      </c>
      <c r="L674" t="b">
        <v>0</v>
      </c>
      <c r="M674">
        <v>215</v>
      </c>
      <c r="N674" t="b">
        <v>0</v>
      </c>
      <c r="O674" t="s">
        <v>8271</v>
      </c>
      <c r="P674">
        <f t="shared" si="31"/>
        <v>2014</v>
      </c>
      <c r="Q674" s="11">
        <f t="shared" si="32"/>
        <v>41974.219490740739</v>
      </c>
    </row>
    <row r="675" spans="1:17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s="8">
        <f t="shared" si="30"/>
        <v>-99795</v>
      </c>
      <c r="G675" t="s">
        <v>8220</v>
      </c>
      <c r="H675" t="s">
        <v>8223</v>
      </c>
      <c r="I675" t="s">
        <v>8245</v>
      </c>
      <c r="J675">
        <v>1409602217</v>
      </c>
      <c r="K675">
        <v>1405714217</v>
      </c>
      <c r="L675" t="b">
        <v>0</v>
      </c>
      <c r="M675">
        <v>3</v>
      </c>
      <c r="N675" t="b">
        <v>0</v>
      </c>
      <c r="O675" t="s">
        <v>8271</v>
      </c>
      <c r="P675">
        <f t="shared" si="31"/>
        <v>2014</v>
      </c>
      <c r="Q675" s="11">
        <f t="shared" si="32"/>
        <v>41838.840474537035</v>
      </c>
    </row>
    <row r="676" spans="1:17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s="8">
        <f t="shared" si="30"/>
        <v>-49985</v>
      </c>
      <c r="G676" t="s">
        <v>8220</v>
      </c>
      <c r="H676" t="s">
        <v>8223</v>
      </c>
      <c r="I676" t="s">
        <v>8245</v>
      </c>
      <c r="J676">
        <v>1407811627</v>
      </c>
      <c r="K676">
        <v>1402627627</v>
      </c>
      <c r="L676" t="b">
        <v>0</v>
      </c>
      <c r="M676">
        <v>2</v>
      </c>
      <c r="N676" t="b">
        <v>0</v>
      </c>
      <c r="O676" t="s">
        <v>8271</v>
      </c>
      <c r="P676">
        <f t="shared" si="31"/>
        <v>2014</v>
      </c>
      <c r="Q676" s="11">
        <f t="shared" si="32"/>
        <v>41803.116053240738</v>
      </c>
    </row>
    <row r="677" spans="1:17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s="8">
        <f t="shared" si="30"/>
        <v>-5109</v>
      </c>
      <c r="G677" t="s">
        <v>8220</v>
      </c>
      <c r="H677" t="s">
        <v>8223</v>
      </c>
      <c r="I677" t="s">
        <v>8245</v>
      </c>
      <c r="J677">
        <v>1420095540</v>
      </c>
      <c r="K677">
        <v>1417558804</v>
      </c>
      <c r="L677" t="b">
        <v>0</v>
      </c>
      <c r="M677">
        <v>26</v>
      </c>
      <c r="N677" t="b">
        <v>0</v>
      </c>
      <c r="O677" t="s">
        <v>8271</v>
      </c>
      <c r="P677">
        <f t="shared" si="31"/>
        <v>2014</v>
      </c>
      <c r="Q677" s="11">
        <f t="shared" si="32"/>
        <v>41975.930601851855</v>
      </c>
    </row>
    <row r="678" spans="1:17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s="8">
        <f t="shared" si="30"/>
        <v>-98529</v>
      </c>
      <c r="G678" t="s">
        <v>8220</v>
      </c>
      <c r="H678" t="s">
        <v>8228</v>
      </c>
      <c r="I678" t="s">
        <v>8250</v>
      </c>
      <c r="J678">
        <v>1423333581</v>
      </c>
      <c r="K678">
        <v>1420741581</v>
      </c>
      <c r="L678" t="b">
        <v>0</v>
      </c>
      <c r="M678">
        <v>24</v>
      </c>
      <c r="N678" t="b">
        <v>0</v>
      </c>
      <c r="O678" t="s">
        <v>8271</v>
      </c>
      <c r="P678">
        <f t="shared" si="31"/>
        <v>2015</v>
      </c>
      <c r="Q678" s="11">
        <f t="shared" si="32"/>
        <v>42012.768298611118</v>
      </c>
    </row>
    <row r="679" spans="1:17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s="8">
        <f t="shared" si="30"/>
        <v>-37208</v>
      </c>
      <c r="G679" t="s">
        <v>8220</v>
      </c>
      <c r="H679" t="s">
        <v>8236</v>
      </c>
      <c r="I679" t="s">
        <v>8248</v>
      </c>
      <c r="J679">
        <v>1467106895</v>
      </c>
      <c r="K679">
        <v>1463218895</v>
      </c>
      <c r="L679" t="b">
        <v>0</v>
      </c>
      <c r="M679">
        <v>96</v>
      </c>
      <c r="N679" t="b">
        <v>0</v>
      </c>
      <c r="O679" t="s">
        <v>8271</v>
      </c>
      <c r="P679">
        <f t="shared" si="31"/>
        <v>2016</v>
      </c>
      <c r="Q679" s="11">
        <f t="shared" si="32"/>
        <v>42504.403877314813</v>
      </c>
    </row>
    <row r="680" spans="1:17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s="8">
        <f t="shared" si="30"/>
        <v>-27892</v>
      </c>
      <c r="G680" t="s">
        <v>8220</v>
      </c>
      <c r="H680" t="s">
        <v>8223</v>
      </c>
      <c r="I680" t="s">
        <v>8245</v>
      </c>
      <c r="J680">
        <v>1463821338</v>
      </c>
      <c r="K680">
        <v>1461229338</v>
      </c>
      <c r="L680" t="b">
        <v>0</v>
      </c>
      <c r="M680">
        <v>17</v>
      </c>
      <c r="N680" t="b">
        <v>0</v>
      </c>
      <c r="O680" t="s">
        <v>8271</v>
      </c>
      <c r="P680">
        <f t="shared" si="31"/>
        <v>2016</v>
      </c>
      <c r="Q680" s="11">
        <f t="shared" si="32"/>
        <v>42481.376597222217</v>
      </c>
    </row>
    <row r="681" spans="1:17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s="8">
        <f t="shared" si="30"/>
        <v>-48173</v>
      </c>
      <c r="G681" t="s">
        <v>8220</v>
      </c>
      <c r="H681" t="s">
        <v>8223</v>
      </c>
      <c r="I681" t="s">
        <v>8245</v>
      </c>
      <c r="J681">
        <v>1472920909</v>
      </c>
      <c r="K681">
        <v>1467736909</v>
      </c>
      <c r="L681" t="b">
        <v>0</v>
      </c>
      <c r="M681">
        <v>94</v>
      </c>
      <c r="N681" t="b">
        <v>0</v>
      </c>
      <c r="O681" t="s">
        <v>8271</v>
      </c>
      <c r="P681">
        <f t="shared" si="31"/>
        <v>2016</v>
      </c>
      <c r="Q681" s="11">
        <f t="shared" si="32"/>
        <v>42556.695706018523</v>
      </c>
    </row>
    <row r="682" spans="1:17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s="8">
        <f t="shared" si="30"/>
        <v>-55566</v>
      </c>
      <c r="G682" t="s">
        <v>8220</v>
      </c>
      <c r="H682" t="s">
        <v>8223</v>
      </c>
      <c r="I682" t="s">
        <v>8245</v>
      </c>
      <c r="J682">
        <v>1410955331</v>
      </c>
      <c r="K682">
        <v>1407931331</v>
      </c>
      <c r="L682" t="b">
        <v>0</v>
      </c>
      <c r="M682">
        <v>129</v>
      </c>
      <c r="N682" t="b">
        <v>0</v>
      </c>
      <c r="O682" t="s">
        <v>8271</v>
      </c>
      <c r="P682">
        <f t="shared" si="31"/>
        <v>2014</v>
      </c>
      <c r="Q682" s="11">
        <f t="shared" si="32"/>
        <v>41864.501516203702</v>
      </c>
    </row>
    <row r="683" spans="1:17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s="8">
        <f t="shared" si="30"/>
        <v>-2499</v>
      </c>
      <c r="G683" t="s">
        <v>8220</v>
      </c>
      <c r="H683" t="s">
        <v>8223</v>
      </c>
      <c r="I683" t="s">
        <v>8245</v>
      </c>
      <c r="J683">
        <v>1477509604</v>
      </c>
      <c r="K683">
        <v>1474917604</v>
      </c>
      <c r="L683" t="b">
        <v>0</v>
      </c>
      <c r="M683">
        <v>1</v>
      </c>
      <c r="N683" t="b">
        <v>0</v>
      </c>
      <c r="O683" t="s">
        <v>8271</v>
      </c>
      <c r="P683">
        <f t="shared" si="31"/>
        <v>2016</v>
      </c>
      <c r="Q683" s="11">
        <f t="shared" si="32"/>
        <v>42639.805601851855</v>
      </c>
    </row>
    <row r="684" spans="1:17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s="8">
        <f t="shared" si="30"/>
        <v>-49947</v>
      </c>
      <c r="G684" t="s">
        <v>8220</v>
      </c>
      <c r="H684" t="s">
        <v>8223</v>
      </c>
      <c r="I684" t="s">
        <v>8245</v>
      </c>
      <c r="J684">
        <v>1489512122</v>
      </c>
      <c r="K684">
        <v>1486923722</v>
      </c>
      <c r="L684" t="b">
        <v>0</v>
      </c>
      <c r="M684">
        <v>4</v>
      </c>
      <c r="N684" t="b">
        <v>0</v>
      </c>
      <c r="O684" t="s">
        <v>8271</v>
      </c>
      <c r="P684">
        <f t="shared" si="31"/>
        <v>2017</v>
      </c>
      <c r="Q684" s="11">
        <f t="shared" si="32"/>
        <v>42778.765300925923</v>
      </c>
    </row>
    <row r="685" spans="1:17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s="8">
        <f t="shared" si="30"/>
        <v>-34702</v>
      </c>
      <c r="G685" t="s">
        <v>8220</v>
      </c>
      <c r="H685" t="s">
        <v>8223</v>
      </c>
      <c r="I685" t="s">
        <v>8245</v>
      </c>
      <c r="J685">
        <v>1477949764</v>
      </c>
      <c r="K685">
        <v>1474493764</v>
      </c>
      <c r="L685" t="b">
        <v>0</v>
      </c>
      <c r="M685">
        <v>3</v>
      </c>
      <c r="N685" t="b">
        <v>0</v>
      </c>
      <c r="O685" t="s">
        <v>8271</v>
      </c>
      <c r="P685">
        <f t="shared" si="31"/>
        <v>2016</v>
      </c>
      <c r="Q685" s="11">
        <f t="shared" si="32"/>
        <v>42634.900046296301</v>
      </c>
    </row>
    <row r="686" spans="1:17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s="8">
        <f t="shared" si="30"/>
        <v>-296052</v>
      </c>
      <c r="G686" t="s">
        <v>8220</v>
      </c>
      <c r="H686" t="s">
        <v>8223</v>
      </c>
      <c r="I686" t="s">
        <v>8245</v>
      </c>
      <c r="J686">
        <v>1406257200</v>
      </c>
      <c r="K686">
        <v>1403176891</v>
      </c>
      <c r="L686" t="b">
        <v>0</v>
      </c>
      <c r="M686">
        <v>135</v>
      </c>
      <c r="N686" t="b">
        <v>0</v>
      </c>
      <c r="O686" t="s">
        <v>8271</v>
      </c>
      <c r="P686">
        <f t="shared" si="31"/>
        <v>2014</v>
      </c>
      <c r="Q686" s="11">
        <f t="shared" si="32"/>
        <v>41809.473275462966</v>
      </c>
    </row>
    <row r="687" spans="1:17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s="8">
        <f t="shared" si="30"/>
        <v>-1447</v>
      </c>
      <c r="G687" t="s">
        <v>8220</v>
      </c>
      <c r="H687" t="s">
        <v>8223</v>
      </c>
      <c r="I687" t="s">
        <v>8245</v>
      </c>
      <c r="J687">
        <v>1421095672</v>
      </c>
      <c r="K687">
        <v>1417207672</v>
      </c>
      <c r="L687" t="b">
        <v>0</v>
      </c>
      <c r="M687">
        <v>10</v>
      </c>
      <c r="N687" t="b">
        <v>0</v>
      </c>
      <c r="O687" t="s">
        <v>8271</v>
      </c>
      <c r="P687">
        <f t="shared" si="31"/>
        <v>2014</v>
      </c>
      <c r="Q687" s="11">
        <f t="shared" si="32"/>
        <v>41971.866574074069</v>
      </c>
    </row>
    <row r="688" spans="1:17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s="8">
        <f t="shared" si="30"/>
        <v>-500000</v>
      </c>
      <c r="G688" t="s">
        <v>8220</v>
      </c>
      <c r="H688" t="s">
        <v>8236</v>
      </c>
      <c r="I688" t="s">
        <v>8248</v>
      </c>
      <c r="J688">
        <v>1438618170</v>
      </c>
      <c r="K688">
        <v>1436026170</v>
      </c>
      <c r="L688" t="b">
        <v>0</v>
      </c>
      <c r="M688">
        <v>0</v>
      </c>
      <c r="N688" t="b">
        <v>0</v>
      </c>
      <c r="O688" t="s">
        <v>8271</v>
      </c>
      <c r="P688">
        <f t="shared" si="31"/>
        <v>2015</v>
      </c>
      <c r="Q688" s="11">
        <f t="shared" si="32"/>
        <v>42189.673263888893</v>
      </c>
    </row>
    <row r="689" spans="1:17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s="8">
        <f t="shared" si="30"/>
        <v>-96450</v>
      </c>
      <c r="G689" t="s">
        <v>8220</v>
      </c>
      <c r="H689" t="s">
        <v>8237</v>
      </c>
      <c r="I689" t="s">
        <v>8255</v>
      </c>
      <c r="J689">
        <v>1486317653</v>
      </c>
      <c r="K689">
        <v>1481133653</v>
      </c>
      <c r="L689" t="b">
        <v>0</v>
      </c>
      <c r="M689">
        <v>6</v>
      </c>
      <c r="N689" t="b">
        <v>0</v>
      </c>
      <c r="O689" t="s">
        <v>8271</v>
      </c>
      <c r="P689">
        <f t="shared" si="31"/>
        <v>2016</v>
      </c>
      <c r="Q689" s="11">
        <f t="shared" si="32"/>
        <v>42711.750613425931</v>
      </c>
    </row>
    <row r="690" spans="1:17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s="8">
        <f t="shared" si="30"/>
        <v>-5402</v>
      </c>
      <c r="G690" t="s">
        <v>8220</v>
      </c>
      <c r="H690" t="s">
        <v>8223</v>
      </c>
      <c r="I690" t="s">
        <v>8245</v>
      </c>
      <c r="J690">
        <v>1444876253</v>
      </c>
      <c r="K690">
        <v>1442284253</v>
      </c>
      <c r="L690" t="b">
        <v>0</v>
      </c>
      <c r="M690">
        <v>36</v>
      </c>
      <c r="N690" t="b">
        <v>0</v>
      </c>
      <c r="O690" t="s">
        <v>8271</v>
      </c>
      <c r="P690">
        <f t="shared" si="31"/>
        <v>2015</v>
      </c>
      <c r="Q690" s="11">
        <f t="shared" si="32"/>
        <v>42262.104780092588</v>
      </c>
    </row>
    <row r="691" spans="1:17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s="8">
        <f t="shared" si="30"/>
        <v>-84702.5</v>
      </c>
      <c r="G691" t="s">
        <v>8220</v>
      </c>
      <c r="H691" t="s">
        <v>8223</v>
      </c>
      <c r="I691" t="s">
        <v>8245</v>
      </c>
      <c r="J691">
        <v>1481173140</v>
      </c>
      <c r="K691">
        <v>1478016097</v>
      </c>
      <c r="L691" t="b">
        <v>0</v>
      </c>
      <c r="M691">
        <v>336</v>
      </c>
      <c r="N691" t="b">
        <v>0</v>
      </c>
      <c r="O691" t="s">
        <v>8271</v>
      </c>
      <c r="P691">
        <f t="shared" si="31"/>
        <v>2016</v>
      </c>
      <c r="Q691" s="11">
        <f t="shared" si="32"/>
        <v>42675.66778935185</v>
      </c>
    </row>
    <row r="692" spans="1:17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s="8">
        <f t="shared" si="30"/>
        <v>-17532</v>
      </c>
      <c r="G692" t="s">
        <v>8220</v>
      </c>
      <c r="H692" t="s">
        <v>8223</v>
      </c>
      <c r="I692" t="s">
        <v>8245</v>
      </c>
      <c r="J692">
        <v>1473400800</v>
      </c>
      <c r="K692">
        <v>1469718841</v>
      </c>
      <c r="L692" t="b">
        <v>0</v>
      </c>
      <c r="M692">
        <v>34</v>
      </c>
      <c r="N692" t="b">
        <v>0</v>
      </c>
      <c r="O692" t="s">
        <v>8271</v>
      </c>
      <c r="P692">
        <f t="shared" si="31"/>
        <v>2016</v>
      </c>
      <c r="Q692" s="11">
        <f t="shared" si="32"/>
        <v>42579.634733796294</v>
      </c>
    </row>
    <row r="693" spans="1:17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s="8">
        <f t="shared" si="30"/>
        <v>-49740</v>
      </c>
      <c r="G693" t="s">
        <v>8220</v>
      </c>
      <c r="H693" t="s">
        <v>8223</v>
      </c>
      <c r="I693" t="s">
        <v>8245</v>
      </c>
      <c r="J693">
        <v>1435711246</v>
      </c>
      <c r="K693">
        <v>1433292046</v>
      </c>
      <c r="L693" t="b">
        <v>0</v>
      </c>
      <c r="M693">
        <v>10</v>
      </c>
      <c r="N693" t="b">
        <v>0</v>
      </c>
      <c r="O693" t="s">
        <v>8271</v>
      </c>
      <c r="P693">
        <f t="shared" si="31"/>
        <v>2015</v>
      </c>
      <c r="Q693" s="11">
        <f t="shared" si="32"/>
        <v>42158.028310185182</v>
      </c>
    </row>
    <row r="694" spans="1:17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s="8">
        <f t="shared" si="30"/>
        <v>-18694</v>
      </c>
      <c r="G694" t="s">
        <v>8220</v>
      </c>
      <c r="H694" t="s">
        <v>8224</v>
      </c>
      <c r="I694" t="s">
        <v>8246</v>
      </c>
      <c r="J694">
        <v>1482397263</v>
      </c>
      <c r="K694">
        <v>1479805263</v>
      </c>
      <c r="L694" t="b">
        <v>0</v>
      </c>
      <c r="M694">
        <v>201</v>
      </c>
      <c r="N694" t="b">
        <v>0</v>
      </c>
      <c r="O694" t="s">
        <v>8271</v>
      </c>
      <c r="P694">
        <f t="shared" si="31"/>
        <v>2016</v>
      </c>
      <c r="Q694" s="11">
        <f t="shared" si="32"/>
        <v>42696.37572916667</v>
      </c>
    </row>
    <row r="695" spans="1:17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s="8">
        <f t="shared" si="30"/>
        <v>-64662</v>
      </c>
      <c r="G695" t="s">
        <v>8220</v>
      </c>
      <c r="H695" t="s">
        <v>8223</v>
      </c>
      <c r="I695" t="s">
        <v>8245</v>
      </c>
      <c r="J695">
        <v>1430421827</v>
      </c>
      <c r="K695">
        <v>1427829827</v>
      </c>
      <c r="L695" t="b">
        <v>0</v>
      </c>
      <c r="M695">
        <v>296</v>
      </c>
      <c r="N695" t="b">
        <v>0</v>
      </c>
      <c r="O695" t="s">
        <v>8271</v>
      </c>
      <c r="P695">
        <f t="shared" si="31"/>
        <v>2015</v>
      </c>
      <c r="Q695" s="11">
        <f t="shared" si="32"/>
        <v>42094.808182870373</v>
      </c>
    </row>
    <row r="696" spans="1:17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s="8">
        <f t="shared" si="30"/>
        <v>-149410</v>
      </c>
      <c r="G696" t="s">
        <v>8220</v>
      </c>
      <c r="H696" t="s">
        <v>8223</v>
      </c>
      <c r="I696" t="s">
        <v>8245</v>
      </c>
      <c r="J696">
        <v>1485964559</v>
      </c>
      <c r="K696">
        <v>1483372559</v>
      </c>
      <c r="L696" t="b">
        <v>0</v>
      </c>
      <c r="M696">
        <v>7</v>
      </c>
      <c r="N696" t="b">
        <v>0</v>
      </c>
      <c r="O696" t="s">
        <v>8271</v>
      </c>
      <c r="P696">
        <f t="shared" si="31"/>
        <v>2017</v>
      </c>
      <c r="Q696" s="11">
        <f t="shared" si="32"/>
        <v>42737.663877314815</v>
      </c>
    </row>
    <row r="697" spans="1:17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s="8">
        <f t="shared" si="30"/>
        <v>-59364</v>
      </c>
      <c r="G697" t="s">
        <v>8220</v>
      </c>
      <c r="H697" t="s">
        <v>8223</v>
      </c>
      <c r="I697" t="s">
        <v>8245</v>
      </c>
      <c r="J697">
        <v>1414758620</v>
      </c>
      <c r="K697">
        <v>1412166620</v>
      </c>
      <c r="L697" t="b">
        <v>0</v>
      </c>
      <c r="M697">
        <v>7</v>
      </c>
      <c r="N697" t="b">
        <v>0</v>
      </c>
      <c r="O697" t="s">
        <v>8271</v>
      </c>
      <c r="P697">
        <f t="shared" si="31"/>
        <v>2014</v>
      </c>
      <c r="Q697" s="11">
        <f t="shared" si="32"/>
        <v>41913.521064814813</v>
      </c>
    </row>
    <row r="698" spans="1:17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s="8">
        <f t="shared" si="30"/>
        <v>-174999</v>
      </c>
      <c r="G698" t="s">
        <v>8220</v>
      </c>
      <c r="H698" t="s">
        <v>8232</v>
      </c>
      <c r="I698" t="s">
        <v>8248</v>
      </c>
      <c r="J698">
        <v>1406326502</v>
      </c>
      <c r="K698">
        <v>1403734502</v>
      </c>
      <c r="L698" t="b">
        <v>0</v>
      </c>
      <c r="M698">
        <v>1</v>
      </c>
      <c r="N698" t="b">
        <v>0</v>
      </c>
      <c r="O698" t="s">
        <v>8271</v>
      </c>
      <c r="P698">
        <f t="shared" si="31"/>
        <v>2014</v>
      </c>
      <c r="Q698" s="11">
        <f t="shared" si="32"/>
        <v>41815.927106481482</v>
      </c>
    </row>
    <row r="699" spans="1:17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s="8">
        <f t="shared" si="30"/>
        <v>-2681</v>
      </c>
      <c r="G699" t="s">
        <v>8220</v>
      </c>
      <c r="H699" t="s">
        <v>8235</v>
      </c>
      <c r="I699" t="s">
        <v>8248</v>
      </c>
      <c r="J699">
        <v>1454502789</v>
      </c>
      <c r="K699">
        <v>1453206789</v>
      </c>
      <c r="L699" t="b">
        <v>0</v>
      </c>
      <c r="M699">
        <v>114</v>
      </c>
      <c r="N699" t="b">
        <v>0</v>
      </c>
      <c r="O699" t="s">
        <v>8271</v>
      </c>
      <c r="P699">
        <f t="shared" si="31"/>
        <v>2016</v>
      </c>
      <c r="Q699" s="11">
        <f t="shared" si="32"/>
        <v>42388.523020833338</v>
      </c>
    </row>
    <row r="700" spans="1:17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s="8">
        <f t="shared" si="30"/>
        <v>-84610</v>
      </c>
      <c r="G700" t="s">
        <v>8220</v>
      </c>
      <c r="H700" t="s">
        <v>8223</v>
      </c>
      <c r="I700" t="s">
        <v>8245</v>
      </c>
      <c r="J700">
        <v>1411005600</v>
      </c>
      <c r="K700">
        <v>1408141245</v>
      </c>
      <c r="L700" t="b">
        <v>0</v>
      </c>
      <c r="M700">
        <v>29</v>
      </c>
      <c r="N700" t="b">
        <v>0</v>
      </c>
      <c r="O700" t="s">
        <v>8271</v>
      </c>
      <c r="P700">
        <f t="shared" si="31"/>
        <v>2014</v>
      </c>
      <c r="Q700" s="11">
        <f t="shared" si="32"/>
        <v>41866.931076388886</v>
      </c>
    </row>
    <row r="701" spans="1:17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s="8">
        <f t="shared" si="30"/>
        <v>-22851.259999999995</v>
      </c>
      <c r="G701" t="s">
        <v>8220</v>
      </c>
      <c r="H701" t="s">
        <v>8223</v>
      </c>
      <c r="I701" t="s">
        <v>8245</v>
      </c>
      <c r="J701">
        <v>1385136000</v>
      </c>
      <c r="K701">
        <v>1381923548</v>
      </c>
      <c r="L701" t="b">
        <v>0</v>
      </c>
      <c r="M701">
        <v>890</v>
      </c>
      <c r="N701" t="b">
        <v>0</v>
      </c>
      <c r="O701" t="s">
        <v>8271</v>
      </c>
      <c r="P701">
        <f t="shared" si="31"/>
        <v>2013</v>
      </c>
      <c r="Q701" s="11">
        <f t="shared" si="32"/>
        <v>41563.485509259262</v>
      </c>
    </row>
    <row r="702" spans="1:17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s="8">
        <f t="shared" si="30"/>
        <v>-14597</v>
      </c>
      <c r="G702" t="s">
        <v>8220</v>
      </c>
      <c r="H702" t="s">
        <v>8226</v>
      </c>
      <c r="I702" t="s">
        <v>8248</v>
      </c>
      <c r="J702">
        <v>1484065881</v>
      </c>
      <c r="K702">
        <v>1481473881</v>
      </c>
      <c r="L702" t="b">
        <v>0</v>
      </c>
      <c r="M702">
        <v>31</v>
      </c>
      <c r="N702" t="b">
        <v>0</v>
      </c>
      <c r="O702" t="s">
        <v>8271</v>
      </c>
      <c r="P702">
        <f t="shared" si="31"/>
        <v>2016</v>
      </c>
      <c r="Q702" s="11">
        <f t="shared" si="32"/>
        <v>42715.688437500001</v>
      </c>
    </row>
    <row r="703" spans="1:17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s="8">
        <f t="shared" si="30"/>
        <v>-16882</v>
      </c>
      <c r="G703" t="s">
        <v>8220</v>
      </c>
      <c r="H703" t="s">
        <v>8224</v>
      </c>
      <c r="I703" t="s">
        <v>8246</v>
      </c>
      <c r="J703">
        <v>1406130880</v>
      </c>
      <c r="K703">
        <v>1403538880</v>
      </c>
      <c r="L703" t="b">
        <v>0</v>
      </c>
      <c r="M703">
        <v>21</v>
      </c>
      <c r="N703" t="b">
        <v>0</v>
      </c>
      <c r="O703" t="s">
        <v>8271</v>
      </c>
      <c r="P703">
        <f t="shared" si="31"/>
        <v>2014</v>
      </c>
      <c r="Q703" s="11">
        <f t="shared" si="32"/>
        <v>41813.662962962961</v>
      </c>
    </row>
    <row r="704" spans="1:17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s="8">
        <f t="shared" si="30"/>
        <v>-10377.99</v>
      </c>
      <c r="G704" t="s">
        <v>8220</v>
      </c>
      <c r="H704" t="s">
        <v>8223</v>
      </c>
      <c r="I704" t="s">
        <v>8245</v>
      </c>
      <c r="J704">
        <v>1480011987</v>
      </c>
      <c r="K704">
        <v>1477416387</v>
      </c>
      <c r="L704" t="b">
        <v>0</v>
      </c>
      <c r="M704">
        <v>37</v>
      </c>
      <c r="N704" t="b">
        <v>0</v>
      </c>
      <c r="O704" t="s">
        <v>8271</v>
      </c>
      <c r="P704">
        <f t="shared" si="31"/>
        <v>2016</v>
      </c>
      <c r="Q704" s="11">
        <f t="shared" si="32"/>
        <v>42668.726701388892</v>
      </c>
    </row>
    <row r="705" spans="1:17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s="8">
        <f t="shared" si="30"/>
        <v>-14163</v>
      </c>
      <c r="G705" t="s">
        <v>8220</v>
      </c>
      <c r="H705" t="s">
        <v>8223</v>
      </c>
      <c r="I705" t="s">
        <v>8245</v>
      </c>
      <c r="J705">
        <v>1485905520</v>
      </c>
      <c r="K705">
        <v>1481150949</v>
      </c>
      <c r="L705" t="b">
        <v>0</v>
      </c>
      <c r="M705">
        <v>7</v>
      </c>
      <c r="N705" t="b">
        <v>0</v>
      </c>
      <c r="O705" t="s">
        <v>8271</v>
      </c>
      <c r="P705">
        <f t="shared" si="31"/>
        <v>2016</v>
      </c>
      <c r="Q705" s="11">
        <f t="shared" si="32"/>
        <v>42711.950798611113</v>
      </c>
    </row>
    <row r="706" spans="1:17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s="8">
        <f t="shared" si="30"/>
        <v>-54519</v>
      </c>
      <c r="G706" t="s">
        <v>8220</v>
      </c>
      <c r="H706" t="s">
        <v>8228</v>
      </c>
      <c r="I706" t="s">
        <v>8250</v>
      </c>
      <c r="J706">
        <v>1487565468</v>
      </c>
      <c r="K706">
        <v>1482381468</v>
      </c>
      <c r="L706" t="b">
        <v>0</v>
      </c>
      <c r="M706">
        <v>4</v>
      </c>
      <c r="N706" t="b">
        <v>0</v>
      </c>
      <c r="O706" t="s">
        <v>8271</v>
      </c>
      <c r="P706">
        <f t="shared" si="31"/>
        <v>2016</v>
      </c>
      <c r="Q706" s="11">
        <f t="shared" si="32"/>
        <v>42726.192916666667</v>
      </c>
    </row>
    <row r="707" spans="1:17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s="8">
        <f t="shared" ref="F707:F770" si="33">E707-D707</f>
        <v>-99023</v>
      </c>
      <c r="G707" t="s">
        <v>8220</v>
      </c>
      <c r="H707" t="s">
        <v>8232</v>
      </c>
      <c r="I707" t="s">
        <v>8248</v>
      </c>
      <c r="J707">
        <v>1484999278</v>
      </c>
      <c r="K707">
        <v>1482407278</v>
      </c>
      <c r="L707" t="b">
        <v>0</v>
      </c>
      <c r="M707">
        <v>5</v>
      </c>
      <c r="N707" t="b">
        <v>0</v>
      </c>
      <c r="O707" t="s">
        <v>8271</v>
      </c>
      <c r="P707">
        <f t="shared" ref="P707:P770" si="34">YEAR(Q707)</f>
        <v>2016</v>
      </c>
      <c r="Q707" s="11">
        <f t="shared" ref="Q707:Q770" si="35">(((K707/60)/60)/24)+DATE(1970,1,1)</f>
        <v>42726.491643518515</v>
      </c>
    </row>
    <row r="708" spans="1:17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s="8">
        <f t="shared" si="33"/>
        <v>-100000</v>
      </c>
      <c r="G708" t="s">
        <v>8220</v>
      </c>
      <c r="H708" t="s">
        <v>8226</v>
      </c>
      <c r="I708" t="s">
        <v>8248</v>
      </c>
      <c r="J708">
        <v>1481740740</v>
      </c>
      <c r="K708">
        <v>1478130783</v>
      </c>
      <c r="L708" t="b">
        <v>0</v>
      </c>
      <c r="M708">
        <v>0</v>
      </c>
      <c r="N708" t="b">
        <v>0</v>
      </c>
      <c r="O708" t="s">
        <v>8271</v>
      </c>
      <c r="P708">
        <f t="shared" si="34"/>
        <v>2016</v>
      </c>
      <c r="Q708" s="11">
        <f t="shared" si="35"/>
        <v>42676.995173611111</v>
      </c>
    </row>
    <row r="709" spans="1:17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s="8">
        <f t="shared" si="33"/>
        <v>-14329.400000000001</v>
      </c>
      <c r="G709" t="s">
        <v>8220</v>
      </c>
      <c r="H709" t="s">
        <v>8224</v>
      </c>
      <c r="I709" t="s">
        <v>8246</v>
      </c>
      <c r="J709">
        <v>1483286127</v>
      </c>
      <c r="K709">
        <v>1479830127</v>
      </c>
      <c r="L709" t="b">
        <v>0</v>
      </c>
      <c r="M709">
        <v>456</v>
      </c>
      <c r="N709" t="b">
        <v>0</v>
      </c>
      <c r="O709" t="s">
        <v>8271</v>
      </c>
      <c r="P709">
        <f t="shared" si="34"/>
        <v>2016</v>
      </c>
      <c r="Q709" s="11">
        <f t="shared" si="35"/>
        <v>42696.663506944446</v>
      </c>
    </row>
    <row r="710" spans="1:17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s="8">
        <f t="shared" si="33"/>
        <v>-31163</v>
      </c>
      <c r="G710" t="s">
        <v>8220</v>
      </c>
      <c r="H710" t="s">
        <v>8224</v>
      </c>
      <c r="I710" t="s">
        <v>8246</v>
      </c>
      <c r="J710">
        <v>1410616600</v>
      </c>
      <c r="K710">
        <v>1405432600</v>
      </c>
      <c r="L710" t="b">
        <v>0</v>
      </c>
      <c r="M710">
        <v>369</v>
      </c>
      <c r="N710" t="b">
        <v>0</v>
      </c>
      <c r="O710" t="s">
        <v>8271</v>
      </c>
      <c r="P710">
        <f t="shared" si="34"/>
        <v>2014</v>
      </c>
      <c r="Q710" s="11">
        <f t="shared" si="35"/>
        <v>41835.581018518518</v>
      </c>
    </row>
    <row r="711" spans="1:17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s="8">
        <f t="shared" si="33"/>
        <v>-14939</v>
      </c>
      <c r="G711" t="s">
        <v>8220</v>
      </c>
      <c r="H711" t="s">
        <v>8223</v>
      </c>
      <c r="I711" t="s">
        <v>8245</v>
      </c>
      <c r="J711">
        <v>1417741159</v>
      </c>
      <c r="K711">
        <v>1415149159</v>
      </c>
      <c r="L711" t="b">
        <v>0</v>
      </c>
      <c r="M711">
        <v>2</v>
      </c>
      <c r="N711" t="b">
        <v>0</v>
      </c>
      <c r="O711" t="s">
        <v>8271</v>
      </c>
      <c r="P711">
        <f t="shared" si="34"/>
        <v>2014</v>
      </c>
      <c r="Q711" s="11">
        <f t="shared" si="35"/>
        <v>41948.041192129633</v>
      </c>
    </row>
    <row r="712" spans="1:17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s="8">
        <f t="shared" si="33"/>
        <v>-1200</v>
      </c>
      <c r="G712" t="s">
        <v>8220</v>
      </c>
      <c r="H712" t="s">
        <v>8228</v>
      </c>
      <c r="I712" t="s">
        <v>8250</v>
      </c>
      <c r="J712">
        <v>1408495440</v>
      </c>
      <c r="K712">
        <v>1405640302</v>
      </c>
      <c r="L712" t="b">
        <v>0</v>
      </c>
      <c r="M712">
        <v>0</v>
      </c>
      <c r="N712" t="b">
        <v>0</v>
      </c>
      <c r="O712" t="s">
        <v>8271</v>
      </c>
      <c r="P712">
        <f t="shared" si="34"/>
        <v>2014</v>
      </c>
      <c r="Q712" s="11">
        <f t="shared" si="35"/>
        <v>41837.984976851854</v>
      </c>
    </row>
    <row r="713" spans="1:17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s="8">
        <f t="shared" si="33"/>
        <v>-66209</v>
      </c>
      <c r="G713" t="s">
        <v>8220</v>
      </c>
      <c r="H713" t="s">
        <v>8232</v>
      </c>
      <c r="I713" t="s">
        <v>8248</v>
      </c>
      <c r="J713">
        <v>1481716868</v>
      </c>
      <c r="K713">
        <v>1478257268</v>
      </c>
      <c r="L713" t="b">
        <v>0</v>
      </c>
      <c r="M713">
        <v>338</v>
      </c>
      <c r="N713" t="b">
        <v>0</v>
      </c>
      <c r="O713" t="s">
        <v>8271</v>
      </c>
      <c r="P713">
        <f t="shared" si="34"/>
        <v>2016</v>
      </c>
      <c r="Q713" s="11">
        <f t="shared" si="35"/>
        <v>42678.459120370375</v>
      </c>
    </row>
    <row r="714" spans="1:17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s="8">
        <f t="shared" si="33"/>
        <v>-48395</v>
      </c>
      <c r="G714" t="s">
        <v>8220</v>
      </c>
      <c r="H714" t="s">
        <v>8223</v>
      </c>
      <c r="I714" t="s">
        <v>8245</v>
      </c>
      <c r="J714">
        <v>1455466832</v>
      </c>
      <c r="K714">
        <v>1452874832</v>
      </c>
      <c r="L714" t="b">
        <v>0</v>
      </c>
      <c r="M714">
        <v>4</v>
      </c>
      <c r="N714" t="b">
        <v>0</v>
      </c>
      <c r="O714" t="s">
        <v>8271</v>
      </c>
      <c r="P714">
        <f t="shared" si="34"/>
        <v>2016</v>
      </c>
      <c r="Q714" s="11">
        <f t="shared" si="35"/>
        <v>42384.680925925932</v>
      </c>
    </row>
    <row r="715" spans="1:17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s="8">
        <f t="shared" si="33"/>
        <v>-24801</v>
      </c>
      <c r="G715" t="s">
        <v>8220</v>
      </c>
      <c r="H715" t="s">
        <v>8236</v>
      </c>
      <c r="I715" t="s">
        <v>8248</v>
      </c>
      <c r="J715">
        <v>1465130532</v>
      </c>
      <c r="K715">
        <v>1462538532</v>
      </c>
      <c r="L715" t="b">
        <v>0</v>
      </c>
      <c r="M715">
        <v>1</v>
      </c>
      <c r="N715" t="b">
        <v>0</v>
      </c>
      <c r="O715" t="s">
        <v>8271</v>
      </c>
      <c r="P715">
        <f t="shared" si="34"/>
        <v>2016</v>
      </c>
      <c r="Q715" s="11">
        <f t="shared" si="35"/>
        <v>42496.529305555552</v>
      </c>
    </row>
    <row r="716" spans="1:17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s="8">
        <f t="shared" si="33"/>
        <v>-12751</v>
      </c>
      <c r="G716" t="s">
        <v>8220</v>
      </c>
      <c r="H716" t="s">
        <v>8223</v>
      </c>
      <c r="I716" t="s">
        <v>8245</v>
      </c>
      <c r="J716">
        <v>1488308082</v>
      </c>
      <c r="K716">
        <v>1483124082</v>
      </c>
      <c r="L716" t="b">
        <v>0</v>
      </c>
      <c r="M716">
        <v>28</v>
      </c>
      <c r="N716" t="b">
        <v>0</v>
      </c>
      <c r="O716" t="s">
        <v>8271</v>
      </c>
      <c r="P716">
        <f t="shared" si="34"/>
        <v>2016</v>
      </c>
      <c r="Q716" s="11">
        <f t="shared" si="35"/>
        <v>42734.787986111114</v>
      </c>
    </row>
    <row r="717" spans="1:17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s="8">
        <f t="shared" si="33"/>
        <v>-26111</v>
      </c>
      <c r="G717" t="s">
        <v>8220</v>
      </c>
      <c r="H717" t="s">
        <v>8223</v>
      </c>
      <c r="I717" t="s">
        <v>8245</v>
      </c>
      <c r="J717">
        <v>1446693040</v>
      </c>
      <c r="K717">
        <v>1443233440</v>
      </c>
      <c r="L717" t="b">
        <v>0</v>
      </c>
      <c r="M717">
        <v>12</v>
      </c>
      <c r="N717" t="b">
        <v>0</v>
      </c>
      <c r="O717" t="s">
        <v>8271</v>
      </c>
      <c r="P717">
        <f t="shared" si="34"/>
        <v>2015</v>
      </c>
      <c r="Q717" s="11">
        <f t="shared" si="35"/>
        <v>42273.090740740736</v>
      </c>
    </row>
    <row r="718" spans="1:17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s="8">
        <f t="shared" si="33"/>
        <v>-6285</v>
      </c>
      <c r="G718" t="s">
        <v>8220</v>
      </c>
      <c r="H718" t="s">
        <v>8223</v>
      </c>
      <c r="I718" t="s">
        <v>8245</v>
      </c>
      <c r="J718">
        <v>1417392000</v>
      </c>
      <c r="K718">
        <v>1414511307</v>
      </c>
      <c r="L718" t="b">
        <v>0</v>
      </c>
      <c r="M718">
        <v>16</v>
      </c>
      <c r="N718" t="b">
        <v>0</v>
      </c>
      <c r="O718" t="s">
        <v>8271</v>
      </c>
      <c r="P718">
        <f t="shared" si="34"/>
        <v>2014</v>
      </c>
      <c r="Q718" s="11">
        <f t="shared" si="35"/>
        <v>41940.658645833333</v>
      </c>
    </row>
    <row r="719" spans="1:17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s="8">
        <f t="shared" si="33"/>
        <v>-99695</v>
      </c>
      <c r="G719" t="s">
        <v>8220</v>
      </c>
      <c r="H719" t="s">
        <v>8223</v>
      </c>
      <c r="I719" t="s">
        <v>8245</v>
      </c>
      <c r="J719">
        <v>1409949002</v>
      </c>
      <c r="K719">
        <v>1407357002</v>
      </c>
      <c r="L719" t="b">
        <v>0</v>
      </c>
      <c r="M719">
        <v>4</v>
      </c>
      <c r="N719" t="b">
        <v>0</v>
      </c>
      <c r="O719" t="s">
        <v>8271</v>
      </c>
      <c r="P719">
        <f t="shared" si="34"/>
        <v>2014</v>
      </c>
      <c r="Q719" s="11">
        <f t="shared" si="35"/>
        <v>41857.854189814818</v>
      </c>
    </row>
    <row r="720" spans="1:17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s="8">
        <f t="shared" si="33"/>
        <v>-11910</v>
      </c>
      <c r="G720" t="s">
        <v>8220</v>
      </c>
      <c r="H720" t="s">
        <v>8223</v>
      </c>
      <c r="I720" t="s">
        <v>8245</v>
      </c>
      <c r="J720">
        <v>1487397540</v>
      </c>
      <c r="K720">
        <v>1484684247</v>
      </c>
      <c r="L720" t="b">
        <v>0</v>
      </c>
      <c r="M720">
        <v>4</v>
      </c>
      <c r="N720" t="b">
        <v>0</v>
      </c>
      <c r="O720" t="s">
        <v>8271</v>
      </c>
      <c r="P720">
        <f t="shared" si="34"/>
        <v>2017</v>
      </c>
      <c r="Q720" s="11">
        <f t="shared" si="35"/>
        <v>42752.845451388886</v>
      </c>
    </row>
    <row r="721" spans="1:17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s="8">
        <f t="shared" si="33"/>
        <v>-14806</v>
      </c>
      <c r="G721" t="s">
        <v>8220</v>
      </c>
      <c r="H721" t="s">
        <v>8223</v>
      </c>
      <c r="I721" t="s">
        <v>8245</v>
      </c>
      <c r="J721">
        <v>1456189076</v>
      </c>
      <c r="K721">
        <v>1454979476</v>
      </c>
      <c r="L721" t="b">
        <v>0</v>
      </c>
      <c r="M721">
        <v>10</v>
      </c>
      <c r="N721" t="b">
        <v>0</v>
      </c>
      <c r="O721" t="s">
        <v>8271</v>
      </c>
      <c r="P721">
        <f t="shared" si="34"/>
        <v>2016</v>
      </c>
      <c r="Q721" s="11">
        <f t="shared" si="35"/>
        <v>42409.040231481486</v>
      </c>
    </row>
    <row r="722" spans="1:17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s="8">
        <f t="shared" si="33"/>
        <v>835</v>
      </c>
      <c r="G722" t="s">
        <v>8218</v>
      </c>
      <c r="H722" t="s">
        <v>8223</v>
      </c>
      <c r="I722" t="s">
        <v>8245</v>
      </c>
      <c r="J722">
        <v>1327851291</v>
      </c>
      <c r="K722">
        <v>1325432091</v>
      </c>
      <c r="L722" t="b">
        <v>0</v>
      </c>
      <c r="M722">
        <v>41</v>
      </c>
      <c r="N722" t="b">
        <v>1</v>
      </c>
      <c r="O722" t="s">
        <v>8272</v>
      </c>
      <c r="P722">
        <f t="shared" si="34"/>
        <v>2012</v>
      </c>
      <c r="Q722" s="11">
        <f t="shared" si="35"/>
        <v>40909.649201388893</v>
      </c>
    </row>
    <row r="723" spans="1:17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s="8">
        <f t="shared" si="33"/>
        <v>1813</v>
      </c>
      <c r="G723" t="s">
        <v>8218</v>
      </c>
      <c r="H723" t="s">
        <v>8223</v>
      </c>
      <c r="I723" t="s">
        <v>8245</v>
      </c>
      <c r="J723">
        <v>1406900607</v>
      </c>
      <c r="K723">
        <v>1403012607</v>
      </c>
      <c r="L723" t="b">
        <v>0</v>
      </c>
      <c r="M723">
        <v>119</v>
      </c>
      <c r="N723" t="b">
        <v>1</v>
      </c>
      <c r="O723" t="s">
        <v>8272</v>
      </c>
      <c r="P723">
        <f t="shared" si="34"/>
        <v>2014</v>
      </c>
      <c r="Q723" s="11">
        <f t="shared" si="35"/>
        <v>41807.571840277778</v>
      </c>
    </row>
    <row r="724" spans="1:17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s="8">
        <f t="shared" si="33"/>
        <v>8006</v>
      </c>
      <c r="G724" t="s">
        <v>8218</v>
      </c>
      <c r="H724" t="s">
        <v>8223</v>
      </c>
      <c r="I724" t="s">
        <v>8245</v>
      </c>
      <c r="J724">
        <v>1333909178</v>
      </c>
      <c r="K724">
        <v>1331320778</v>
      </c>
      <c r="L724" t="b">
        <v>0</v>
      </c>
      <c r="M724">
        <v>153</v>
      </c>
      <c r="N724" t="b">
        <v>1</v>
      </c>
      <c r="O724" t="s">
        <v>8272</v>
      </c>
      <c r="P724">
        <f t="shared" si="34"/>
        <v>2012</v>
      </c>
      <c r="Q724" s="11">
        <f t="shared" si="35"/>
        <v>40977.805300925924</v>
      </c>
    </row>
    <row r="725" spans="1:17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s="8">
        <f t="shared" si="33"/>
        <v>469</v>
      </c>
      <c r="G725" t="s">
        <v>8218</v>
      </c>
      <c r="H725" t="s">
        <v>8223</v>
      </c>
      <c r="I725" t="s">
        <v>8245</v>
      </c>
      <c r="J725">
        <v>1438228740</v>
      </c>
      <c r="K725">
        <v>1435606549</v>
      </c>
      <c r="L725" t="b">
        <v>0</v>
      </c>
      <c r="M725">
        <v>100</v>
      </c>
      <c r="N725" t="b">
        <v>1</v>
      </c>
      <c r="O725" t="s">
        <v>8272</v>
      </c>
      <c r="P725">
        <f t="shared" si="34"/>
        <v>2015</v>
      </c>
      <c r="Q725" s="11">
        <f t="shared" si="35"/>
        <v>42184.816539351858</v>
      </c>
    </row>
    <row r="726" spans="1:17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s="8">
        <f t="shared" si="33"/>
        <v>383.01000000000022</v>
      </c>
      <c r="G726" t="s">
        <v>8218</v>
      </c>
      <c r="H726" t="s">
        <v>8223</v>
      </c>
      <c r="I726" t="s">
        <v>8245</v>
      </c>
      <c r="J726">
        <v>1309447163</v>
      </c>
      <c r="K726">
        <v>1306855163</v>
      </c>
      <c r="L726" t="b">
        <v>0</v>
      </c>
      <c r="M726">
        <v>143</v>
      </c>
      <c r="N726" t="b">
        <v>1</v>
      </c>
      <c r="O726" t="s">
        <v>8272</v>
      </c>
      <c r="P726">
        <f t="shared" si="34"/>
        <v>2011</v>
      </c>
      <c r="Q726" s="11">
        <f t="shared" si="35"/>
        <v>40694.638460648144</v>
      </c>
    </row>
    <row r="727" spans="1:17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s="8">
        <f t="shared" si="33"/>
        <v>70</v>
      </c>
      <c r="G727" t="s">
        <v>8218</v>
      </c>
      <c r="H727" t="s">
        <v>8223</v>
      </c>
      <c r="I727" t="s">
        <v>8245</v>
      </c>
      <c r="J727">
        <v>1450018912</v>
      </c>
      <c r="K727">
        <v>1447426912</v>
      </c>
      <c r="L727" t="b">
        <v>0</v>
      </c>
      <c r="M727">
        <v>140</v>
      </c>
      <c r="N727" t="b">
        <v>1</v>
      </c>
      <c r="O727" t="s">
        <v>8272</v>
      </c>
      <c r="P727">
        <f t="shared" si="34"/>
        <v>2015</v>
      </c>
      <c r="Q727" s="11">
        <f t="shared" si="35"/>
        <v>42321.626296296294</v>
      </c>
    </row>
    <row r="728" spans="1:17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s="8">
        <f t="shared" si="33"/>
        <v>35</v>
      </c>
      <c r="G728" t="s">
        <v>8218</v>
      </c>
      <c r="H728" t="s">
        <v>8223</v>
      </c>
      <c r="I728" t="s">
        <v>8245</v>
      </c>
      <c r="J728">
        <v>1365728487</v>
      </c>
      <c r="K728">
        <v>1363136487</v>
      </c>
      <c r="L728" t="b">
        <v>0</v>
      </c>
      <c r="M728">
        <v>35</v>
      </c>
      <c r="N728" t="b">
        <v>1</v>
      </c>
      <c r="O728" t="s">
        <v>8272</v>
      </c>
      <c r="P728">
        <f t="shared" si="34"/>
        <v>2013</v>
      </c>
      <c r="Q728" s="11">
        <f t="shared" si="35"/>
        <v>41346.042673611111</v>
      </c>
    </row>
    <row r="729" spans="1:17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s="8">
        <f t="shared" si="33"/>
        <v>1943</v>
      </c>
      <c r="G729" t="s">
        <v>8218</v>
      </c>
      <c r="H729" t="s">
        <v>8223</v>
      </c>
      <c r="I729" t="s">
        <v>8245</v>
      </c>
      <c r="J729">
        <v>1358198400</v>
      </c>
      <c r="K729">
        <v>1354580949</v>
      </c>
      <c r="L729" t="b">
        <v>0</v>
      </c>
      <c r="M729">
        <v>149</v>
      </c>
      <c r="N729" t="b">
        <v>1</v>
      </c>
      <c r="O729" t="s">
        <v>8272</v>
      </c>
      <c r="P729">
        <f t="shared" si="34"/>
        <v>2012</v>
      </c>
      <c r="Q729" s="11">
        <f t="shared" si="35"/>
        <v>41247.020243055551</v>
      </c>
    </row>
    <row r="730" spans="1:17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s="8">
        <f t="shared" si="33"/>
        <v>417.44999999999982</v>
      </c>
      <c r="G730" t="s">
        <v>8218</v>
      </c>
      <c r="H730" t="s">
        <v>8223</v>
      </c>
      <c r="I730" t="s">
        <v>8245</v>
      </c>
      <c r="J730">
        <v>1313957157</v>
      </c>
      <c r="K730">
        <v>1310069157</v>
      </c>
      <c r="L730" t="b">
        <v>0</v>
      </c>
      <c r="M730">
        <v>130</v>
      </c>
      <c r="N730" t="b">
        <v>1</v>
      </c>
      <c r="O730" t="s">
        <v>8272</v>
      </c>
      <c r="P730">
        <f t="shared" si="34"/>
        <v>2011</v>
      </c>
      <c r="Q730" s="11">
        <f t="shared" si="35"/>
        <v>40731.837465277778</v>
      </c>
    </row>
    <row r="731" spans="1:17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s="8">
        <f t="shared" si="33"/>
        <v>1226</v>
      </c>
      <c r="G731" t="s">
        <v>8218</v>
      </c>
      <c r="H731" t="s">
        <v>8223</v>
      </c>
      <c r="I731" t="s">
        <v>8245</v>
      </c>
      <c r="J731">
        <v>1348028861</v>
      </c>
      <c r="K731">
        <v>1342844861</v>
      </c>
      <c r="L731" t="b">
        <v>0</v>
      </c>
      <c r="M731">
        <v>120</v>
      </c>
      <c r="N731" t="b">
        <v>1</v>
      </c>
      <c r="O731" t="s">
        <v>8272</v>
      </c>
      <c r="P731">
        <f t="shared" si="34"/>
        <v>2012</v>
      </c>
      <c r="Q731" s="11">
        <f t="shared" si="35"/>
        <v>41111.185891203706</v>
      </c>
    </row>
    <row r="732" spans="1:17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s="8">
        <f t="shared" si="33"/>
        <v>6438</v>
      </c>
      <c r="G732" t="s">
        <v>8218</v>
      </c>
      <c r="H732" t="s">
        <v>8223</v>
      </c>
      <c r="I732" t="s">
        <v>8245</v>
      </c>
      <c r="J732">
        <v>1323280391</v>
      </c>
      <c r="K732">
        <v>1320688391</v>
      </c>
      <c r="L732" t="b">
        <v>0</v>
      </c>
      <c r="M732">
        <v>265</v>
      </c>
      <c r="N732" t="b">
        <v>1</v>
      </c>
      <c r="O732" t="s">
        <v>8272</v>
      </c>
      <c r="P732">
        <f t="shared" si="34"/>
        <v>2011</v>
      </c>
      <c r="Q732" s="11">
        <f t="shared" si="35"/>
        <v>40854.745266203703</v>
      </c>
    </row>
    <row r="733" spans="1:17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s="8">
        <f t="shared" si="33"/>
        <v>1300</v>
      </c>
      <c r="G733" t="s">
        <v>8218</v>
      </c>
      <c r="H733" t="s">
        <v>8223</v>
      </c>
      <c r="I733" t="s">
        <v>8245</v>
      </c>
      <c r="J733">
        <v>1327212000</v>
      </c>
      <c r="K733">
        <v>1322852747</v>
      </c>
      <c r="L733" t="b">
        <v>0</v>
      </c>
      <c r="M733">
        <v>71</v>
      </c>
      <c r="N733" t="b">
        <v>1</v>
      </c>
      <c r="O733" t="s">
        <v>8272</v>
      </c>
      <c r="P733">
        <f t="shared" si="34"/>
        <v>2011</v>
      </c>
      <c r="Q733" s="11">
        <f t="shared" si="35"/>
        <v>40879.795682870368</v>
      </c>
    </row>
    <row r="734" spans="1:17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s="8">
        <f t="shared" si="33"/>
        <v>24</v>
      </c>
      <c r="G734" t="s">
        <v>8218</v>
      </c>
      <c r="H734" t="s">
        <v>8224</v>
      </c>
      <c r="I734" t="s">
        <v>8246</v>
      </c>
      <c r="J734">
        <v>1380449461</v>
      </c>
      <c r="K734">
        <v>1375265461</v>
      </c>
      <c r="L734" t="b">
        <v>0</v>
      </c>
      <c r="M734">
        <v>13</v>
      </c>
      <c r="N734" t="b">
        <v>1</v>
      </c>
      <c r="O734" t="s">
        <v>8272</v>
      </c>
      <c r="P734">
        <f t="shared" si="34"/>
        <v>2013</v>
      </c>
      <c r="Q734" s="11">
        <f t="shared" si="35"/>
        <v>41486.424317129626</v>
      </c>
    </row>
    <row r="735" spans="1:17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s="8">
        <f t="shared" si="33"/>
        <v>512</v>
      </c>
      <c r="G735" t="s">
        <v>8218</v>
      </c>
      <c r="H735" t="s">
        <v>8224</v>
      </c>
      <c r="I735" t="s">
        <v>8246</v>
      </c>
      <c r="J735">
        <v>1387533892</v>
      </c>
      <c r="K735">
        <v>1384941892</v>
      </c>
      <c r="L735" t="b">
        <v>0</v>
      </c>
      <c r="M735">
        <v>169</v>
      </c>
      <c r="N735" t="b">
        <v>1</v>
      </c>
      <c r="O735" t="s">
        <v>8272</v>
      </c>
      <c r="P735">
        <f t="shared" si="34"/>
        <v>2013</v>
      </c>
      <c r="Q735" s="11">
        <f t="shared" si="35"/>
        <v>41598.420046296298</v>
      </c>
    </row>
    <row r="736" spans="1:17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s="8">
        <f t="shared" si="33"/>
        <v>2170</v>
      </c>
      <c r="G736" t="s">
        <v>8218</v>
      </c>
      <c r="H736" t="s">
        <v>8228</v>
      </c>
      <c r="I736" t="s">
        <v>8250</v>
      </c>
      <c r="J736">
        <v>1431147600</v>
      </c>
      <c r="K736">
        <v>1428465420</v>
      </c>
      <c r="L736" t="b">
        <v>0</v>
      </c>
      <c r="M736">
        <v>57</v>
      </c>
      <c r="N736" t="b">
        <v>1</v>
      </c>
      <c r="O736" t="s">
        <v>8272</v>
      </c>
      <c r="P736">
        <f t="shared" si="34"/>
        <v>2015</v>
      </c>
      <c r="Q736" s="11">
        <f t="shared" si="35"/>
        <v>42102.164583333331</v>
      </c>
    </row>
    <row r="737" spans="1:17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s="8">
        <f t="shared" si="33"/>
        <v>6771</v>
      </c>
      <c r="G737" t="s">
        <v>8218</v>
      </c>
      <c r="H737" t="s">
        <v>8223</v>
      </c>
      <c r="I737" t="s">
        <v>8245</v>
      </c>
      <c r="J737">
        <v>1417653540</v>
      </c>
      <c r="K737">
        <v>1414975346</v>
      </c>
      <c r="L737" t="b">
        <v>0</v>
      </c>
      <c r="M737">
        <v>229</v>
      </c>
      <c r="N737" t="b">
        <v>1</v>
      </c>
      <c r="O737" t="s">
        <v>8272</v>
      </c>
      <c r="P737">
        <f t="shared" si="34"/>
        <v>2014</v>
      </c>
      <c r="Q737" s="11">
        <f t="shared" si="35"/>
        <v>41946.029467592591</v>
      </c>
    </row>
    <row r="738" spans="1:17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s="8">
        <f t="shared" si="33"/>
        <v>7745</v>
      </c>
      <c r="G738" t="s">
        <v>8218</v>
      </c>
      <c r="H738" t="s">
        <v>8223</v>
      </c>
      <c r="I738" t="s">
        <v>8245</v>
      </c>
      <c r="J738">
        <v>1385009940</v>
      </c>
      <c r="K738">
        <v>1383327440</v>
      </c>
      <c r="L738" t="b">
        <v>0</v>
      </c>
      <c r="M738">
        <v>108</v>
      </c>
      <c r="N738" t="b">
        <v>1</v>
      </c>
      <c r="O738" t="s">
        <v>8272</v>
      </c>
      <c r="P738">
        <f t="shared" si="34"/>
        <v>2013</v>
      </c>
      <c r="Q738" s="11">
        <f t="shared" si="35"/>
        <v>41579.734259259261</v>
      </c>
    </row>
    <row r="739" spans="1:17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s="8">
        <f t="shared" si="33"/>
        <v>1120</v>
      </c>
      <c r="G739" t="s">
        <v>8218</v>
      </c>
      <c r="H739" t="s">
        <v>8223</v>
      </c>
      <c r="I739" t="s">
        <v>8245</v>
      </c>
      <c r="J739">
        <v>1392408000</v>
      </c>
      <c r="K739">
        <v>1390890987</v>
      </c>
      <c r="L739" t="b">
        <v>0</v>
      </c>
      <c r="M739">
        <v>108</v>
      </c>
      <c r="N739" t="b">
        <v>1</v>
      </c>
      <c r="O739" t="s">
        <v>8272</v>
      </c>
      <c r="P739">
        <f t="shared" si="34"/>
        <v>2014</v>
      </c>
      <c r="Q739" s="11">
        <f t="shared" si="35"/>
        <v>41667.275312500002</v>
      </c>
    </row>
    <row r="740" spans="1:17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s="8">
        <f t="shared" si="33"/>
        <v>101</v>
      </c>
      <c r="G740" t="s">
        <v>8218</v>
      </c>
      <c r="H740" t="s">
        <v>8223</v>
      </c>
      <c r="I740" t="s">
        <v>8245</v>
      </c>
      <c r="J740">
        <v>1417409940</v>
      </c>
      <c r="K740">
        <v>1414765794</v>
      </c>
      <c r="L740" t="b">
        <v>0</v>
      </c>
      <c r="M740">
        <v>41</v>
      </c>
      <c r="N740" t="b">
        <v>1</v>
      </c>
      <c r="O740" t="s">
        <v>8272</v>
      </c>
      <c r="P740">
        <f t="shared" si="34"/>
        <v>2014</v>
      </c>
      <c r="Q740" s="11">
        <f t="shared" si="35"/>
        <v>41943.604097222218</v>
      </c>
    </row>
    <row r="741" spans="1:17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s="8">
        <f t="shared" si="33"/>
        <v>3500</v>
      </c>
      <c r="G741" t="s">
        <v>8218</v>
      </c>
      <c r="H741" t="s">
        <v>8223</v>
      </c>
      <c r="I741" t="s">
        <v>8245</v>
      </c>
      <c r="J741">
        <v>1407758629</v>
      </c>
      <c r="K741">
        <v>1404907429</v>
      </c>
      <c r="L741" t="b">
        <v>0</v>
      </c>
      <c r="M741">
        <v>139</v>
      </c>
      <c r="N741" t="b">
        <v>1</v>
      </c>
      <c r="O741" t="s">
        <v>8272</v>
      </c>
      <c r="P741">
        <f t="shared" si="34"/>
        <v>2014</v>
      </c>
      <c r="Q741" s="11">
        <f t="shared" si="35"/>
        <v>41829.502650462964</v>
      </c>
    </row>
    <row r="742" spans="1:17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s="8">
        <f t="shared" si="33"/>
        <v>222</v>
      </c>
      <c r="G742" t="s">
        <v>8218</v>
      </c>
      <c r="H742" t="s">
        <v>8223</v>
      </c>
      <c r="I742" t="s">
        <v>8245</v>
      </c>
      <c r="J742">
        <v>1434857482</v>
      </c>
      <c r="K742">
        <v>1433647882</v>
      </c>
      <c r="L742" t="b">
        <v>0</v>
      </c>
      <c r="M742">
        <v>19</v>
      </c>
      <c r="N742" t="b">
        <v>1</v>
      </c>
      <c r="O742" t="s">
        <v>8272</v>
      </c>
      <c r="P742">
        <f t="shared" si="34"/>
        <v>2015</v>
      </c>
      <c r="Q742" s="11">
        <f t="shared" si="35"/>
        <v>42162.146782407406</v>
      </c>
    </row>
    <row r="743" spans="1:17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s="8">
        <f t="shared" si="33"/>
        <v>293.79999999999927</v>
      </c>
      <c r="G743" t="s">
        <v>8218</v>
      </c>
      <c r="H743" t="s">
        <v>8223</v>
      </c>
      <c r="I743" t="s">
        <v>8245</v>
      </c>
      <c r="J743">
        <v>1370964806</v>
      </c>
      <c r="K743">
        <v>1367940806</v>
      </c>
      <c r="L743" t="b">
        <v>0</v>
      </c>
      <c r="M743">
        <v>94</v>
      </c>
      <c r="N743" t="b">
        <v>1</v>
      </c>
      <c r="O743" t="s">
        <v>8272</v>
      </c>
      <c r="P743">
        <f t="shared" si="34"/>
        <v>2013</v>
      </c>
      <c r="Q743" s="11">
        <f t="shared" si="35"/>
        <v>41401.648217592592</v>
      </c>
    </row>
    <row r="744" spans="1:17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s="8">
        <f t="shared" si="33"/>
        <v>150</v>
      </c>
      <c r="G744" t="s">
        <v>8218</v>
      </c>
      <c r="H744" t="s">
        <v>8223</v>
      </c>
      <c r="I744" t="s">
        <v>8245</v>
      </c>
      <c r="J744">
        <v>1395435712</v>
      </c>
      <c r="K744">
        <v>1392847312</v>
      </c>
      <c r="L744" t="b">
        <v>0</v>
      </c>
      <c r="M744">
        <v>23</v>
      </c>
      <c r="N744" t="b">
        <v>1</v>
      </c>
      <c r="O744" t="s">
        <v>8272</v>
      </c>
      <c r="P744">
        <f t="shared" si="34"/>
        <v>2014</v>
      </c>
      <c r="Q744" s="11">
        <f t="shared" si="35"/>
        <v>41689.917962962965</v>
      </c>
    </row>
    <row r="745" spans="1:17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s="8">
        <f t="shared" si="33"/>
        <v>264</v>
      </c>
      <c r="G745" t="s">
        <v>8218</v>
      </c>
      <c r="H745" t="s">
        <v>8223</v>
      </c>
      <c r="I745" t="s">
        <v>8245</v>
      </c>
      <c r="J745">
        <v>1334610000</v>
      </c>
      <c r="K745">
        <v>1332435685</v>
      </c>
      <c r="L745" t="b">
        <v>0</v>
      </c>
      <c r="M745">
        <v>15</v>
      </c>
      <c r="N745" t="b">
        <v>1</v>
      </c>
      <c r="O745" t="s">
        <v>8272</v>
      </c>
      <c r="P745">
        <f t="shared" si="34"/>
        <v>2012</v>
      </c>
      <c r="Q745" s="11">
        <f t="shared" si="35"/>
        <v>40990.709317129629</v>
      </c>
    </row>
    <row r="746" spans="1:17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s="8">
        <f t="shared" si="33"/>
        <v>116</v>
      </c>
      <c r="G746" t="s">
        <v>8218</v>
      </c>
      <c r="H746" t="s">
        <v>8223</v>
      </c>
      <c r="I746" t="s">
        <v>8245</v>
      </c>
      <c r="J746">
        <v>1355439503</v>
      </c>
      <c r="K746">
        <v>1352847503</v>
      </c>
      <c r="L746" t="b">
        <v>0</v>
      </c>
      <c r="M746">
        <v>62</v>
      </c>
      <c r="N746" t="b">
        <v>1</v>
      </c>
      <c r="O746" t="s">
        <v>8272</v>
      </c>
      <c r="P746">
        <f t="shared" si="34"/>
        <v>2012</v>
      </c>
      <c r="Q746" s="11">
        <f t="shared" si="35"/>
        <v>41226.95721064815</v>
      </c>
    </row>
    <row r="747" spans="1:17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s="8">
        <f t="shared" si="33"/>
        <v>1756</v>
      </c>
      <c r="G747" t="s">
        <v>8218</v>
      </c>
      <c r="H747" t="s">
        <v>8223</v>
      </c>
      <c r="I747" t="s">
        <v>8245</v>
      </c>
      <c r="J747">
        <v>1367588645</v>
      </c>
      <c r="K747">
        <v>1364996645</v>
      </c>
      <c r="L747" t="b">
        <v>0</v>
      </c>
      <c r="M747">
        <v>74</v>
      </c>
      <c r="N747" t="b">
        <v>1</v>
      </c>
      <c r="O747" t="s">
        <v>8272</v>
      </c>
      <c r="P747">
        <f t="shared" si="34"/>
        <v>2013</v>
      </c>
      <c r="Q747" s="11">
        <f t="shared" si="35"/>
        <v>41367.572280092594</v>
      </c>
    </row>
    <row r="748" spans="1:17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s="8">
        <f t="shared" si="33"/>
        <v>331</v>
      </c>
      <c r="G748" t="s">
        <v>8218</v>
      </c>
      <c r="H748" t="s">
        <v>8223</v>
      </c>
      <c r="I748" t="s">
        <v>8245</v>
      </c>
      <c r="J748">
        <v>1348372740</v>
      </c>
      <c r="K748">
        <v>1346806909</v>
      </c>
      <c r="L748" t="b">
        <v>0</v>
      </c>
      <c r="M748">
        <v>97</v>
      </c>
      <c r="N748" t="b">
        <v>1</v>
      </c>
      <c r="O748" t="s">
        <v>8272</v>
      </c>
      <c r="P748">
        <f t="shared" si="34"/>
        <v>2012</v>
      </c>
      <c r="Q748" s="11">
        <f t="shared" si="35"/>
        <v>41157.042928240742</v>
      </c>
    </row>
    <row r="749" spans="1:17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s="8">
        <f t="shared" si="33"/>
        <v>3</v>
      </c>
      <c r="G749" t="s">
        <v>8218</v>
      </c>
      <c r="H749" t="s">
        <v>8232</v>
      </c>
      <c r="I749" t="s">
        <v>8248</v>
      </c>
      <c r="J749">
        <v>1421319240</v>
      </c>
      <c r="K749">
        <v>1418649019</v>
      </c>
      <c r="L749" t="b">
        <v>0</v>
      </c>
      <c r="M749">
        <v>55</v>
      </c>
      <c r="N749" t="b">
        <v>1</v>
      </c>
      <c r="O749" t="s">
        <v>8272</v>
      </c>
      <c r="P749">
        <f t="shared" si="34"/>
        <v>2014</v>
      </c>
      <c r="Q749" s="11">
        <f t="shared" si="35"/>
        <v>41988.548831018517</v>
      </c>
    </row>
    <row r="750" spans="1:17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s="8">
        <f t="shared" si="33"/>
        <v>5</v>
      </c>
      <c r="G750" t="s">
        <v>8218</v>
      </c>
      <c r="H750" t="s">
        <v>8223</v>
      </c>
      <c r="I750" t="s">
        <v>8245</v>
      </c>
      <c r="J750">
        <v>1407701966</v>
      </c>
      <c r="K750">
        <v>1405109966</v>
      </c>
      <c r="L750" t="b">
        <v>0</v>
      </c>
      <c r="M750">
        <v>44</v>
      </c>
      <c r="N750" t="b">
        <v>1</v>
      </c>
      <c r="O750" t="s">
        <v>8272</v>
      </c>
      <c r="P750">
        <f t="shared" si="34"/>
        <v>2014</v>
      </c>
      <c r="Q750" s="11">
        <f t="shared" si="35"/>
        <v>41831.846828703703</v>
      </c>
    </row>
    <row r="751" spans="1:17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s="8">
        <f t="shared" si="33"/>
        <v>556</v>
      </c>
      <c r="G751" t="s">
        <v>8218</v>
      </c>
      <c r="H751" t="s">
        <v>8223</v>
      </c>
      <c r="I751" t="s">
        <v>8245</v>
      </c>
      <c r="J751">
        <v>1485642930</v>
      </c>
      <c r="K751">
        <v>1483050930</v>
      </c>
      <c r="L751" t="b">
        <v>0</v>
      </c>
      <c r="M751">
        <v>110</v>
      </c>
      <c r="N751" t="b">
        <v>1</v>
      </c>
      <c r="O751" t="s">
        <v>8272</v>
      </c>
      <c r="P751">
        <f t="shared" si="34"/>
        <v>2016</v>
      </c>
      <c r="Q751" s="11">
        <f t="shared" si="35"/>
        <v>42733.94131944445</v>
      </c>
    </row>
    <row r="752" spans="1:17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s="8">
        <f t="shared" si="33"/>
        <v>115</v>
      </c>
      <c r="G752" t="s">
        <v>8218</v>
      </c>
      <c r="H752" t="s">
        <v>8223</v>
      </c>
      <c r="I752" t="s">
        <v>8245</v>
      </c>
      <c r="J752">
        <v>1361739872</v>
      </c>
      <c r="K752">
        <v>1359147872</v>
      </c>
      <c r="L752" t="b">
        <v>0</v>
      </c>
      <c r="M752">
        <v>59</v>
      </c>
      <c r="N752" t="b">
        <v>1</v>
      </c>
      <c r="O752" t="s">
        <v>8272</v>
      </c>
      <c r="P752">
        <f t="shared" si="34"/>
        <v>2013</v>
      </c>
      <c r="Q752" s="11">
        <f t="shared" si="35"/>
        <v>41299.878148148149</v>
      </c>
    </row>
    <row r="753" spans="1:17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s="8">
        <f t="shared" si="33"/>
        <v>555</v>
      </c>
      <c r="G753" t="s">
        <v>8218</v>
      </c>
      <c r="H753" t="s">
        <v>8223</v>
      </c>
      <c r="I753" t="s">
        <v>8245</v>
      </c>
      <c r="J753">
        <v>1312470475</v>
      </c>
      <c r="K753">
        <v>1308496075</v>
      </c>
      <c r="L753" t="b">
        <v>0</v>
      </c>
      <c r="M753">
        <v>62</v>
      </c>
      <c r="N753" t="b">
        <v>1</v>
      </c>
      <c r="O753" t="s">
        <v>8272</v>
      </c>
      <c r="P753">
        <f t="shared" si="34"/>
        <v>2011</v>
      </c>
      <c r="Q753" s="11">
        <f t="shared" si="35"/>
        <v>40713.630497685182</v>
      </c>
    </row>
    <row r="754" spans="1:17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s="8">
        <f t="shared" si="33"/>
        <v>585</v>
      </c>
      <c r="G754" t="s">
        <v>8218</v>
      </c>
      <c r="H754" t="s">
        <v>8225</v>
      </c>
      <c r="I754" t="s">
        <v>8247</v>
      </c>
      <c r="J754">
        <v>1476615600</v>
      </c>
      <c r="K754">
        <v>1474884417</v>
      </c>
      <c r="L754" t="b">
        <v>0</v>
      </c>
      <c r="M754">
        <v>105</v>
      </c>
      <c r="N754" t="b">
        <v>1</v>
      </c>
      <c r="O754" t="s">
        <v>8272</v>
      </c>
      <c r="P754">
        <f t="shared" si="34"/>
        <v>2016</v>
      </c>
      <c r="Q754" s="11">
        <f t="shared" si="35"/>
        <v>42639.421493055561</v>
      </c>
    </row>
    <row r="755" spans="1:17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s="8">
        <f t="shared" si="33"/>
        <v>2800</v>
      </c>
      <c r="G755" t="s">
        <v>8218</v>
      </c>
      <c r="H755" t="s">
        <v>8223</v>
      </c>
      <c r="I755" t="s">
        <v>8245</v>
      </c>
      <c r="J755">
        <v>1423922991</v>
      </c>
      <c r="K755">
        <v>1421330991</v>
      </c>
      <c r="L755" t="b">
        <v>0</v>
      </c>
      <c r="M755">
        <v>26</v>
      </c>
      <c r="N755" t="b">
        <v>1</v>
      </c>
      <c r="O755" t="s">
        <v>8272</v>
      </c>
      <c r="P755">
        <f t="shared" si="34"/>
        <v>2015</v>
      </c>
      <c r="Q755" s="11">
        <f t="shared" si="35"/>
        <v>42019.590173611112</v>
      </c>
    </row>
    <row r="756" spans="1:17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s="8">
        <f t="shared" si="33"/>
        <v>75</v>
      </c>
      <c r="G756" t="s">
        <v>8218</v>
      </c>
      <c r="H756" t="s">
        <v>8223</v>
      </c>
      <c r="I756" t="s">
        <v>8245</v>
      </c>
      <c r="J756">
        <v>1357408721</v>
      </c>
      <c r="K756">
        <v>1354816721</v>
      </c>
      <c r="L756" t="b">
        <v>0</v>
      </c>
      <c r="M756">
        <v>49</v>
      </c>
      <c r="N756" t="b">
        <v>1</v>
      </c>
      <c r="O756" t="s">
        <v>8272</v>
      </c>
      <c r="P756">
        <f t="shared" si="34"/>
        <v>2012</v>
      </c>
      <c r="Q756" s="11">
        <f t="shared" si="35"/>
        <v>41249.749085648145</v>
      </c>
    </row>
    <row r="757" spans="1:17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s="8">
        <f t="shared" si="33"/>
        <v>47.690000000000055</v>
      </c>
      <c r="G757" t="s">
        <v>8218</v>
      </c>
      <c r="H757" t="s">
        <v>8223</v>
      </c>
      <c r="I757" t="s">
        <v>8245</v>
      </c>
      <c r="J757">
        <v>1369010460</v>
      </c>
      <c r="K757">
        <v>1366381877</v>
      </c>
      <c r="L757" t="b">
        <v>0</v>
      </c>
      <c r="M757">
        <v>68</v>
      </c>
      <c r="N757" t="b">
        <v>1</v>
      </c>
      <c r="O757" t="s">
        <v>8272</v>
      </c>
      <c r="P757">
        <f t="shared" si="34"/>
        <v>2013</v>
      </c>
      <c r="Q757" s="11">
        <f t="shared" si="35"/>
        <v>41383.605057870373</v>
      </c>
    </row>
    <row r="758" spans="1:17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s="8">
        <f t="shared" si="33"/>
        <v>124</v>
      </c>
      <c r="G758" t="s">
        <v>8218</v>
      </c>
      <c r="H758" t="s">
        <v>8223</v>
      </c>
      <c r="I758" t="s">
        <v>8245</v>
      </c>
      <c r="J758">
        <v>1303147459</v>
      </c>
      <c r="K758">
        <v>1297880659</v>
      </c>
      <c r="L758" t="b">
        <v>0</v>
      </c>
      <c r="M758">
        <v>22</v>
      </c>
      <c r="N758" t="b">
        <v>1</v>
      </c>
      <c r="O758" t="s">
        <v>8272</v>
      </c>
      <c r="P758">
        <f t="shared" si="34"/>
        <v>2011</v>
      </c>
      <c r="Q758" s="11">
        <f t="shared" si="35"/>
        <v>40590.766886574071</v>
      </c>
    </row>
    <row r="759" spans="1:17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s="8">
        <f t="shared" si="33"/>
        <v>345</v>
      </c>
      <c r="G759" t="s">
        <v>8218</v>
      </c>
      <c r="H759" t="s">
        <v>8223</v>
      </c>
      <c r="I759" t="s">
        <v>8245</v>
      </c>
      <c r="J759">
        <v>1354756714</v>
      </c>
      <c r="K759">
        <v>1353547114</v>
      </c>
      <c r="L759" t="b">
        <v>0</v>
      </c>
      <c r="M759">
        <v>18</v>
      </c>
      <c r="N759" t="b">
        <v>1</v>
      </c>
      <c r="O759" t="s">
        <v>8272</v>
      </c>
      <c r="P759">
        <f t="shared" si="34"/>
        <v>2012</v>
      </c>
      <c r="Q759" s="11">
        <f t="shared" si="35"/>
        <v>41235.054560185185</v>
      </c>
    </row>
    <row r="760" spans="1:17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s="8">
        <f t="shared" si="33"/>
        <v>50</v>
      </c>
      <c r="G760" t="s">
        <v>8218</v>
      </c>
      <c r="H760" t="s">
        <v>8223</v>
      </c>
      <c r="I760" t="s">
        <v>8245</v>
      </c>
      <c r="J760">
        <v>1286568268</v>
      </c>
      <c r="K760">
        <v>1283976268</v>
      </c>
      <c r="L760" t="b">
        <v>0</v>
      </c>
      <c r="M760">
        <v>19</v>
      </c>
      <c r="N760" t="b">
        <v>1</v>
      </c>
      <c r="O760" t="s">
        <v>8272</v>
      </c>
      <c r="P760">
        <f t="shared" si="34"/>
        <v>2010</v>
      </c>
      <c r="Q760" s="11">
        <f t="shared" si="35"/>
        <v>40429.836435185185</v>
      </c>
    </row>
    <row r="761" spans="1:17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s="8">
        <f t="shared" si="33"/>
        <v>96</v>
      </c>
      <c r="G761" t="s">
        <v>8218</v>
      </c>
      <c r="H761" t="s">
        <v>8224</v>
      </c>
      <c r="I761" t="s">
        <v>8246</v>
      </c>
      <c r="J761">
        <v>1404892539</v>
      </c>
      <c r="K761">
        <v>1401436539</v>
      </c>
      <c r="L761" t="b">
        <v>0</v>
      </c>
      <c r="M761">
        <v>99</v>
      </c>
      <c r="N761" t="b">
        <v>1</v>
      </c>
      <c r="O761" t="s">
        <v>8272</v>
      </c>
      <c r="P761">
        <f t="shared" si="34"/>
        <v>2014</v>
      </c>
      <c r="Q761" s="11">
        <f t="shared" si="35"/>
        <v>41789.330312500002</v>
      </c>
    </row>
    <row r="762" spans="1:17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s="8">
        <f t="shared" si="33"/>
        <v>-2200</v>
      </c>
      <c r="G762" t="s">
        <v>8220</v>
      </c>
      <c r="H762" t="s">
        <v>8223</v>
      </c>
      <c r="I762" t="s">
        <v>8245</v>
      </c>
      <c r="J762">
        <v>1480188013</v>
      </c>
      <c r="K762">
        <v>1477592413</v>
      </c>
      <c r="L762" t="b">
        <v>0</v>
      </c>
      <c r="M762">
        <v>0</v>
      </c>
      <c r="N762" t="b">
        <v>0</v>
      </c>
      <c r="O762" t="s">
        <v>8273</v>
      </c>
      <c r="P762">
        <f t="shared" si="34"/>
        <v>2016</v>
      </c>
      <c r="Q762" s="11">
        <f t="shared" si="35"/>
        <v>42670.764039351852</v>
      </c>
    </row>
    <row r="763" spans="1:17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s="8">
        <f t="shared" si="33"/>
        <v>-4765</v>
      </c>
      <c r="G763" t="s">
        <v>8220</v>
      </c>
      <c r="H763" t="s">
        <v>8223</v>
      </c>
      <c r="I763" t="s">
        <v>8245</v>
      </c>
      <c r="J763">
        <v>1391364126</v>
      </c>
      <c r="K763">
        <v>1388772126</v>
      </c>
      <c r="L763" t="b">
        <v>0</v>
      </c>
      <c r="M763">
        <v>6</v>
      </c>
      <c r="N763" t="b">
        <v>0</v>
      </c>
      <c r="O763" t="s">
        <v>8273</v>
      </c>
      <c r="P763">
        <f t="shared" si="34"/>
        <v>2014</v>
      </c>
      <c r="Q763" s="11">
        <f t="shared" si="35"/>
        <v>41642.751458333332</v>
      </c>
    </row>
    <row r="764" spans="1:17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s="8">
        <f t="shared" si="33"/>
        <v>-3500</v>
      </c>
      <c r="G764" t="s">
        <v>8220</v>
      </c>
      <c r="H764" t="s">
        <v>8237</v>
      </c>
      <c r="I764" t="s">
        <v>8255</v>
      </c>
      <c r="J764">
        <v>1480831200</v>
      </c>
      <c r="K764">
        <v>1479328570</v>
      </c>
      <c r="L764" t="b">
        <v>0</v>
      </c>
      <c r="M764">
        <v>0</v>
      </c>
      <c r="N764" t="b">
        <v>0</v>
      </c>
      <c r="O764" t="s">
        <v>8273</v>
      </c>
      <c r="P764">
        <f t="shared" si="34"/>
        <v>2016</v>
      </c>
      <c r="Q764" s="11">
        <f t="shared" si="35"/>
        <v>42690.858449074076</v>
      </c>
    </row>
    <row r="765" spans="1:17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s="8">
        <f t="shared" si="33"/>
        <v>-4285</v>
      </c>
      <c r="G765" t="s">
        <v>8220</v>
      </c>
      <c r="H765" t="s">
        <v>8224</v>
      </c>
      <c r="I765" t="s">
        <v>8246</v>
      </c>
      <c r="J765">
        <v>1376563408</v>
      </c>
      <c r="K765">
        <v>1373971408</v>
      </c>
      <c r="L765" t="b">
        <v>0</v>
      </c>
      <c r="M765">
        <v>1</v>
      </c>
      <c r="N765" t="b">
        <v>0</v>
      </c>
      <c r="O765" t="s">
        <v>8273</v>
      </c>
      <c r="P765">
        <f t="shared" si="34"/>
        <v>2013</v>
      </c>
      <c r="Q765" s="11">
        <f t="shared" si="35"/>
        <v>41471.446851851848</v>
      </c>
    </row>
    <row r="766" spans="1:17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s="8">
        <f t="shared" si="33"/>
        <v>-5000</v>
      </c>
      <c r="G766" t="s">
        <v>8220</v>
      </c>
      <c r="H766" t="s">
        <v>8223</v>
      </c>
      <c r="I766" t="s">
        <v>8245</v>
      </c>
      <c r="J766">
        <v>1441858161</v>
      </c>
      <c r="K766">
        <v>1439266161</v>
      </c>
      <c r="L766" t="b">
        <v>0</v>
      </c>
      <c r="M766">
        <v>0</v>
      </c>
      <c r="N766" t="b">
        <v>0</v>
      </c>
      <c r="O766" t="s">
        <v>8273</v>
      </c>
      <c r="P766">
        <f t="shared" si="34"/>
        <v>2015</v>
      </c>
      <c r="Q766" s="11">
        <f t="shared" si="35"/>
        <v>42227.173159722224</v>
      </c>
    </row>
    <row r="767" spans="1:17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s="8">
        <f t="shared" si="33"/>
        <v>-4479</v>
      </c>
      <c r="G767" t="s">
        <v>8220</v>
      </c>
      <c r="H767" t="s">
        <v>8223</v>
      </c>
      <c r="I767" t="s">
        <v>8245</v>
      </c>
      <c r="J767">
        <v>1413723684</v>
      </c>
      <c r="K767">
        <v>1411131684</v>
      </c>
      <c r="L767" t="b">
        <v>0</v>
      </c>
      <c r="M767">
        <v>44</v>
      </c>
      <c r="N767" t="b">
        <v>0</v>
      </c>
      <c r="O767" t="s">
        <v>8273</v>
      </c>
      <c r="P767">
        <f t="shared" si="34"/>
        <v>2014</v>
      </c>
      <c r="Q767" s="11">
        <f t="shared" si="35"/>
        <v>41901.542638888888</v>
      </c>
    </row>
    <row r="768" spans="1:17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s="8">
        <f t="shared" si="33"/>
        <v>-4000</v>
      </c>
      <c r="G768" t="s">
        <v>8220</v>
      </c>
      <c r="H768" t="s">
        <v>8228</v>
      </c>
      <c r="I768" t="s">
        <v>8250</v>
      </c>
      <c r="J768">
        <v>1424112483</v>
      </c>
      <c r="K768">
        <v>1421520483</v>
      </c>
      <c r="L768" t="b">
        <v>0</v>
      </c>
      <c r="M768">
        <v>0</v>
      </c>
      <c r="N768" t="b">
        <v>0</v>
      </c>
      <c r="O768" t="s">
        <v>8273</v>
      </c>
      <c r="P768">
        <f t="shared" si="34"/>
        <v>2015</v>
      </c>
      <c r="Q768" s="11">
        <f t="shared" si="35"/>
        <v>42021.783368055556</v>
      </c>
    </row>
    <row r="769" spans="1:17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s="8">
        <f t="shared" si="33"/>
        <v>-4823</v>
      </c>
      <c r="G769" t="s">
        <v>8220</v>
      </c>
      <c r="H769" t="s">
        <v>8223</v>
      </c>
      <c r="I769" t="s">
        <v>8245</v>
      </c>
      <c r="J769">
        <v>1432178810</v>
      </c>
      <c r="K769">
        <v>1429586810</v>
      </c>
      <c r="L769" t="b">
        <v>0</v>
      </c>
      <c r="M769">
        <v>3</v>
      </c>
      <c r="N769" t="b">
        <v>0</v>
      </c>
      <c r="O769" t="s">
        <v>8273</v>
      </c>
      <c r="P769">
        <f t="shared" si="34"/>
        <v>2015</v>
      </c>
      <c r="Q769" s="11">
        <f t="shared" si="35"/>
        <v>42115.143634259264</v>
      </c>
    </row>
    <row r="770" spans="1:17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s="8">
        <f t="shared" si="33"/>
        <v>-2500</v>
      </c>
      <c r="G770" t="s">
        <v>8220</v>
      </c>
      <c r="H770" t="s">
        <v>8223</v>
      </c>
      <c r="I770" t="s">
        <v>8245</v>
      </c>
      <c r="J770">
        <v>1387169890</v>
      </c>
      <c r="K770">
        <v>1384577890</v>
      </c>
      <c r="L770" t="b">
        <v>0</v>
      </c>
      <c r="M770">
        <v>0</v>
      </c>
      <c r="N770" t="b">
        <v>0</v>
      </c>
      <c r="O770" t="s">
        <v>8273</v>
      </c>
      <c r="P770">
        <f t="shared" si="34"/>
        <v>2013</v>
      </c>
      <c r="Q770" s="11">
        <f t="shared" si="35"/>
        <v>41594.207060185188</v>
      </c>
    </row>
    <row r="771" spans="1:17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s="8">
        <f t="shared" ref="F771:F834" si="36">E771-D771</f>
        <v>-2344</v>
      </c>
      <c r="G771" t="s">
        <v>8220</v>
      </c>
      <c r="H771" t="s">
        <v>8223</v>
      </c>
      <c r="I771" t="s">
        <v>8245</v>
      </c>
      <c r="J771">
        <v>1388102094</v>
      </c>
      <c r="K771">
        <v>1385510094</v>
      </c>
      <c r="L771" t="b">
        <v>0</v>
      </c>
      <c r="M771">
        <v>52</v>
      </c>
      <c r="N771" t="b">
        <v>0</v>
      </c>
      <c r="O771" t="s">
        <v>8273</v>
      </c>
      <c r="P771">
        <f t="shared" ref="P771:P834" si="37">YEAR(Q771)</f>
        <v>2013</v>
      </c>
      <c r="Q771" s="11">
        <f t="shared" ref="Q771:Q834" si="38">(((K771/60)/60)/24)+DATE(1970,1,1)</f>
        <v>41604.996458333335</v>
      </c>
    </row>
    <row r="772" spans="1:17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s="8">
        <f t="shared" si="36"/>
        <v>-17500</v>
      </c>
      <c r="G772" t="s">
        <v>8220</v>
      </c>
      <c r="H772" t="s">
        <v>8223</v>
      </c>
      <c r="I772" t="s">
        <v>8245</v>
      </c>
      <c r="J772">
        <v>1361750369</v>
      </c>
      <c r="K772">
        <v>1358294369</v>
      </c>
      <c r="L772" t="b">
        <v>0</v>
      </c>
      <c r="M772">
        <v>0</v>
      </c>
      <c r="N772" t="b">
        <v>0</v>
      </c>
      <c r="O772" t="s">
        <v>8273</v>
      </c>
      <c r="P772">
        <f t="shared" si="37"/>
        <v>2013</v>
      </c>
      <c r="Q772" s="11">
        <f t="shared" si="38"/>
        <v>41289.999641203707</v>
      </c>
    </row>
    <row r="773" spans="1:17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s="8">
        <f t="shared" si="36"/>
        <v>-37990</v>
      </c>
      <c r="G773" t="s">
        <v>8220</v>
      </c>
      <c r="H773" t="s">
        <v>8223</v>
      </c>
      <c r="I773" t="s">
        <v>8245</v>
      </c>
      <c r="J773">
        <v>1454183202</v>
      </c>
      <c r="K773">
        <v>1449863202</v>
      </c>
      <c r="L773" t="b">
        <v>0</v>
      </c>
      <c r="M773">
        <v>1</v>
      </c>
      <c r="N773" t="b">
        <v>0</v>
      </c>
      <c r="O773" t="s">
        <v>8273</v>
      </c>
      <c r="P773">
        <f t="shared" si="37"/>
        <v>2015</v>
      </c>
      <c r="Q773" s="11">
        <f t="shared" si="38"/>
        <v>42349.824097222227</v>
      </c>
    </row>
    <row r="774" spans="1:17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s="8">
        <f t="shared" si="36"/>
        <v>-1450</v>
      </c>
      <c r="G774" t="s">
        <v>8220</v>
      </c>
      <c r="H774" t="s">
        <v>8223</v>
      </c>
      <c r="I774" t="s">
        <v>8245</v>
      </c>
      <c r="J774">
        <v>1257047940</v>
      </c>
      <c r="K774">
        <v>1252718519</v>
      </c>
      <c r="L774" t="b">
        <v>0</v>
      </c>
      <c r="M774">
        <v>1</v>
      </c>
      <c r="N774" t="b">
        <v>0</v>
      </c>
      <c r="O774" t="s">
        <v>8273</v>
      </c>
      <c r="P774">
        <f t="shared" si="37"/>
        <v>2009</v>
      </c>
      <c r="Q774" s="11">
        <f t="shared" si="38"/>
        <v>40068.056932870371</v>
      </c>
    </row>
    <row r="775" spans="1:17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s="8">
        <f t="shared" si="36"/>
        <v>-3727</v>
      </c>
      <c r="G775" t="s">
        <v>8220</v>
      </c>
      <c r="H775" t="s">
        <v>8224</v>
      </c>
      <c r="I775" t="s">
        <v>8246</v>
      </c>
      <c r="J775">
        <v>1431298860</v>
      </c>
      <c r="K775">
        <v>1428341985</v>
      </c>
      <c r="L775" t="b">
        <v>0</v>
      </c>
      <c r="M775">
        <v>2</v>
      </c>
      <c r="N775" t="b">
        <v>0</v>
      </c>
      <c r="O775" t="s">
        <v>8273</v>
      </c>
      <c r="P775">
        <f t="shared" si="37"/>
        <v>2015</v>
      </c>
      <c r="Q775" s="11">
        <f t="shared" si="38"/>
        <v>42100.735937499994</v>
      </c>
    </row>
    <row r="776" spans="1:17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s="8">
        <f t="shared" si="36"/>
        <v>-149</v>
      </c>
      <c r="G776" t="s">
        <v>8220</v>
      </c>
      <c r="H776" t="s">
        <v>8223</v>
      </c>
      <c r="I776" t="s">
        <v>8245</v>
      </c>
      <c r="J776">
        <v>1393181018</v>
      </c>
      <c r="K776">
        <v>1390589018</v>
      </c>
      <c r="L776" t="b">
        <v>0</v>
      </c>
      <c r="M776">
        <v>9</v>
      </c>
      <c r="N776" t="b">
        <v>0</v>
      </c>
      <c r="O776" t="s">
        <v>8273</v>
      </c>
      <c r="P776">
        <f t="shared" si="37"/>
        <v>2014</v>
      </c>
      <c r="Q776" s="11">
        <f t="shared" si="38"/>
        <v>41663.780300925922</v>
      </c>
    </row>
    <row r="777" spans="1:17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s="8">
        <f t="shared" si="36"/>
        <v>-9830</v>
      </c>
      <c r="G777" t="s">
        <v>8220</v>
      </c>
      <c r="H777" t="s">
        <v>8223</v>
      </c>
      <c r="I777" t="s">
        <v>8245</v>
      </c>
      <c r="J777">
        <v>1323998795</v>
      </c>
      <c r="K777">
        <v>1321406795</v>
      </c>
      <c r="L777" t="b">
        <v>0</v>
      </c>
      <c r="M777">
        <v>5</v>
      </c>
      <c r="N777" t="b">
        <v>0</v>
      </c>
      <c r="O777" t="s">
        <v>8273</v>
      </c>
      <c r="P777">
        <f t="shared" si="37"/>
        <v>2011</v>
      </c>
      <c r="Q777" s="11">
        <f t="shared" si="38"/>
        <v>40863.060127314813</v>
      </c>
    </row>
    <row r="778" spans="1:17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s="8">
        <f t="shared" si="36"/>
        <v>-3402</v>
      </c>
      <c r="G778" t="s">
        <v>8220</v>
      </c>
      <c r="H778" t="s">
        <v>8223</v>
      </c>
      <c r="I778" t="s">
        <v>8245</v>
      </c>
      <c r="J778">
        <v>1444539600</v>
      </c>
      <c r="K778">
        <v>1441297645</v>
      </c>
      <c r="L778" t="b">
        <v>0</v>
      </c>
      <c r="M778">
        <v>57</v>
      </c>
      <c r="N778" t="b">
        <v>0</v>
      </c>
      <c r="O778" t="s">
        <v>8273</v>
      </c>
      <c r="P778">
        <f t="shared" si="37"/>
        <v>2015</v>
      </c>
      <c r="Q778" s="11">
        <f t="shared" si="38"/>
        <v>42250.685706018514</v>
      </c>
    </row>
    <row r="779" spans="1:17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s="8">
        <f t="shared" si="36"/>
        <v>-2979</v>
      </c>
      <c r="G779" t="s">
        <v>8220</v>
      </c>
      <c r="H779" t="s">
        <v>8223</v>
      </c>
      <c r="I779" t="s">
        <v>8245</v>
      </c>
      <c r="J779">
        <v>1375313577</v>
      </c>
      <c r="K779">
        <v>1372721577</v>
      </c>
      <c r="L779" t="b">
        <v>0</v>
      </c>
      <c r="M779">
        <v>3</v>
      </c>
      <c r="N779" t="b">
        <v>0</v>
      </c>
      <c r="O779" t="s">
        <v>8273</v>
      </c>
      <c r="P779">
        <f t="shared" si="37"/>
        <v>2013</v>
      </c>
      <c r="Q779" s="11">
        <f t="shared" si="38"/>
        <v>41456.981215277774</v>
      </c>
    </row>
    <row r="780" spans="1:17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s="8">
        <f t="shared" si="36"/>
        <v>-498</v>
      </c>
      <c r="G780" t="s">
        <v>8220</v>
      </c>
      <c r="H780" t="s">
        <v>8223</v>
      </c>
      <c r="I780" t="s">
        <v>8245</v>
      </c>
      <c r="J780">
        <v>1398876680</v>
      </c>
      <c r="K780">
        <v>1396284680</v>
      </c>
      <c r="L780" t="b">
        <v>0</v>
      </c>
      <c r="M780">
        <v>1</v>
      </c>
      <c r="N780" t="b">
        <v>0</v>
      </c>
      <c r="O780" t="s">
        <v>8273</v>
      </c>
      <c r="P780">
        <f t="shared" si="37"/>
        <v>2014</v>
      </c>
      <c r="Q780" s="11">
        <f t="shared" si="38"/>
        <v>41729.702314814815</v>
      </c>
    </row>
    <row r="781" spans="1:17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s="8">
        <f t="shared" si="36"/>
        <v>-14600</v>
      </c>
      <c r="G781" t="s">
        <v>8220</v>
      </c>
      <c r="H781" t="s">
        <v>8223</v>
      </c>
      <c r="I781" t="s">
        <v>8245</v>
      </c>
      <c r="J781">
        <v>1287115200</v>
      </c>
      <c r="K781">
        <v>1284567905</v>
      </c>
      <c r="L781" t="b">
        <v>0</v>
      </c>
      <c r="M781">
        <v>6</v>
      </c>
      <c r="N781" t="b">
        <v>0</v>
      </c>
      <c r="O781" t="s">
        <v>8273</v>
      </c>
      <c r="P781">
        <f t="shared" si="37"/>
        <v>2010</v>
      </c>
      <c r="Q781" s="11">
        <f t="shared" si="38"/>
        <v>40436.68408564815</v>
      </c>
    </row>
    <row r="782" spans="1:17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s="8">
        <f t="shared" si="36"/>
        <v>40</v>
      </c>
      <c r="G782" t="s">
        <v>8218</v>
      </c>
      <c r="H782" t="s">
        <v>8223</v>
      </c>
      <c r="I782" t="s">
        <v>8245</v>
      </c>
      <c r="J782">
        <v>1304439025</v>
      </c>
      <c r="K782">
        <v>1301847025</v>
      </c>
      <c r="L782" t="b">
        <v>0</v>
      </c>
      <c r="M782">
        <v>27</v>
      </c>
      <c r="N782" t="b">
        <v>1</v>
      </c>
      <c r="O782" t="s">
        <v>8274</v>
      </c>
      <c r="P782">
        <f t="shared" si="37"/>
        <v>2011</v>
      </c>
      <c r="Q782" s="11">
        <f t="shared" si="38"/>
        <v>40636.673900462964</v>
      </c>
    </row>
    <row r="783" spans="1:17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s="8">
        <f t="shared" si="36"/>
        <v>265.23</v>
      </c>
      <c r="G783" t="s">
        <v>8218</v>
      </c>
      <c r="H783" t="s">
        <v>8223</v>
      </c>
      <c r="I783" t="s">
        <v>8245</v>
      </c>
      <c r="J783">
        <v>1370649674</v>
      </c>
      <c r="K783">
        <v>1368057674</v>
      </c>
      <c r="L783" t="b">
        <v>0</v>
      </c>
      <c r="M783">
        <v>25</v>
      </c>
      <c r="N783" t="b">
        <v>1</v>
      </c>
      <c r="O783" t="s">
        <v>8274</v>
      </c>
      <c r="P783">
        <f t="shared" si="37"/>
        <v>2013</v>
      </c>
      <c r="Q783" s="11">
        <f t="shared" si="38"/>
        <v>41403.000856481485</v>
      </c>
    </row>
    <row r="784" spans="1:17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s="8">
        <f t="shared" si="36"/>
        <v>0</v>
      </c>
      <c r="G784" t="s">
        <v>8218</v>
      </c>
      <c r="H784" t="s">
        <v>8223</v>
      </c>
      <c r="I784" t="s">
        <v>8245</v>
      </c>
      <c r="J784">
        <v>1345918302</v>
      </c>
      <c r="K784">
        <v>1343326302</v>
      </c>
      <c r="L784" t="b">
        <v>0</v>
      </c>
      <c r="M784">
        <v>14</v>
      </c>
      <c r="N784" t="b">
        <v>1</v>
      </c>
      <c r="O784" t="s">
        <v>8274</v>
      </c>
      <c r="P784">
        <f t="shared" si="37"/>
        <v>2012</v>
      </c>
      <c r="Q784" s="11">
        <f t="shared" si="38"/>
        <v>41116.758125</v>
      </c>
    </row>
    <row r="785" spans="1:17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s="8">
        <f t="shared" si="36"/>
        <v>722</v>
      </c>
      <c r="G785" t="s">
        <v>8218</v>
      </c>
      <c r="H785" t="s">
        <v>8223</v>
      </c>
      <c r="I785" t="s">
        <v>8245</v>
      </c>
      <c r="J785">
        <v>1335564000</v>
      </c>
      <c r="K785">
        <v>1332182049</v>
      </c>
      <c r="L785" t="b">
        <v>0</v>
      </c>
      <c r="M785">
        <v>35</v>
      </c>
      <c r="N785" t="b">
        <v>1</v>
      </c>
      <c r="O785" t="s">
        <v>8274</v>
      </c>
      <c r="P785">
        <f t="shared" si="37"/>
        <v>2012</v>
      </c>
      <c r="Q785" s="11">
        <f t="shared" si="38"/>
        <v>40987.773715277777</v>
      </c>
    </row>
    <row r="786" spans="1:17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s="8">
        <f t="shared" si="36"/>
        <v>25</v>
      </c>
      <c r="G786" t="s">
        <v>8218</v>
      </c>
      <c r="H786" t="s">
        <v>8223</v>
      </c>
      <c r="I786" t="s">
        <v>8245</v>
      </c>
      <c r="J786">
        <v>1395023719</v>
      </c>
      <c r="K786">
        <v>1391571319</v>
      </c>
      <c r="L786" t="b">
        <v>0</v>
      </c>
      <c r="M786">
        <v>10</v>
      </c>
      <c r="N786" t="b">
        <v>1</v>
      </c>
      <c r="O786" t="s">
        <v>8274</v>
      </c>
      <c r="P786">
        <f t="shared" si="37"/>
        <v>2014</v>
      </c>
      <c r="Q786" s="11">
        <f t="shared" si="38"/>
        <v>41675.149525462963</v>
      </c>
    </row>
    <row r="787" spans="1:17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s="8">
        <f t="shared" si="36"/>
        <v>403.14</v>
      </c>
      <c r="G787" t="s">
        <v>8218</v>
      </c>
      <c r="H787" t="s">
        <v>8223</v>
      </c>
      <c r="I787" t="s">
        <v>8245</v>
      </c>
      <c r="J787">
        <v>1362060915</v>
      </c>
      <c r="K787">
        <v>1359468915</v>
      </c>
      <c r="L787" t="b">
        <v>0</v>
      </c>
      <c r="M787">
        <v>29</v>
      </c>
      <c r="N787" t="b">
        <v>1</v>
      </c>
      <c r="O787" t="s">
        <v>8274</v>
      </c>
      <c r="P787">
        <f t="shared" si="37"/>
        <v>2013</v>
      </c>
      <c r="Q787" s="11">
        <f t="shared" si="38"/>
        <v>41303.593923611108</v>
      </c>
    </row>
    <row r="788" spans="1:17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s="8">
        <f t="shared" si="36"/>
        <v>2140</v>
      </c>
      <c r="G788" t="s">
        <v>8218</v>
      </c>
      <c r="H788" t="s">
        <v>8223</v>
      </c>
      <c r="I788" t="s">
        <v>8245</v>
      </c>
      <c r="J788">
        <v>1336751220</v>
      </c>
      <c r="K788">
        <v>1331774434</v>
      </c>
      <c r="L788" t="b">
        <v>0</v>
      </c>
      <c r="M788">
        <v>44</v>
      </c>
      <c r="N788" t="b">
        <v>1</v>
      </c>
      <c r="O788" t="s">
        <v>8274</v>
      </c>
      <c r="P788">
        <f t="shared" si="37"/>
        <v>2012</v>
      </c>
      <c r="Q788" s="11">
        <f t="shared" si="38"/>
        <v>40983.055949074071</v>
      </c>
    </row>
    <row r="789" spans="1:17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s="8">
        <f t="shared" si="36"/>
        <v>170</v>
      </c>
      <c r="G789" t="s">
        <v>8218</v>
      </c>
      <c r="H789" t="s">
        <v>8223</v>
      </c>
      <c r="I789" t="s">
        <v>8245</v>
      </c>
      <c r="J789">
        <v>1383318226</v>
      </c>
      <c r="K789">
        <v>1380726226</v>
      </c>
      <c r="L789" t="b">
        <v>0</v>
      </c>
      <c r="M789">
        <v>17</v>
      </c>
      <c r="N789" t="b">
        <v>1</v>
      </c>
      <c r="O789" t="s">
        <v>8274</v>
      </c>
      <c r="P789">
        <f t="shared" si="37"/>
        <v>2013</v>
      </c>
      <c r="Q789" s="11">
        <f t="shared" si="38"/>
        <v>41549.627615740741</v>
      </c>
    </row>
    <row r="790" spans="1:17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s="8">
        <f t="shared" si="36"/>
        <v>1035.05</v>
      </c>
      <c r="G790" t="s">
        <v>8218</v>
      </c>
      <c r="H790" t="s">
        <v>8223</v>
      </c>
      <c r="I790" t="s">
        <v>8245</v>
      </c>
      <c r="J790">
        <v>1341633540</v>
      </c>
      <c r="K790">
        <v>1338336588</v>
      </c>
      <c r="L790" t="b">
        <v>0</v>
      </c>
      <c r="M790">
        <v>34</v>
      </c>
      <c r="N790" t="b">
        <v>1</v>
      </c>
      <c r="O790" t="s">
        <v>8274</v>
      </c>
      <c r="P790">
        <f t="shared" si="37"/>
        <v>2012</v>
      </c>
      <c r="Q790" s="11">
        <f t="shared" si="38"/>
        <v>41059.006805555553</v>
      </c>
    </row>
    <row r="791" spans="1:17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s="8">
        <f t="shared" si="36"/>
        <v>160</v>
      </c>
      <c r="G791" t="s">
        <v>8218</v>
      </c>
      <c r="H791" t="s">
        <v>8223</v>
      </c>
      <c r="I791" t="s">
        <v>8245</v>
      </c>
      <c r="J791">
        <v>1358755140</v>
      </c>
      <c r="K791">
        <v>1357187280</v>
      </c>
      <c r="L791" t="b">
        <v>0</v>
      </c>
      <c r="M791">
        <v>14</v>
      </c>
      <c r="N791" t="b">
        <v>1</v>
      </c>
      <c r="O791" t="s">
        <v>8274</v>
      </c>
      <c r="P791">
        <f t="shared" si="37"/>
        <v>2013</v>
      </c>
      <c r="Q791" s="11">
        <f t="shared" si="38"/>
        <v>41277.186111111114</v>
      </c>
    </row>
    <row r="792" spans="1:17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s="8">
        <f t="shared" si="36"/>
        <v>4437.4599999999991</v>
      </c>
      <c r="G792" t="s">
        <v>8218</v>
      </c>
      <c r="H792" t="s">
        <v>8223</v>
      </c>
      <c r="I792" t="s">
        <v>8245</v>
      </c>
      <c r="J792">
        <v>1359680939</v>
      </c>
      <c r="K792">
        <v>1357088939</v>
      </c>
      <c r="L792" t="b">
        <v>0</v>
      </c>
      <c r="M792">
        <v>156</v>
      </c>
      <c r="N792" t="b">
        <v>1</v>
      </c>
      <c r="O792" t="s">
        <v>8274</v>
      </c>
      <c r="P792">
        <f t="shared" si="37"/>
        <v>2013</v>
      </c>
      <c r="Q792" s="11">
        <f t="shared" si="38"/>
        <v>41276.047905092593</v>
      </c>
    </row>
    <row r="793" spans="1:17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s="8">
        <f t="shared" si="36"/>
        <v>290</v>
      </c>
      <c r="G793" t="s">
        <v>8218</v>
      </c>
      <c r="H793" t="s">
        <v>8223</v>
      </c>
      <c r="I793" t="s">
        <v>8245</v>
      </c>
      <c r="J793">
        <v>1384322340</v>
      </c>
      <c r="K793">
        <v>1381430646</v>
      </c>
      <c r="L793" t="b">
        <v>0</v>
      </c>
      <c r="M793">
        <v>128</v>
      </c>
      <c r="N793" t="b">
        <v>1</v>
      </c>
      <c r="O793" t="s">
        <v>8274</v>
      </c>
      <c r="P793">
        <f t="shared" si="37"/>
        <v>2013</v>
      </c>
      <c r="Q793" s="11">
        <f t="shared" si="38"/>
        <v>41557.780624999999</v>
      </c>
    </row>
    <row r="794" spans="1:17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s="8">
        <f t="shared" si="36"/>
        <v>11.110000000000127</v>
      </c>
      <c r="G794" t="s">
        <v>8218</v>
      </c>
      <c r="H794" t="s">
        <v>8223</v>
      </c>
      <c r="I794" t="s">
        <v>8245</v>
      </c>
      <c r="J794">
        <v>1383861483</v>
      </c>
      <c r="K794">
        <v>1381265883</v>
      </c>
      <c r="L794" t="b">
        <v>0</v>
      </c>
      <c r="M794">
        <v>60</v>
      </c>
      <c r="N794" t="b">
        <v>1</v>
      </c>
      <c r="O794" t="s">
        <v>8274</v>
      </c>
      <c r="P794">
        <f t="shared" si="37"/>
        <v>2013</v>
      </c>
      <c r="Q794" s="11">
        <f t="shared" si="38"/>
        <v>41555.873645833337</v>
      </c>
    </row>
    <row r="795" spans="1:17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s="8">
        <f t="shared" si="36"/>
        <v>76.429999999999836</v>
      </c>
      <c r="G795" t="s">
        <v>8218</v>
      </c>
      <c r="H795" t="s">
        <v>8223</v>
      </c>
      <c r="I795" t="s">
        <v>8245</v>
      </c>
      <c r="J795">
        <v>1372827540</v>
      </c>
      <c r="K795">
        <v>1371491244</v>
      </c>
      <c r="L795" t="b">
        <v>0</v>
      </c>
      <c r="M795">
        <v>32</v>
      </c>
      <c r="N795" t="b">
        <v>1</v>
      </c>
      <c r="O795" t="s">
        <v>8274</v>
      </c>
      <c r="P795">
        <f t="shared" si="37"/>
        <v>2013</v>
      </c>
      <c r="Q795" s="11">
        <f t="shared" si="38"/>
        <v>41442.741249999999</v>
      </c>
    </row>
    <row r="796" spans="1:17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s="8">
        <f t="shared" si="36"/>
        <v>425</v>
      </c>
      <c r="G796" t="s">
        <v>8218</v>
      </c>
      <c r="H796" t="s">
        <v>8223</v>
      </c>
      <c r="I796" t="s">
        <v>8245</v>
      </c>
      <c r="J796">
        <v>1315242360</v>
      </c>
      <c r="K796">
        <v>1310438737</v>
      </c>
      <c r="L796" t="b">
        <v>0</v>
      </c>
      <c r="M796">
        <v>53</v>
      </c>
      <c r="N796" t="b">
        <v>1</v>
      </c>
      <c r="O796" t="s">
        <v>8274</v>
      </c>
      <c r="P796">
        <f t="shared" si="37"/>
        <v>2011</v>
      </c>
      <c r="Q796" s="11">
        <f t="shared" si="38"/>
        <v>40736.115011574075</v>
      </c>
    </row>
    <row r="797" spans="1:17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s="8">
        <f t="shared" si="36"/>
        <v>1650</v>
      </c>
      <c r="G797" t="s">
        <v>8218</v>
      </c>
      <c r="H797" t="s">
        <v>8223</v>
      </c>
      <c r="I797" t="s">
        <v>8245</v>
      </c>
      <c r="J797">
        <v>1333774740</v>
      </c>
      <c r="K797">
        <v>1330094566</v>
      </c>
      <c r="L797" t="b">
        <v>0</v>
      </c>
      <c r="M797">
        <v>184</v>
      </c>
      <c r="N797" t="b">
        <v>1</v>
      </c>
      <c r="O797" t="s">
        <v>8274</v>
      </c>
      <c r="P797">
        <f t="shared" si="37"/>
        <v>2012</v>
      </c>
      <c r="Q797" s="11">
        <f t="shared" si="38"/>
        <v>40963.613032407404</v>
      </c>
    </row>
    <row r="798" spans="1:17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s="8">
        <f t="shared" si="36"/>
        <v>135</v>
      </c>
      <c r="G798" t="s">
        <v>8218</v>
      </c>
      <c r="H798" t="s">
        <v>8223</v>
      </c>
      <c r="I798" t="s">
        <v>8245</v>
      </c>
      <c r="J798">
        <v>1379279400</v>
      </c>
      <c r="K798">
        <v>1376687485</v>
      </c>
      <c r="L798" t="b">
        <v>0</v>
      </c>
      <c r="M798">
        <v>90</v>
      </c>
      <c r="N798" t="b">
        <v>1</v>
      </c>
      <c r="O798" t="s">
        <v>8274</v>
      </c>
      <c r="P798">
        <f t="shared" si="37"/>
        <v>2013</v>
      </c>
      <c r="Q798" s="11">
        <f t="shared" si="38"/>
        <v>41502.882928240739</v>
      </c>
    </row>
    <row r="799" spans="1:17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s="8">
        <f t="shared" si="36"/>
        <v>226</v>
      </c>
      <c r="G799" t="s">
        <v>8218</v>
      </c>
      <c r="H799" t="s">
        <v>8223</v>
      </c>
      <c r="I799" t="s">
        <v>8245</v>
      </c>
      <c r="J799">
        <v>1335672000</v>
      </c>
      <c r="K799">
        <v>1332978688</v>
      </c>
      <c r="L799" t="b">
        <v>0</v>
      </c>
      <c r="M799">
        <v>71</v>
      </c>
      <c r="N799" t="b">
        <v>1</v>
      </c>
      <c r="O799" t="s">
        <v>8274</v>
      </c>
      <c r="P799">
        <f t="shared" si="37"/>
        <v>2012</v>
      </c>
      <c r="Q799" s="11">
        <f t="shared" si="38"/>
        <v>40996.994074074071</v>
      </c>
    </row>
    <row r="800" spans="1:17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s="8">
        <f t="shared" si="36"/>
        <v>521</v>
      </c>
      <c r="G800" t="s">
        <v>8218</v>
      </c>
      <c r="H800" t="s">
        <v>8223</v>
      </c>
      <c r="I800" t="s">
        <v>8245</v>
      </c>
      <c r="J800">
        <v>1412086187</v>
      </c>
      <c r="K800">
        <v>1409494187</v>
      </c>
      <c r="L800" t="b">
        <v>0</v>
      </c>
      <c r="M800">
        <v>87</v>
      </c>
      <c r="N800" t="b">
        <v>1</v>
      </c>
      <c r="O800" t="s">
        <v>8274</v>
      </c>
      <c r="P800">
        <f t="shared" si="37"/>
        <v>2014</v>
      </c>
      <c r="Q800" s="11">
        <f t="shared" si="38"/>
        <v>41882.590127314819</v>
      </c>
    </row>
    <row r="801" spans="1:17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s="8">
        <f t="shared" si="36"/>
        <v>1</v>
      </c>
      <c r="G801" t="s">
        <v>8218</v>
      </c>
      <c r="H801" t="s">
        <v>8223</v>
      </c>
      <c r="I801" t="s">
        <v>8245</v>
      </c>
      <c r="J801">
        <v>1335542446</v>
      </c>
      <c r="K801">
        <v>1332950446</v>
      </c>
      <c r="L801" t="b">
        <v>0</v>
      </c>
      <c r="M801">
        <v>28</v>
      </c>
      <c r="N801" t="b">
        <v>1</v>
      </c>
      <c r="O801" t="s">
        <v>8274</v>
      </c>
      <c r="P801">
        <f t="shared" si="37"/>
        <v>2012</v>
      </c>
      <c r="Q801" s="11">
        <f t="shared" si="38"/>
        <v>40996.667199074072</v>
      </c>
    </row>
    <row r="802" spans="1:17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s="8">
        <f t="shared" si="36"/>
        <v>782</v>
      </c>
      <c r="G802" t="s">
        <v>8218</v>
      </c>
      <c r="H802" t="s">
        <v>8224</v>
      </c>
      <c r="I802" t="s">
        <v>8246</v>
      </c>
      <c r="J802">
        <v>1410431054</v>
      </c>
      <c r="K802">
        <v>1407839054</v>
      </c>
      <c r="L802" t="b">
        <v>0</v>
      </c>
      <c r="M802">
        <v>56</v>
      </c>
      <c r="N802" t="b">
        <v>1</v>
      </c>
      <c r="O802" t="s">
        <v>8274</v>
      </c>
      <c r="P802">
        <f t="shared" si="37"/>
        <v>2014</v>
      </c>
      <c r="Q802" s="11">
        <f t="shared" si="38"/>
        <v>41863.433495370373</v>
      </c>
    </row>
    <row r="803" spans="1:17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s="8">
        <f t="shared" si="36"/>
        <v>230.42999999999984</v>
      </c>
      <c r="G803" t="s">
        <v>8218</v>
      </c>
      <c r="H803" t="s">
        <v>8223</v>
      </c>
      <c r="I803" t="s">
        <v>8245</v>
      </c>
      <c r="J803">
        <v>1309547120</v>
      </c>
      <c r="K803">
        <v>1306955120</v>
      </c>
      <c r="L803" t="b">
        <v>0</v>
      </c>
      <c r="M803">
        <v>51</v>
      </c>
      <c r="N803" t="b">
        <v>1</v>
      </c>
      <c r="O803" t="s">
        <v>8274</v>
      </c>
      <c r="P803">
        <f t="shared" si="37"/>
        <v>2011</v>
      </c>
      <c r="Q803" s="11">
        <f t="shared" si="38"/>
        <v>40695.795370370368</v>
      </c>
    </row>
    <row r="804" spans="1:17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s="8">
        <f t="shared" si="36"/>
        <v>80</v>
      </c>
      <c r="G804" t="s">
        <v>8218</v>
      </c>
      <c r="H804" t="s">
        <v>8223</v>
      </c>
      <c r="I804" t="s">
        <v>8245</v>
      </c>
      <c r="J804">
        <v>1347854700</v>
      </c>
      <c r="K804">
        <v>1343867524</v>
      </c>
      <c r="L804" t="b">
        <v>0</v>
      </c>
      <c r="M804">
        <v>75</v>
      </c>
      <c r="N804" t="b">
        <v>1</v>
      </c>
      <c r="O804" t="s">
        <v>8274</v>
      </c>
      <c r="P804">
        <f t="shared" si="37"/>
        <v>2012</v>
      </c>
      <c r="Q804" s="11">
        <f t="shared" si="38"/>
        <v>41123.022268518522</v>
      </c>
    </row>
    <row r="805" spans="1:17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s="8">
        <f t="shared" si="36"/>
        <v>535</v>
      </c>
      <c r="G805" t="s">
        <v>8218</v>
      </c>
      <c r="H805" t="s">
        <v>8223</v>
      </c>
      <c r="I805" t="s">
        <v>8245</v>
      </c>
      <c r="J805">
        <v>1306630800</v>
      </c>
      <c r="K805">
        <v>1304376478</v>
      </c>
      <c r="L805" t="b">
        <v>0</v>
      </c>
      <c r="M805">
        <v>38</v>
      </c>
      <c r="N805" t="b">
        <v>1</v>
      </c>
      <c r="O805" t="s">
        <v>8274</v>
      </c>
      <c r="P805">
        <f t="shared" si="37"/>
        <v>2011</v>
      </c>
      <c r="Q805" s="11">
        <f t="shared" si="38"/>
        <v>40665.949976851851</v>
      </c>
    </row>
    <row r="806" spans="1:17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s="8">
        <f t="shared" si="36"/>
        <v>0</v>
      </c>
      <c r="G806" t="s">
        <v>8218</v>
      </c>
      <c r="H806" t="s">
        <v>8223</v>
      </c>
      <c r="I806" t="s">
        <v>8245</v>
      </c>
      <c r="J806">
        <v>1311393540</v>
      </c>
      <c r="K806">
        <v>1309919526</v>
      </c>
      <c r="L806" t="b">
        <v>0</v>
      </c>
      <c r="M806">
        <v>18</v>
      </c>
      <c r="N806" t="b">
        <v>1</v>
      </c>
      <c r="O806" t="s">
        <v>8274</v>
      </c>
      <c r="P806">
        <f t="shared" si="37"/>
        <v>2011</v>
      </c>
      <c r="Q806" s="11">
        <f t="shared" si="38"/>
        <v>40730.105625000004</v>
      </c>
    </row>
    <row r="807" spans="1:17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s="8">
        <f t="shared" si="36"/>
        <v>150</v>
      </c>
      <c r="G807" t="s">
        <v>8218</v>
      </c>
      <c r="H807" t="s">
        <v>8223</v>
      </c>
      <c r="I807" t="s">
        <v>8245</v>
      </c>
      <c r="J807">
        <v>1310857200</v>
      </c>
      <c r="K807">
        <v>1306525512</v>
      </c>
      <c r="L807" t="b">
        <v>0</v>
      </c>
      <c r="M807">
        <v>54</v>
      </c>
      <c r="N807" t="b">
        <v>1</v>
      </c>
      <c r="O807" t="s">
        <v>8274</v>
      </c>
      <c r="P807">
        <f t="shared" si="37"/>
        <v>2011</v>
      </c>
      <c r="Q807" s="11">
        <f t="shared" si="38"/>
        <v>40690.823055555556</v>
      </c>
    </row>
    <row r="808" spans="1:17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s="8">
        <f t="shared" si="36"/>
        <v>355</v>
      </c>
      <c r="G808" t="s">
        <v>8218</v>
      </c>
      <c r="H808" t="s">
        <v>8223</v>
      </c>
      <c r="I808" t="s">
        <v>8245</v>
      </c>
      <c r="J808">
        <v>1315413339</v>
      </c>
      <c r="K808">
        <v>1312821339</v>
      </c>
      <c r="L808" t="b">
        <v>0</v>
      </c>
      <c r="M808">
        <v>71</v>
      </c>
      <c r="N808" t="b">
        <v>1</v>
      </c>
      <c r="O808" t="s">
        <v>8274</v>
      </c>
      <c r="P808">
        <f t="shared" si="37"/>
        <v>2011</v>
      </c>
      <c r="Q808" s="11">
        <f t="shared" si="38"/>
        <v>40763.691423611112</v>
      </c>
    </row>
    <row r="809" spans="1:17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s="8">
        <f t="shared" si="36"/>
        <v>205</v>
      </c>
      <c r="G809" t="s">
        <v>8218</v>
      </c>
      <c r="H809" t="s">
        <v>8223</v>
      </c>
      <c r="I809" t="s">
        <v>8245</v>
      </c>
      <c r="J809">
        <v>1488333600</v>
      </c>
      <c r="K809">
        <v>1485270311</v>
      </c>
      <c r="L809" t="b">
        <v>0</v>
      </c>
      <c r="M809">
        <v>57</v>
      </c>
      <c r="N809" t="b">
        <v>1</v>
      </c>
      <c r="O809" t="s">
        <v>8274</v>
      </c>
      <c r="P809">
        <f t="shared" si="37"/>
        <v>2017</v>
      </c>
      <c r="Q809" s="11">
        <f t="shared" si="38"/>
        <v>42759.628599537042</v>
      </c>
    </row>
    <row r="810" spans="1:17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s="8">
        <f t="shared" si="36"/>
        <v>0</v>
      </c>
      <c r="G810" t="s">
        <v>8218</v>
      </c>
      <c r="H810" t="s">
        <v>8228</v>
      </c>
      <c r="I810" t="s">
        <v>8250</v>
      </c>
      <c r="J810">
        <v>1419224340</v>
      </c>
      <c r="K810">
        <v>1416363886</v>
      </c>
      <c r="L810" t="b">
        <v>0</v>
      </c>
      <c r="M810">
        <v>43</v>
      </c>
      <c r="N810" t="b">
        <v>1</v>
      </c>
      <c r="O810" t="s">
        <v>8274</v>
      </c>
      <c r="P810">
        <f t="shared" si="37"/>
        <v>2014</v>
      </c>
      <c r="Q810" s="11">
        <f t="shared" si="38"/>
        <v>41962.100532407407</v>
      </c>
    </row>
    <row r="811" spans="1:17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s="8">
        <f t="shared" si="36"/>
        <v>151</v>
      </c>
      <c r="G811" t="s">
        <v>8218</v>
      </c>
      <c r="H811" t="s">
        <v>8223</v>
      </c>
      <c r="I811" t="s">
        <v>8245</v>
      </c>
      <c r="J811">
        <v>1390161630</v>
      </c>
      <c r="K811">
        <v>1387569630</v>
      </c>
      <c r="L811" t="b">
        <v>0</v>
      </c>
      <c r="M811">
        <v>52</v>
      </c>
      <c r="N811" t="b">
        <v>1</v>
      </c>
      <c r="O811" t="s">
        <v>8274</v>
      </c>
      <c r="P811">
        <f t="shared" si="37"/>
        <v>2013</v>
      </c>
      <c r="Q811" s="11">
        <f t="shared" si="38"/>
        <v>41628.833680555559</v>
      </c>
    </row>
    <row r="812" spans="1:17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s="8">
        <f t="shared" si="36"/>
        <v>75</v>
      </c>
      <c r="G812" t="s">
        <v>8218</v>
      </c>
      <c r="H812" t="s">
        <v>8223</v>
      </c>
      <c r="I812" t="s">
        <v>8245</v>
      </c>
      <c r="J812">
        <v>1346462462</v>
      </c>
      <c r="K812">
        <v>1343870462</v>
      </c>
      <c r="L812" t="b">
        <v>0</v>
      </c>
      <c r="M812">
        <v>27</v>
      </c>
      <c r="N812" t="b">
        <v>1</v>
      </c>
      <c r="O812" t="s">
        <v>8274</v>
      </c>
      <c r="P812">
        <f t="shared" si="37"/>
        <v>2012</v>
      </c>
      <c r="Q812" s="11">
        <f t="shared" si="38"/>
        <v>41123.056273148148</v>
      </c>
    </row>
    <row r="813" spans="1:17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s="8">
        <f t="shared" si="36"/>
        <v>40</v>
      </c>
      <c r="G813" t="s">
        <v>8218</v>
      </c>
      <c r="H813" t="s">
        <v>8223</v>
      </c>
      <c r="I813" t="s">
        <v>8245</v>
      </c>
      <c r="J813">
        <v>1373475120</v>
      </c>
      <c r="K813">
        <v>1371569202</v>
      </c>
      <c r="L813" t="b">
        <v>0</v>
      </c>
      <c r="M813">
        <v>12</v>
      </c>
      <c r="N813" t="b">
        <v>1</v>
      </c>
      <c r="O813" t="s">
        <v>8274</v>
      </c>
      <c r="P813">
        <f t="shared" si="37"/>
        <v>2013</v>
      </c>
      <c r="Q813" s="11">
        <f t="shared" si="38"/>
        <v>41443.643541666665</v>
      </c>
    </row>
    <row r="814" spans="1:17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s="8">
        <f t="shared" si="36"/>
        <v>311</v>
      </c>
      <c r="G814" t="s">
        <v>8218</v>
      </c>
      <c r="H814" t="s">
        <v>8223</v>
      </c>
      <c r="I814" t="s">
        <v>8245</v>
      </c>
      <c r="J814">
        <v>1362146280</v>
      </c>
      <c r="K814">
        <v>1357604752</v>
      </c>
      <c r="L814" t="b">
        <v>0</v>
      </c>
      <c r="M814">
        <v>33</v>
      </c>
      <c r="N814" t="b">
        <v>1</v>
      </c>
      <c r="O814" t="s">
        <v>8274</v>
      </c>
      <c r="P814">
        <f t="shared" si="37"/>
        <v>2013</v>
      </c>
      <c r="Q814" s="11">
        <f t="shared" si="38"/>
        <v>41282.017962962964</v>
      </c>
    </row>
    <row r="815" spans="1:17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s="8">
        <f t="shared" si="36"/>
        <v>899.94</v>
      </c>
      <c r="G815" t="s">
        <v>8218</v>
      </c>
      <c r="H815" t="s">
        <v>8223</v>
      </c>
      <c r="I815" t="s">
        <v>8245</v>
      </c>
      <c r="J815">
        <v>1342825365</v>
      </c>
      <c r="K815">
        <v>1340233365</v>
      </c>
      <c r="L815" t="b">
        <v>0</v>
      </c>
      <c r="M815">
        <v>96</v>
      </c>
      <c r="N815" t="b">
        <v>1</v>
      </c>
      <c r="O815" t="s">
        <v>8274</v>
      </c>
      <c r="P815">
        <f t="shared" si="37"/>
        <v>2012</v>
      </c>
      <c r="Q815" s="11">
        <f t="shared" si="38"/>
        <v>41080.960243055553</v>
      </c>
    </row>
    <row r="816" spans="1:17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s="8">
        <f t="shared" si="36"/>
        <v>273</v>
      </c>
      <c r="G816" t="s">
        <v>8218</v>
      </c>
      <c r="H816" t="s">
        <v>8223</v>
      </c>
      <c r="I816" t="s">
        <v>8245</v>
      </c>
      <c r="J816">
        <v>1306865040</v>
      </c>
      <c r="K816">
        <v>1305568201</v>
      </c>
      <c r="L816" t="b">
        <v>0</v>
      </c>
      <c r="M816">
        <v>28</v>
      </c>
      <c r="N816" t="b">
        <v>1</v>
      </c>
      <c r="O816" t="s">
        <v>8274</v>
      </c>
      <c r="P816">
        <f t="shared" si="37"/>
        <v>2011</v>
      </c>
      <c r="Q816" s="11">
        <f t="shared" si="38"/>
        <v>40679.743067129632</v>
      </c>
    </row>
    <row r="817" spans="1:17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s="8">
        <f t="shared" si="36"/>
        <v>280</v>
      </c>
      <c r="G817" t="s">
        <v>8218</v>
      </c>
      <c r="H817" t="s">
        <v>8223</v>
      </c>
      <c r="I817" t="s">
        <v>8245</v>
      </c>
      <c r="J817">
        <v>1414879303</v>
      </c>
      <c r="K817">
        <v>1412287303</v>
      </c>
      <c r="L817" t="b">
        <v>0</v>
      </c>
      <c r="M817">
        <v>43</v>
      </c>
      <c r="N817" t="b">
        <v>1</v>
      </c>
      <c r="O817" t="s">
        <v>8274</v>
      </c>
      <c r="P817">
        <f t="shared" si="37"/>
        <v>2014</v>
      </c>
      <c r="Q817" s="11">
        <f t="shared" si="38"/>
        <v>41914.917858796296</v>
      </c>
    </row>
    <row r="818" spans="1:17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s="8">
        <f t="shared" si="36"/>
        <v>1058.5500000000002</v>
      </c>
      <c r="G818" t="s">
        <v>8218</v>
      </c>
      <c r="H818" t="s">
        <v>8223</v>
      </c>
      <c r="I818" t="s">
        <v>8245</v>
      </c>
      <c r="J818">
        <v>1365489000</v>
      </c>
      <c r="K818">
        <v>1362776043</v>
      </c>
      <c r="L818" t="b">
        <v>0</v>
      </c>
      <c r="M818">
        <v>205</v>
      </c>
      <c r="N818" t="b">
        <v>1</v>
      </c>
      <c r="O818" t="s">
        <v>8274</v>
      </c>
      <c r="P818">
        <f t="shared" si="37"/>
        <v>2013</v>
      </c>
      <c r="Q818" s="11">
        <f t="shared" si="38"/>
        <v>41341.870868055557</v>
      </c>
    </row>
    <row r="819" spans="1:17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s="8">
        <f t="shared" si="36"/>
        <v>556.65999999999985</v>
      </c>
      <c r="G819" t="s">
        <v>8218</v>
      </c>
      <c r="H819" t="s">
        <v>8223</v>
      </c>
      <c r="I819" t="s">
        <v>8245</v>
      </c>
      <c r="J819">
        <v>1331441940</v>
      </c>
      <c r="K819">
        <v>1326810211</v>
      </c>
      <c r="L819" t="b">
        <v>0</v>
      </c>
      <c r="M819">
        <v>23</v>
      </c>
      <c r="N819" t="b">
        <v>1</v>
      </c>
      <c r="O819" t="s">
        <v>8274</v>
      </c>
      <c r="P819">
        <f t="shared" si="37"/>
        <v>2012</v>
      </c>
      <c r="Q819" s="11">
        <f t="shared" si="38"/>
        <v>40925.599664351852</v>
      </c>
    </row>
    <row r="820" spans="1:17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s="8">
        <f t="shared" si="36"/>
        <v>195</v>
      </c>
      <c r="G820" t="s">
        <v>8218</v>
      </c>
      <c r="H820" t="s">
        <v>8223</v>
      </c>
      <c r="I820" t="s">
        <v>8245</v>
      </c>
      <c r="J820">
        <v>1344358860</v>
      </c>
      <c r="K820">
        <v>1343682681</v>
      </c>
      <c r="L820" t="b">
        <v>0</v>
      </c>
      <c r="M820">
        <v>19</v>
      </c>
      <c r="N820" t="b">
        <v>1</v>
      </c>
      <c r="O820" t="s">
        <v>8274</v>
      </c>
      <c r="P820">
        <f t="shared" si="37"/>
        <v>2012</v>
      </c>
      <c r="Q820" s="11">
        <f t="shared" si="38"/>
        <v>41120.882881944446</v>
      </c>
    </row>
    <row r="821" spans="1:17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s="8">
        <f t="shared" si="36"/>
        <v>35</v>
      </c>
      <c r="G821" t="s">
        <v>8218</v>
      </c>
      <c r="H821" t="s">
        <v>8223</v>
      </c>
      <c r="I821" t="s">
        <v>8245</v>
      </c>
      <c r="J821">
        <v>1387601040</v>
      </c>
      <c r="K821">
        <v>1386806254</v>
      </c>
      <c r="L821" t="b">
        <v>0</v>
      </c>
      <c r="M821">
        <v>14</v>
      </c>
      <c r="N821" t="b">
        <v>1</v>
      </c>
      <c r="O821" t="s">
        <v>8274</v>
      </c>
      <c r="P821">
        <f t="shared" si="37"/>
        <v>2013</v>
      </c>
      <c r="Q821" s="11">
        <f t="shared" si="38"/>
        <v>41619.998310185183</v>
      </c>
    </row>
    <row r="822" spans="1:17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s="8">
        <f t="shared" si="36"/>
        <v>681</v>
      </c>
      <c r="G822" t="s">
        <v>8218</v>
      </c>
      <c r="H822" t="s">
        <v>8223</v>
      </c>
      <c r="I822" t="s">
        <v>8245</v>
      </c>
      <c r="J822">
        <v>1402290000</v>
      </c>
      <c r="K822">
        <v>1399666342</v>
      </c>
      <c r="L822" t="b">
        <v>0</v>
      </c>
      <c r="M822">
        <v>38</v>
      </c>
      <c r="N822" t="b">
        <v>1</v>
      </c>
      <c r="O822" t="s">
        <v>8274</v>
      </c>
      <c r="P822">
        <f t="shared" si="37"/>
        <v>2014</v>
      </c>
      <c r="Q822" s="11">
        <f t="shared" si="38"/>
        <v>41768.841921296298</v>
      </c>
    </row>
    <row r="823" spans="1:17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s="8">
        <f t="shared" si="36"/>
        <v>0</v>
      </c>
      <c r="G823" t="s">
        <v>8218</v>
      </c>
      <c r="H823" t="s">
        <v>8223</v>
      </c>
      <c r="I823" t="s">
        <v>8245</v>
      </c>
      <c r="J823">
        <v>1430712060</v>
      </c>
      <c r="K823">
        <v>1427753265</v>
      </c>
      <c r="L823" t="b">
        <v>0</v>
      </c>
      <c r="M823">
        <v>78</v>
      </c>
      <c r="N823" t="b">
        <v>1</v>
      </c>
      <c r="O823" t="s">
        <v>8274</v>
      </c>
      <c r="P823">
        <f t="shared" si="37"/>
        <v>2015</v>
      </c>
      <c r="Q823" s="11">
        <f t="shared" si="38"/>
        <v>42093.922048611115</v>
      </c>
    </row>
    <row r="824" spans="1:17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s="8">
        <f t="shared" si="36"/>
        <v>575</v>
      </c>
      <c r="G824" t="s">
        <v>8218</v>
      </c>
      <c r="H824" t="s">
        <v>8223</v>
      </c>
      <c r="I824" t="s">
        <v>8245</v>
      </c>
      <c r="J824">
        <v>1349477050</v>
      </c>
      <c r="K824">
        <v>1346885050</v>
      </c>
      <c r="L824" t="b">
        <v>0</v>
      </c>
      <c r="M824">
        <v>69</v>
      </c>
      <c r="N824" t="b">
        <v>1</v>
      </c>
      <c r="O824" t="s">
        <v>8274</v>
      </c>
      <c r="P824">
        <f t="shared" si="37"/>
        <v>2012</v>
      </c>
      <c r="Q824" s="11">
        <f t="shared" si="38"/>
        <v>41157.947337962964</v>
      </c>
    </row>
    <row r="825" spans="1:17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s="8">
        <f t="shared" si="36"/>
        <v>636</v>
      </c>
      <c r="G825" t="s">
        <v>8218</v>
      </c>
      <c r="H825" t="s">
        <v>8223</v>
      </c>
      <c r="I825" t="s">
        <v>8245</v>
      </c>
      <c r="J825">
        <v>1427062852</v>
      </c>
      <c r="K825">
        <v>1424474452</v>
      </c>
      <c r="L825" t="b">
        <v>0</v>
      </c>
      <c r="M825">
        <v>33</v>
      </c>
      <c r="N825" t="b">
        <v>1</v>
      </c>
      <c r="O825" t="s">
        <v>8274</v>
      </c>
      <c r="P825">
        <f t="shared" si="37"/>
        <v>2015</v>
      </c>
      <c r="Q825" s="11">
        <f t="shared" si="38"/>
        <v>42055.972824074073</v>
      </c>
    </row>
    <row r="826" spans="1:17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s="8">
        <f t="shared" si="36"/>
        <v>550.09999999999991</v>
      </c>
      <c r="G826" t="s">
        <v>8218</v>
      </c>
      <c r="H826" t="s">
        <v>8223</v>
      </c>
      <c r="I826" t="s">
        <v>8245</v>
      </c>
      <c r="J826">
        <v>1271573940</v>
      </c>
      <c r="K826">
        <v>1268459318</v>
      </c>
      <c r="L826" t="b">
        <v>0</v>
      </c>
      <c r="M826">
        <v>54</v>
      </c>
      <c r="N826" t="b">
        <v>1</v>
      </c>
      <c r="O826" t="s">
        <v>8274</v>
      </c>
      <c r="P826">
        <f t="shared" si="37"/>
        <v>2010</v>
      </c>
      <c r="Q826" s="11">
        <f t="shared" si="38"/>
        <v>40250.242106481484</v>
      </c>
    </row>
    <row r="827" spans="1:17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s="8">
        <f t="shared" si="36"/>
        <v>54</v>
      </c>
      <c r="G827" t="s">
        <v>8218</v>
      </c>
      <c r="H827" t="s">
        <v>8223</v>
      </c>
      <c r="I827" t="s">
        <v>8245</v>
      </c>
      <c r="J827">
        <v>1351495284</v>
      </c>
      <c r="K827">
        <v>1349335284</v>
      </c>
      <c r="L827" t="b">
        <v>0</v>
      </c>
      <c r="M827">
        <v>99</v>
      </c>
      <c r="N827" t="b">
        <v>1</v>
      </c>
      <c r="O827" t="s">
        <v>8274</v>
      </c>
      <c r="P827">
        <f t="shared" si="37"/>
        <v>2012</v>
      </c>
      <c r="Q827" s="11">
        <f t="shared" si="38"/>
        <v>41186.306527777779</v>
      </c>
    </row>
    <row r="828" spans="1:17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s="8">
        <f t="shared" si="36"/>
        <v>80</v>
      </c>
      <c r="G828" t="s">
        <v>8218</v>
      </c>
      <c r="H828" t="s">
        <v>8223</v>
      </c>
      <c r="I828" t="s">
        <v>8245</v>
      </c>
      <c r="J828">
        <v>1332719730</v>
      </c>
      <c r="K828">
        <v>1330908930</v>
      </c>
      <c r="L828" t="b">
        <v>0</v>
      </c>
      <c r="M828">
        <v>49</v>
      </c>
      <c r="N828" t="b">
        <v>1</v>
      </c>
      <c r="O828" t="s">
        <v>8274</v>
      </c>
      <c r="P828">
        <f t="shared" si="37"/>
        <v>2012</v>
      </c>
      <c r="Q828" s="11">
        <f t="shared" si="38"/>
        <v>40973.038541666669</v>
      </c>
    </row>
    <row r="829" spans="1:17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s="8">
        <f t="shared" si="36"/>
        <v>10</v>
      </c>
      <c r="G829" t="s">
        <v>8218</v>
      </c>
      <c r="H829" t="s">
        <v>8223</v>
      </c>
      <c r="I829" t="s">
        <v>8245</v>
      </c>
      <c r="J829">
        <v>1329248940</v>
      </c>
      <c r="K829">
        <v>1326972107</v>
      </c>
      <c r="L829" t="b">
        <v>0</v>
      </c>
      <c r="M829">
        <v>11</v>
      </c>
      <c r="N829" t="b">
        <v>1</v>
      </c>
      <c r="O829" t="s">
        <v>8274</v>
      </c>
      <c r="P829">
        <f t="shared" si="37"/>
        <v>2012</v>
      </c>
      <c r="Q829" s="11">
        <f t="shared" si="38"/>
        <v>40927.473460648151</v>
      </c>
    </row>
    <row r="830" spans="1:17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s="8">
        <f t="shared" si="36"/>
        <v>91</v>
      </c>
      <c r="G830" t="s">
        <v>8218</v>
      </c>
      <c r="H830" t="s">
        <v>8223</v>
      </c>
      <c r="I830" t="s">
        <v>8245</v>
      </c>
      <c r="J830">
        <v>1340641440</v>
      </c>
      <c r="K830">
        <v>1339549982</v>
      </c>
      <c r="L830" t="b">
        <v>0</v>
      </c>
      <c r="M830">
        <v>38</v>
      </c>
      <c r="N830" t="b">
        <v>1</v>
      </c>
      <c r="O830" t="s">
        <v>8274</v>
      </c>
      <c r="P830">
        <f t="shared" si="37"/>
        <v>2012</v>
      </c>
      <c r="Q830" s="11">
        <f t="shared" si="38"/>
        <v>41073.050717592596</v>
      </c>
    </row>
    <row r="831" spans="1:17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s="8">
        <f t="shared" si="36"/>
        <v>20</v>
      </c>
      <c r="G831" t="s">
        <v>8218</v>
      </c>
      <c r="H831" t="s">
        <v>8224</v>
      </c>
      <c r="I831" t="s">
        <v>8246</v>
      </c>
      <c r="J831">
        <v>1468437240</v>
      </c>
      <c r="K831">
        <v>1463253240</v>
      </c>
      <c r="L831" t="b">
        <v>0</v>
      </c>
      <c r="M831">
        <v>16</v>
      </c>
      <c r="N831" t="b">
        <v>1</v>
      </c>
      <c r="O831" t="s">
        <v>8274</v>
      </c>
      <c r="P831">
        <f t="shared" si="37"/>
        <v>2016</v>
      </c>
      <c r="Q831" s="11">
        <f t="shared" si="38"/>
        <v>42504.801388888889</v>
      </c>
    </row>
    <row r="832" spans="1:17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s="8">
        <f t="shared" si="36"/>
        <v>141</v>
      </c>
      <c r="G832" t="s">
        <v>8218</v>
      </c>
      <c r="H832" t="s">
        <v>8223</v>
      </c>
      <c r="I832" t="s">
        <v>8245</v>
      </c>
      <c r="J832">
        <v>1363952225</v>
      </c>
      <c r="K832">
        <v>1361363825</v>
      </c>
      <c r="L832" t="b">
        <v>0</v>
      </c>
      <c r="M832">
        <v>32</v>
      </c>
      <c r="N832" t="b">
        <v>1</v>
      </c>
      <c r="O832" t="s">
        <v>8274</v>
      </c>
      <c r="P832">
        <f t="shared" si="37"/>
        <v>2013</v>
      </c>
      <c r="Q832" s="11">
        <f t="shared" si="38"/>
        <v>41325.525752314818</v>
      </c>
    </row>
    <row r="833" spans="1:17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s="8">
        <f t="shared" si="36"/>
        <v>2000</v>
      </c>
      <c r="G833" t="s">
        <v>8218</v>
      </c>
      <c r="H833" t="s">
        <v>8223</v>
      </c>
      <c r="I833" t="s">
        <v>8245</v>
      </c>
      <c r="J833">
        <v>1335540694</v>
      </c>
      <c r="K833">
        <v>1332948694</v>
      </c>
      <c r="L833" t="b">
        <v>0</v>
      </c>
      <c r="M833">
        <v>20</v>
      </c>
      <c r="N833" t="b">
        <v>1</v>
      </c>
      <c r="O833" t="s">
        <v>8274</v>
      </c>
      <c r="P833">
        <f t="shared" si="37"/>
        <v>2012</v>
      </c>
      <c r="Q833" s="11">
        <f t="shared" si="38"/>
        <v>40996.646921296298</v>
      </c>
    </row>
    <row r="834" spans="1:17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s="8">
        <f t="shared" si="36"/>
        <v>91.059999999999491</v>
      </c>
      <c r="G834" t="s">
        <v>8218</v>
      </c>
      <c r="H834" t="s">
        <v>8223</v>
      </c>
      <c r="I834" t="s">
        <v>8245</v>
      </c>
      <c r="J834">
        <v>1327133580</v>
      </c>
      <c r="K834">
        <v>1321978335</v>
      </c>
      <c r="L834" t="b">
        <v>0</v>
      </c>
      <c r="M834">
        <v>154</v>
      </c>
      <c r="N834" t="b">
        <v>1</v>
      </c>
      <c r="O834" t="s">
        <v>8274</v>
      </c>
      <c r="P834">
        <f t="shared" si="37"/>
        <v>2011</v>
      </c>
      <c r="Q834" s="11">
        <f t="shared" si="38"/>
        <v>40869.675173611111</v>
      </c>
    </row>
    <row r="835" spans="1:17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s="8">
        <f t="shared" ref="F835:F898" si="39">E835-D835</f>
        <v>100</v>
      </c>
      <c r="G835" t="s">
        <v>8218</v>
      </c>
      <c r="H835" t="s">
        <v>8223</v>
      </c>
      <c r="I835" t="s">
        <v>8245</v>
      </c>
      <c r="J835">
        <v>1397941475</v>
      </c>
      <c r="K835">
        <v>1395349475</v>
      </c>
      <c r="L835" t="b">
        <v>0</v>
      </c>
      <c r="M835">
        <v>41</v>
      </c>
      <c r="N835" t="b">
        <v>1</v>
      </c>
      <c r="O835" t="s">
        <v>8274</v>
      </c>
      <c r="P835">
        <f t="shared" ref="P835:P898" si="40">YEAR(Q835)</f>
        <v>2014</v>
      </c>
      <c r="Q835" s="11">
        <f t="shared" ref="Q835:Q898" si="41">(((K835/60)/60)/24)+DATE(1970,1,1)</f>
        <v>41718.878182870372</v>
      </c>
    </row>
    <row r="836" spans="1:17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s="8">
        <f t="shared" si="39"/>
        <v>1706</v>
      </c>
      <c r="G836" t="s">
        <v>8218</v>
      </c>
      <c r="H836" t="s">
        <v>8223</v>
      </c>
      <c r="I836" t="s">
        <v>8245</v>
      </c>
      <c r="J836">
        <v>1372651140</v>
      </c>
      <c r="K836">
        <v>1369770292</v>
      </c>
      <c r="L836" t="b">
        <v>0</v>
      </c>
      <c r="M836">
        <v>75</v>
      </c>
      <c r="N836" t="b">
        <v>1</v>
      </c>
      <c r="O836" t="s">
        <v>8274</v>
      </c>
      <c r="P836">
        <f t="shared" si="40"/>
        <v>2013</v>
      </c>
      <c r="Q836" s="11">
        <f t="shared" si="41"/>
        <v>41422.822824074072</v>
      </c>
    </row>
    <row r="837" spans="1:17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s="8">
        <f t="shared" si="39"/>
        <v>345</v>
      </c>
      <c r="G837" t="s">
        <v>8218</v>
      </c>
      <c r="H837" t="s">
        <v>8223</v>
      </c>
      <c r="I837" t="s">
        <v>8245</v>
      </c>
      <c r="J837">
        <v>1337396400</v>
      </c>
      <c r="K837">
        <v>1333709958</v>
      </c>
      <c r="L837" t="b">
        <v>0</v>
      </c>
      <c r="M837">
        <v>40</v>
      </c>
      <c r="N837" t="b">
        <v>1</v>
      </c>
      <c r="O837" t="s">
        <v>8274</v>
      </c>
      <c r="P837">
        <f t="shared" si="40"/>
        <v>2012</v>
      </c>
      <c r="Q837" s="11">
        <f t="shared" si="41"/>
        <v>41005.45784722222</v>
      </c>
    </row>
    <row r="838" spans="1:17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s="8">
        <f t="shared" si="39"/>
        <v>46.520000000000437</v>
      </c>
      <c r="G838" t="s">
        <v>8218</v>
      </c>
      <c r="H838" t="s">
        <v>8223</v>
      </c>
      <c r="I838" t="s">
        <v>8245</v>
      </c>
      <c r="J838">
        <v>1381108918</v>
      </c>
      <c r="K838">
        <v>1378516918</v>
      </c>
      <c r="L838" t="b">
        <v>0</v>
      </c>
      <c r="M838">
        <v>46</v>
      </c>
      <c r="N838" t="b">
        <v>1</v>
      </c>
      <c r="O838" t="s">
        <v>8274</v>
      </c>
      <c r="P838">
        <f t="shared" si="40"/>
        <v>2013</v>
      </c>
      <c r="Q838" s="11">
        <f t="shared" si="41"/>
        <v>41524.056921296295</v>
      </c>
    </row>
    <row r="839" spans="1:17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s="8">
        <f t="shared" si="39"/>
        <v>545</v>
      </c>
      <c r="G839" t="s">
        <v>8218</v>
      </c>
      <c r="H839" t="s">
        <v>8223</v>
      </c>
      <c r="I839" t="s">
        <v>8245</v>
      </c>
      <c r="J839">
        <v>1398988662</v>
      </c>
      <c r="K839">
        <v>1396396662</v>
      </c>
      <c r="L839" t="b">
        <v>0</v>
      </c>
      <c r="M839">
        <v>62</v>
      </c>
      <c r="N839" t="b">
        <v>1</v>
      </c>
      <c r="O839" t="s">
        <v>8274</v>
      </c>
      <c r="P839">
        <f t="shared" si="40"/>
        <v>2014</v>
      </c>
      <c r="Q839" s="11">
        <f t="shared" si="41"/>
        <v>41730.998402777775</v>
      </c>
    </row>
    <row r="840" spans="1:17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s="8">
        <f t="shared" si="39"/>
        <v>908</v>
      </c>
      <c r="G840" t="s">
        <v>8218</v>
      </c>
      <c r="H840" t="s">
        <v>8223</v>
      </c>
      <c r="I840" t="s">
        <v>8245</v>
      </c>
      <c r="J840">
        <v>1326835985</v>
      </c>
      <c r="K840">
        <v>1324243985</v>
      </c>
      <c r="L840" t="b">
        <v>0</v>
      </c>
      <c r="M840">
        <v>61</v>
      </c>
      <c r="N840" t="b">
        <v>1</v>
      </c>
      <c r="O840" t="s">
        <v>8274</v>
      </c>
      <c r="P840">
        <f t="shared" si="40"/>
        <v>2011</v>
      </c>
      <c r="Q840" s="11">
        <f t="shared" si="41"/>
        <v>40895.897974537038</v>
      </c>
    </row>
    <row r="841" spans="1:17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s="8">
        <f t="shared" si="39"/>
        <v>830.82999999999993</v>
      </c>
      <c r="G841" t="s">
        <v>8218</v>
      </c>
      <c r="H841" t="s">
        <v>8223</v>
      </c>
      <c r="I841" t="s">
        <v>8245</v>
      </c>
      <c r="J841">
        <v>1348337956</v>
      </c>
      <c r="K841">
        <v>1345745956</v>
      </c>
      <c r="L841" t="b">
        <v>0</v>
      </c>
      <c r="M841">
        <v>96</v>
      </c>
      <c r="N841" t="b">
        <v>1</v>
      </c>
      <c r="O841" t="s">
        <v>8274</v>
      </c>
      <c r="P841">
        <f t="shared" si="40"/>
        <v>2012</v>
      </c>
      <c r="Q841" s="11">
        <f t="shared" si="41"/>
        <v>41144.763379629629</v>
      </c>
    </row>
    <row r="842" spans="1:17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s="8">
        <f t="shared" si="39"/>
        <v>2041.6599999999999</v>
      </c>
      <c r="G842" t="s">
        <v>8218</v>
      </c>
      <c r="H842" t="s">
        <v>8223</v>
      </c>
      <c r="I842" t="s">
        <v>8245</v>
      </c>
      <c r="J842">
        <v>1474694787</v>
      </c>
      <c r="K842">
        <v>1472102787</v>
      </c>
      <c r="L842" t="b">
        <v>0</v>
      </c>
      <c r="M842">
        <v>190</v>
      </c>
      <c r="N842" t="b">
        <v>1</v>
      </c>
      <c r="O842" t="s">
        <v>8275</v>
      </c>
      <c r="P842">
        <f t="shared" si="40"/>
        <v>2016</v>
      </c>
      <c r="Q842" s="11">
        <f t="shared" si="41"/>
        <v>42607.226701388892</v>
      </c>
    </row>
    <row r="843" spans="1:17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s="8">
        <f t="shared" si="39"/>
        <v>66</v>
      </c>
      <c r="G843" t="s">
        <v>8218</v>
      </c>
      <c r="H843" t="s">
        <v>8223</v>
      </c>
      <c r="I843" t="s">
        <v>8245</v>
      </c>
      <c r="J843">
        <v>1415653663</v>
      </c>
      <c r="K843">
        <v>1413058063</v>
      </c>
      <c r="L843" t="b">
        <v>1</v>
      </c>
      <c r="M843">
        <v>94</v>
      </c>
      <c r="N843" t="b">
        <v>1</v>
      </c>
      <c r="O843" t="s">
        <v>8275</v>
      </c>
      <c r="P843">
        <f t="shared" si="40"/>
        <v>2014</v>
      </c>
      <c r="Q843" s="11">
        <f t="shared" si="41"/>
        <v>41923.838692129626</v>
      </c>
    </row>
    <row r="844" spans="1:17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s="8">
        <f t="shared" si="39"/>
        <v>108</v>
      </c>
      <c r="G844" t="s">
        <v>8218</v>
      </c>
      <c r="H844" t="s">
        <v>8228</v>
      </c>
      <c r="I844" t="s">
        <v>8250</v>
      </c>
      <c r="J844">
        <v>1381723140</v>
      </c>
      <c r="K844">
        <v>1378735983</v>
      </c>
      <c r="L844" t="b">
        <v>1</v>
      </c>
      <c r="M844">
        <v>39</v>
      </c>
      <c r="N844" t="b">
        <v>1</v>
      </c>
      <c r="O844" t="s">
        <v>8275</v>
      </c>
      <c r="P844">
        <f t="shared" si="40"/>
        <v>2013</v>
      </c>
      <c r="Q844" s="11">
        <f t="shared" si="41"/>
        <v>41526.592395833337</v>
      </c>
    </row>
    <row r="845" spans="1:17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s="8">
        <f t="shared" si="39"/>
        <v>5014</v>
      </c>
      <c r="G845" t="s">
        <v>8218</v>
      </c>
      <c r="H845" t="s">
        <v>8223</v>
      </c>
      <c r="I845" t="s">
        <v>8245</v>
      </c>
      <c r="J845">
        <v>1481184000</v>
      </c>
      <c r="K845">
        <v>1479708680</v>
      </c>
      <c r="L845" t="b">
        <v>0</v>
      </c>
      <c r="M845">
        <v>127</v>
      </c>
      <c r="N845" t="b">
        <v>1</v>
      </c>
      <c r="O845" t="s">
        <v>8275</v>
      </c>
      <c r="P845">
        <f t="shared" si="40"/>
        <v>2016</v>
      </c>
      <c r="Q845" s="11">
        <f t="shared" si="41"/>
        <v>42695.257870370369</v>
      </c>
    </row>
    <row r="846" spans="1:17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s="8">
        <f t="shared" si="39"/>
        <v>2824</v>
      </c>
      <c r="G846" t="s">
        <v>8218</v>
      </c>
      <c r="H846" t="s">
        <v>8223</v>
      </c>
      <c r="I846" t="s">
        <v>8245</v>
      </c>
      <c r="J846">
        <v>1414817940</v>
      </c>
      <c r="K846">
        <v>1411489552</v>
      </c>
      <c r="L846" t="b">
        <v>1</v>
      </c>
      <c r="M846">
        <v>159</v>
      </c>
      <c r="N846" t="b">
        <v>1</v>
      </c>
      <c r="O846" t="s">
        <v>8275</v>
      </c>
      <c r="P846">
        <f t="shared" si="40"/>
        <v>2014</v>
      </c>
      <c r="Q846" s="11">
        <f t="shared" si="41"/>
        <v>41905.684629629628</v>
      </c>
    </row>
    <row r="847" spans="1:17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s="8">
        <f t="shared" si="39"/>
        <v>1019.0100000000002</v>
      </c>
      <c r="G847" t="s">
        <v>8218</v>
      </c>
      <c r="H847" t="s">
        <v>8223</v>
      </c>
      <c r="I847" t="s">
        <v>8245</v>
      </c>
      <c r="J847">
        <v>1473047940</v>
      </c>
      <c r="K847">
        <v>1469595396</v>
      </c>
      <c r="L847" t="b">
        <v>0</v>
      </c>
      <c r="M847">
        <v>177</v>
      </c>
      <c r="N847" t="b">
        <v>1</v>
      </c>
      <c r="O847" t="s">
        <v>8275</v>
      </c>
      <c r="P847">
        <f t="shared" si="40"/>
        <v>2016</v>
      </c>
      <c r="Q847" s="11">
        <f t="shared" si="41"/>
        <v>42578.205972222218</v>
      </c>
    </row>
    <row r="848" spans="1:17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s="8">
        <f t="shared" si="39"/>
        <v>242.01</v>
      </c>
      <c r="G848" t="s">
        <v>8218</v>
      </c>
      <c r="H848" t="s">
        <v>8224</v>
      </c>
      <c r="I848" t="s">
        <v>8246</v>
      </c>
      <c r="J848">
        <v>1394460000</v>
      </c>
      <c r="K848">
        <v>1393233855</v>
      </c>
      <c r="L848" t="b">
        <v>0</v>
      </c>
      <c r="M848">
        <v>47</v>
      </c>
      <c r="N848" t="b">
        <v>1</v>
      </c>
      <c r="O848" t="s">
        <v>8275</v>
      </c>
      <c r="P848">
        <f t="shared" si="40"/>
        <v>2014</v>
      </c>
      <c r="Q848" s="11">
        <f t="shared" si="41"/>
        <v>41694.391840277778</v>
      </c>
    </row>
    <row r="849" spans="1:17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s="8">
        <f t="shared" si="39"/>
        <v>0</v>
      </c>
      <c r="G849" t="s">
        <v>8218</v>
      </c>
      <c r="H849" t="s">
        <v>8223</v>
      </c>
      <c r="I849" t="s">
        <v>8245</v>
      </c>
      <c r="J849">
        <v>1436555376</v>
      </c>
      <c r="K849">
        <v>1433963376</v>
      </c>
      <c r="L849" t="b">
        <v>0</v>
      </c>
      <c r="M849">
        <v>1</v>
      </c>
      <c r="N849" t="b">
        <v>1</v>
      </c>
      <c r="O849" t="s">
        <v>8275</v>
      </c>
      <c r="P849">
        <f t="shared" si="40"/>
        <v>2015</v>
      </c>
      <c r="Q849" s="11">
        <f t="shared" si="41"/>
        <v>42165.79833333334</v>
      </c>
    </row>
    <row r="850" spans="1:17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s="8">
        <f t="shared" si="39"/>
        <v>0</v>
      </c>
      <c r="G850" t="s">
        <v>8218</v>
      </c>
      <c r="H850" t="s">
        <v>8223</v>
      </c>
      <c r="I850" t="s">
        <v>8245</v>
      </c>
      <c r="J850">
        <v>1429038033</v>
      </c>
      <c r="K850">
        <v>1426446033</v>
      </c>
      <c r="L850" t="b">
        <v>0</v>
      </c>
      <c r="M850">
        <v>16</v>
      </c>
      <c r="N850" t="b">
        <v>1</v>
      </c>
      <c r="O850" t="s">
        <v>8275</v>
      </c>
      <c r="P850">
        <f t="shared" si="40"/>
        <v>2015</v>
      </c>
      <c r="Q850" s="11">
        <f t="shared" si="41"/>
        <v>42078.792048611111</v>
      </c>
    </row>
    <row r="851" spans="1:17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s="8">
        <f t="shared" si="39"/>
        <v>796</v>
      </c>
      <c r="G851" t="s">
        <v>8218</v>
      </c>
      <c r="H851" t="s">
        <v>8223</v>
      </c>
      <c r="I851" t="s">
        <v>8245</v>
      </c>
      <c r="J851">
        <v>1426473264</v>
      </c>
      <c r="K851">
        <v>1424057664</v>
      </c>
      <c r="L851" t="b">
        <v>0</v>
      </c>
      <c r="M851">
        <v>115</v>
      </c>
      <c r="N851" t="b">
        <v>1</v>
      </c>
      <c r="O851" t="s">
        <v>8275</v>
      </c>
      <c r="P851">
        <f t="shared" si="40"/>
        <v>2015</v>
      </c>
      <c r="Q851" s="11">
        <f t="shared" si="41"/>
        <v>42051.148888888885</v>
      </c>
    </row>
    <row r="852" spans="1:17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s="8">
        <f t="shared" si="39"/>
        <v>2207</v>
      </c>
      <c r="G852" t="s">
        <v>8218</v>
      </c>
      <c r="H852" t="s">
        <v>8223</v>
      </c>
      <c r="I852" t="s">
        <v>8245</v>
      </c>
      <c r="J852">
        <v>1461560340</v>
      </c>
      <c r="K852">
        <v>1458762717</v>
      </c>
      <c r="L852" t="b">
        <v>0</v>
      </c>
      <c r="M852">
        <v>133</v>
      </c>
      <c r="N852" t="b">
        <v>1</v>
      </c>
      <c r="O852" t="s">
        <v>8275</v>
      </c>
      <c r="P852">
        <f t="shared" si="40"/>
        <v>2016</v>
      </c>
      <c r="Q852" s="11">
        <f t="shared" si="41"/>
        <v>42452.827743055561</v>
      </c>
    </row>
    <row r="853" spans="1:17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s="8">
        <f t="shared" si="39"/>
        <v>609</v>
      </c>
      <c r="G853" t="s">
        <v>8218</v>
      </c>
      <c r="H853" t="s">
        <v>8229</v>
      </c>
      <c r="I853" t="s">
        <v>8248</v>
      </c>
      <c r="J853">
        <v>1469994300</v>
      </c>
      <c r="K853">
        <v>1464815253</v>
      </c>
      <c r="L853" t="b">
        <v>0</v>
      </c>
      <c r="M853">
        <v>70</v>
      </c>
      <c r="N853" t="b">
        <v>1</v>
      </c>
      <c r="O853" t="s">
        <v>8275</v>
      </c>
      <c r="P853">
        <f t="shared" si="40"/>
        <v>2016</v>
      </c>
      <c r="Q853" s="11">
        <f t="shared" si="41"/>
        <v>42522.880243055552</v>
      </c>
    </row>
    <row r="854" spans="1:17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s="8">
        <f t="shared" si="39"/>
        <v>174</v>
      </c>
      <c r="G854" t="s">
        <v>8218</v>
      </c>
      <c r="H854" t="s">
        <v>8223</v>
      </c>
      <c r="I854" t="s">
        <v>8245</v>
      </c>
      <c r="J854">
        <v>1477342800</v>
      </c>
      <c r="K854">
        <v>1476386395</v>
      </c>
      <c r="L854" t="b">
        <v>0</v>
      </c>
      <c r="M854">
        <v>62</v>
      </c>
      <c r="N854" t="b">
        <v>1</v>
      </c>
      <c r="O854" t="s">
        <v>8275</v>
      </c>
      <c r="P854">
        <f t="shared" si="40"/>
        <v>2016</v>
      </c>
      <c r="Q854" s="11">
        <f t="shared" si="41"/>
        <v>42656.805497685185</v>
      </c>
    </row>
    <row r="855" spans="1:17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s="8">
        <f t="shared" si="39"/>
        <v>0</v>
      </c>
      <c r="G855" t="s">
        <v>8218</v>
      </c>
      <c r="H855" t="s">
        <v>8223</v>
      </c>
      <c r="I855" t="s">
        <v>8245</v>
      </c>
      <c r="J855">
        <v>1424116709</v>
      </c>
      <c r="K855">
        <v>1421524709</v>
      </c>
      <c r="L855" t="b">
        <v>0</v>
      </c>
      <c r="M855">
        <v>10</v>
      </c>
      <c r="N855" t="b">
        <v>1</v>
      </c>
      <c r="O855" t="s">
        <v>8275</v>
      </c>
      <c r="P855">
        <f t="shared" si="40"/>
        <v>2015</v>
      </c>
      <c r="Q855" s="11">
        <f t="shared" si="41"/>
        <v>42021.832280092596</v>
      </c>
    </row>
    <row r="856" spans="1:17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s="8">
        <f t="shared" si="39"/>
        <v>5065.3000000000029</v>
      </c>
      <c r="G856" t="s">
        <v>8218</v>
      </c>
      <c r="H856" t="s">
        <v>8223</v>
      </c>
      <c r="I856" t="s">
        <v>8245</v>
      </c>
      <c r="J856">
        <v>1482901546</v>
      </c>
      <c r="K856">
        <v>1480309546</v>
      </c>
      <c r="L856" t="b">
        <v>0</v>
      </c>
      <c r="M856">
        <v>499</v>
      </c>
      <c r="N856" t="b">
        <v>1</v>
      </c>
      <c r="O856" t="s">
        <v>8275</v>
      </c>
      <c r="P856">
        <f t="shared" si="40"/>
        <v>2016</v>
      </c>
      <c r="Q856" s="11">
        <f t="shared" si="41"/>
        <v>42702.212337962963</v>
      </c>
    </row>
    <row r="857" spans="1:17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s="8">
        <f t="shared" si="39"/>
        <v>50</v>
      </c>
      <c r="G857" t="s">
        <v>8218</v>
      </c>
      <c r="H857" t="s">
        <v>8223</v>
      </c>
      <c r="I857" t="s">
        <v>8245</v>
      </c>
      <c r="J857">
        <v>1469329217</v>
      </c>
      <c r="K857">
        <v>1466737217</v>
      </c>
      <c r="L857" t="b">
        <v>0</v>
      </c>
      <c r="M857">
        <v>47</v>
      </c>
      <c r="N857" t="b">
        <v>1</v>
      </c>
      <c r="O857" t="s">
        <v>8275</v>
      </c>
      <c r="P857">
        <f t="shared" si="40"/>
        <v>2016</v>
      </c>
      <c r="Q857" s="11">
        <f t="shared" si="41"/>
        <v>42545.125196759262</v>
      </c>
    </row>
    <row r="858" spans="1:17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s="8">
        <f t="shared" si="39"/>
        <v>295</v>
      </c>
      <c r="G858" t="s">
        <v>8218</v>
      </c>
      <c r="H858" t="s">
        <v>8235</v>
      </c>
      <c r="I858" t="s">
        <v>8248</v>
      </c>
      <c r="J858">
        <v>1477422000</v>
      </c>
      <c r="K858">
        <v>1472282956</v>
      </c>
      <c r="L858" t="b">
        <v>0</v>
      </c>
      <c r="M858">
        <v>28</v>
      </c>
      <c r="N858" t="b">
        <v>1</v>
      </c>
      <c r="O858" t="s">
        <v>8275</v>
      </c>
      <c r="P858">
        <f t="shared" si="40"/>
        <v>2016</v>
      </c>
      <c r="Q858" s="11">
        <f t="shared" si="41"/>
        <v>42609.311990740738</v>
      </c>
    </row>
    <row r="859" spans="1:17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s="8">
        <f t="shared" si="39"/>
        <v>0</v>
      </c>
      <c r="G859" t="s">
        <v>8218</v>
      </c>
      <c r="H859" t="s">
        <v>8226</v>
      </c>
      <c r="I859" t="s">
        <v>8248</v>
      </c>
      <c r="J859">
        <v>1448463431</v>
      </c>
      <c r="K859">
        <v>1444831031</v>
      </c>
      <c r="L859" t="b">
        <v>0</v>
      </c>
      <c r="M859">
        <v>24</v>
      </c>
      <c r="N859" t="b">
        <v>1</v>
      </c>
      <c r="O859" t="s">
        <v>8275</v>
      </c>
      <c r="P859">
        <f t="shared" si="40"/>
        <v>2015</v>
      </c>
      <c r="Q859" s="11">
        <f t="shared" si="41"/>
        <v>42291.581377314811</v>
      </c>
    </row>
    <row r="860" spans="1:17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s="8">
        <f t="shared" si="39"/>
        <v>528.06999999999994</v>
      </c>
      <c r="G860" t="s">
        <v>8218</v>
      </c>
      <c r="H860" t="s">
        <v>8224</v>
      </c>
      <c r="I860" t="s">
        <v>8246</v>
      </c>
      <c r="J860">
        <v>1429138740</v>
      </c>
      <c r="K860">
        <v>1426528418</v>
      </c>
      <c r="L860" t="b">
        <v>0</v>
      </c>
      <c r="M860">
        <v>76</v>
      </c>
      <c r="N860" t="b">
        <v>1</v>
      </c>
      <c r="O860" t="s">
        <v>8275</v>
      </c>
      <c r="P860">
        <f t="shared" si="40"/>
        <v>2015</v>
      </c>
      <c r="Q860" s="11">
        <f t="shared" si="41"/>
        <v>42079.745578703703</v>
      </c>
    </row>
    <row r="861" spans="1:17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s="8">
        <f t="shared" si="39"/>
        <v>187</v>
      </c>
      <c r="G861" t="s">
        <v>8218</v>
      </c>
      <c r="H861" t="s">
        <v>8223</v>
      </c>
      <c r="I861" t="s">
        <v>8245</v>
      </c>
      <c r="J861">
        <v>1433376000</v>
      </c>
      <c r="K861">
        <v>1430768468</v>
      </c>
      <c r="L861" t="b">
        <v>0</v>
      </c>
      <c r="M861">
        <v>98</v>
      </c>
      <c r="N861" t="b">
        <v>1</v>
      </c>
      <c r="O861" t="s">
        <v>8275</v>
      </c>
      <c r="P861">
        <f t="shared" si="40"/>
        <v>2015</v>
      </c>
      <c r="Q861" s="11">
        <f t="shared" si="41"/>
        <v>42128.820231481484</v>
      </c>
    </row>
    <row r="862" spans="1:17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s="8">
        <f t="shared" si="39"/>
        <v>-11460</v>
      </c>
      <c r="G862" t="s">
        <v>8220</v>
      </c>
      <c r="H862" t="s">
        <v>8223</v>
      </c>
      <c r="I862" t="s">
        <v>8245</v>
      </c>
      <c r="J862">
        <v>1385123713</v>
      </c>
      <c r="K862">
        <v>1382528113</v>
      </c>
      <c r="L862" t="b">
        <v>0</v>
      </c>
      <c r="M862">
        <v>48</v>
      </c>
      <c r="N862" t="b">
        <v>0</v>
      </c>
      <c r="O862" t="s">
        <v>8276</v>
      </c>
      <c r="P862">
        <f t="shared" si="40"/>
        <v>2013</v>
      </c>
      <c r="Q862" s="11">
        <f t="shared" si="41"/>
        <v>41570.482789351852</v>
      </c>
    </row>
    <row r="863" spans="1:17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s="8">
        <f t="shared" si="39"/>
        <v>-4399</v>
      </c>
      <c r="G863" t="s">
        <v>8220</v>
      </c>
      <c r="H863" t="s">
        <v>8223</v>
      </c>
      <c r="I863" t="s">
        <v>8245</v>
      </c>
      <c r="J863">
        <v>1474067404</v>
      </c>
      <c r="K863">
        <v>1471475404</v>
      </c>
      <c r="L863" t="b">
        <v>0</v>
      </c>
      <c r="M863">
        <v>2</v>
      </c>
      <c r="N863" t="b">
        <v>0</v>
      </c>
      <c r="O863" t="s">
        <v>8276</v>
      </c>
      <c r="P863">
        <f t="shared" si="40"/>
        <v>2016</v>
      </c>
      <c r="Q863" s="11">
        <f t="shared" si="41"/>
        <v>42599.965324074074</v>
      </c>
    </row>
    <row r="864" spans="1:17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s="8">
        <f t="shared" si="39"/>
        <v>-49830</v>
      </c>
      <c r="G864" t="s">
        <v>8220</v>
      </c>
      <c r="H864" t="s">
        <v>8224</v>
      </c>
      <c r="I864" t="s">
        <v>8246</v>
      </c>
      <c r="J864">
        <v>1384179548</v>
      </c>
      <c r="K864">
        <v>1381583948</v>
      </c>
      <c r="L864" t="b">
        <v>0</v>
      </c>
      <c r="M864">
        <v>4</v>
      </c>
      <c r="N864" t="b">
        <v>0</v>
      </c>
      <c r="O864" t="s">
        <v>8276</v>
      </c>
      <c r="P864">
        <f t="shared" si="40"/>
        <v>2013</v>
      </c>
      <c r="Q864" s="11">
        <f t="shared" si="41"/>
        <v>41559.5549537037</v>
      </c>
    </row>
    <row r="865" spans="1:17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s="8">
        <f t="shared" si="39"/>
        <v>-1910</v>
      </c>
      <c r="G865" t="s">
        <v>8220</v>
      </c>
      <c r="H865" t="s">
        <v>8223</v>
      </c>
      <c r="I865" t="s">
        <v>8245</v>
      </c>
      <c r="J865">
        <v>1329014966</v>
      </c>
      <c r="K865">
        <v>1326422966</v>
      </c>
      <c r="L865" t="b">
        <v>0</v>
      </c>
      <c r="M865">
        <v>5</v>
      </c>
      <c r="N865" t="b">
        <v>0</v>
      </c>
      <c r="O865" t="s">
        <v>8276</v>
      </c>
      <c r="P865">
        <f t="shared" si="40"/>
        <v>2012</v>
      </c>
      <c r="Q865" s="11">
        <f t="shared" si="41"/>
        <v>40921.117662037039</v>
      </c>
    </row>
    <row r="866" spans="1:17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s="8">
        <f t="shared" si="39"/>
        <v>-3800</v>
      </c>
      <c r="G866" t="s">
        <v>8220</v>
      </c>
      <c r="H866" t="s">
        <v>8223</v>
      </c>
      <c r="I866" t="s">
        <v>8245</v>
      </c>
      <c r="J866">
        <v>1381917540</v>
      </c>
      <c r="K866">
        <v>1379990038</v>
      </c>
      <c r="L866" t="b">
        <v>0</v>
      </c>
      <c r="M866">
        <v>79</v>
      </c>
      <c r="N866" t="b">
        <v>0</v>
      </c>
      <c r="O866" t="s">
        <v>8276</v>
      </c>
      <c r="P866">
        <f t="shared" si="40"/>
        <v>2013</v>
      </c>
      <c r="Q866" s="11">
        <f t="shared" si="41"/>
        <v>41541.106921296298</v>
      </c>
    </row>
    <row r="867" spans="1:17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s="8">
        <f t="shared" si="39"/>
        <v>-2155</v>
      </c>
      <c r="G867" t="s">
        <v>8220</v>
      </c>
      <c r="H867" t="s">
        <v>8223</v>
      </c>
      <c r="I867" t="s">
        <v>8245</v>
      </c>
      <c r="J867">
        <v>1358361197</v>
      </c>
      <c r="K867">
        <v>1353177197</v>
      </c>
      <c r="L867" t="b">
        <v>0</v>
      </c>
      <c r="M867">
        <v>2</v>
      </c>
      <c r="N867" t="b">
        <v>0</v>
      </c>
      <c r="O867" t="s">
        <v>8276</v>
      </c>
      <c r="P867">
        <f t="shared" si="40"/>
        <v>2012</v>
      </c>
      <c r="Q867" s="11">
        <f t="shared" si="41"/>
        <v>41230.77311342593</v>
      </c>
    </row>
    <row r="868" spans="1:17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s="8">
        <f t="shared" si="39"/>
        <v>-2860</v>
      </c>
      <c r="G868" t="s">
        <v>8220</v>
      </c>
      <c r="H868" t="s">
        <v>8223</v>
      </c>
      <c r="I868" t="s">
        <v>8245</v>
      </c>
      <c r="J868">
        <v>1425136200</v>
      </c>
      <c r="K868">
        <v>1421853518</v>
      </c>
      <c r="L868" t="b">
        <v>0</v>
      </c>
      <c r="M868">
        <v>11</v>
      </c>
      <c r="N868" t="b">
        <v>0</v>
      </c>
      <c r="O868" t="s">
        <v>8276</v>
      </c>
      <c r="P868">
        <f t="shared" si="40"/>
        <v>2015</v>
      </c>
      <c r="Q868" s="11">
        <f t="shared" si="41"/>
        <v>42025.637939814813</v>
      </c>
    </row>
    <row r="869" spans="1:17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s="8">
        <f t="shared" si="39"/>
        <v>-3799</v>
      </c>
      <c r="G869" t="s">
        <v>8220</v>
      </c>
      <c r="H869" t="s">
        <v>8223</v>
      </c>
      <c r="I869" t="s">
        <v>8245</v>
      </c>
      <c r="J869">
        <v>1259643540</v>
      </c>
      <c r="K869">
        <v>1254450706</v>
      </c>
      <c r="L869" t="b">
        <v>0</v>
      </c>
      <c r="M869">
        <v>11</v>
      </c>
      <c r="N869" t="b">
        <v>0</v>
      </c>
      <c r="O869" t="s">
        <v>8276</v>
      </c>
      <c r="P869">
        <f t="shared" si="40"/>
        <v>2009</v>
      </c>
      <c r="Q869" s="11">
        <f t="shared" si="41"/>
        <v>40088.105393518519</v>
      </c>
    </row>
    <row r="870" spans="1:17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s="8">
        <f t="shared" si="39"/>
        <v>-44950</v>
      </c>
      <c r="G870" t="s">
        <v>8220</v>
      </c>
      <c r="H870" t="s">
        <v>8223</v>
      </c>
      <c r="I870" t="s">
        <v>8245</v>
      </c>
      <c r="J870">
        <v>1389055198</v>
      </c>
      <c r="K870">
        <v>1386463198</v>
      </c>
      <c r="L870" t="b">
        <v>0</v>
      </c>
      <c r="M870">
        <v>1</v>
      </c>
      <c r="N870" t="b">
        <v>0</v>
      </c>
      <c r="O870" t="s">
        <v>8276</v>
      </c>
      <c r="P870">
        <f t="shared" si="40"/>
        <v>2013</v>
      </c>
      <c r="Q870" s="11">
        <f t="shared" si="41"/>
        <v>41616.027754629627</v>
      </c>
    </row>
    <row r="871" spans="1:17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s="8">
        <f t="shared" si="39"/>
        <v>-7760</v>
      </c>
      <c r="G871" t="s">
        <v>8220</v>
      </c>
      <c r="H871" t="s">
        <v>8223</v>
      </c>
      <c r="I871" t="s">
        <v>8245</v>
      </c>
      <c r="J871">
        <v>1365448657</v>
      </c>
      <c r="K871">
        <v>1362860257</v>
      </c>
      <c r="L871" t="b">
        <v>0</v>
      </c>
      <c r="M871">
        <v>3</v>
      </c>
      <c r="N871" t="b">
        <v>0</v>
      </c>
      <c r="O871" t="s">
        <v>8276</v>
      </c>
      <c r="P871">
        <f t="shared" si="40"/>
        <v>2013</v>
      </c>
      <c r="Q871" s="11">
        <f t="shared" si="41"/>
        <v>41342.845567129632</v>
      </c>
    </row>
    <row r="872" spans="1:17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s="8">
        <f t="shared" si="39"/>
        <v>-19938</v>
      </c>
      <c r="G872" t="s">
        <v>8220</v>
      </c>
      <c r="H872" t="s">
        <v>8224</v>
      </c>
      <c r="I872" t="s">
        <v>8246</v>
      </c>
      <c r="J872">
        <v>1377995523</v>
      </c>
      <c r="K872">
        <v>1375403523</v>
      </c>
      <c r="L872" t="b">
        <v>0</v>
      </c>
      <c r="M872">
        <v>5</v>
      </c>
      <c r="N872" t="b">
        <v>0</v>
      </c>
      <c r="O872" t="s">
        <v>8276</v>
      </c>
      <c r="P872">
        <f t="shared" si="40"/>
        <v>2013</v>
      </c>
      <c r="Q872" s="11">
        <f t="shared" si="41"/>
        <v>41488.022256944445</v>
      </c>
    </row>
    <row r="873" spans="1:17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s="8">
        <f t="shared" si="39"/>
        <v>-5675</v>
      </c>
      <c r="G873" t="s">
        <v>8220</v>
      </c>
      <c r="H873" t="s">
        <v>8223</v>
      </c>
      <c r="I873" t="s">
        <v>8245</v>
      </c>
      <c r="J873">
        <v>1385735295</v>
      </c>
      <c r="K873">
        <v>1383139695</v>
      </c>
      <c r="L873" t="b">
        <v>0</v>
      </c>
      <c r="M873">
        <v>12</v>
      </c>
      <c r="N873" t="b">
        <v>0</v>
      </c>
      <c r="O873" t="s">
        <v>8276</v>
      </c>
      <c r="P873">
        <f t="shared" si="40"/>
        <v>2013</v>
      </c>
      <c r="Q873" s="11">
        <f t="shared" si="41"/>
        <v>41577.561284722222</v>
      </c>
    </row>
    <row r="874" spans="1:17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s="8">
        <f t="shared" si="39"/>
        <v>-7935</v>
      </c>
      <c r="G874" t="s">
        <v>8220</v>
      </c>
      <c r="H874" t="s">
        <v>8223</v>
      </c>
      <c r="I874" t="s">
        <v>8245</v>
      </c>
      <c r="J874">
        <v>1299786527</v>
      </c>
      <c r="K874">
        <v>1295898527</v>
      </c>
      <c r="L874" t="b">
        <v>0</v>
      </c>
      <c r="M874">
        <v>2</v>
      </c>
      <c r="N874" t="b">
        <v>0</v>
      </c>
      <c r="O874" t="s">
        <v>8276</v>
      </c>
      <c r="P874">
        <f t="shared" si="40"/>
        <v>2011</v>
      </c>
      <c r="Q874" s="11">
        <f t="shared" si="41"/>
        <v>40567.825543981482</v>
      </c>
    </row>
    <row r="875" spans="1:17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s="8">
        <f t="shared" si="39"/>
        <v>-3455</v>
      </c>
      <c r="G875" t="s">
        <v>8220</v>
      </c>
      <c r="H875" t="s">
        <v>8223</v>
      </c>
      <c r="I875" t="s">
        <v>8245</v>
      </c>
      <c r="J875">
        <v>1352610040</v>
      </c>
      <c r="K875">
        <v>1349150440</v>
      </c>
      <c r="L875" t="b">
        <v>0</v>
      </c>
      <c r="M875">
        <v>5</v>
      </c>
      <c r="N875" t="b">
        <v>0</v>
      </c>
      <c r="O875" t="s">
        <v>8276</v>
      </c>
      <c r="P875">
        <f t="shared" si="40"/>
        <v>2012</v>
      </c>
      <c r="Q875" s="11">
        <f t="shared" si="41"/>
        <v>41184.167129629634</v>
      </c>
    </row>
    <row r="876" spans="1:17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s="8">
        <f t="shared" si="39"/>
        <v>-2270</v>
      </c>
      <c r="G876" t="s">
        <v>8220</v>
      </c>
      <c r="H876" t="s">
        <v>8223</v>
      </c>
      <c r="I876" t="s">
        <v>8245</v>
      </c>
      <c r="J876">
        <v>1367676034</v>
      </c>
      <c r="K876">
        <v>1365084034</v>
      </c>
      <c r="L876" t="b">
        <v>0</v>
      </c>
      <c r="M876">
        <v>21</v>
      </c>
      <c r="N876" t="b">
        <v>0</v>
      </c>
      <c r="O876" t="s">
        <v>8276</v>
      </c>
      <c r="P876">
        <f t="shared" si="40"/>
        <v>2013</v>
      </c>
      <c r="Q876" s="11">
        <f t="shared" si="41"/>
        <v>41368.583726851852</v>
      </c>
    </row>
    <row r="877" spans="1:17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s="8">
        <f t="shared" si="39"/>
        <v>-5000</v>
      </c>
      <c r="G877" t="s">
        <v>8220</v>
      </c>
      <c r="H877" t="s">
        <v>8223</v>
      </c>
      <c r="I877" t="s">
        <v>8245</v>
      </c>
      <c r="J877">
        <v>1442856131</v>
      </c>
      <c r="K877">
        <v>1441128131</v>
      </c>
      <c r="L877" t="b">
        <v>0</v>
      </c>
      <c r="M877">
        <v>0</v>
      </c>
      <c r="N877" t="b">
        <v>0</v>
      </c>
      <c r="O877" t="s">
        <v>8276</v>
      </c>
      <c r="P877">
        <f t="shared" si="40"/>
        <v>2015</v>
      </c>
      <c r="Q877" s="11">
        <f t="shared" si="41"/>
        <v>42248.723738425921</v>
      </c>
    </row>
    <row r="878" spans="1:17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s="8">
        <f t="shared" si="39"/>
        <v>-1866</v>
      </c>
      <c r="G878" t="s">
        <v>8220</v>
      </c>
      <c r="H878" t="s">
        <v>8224</v>
      </c>
      <c r="I878" t="s">
        <v>8246</v>
      </c>
      <c r="J878">
        <v>1359978927</v>
      </c>
      <c r="K878">
        <v>1357127727</v>
      </c>
      <c r="L878" t="b">
        <v>0</v>
      </c>
      <c r="M878">
        <v>45</v>
      </c>
      <c r="N878" t="b">
        <v>0</v>
      </c>
      <c r="O878" t="s">
        <v>8276</v>
      </c>
      <c r="P878">
        <f t="shared" si="40"/>
        <v>2013</v>
      </c>
      <c r="Q878" s="11">
        <f t="shared" si="41"/>
        <v>41276.496840277774</v>
      </c>
    </row>
    <row r="879" spans="1:17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s="8">
        <f t="shared" si="39"/>
        <v>-649</v>
      </c>
      <c r="G879" t="s">
        <v>8220</v>
      </c>
      <c r="H879" t="s">
        <v>8223</v>
      </c>
      <c r="I879" t="s">
        <v>8245</v>
      </c>
      <c r="J879">
        <v>1387479360</v>
      </c>
      <c r="K879">
        <v>1384887360</v>
      </c>
      <c r="L879" t="b">
        <v>0</v>
      </c>
      <c r="M879">
        <v>29</v>
      </c>
      <c r="N879" t="b">
        <v>0</v>
      </c>
      <c r="O879" t="s">
        <v>8276</v>
      </c>
      <c r="P879">
        <f t="shared" si="40"/>
        <v>2013</v>
      </c>
      <c r="Q879" s="11">
        <f t="shared" si="41"/>
        <v>41597.788888888892</v>
      </c>
    </row>
    <row r="880" spans="1:17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s="8">
        <f t="shared" si="39"/>
        <v>-4935</v>
      </c>
      <c r="G880" t="s">
        <v>8220</v>
      </c>
      <c r="H880" t="s">
        <v>8223</v>
      </c>
      <c r="I880" t="s">
        <v>8245</v>
      </c>
      <c r="J880">
        <v>1293082524</v>
      </c>
      <c r="K880">
        <v>1290490524</v>
      </c>
      <c r="L880" t="b">
        <v>0</v>
      </c>
      <c r="M880">
        <v>2</v>
      </c>
      <c r="N880" t="b">
        <v>0</v>
      </c>
      <c r="O880" t="s">
        <v>8276</v>
      </c>
      <c r="P880">
        <f t="shared" si="40"/>
        <v>2010</v>
      </c>
      <c r="Q880" s="11">
        <f t="shared" si="41"/>
        <v>40505.232916666668</v>
      </c>
    </row>
    <row r="881" spans="1:17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s="8">
        <f t="shared" si="39"/>
        <v>-1456</v>
      </c>
      <c r="G881" t="s">
        <v>8220</v>
      </c>
      <c r="H881" t="s">
        <v>8223</v>
      </c>
      <c r="I881" t="s">
        <v>8245</v>
      </c>
      <c r="J881">
        <v>1338321305</v>
      </c>
      <c r="K881">
        <v>1336506905</v>
      </c>
      <c r="L881" t="b">
        <v>0</v>
      </c>
      <c r="M881">
        <v>30</v>
      </c>
      <c r="N881" t="b">
        <v>0</v>
      </c>
      <c r="O881" t="s">
        <v>8276</v>
      </c>
      <c r="P881">
        <f t="shared" si="40"/>
        <v>2012</v>
      </c>
      <c r="Q881" s="11">
        <f t="shared" si="41"/>
        <v>41037.829918981479</v>
      </c>
    </row>
    <row r="882" spans="1:17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s="8">
        <f t="shared" si="39"/>
        <v>-3667</v>
      </c>
      <c r="G882" t="s">
        <v>8220</v>
      </c>
      <c r="H882" t="s">
        <v>8223</v>
      </c>
      <c r="I882" t="s">
        <v>8245</v>
      </c>
      <c r="J882">
        <v>1351582938</v>
      </c>
      <c r="K882">
        <v>1348731738</v>
      </c>
      <c r="L882" t="b">
        <v>0</v>
      </c>
      <c r="M882">
        <v>8</v>
      </c>
      <c r="N882" t="b">
        <v>0</v>
      </c>
      <c r="O882" t="s">
        <v>8277</v>
      </c>
      <c r="P882">
        <f t="shared" si="40"/>
        <v>2012</v>
      </c>
      <c r="Q882" s="11">
        <f t="shared" si="41"/>
        <v>41179.32104166667</v>
      </c>
    </row>
    <row r="883" spans="1:17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s="8">
        <f t="shared" si="39"/>
        <v>-3720</v>
      </c>
      <c r="G883" t="s">
        <v>8220</v>
      </c>
      <c r="H883" t="s">
        <v>8223</v>
      </c>
      <c r="I883" t="s">
        <v>8245</v>
      </c>
      <c r="J883">
        <v>1326520886</v>
      </c>
      <c r="K883">
        <v>1322632886</v>
      </c>
      <c r="L883" t="b">
        <v>0</v>
      </c>
      <c r="M883">
        <v>1</v>
      </c>
      <c r="N883" t="b">
        <v>0</v>
      </c>
      <c r="O883" t="s">
        <v>8277</v>
      </c>
      <c r="P883">
        <f t="shared" si="40"/>
        <v>2011</v>
      </c>
      <c r="Q883" s="11">
        <f t="shared" si="41"/>
        <v>40877.25099537037</v>
      </c>
    </row>
    <row r="884" spans="1:17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s="8">
        <f t="shared" si="39"/>
        <v>-1198</v>
      </c>
      <c r="G884" t="s">
        <v>8220</v>
      </c>
      <c r="H884" t="s">
        <v>8223</v>
      </c>
      <c r="I884" t="s">
        <v>8245</v>
      </c>
      <c r="J884">
        <v>1315341550</v>
      </c>
      <c r="K884">
        <v>1312490350</v>
      </c>
      <c r="L884" t="b">
        <v>0</v>
      </c>
      <c r="M884">
        <v>14</v>
      </c>
      <c r="N884" t="b">
        <v>0</v>
      </c>
      <c r="O884" t="s">
        <v>8277</v>
      </c>
      <c r="P884">
        <f t="shared" si="40"/>
        <v>2011</v>
      </c>
      <c r="Q884" s="11">
        <f t="shared" si="41"/>
        <v>40759.860532407409</v>
      </c>
    </row>
    <row r="885" spans="1:17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s="8">
        <f t="shared" si="39"/>
        <v>-2999</v>
      </c>
      <c r="G885" t="s">
        <v>8220</v>
      </c>
      <c r="H885" t="s">
        <v>8223</v>
      </c>
      <c r="I885" t="s">
        <v>8245</v>
      </c>
      <c r="J885">
        <v>1456957635</v>
      </c>
      <c r="K885">
        <v>1451773635</v>
      </c>
      <c r="L885" t="b">
        <v>0</v>
      </c>
      <c r="M885">
        <v>24</v>
      </c>
      <c r="N885" t="b">
        <v>0</v>
      </c>
      <c r="O885" t="s">
        <v>8277</v>
      </c>
      <c r="P885">
        <f t="shared" si="40"/>
        <v>2016</v>
      </c>
      <c r="Q885" s="11">
        <f t="shared" si="41"/>
        <v>42371.935590277775</v>
      </c>
    </row>
    <row r="886" spans="1:17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s="8">
        <f t="shared" si="39"/>
        <v>-1980</v>
      </c>
      <c r="G886" t="s">
        <v>8220</v>
      </c>
      <c r="H886" t="s">
        <v>8223</v>
      </c>
      <c r="I886" t="s">
        <v>8245</v>
      </c>
      <c r="J886">
        <v>1336789860</v>
      </c>
      <c r="K886">
        <v>1331666146</v>
      </c>
      <c r="L886" t="b">
        <v>0</v>
      </c>
      <c r="M886">
        <v>2</v>
      </c>
      <c r="N886" t="b">
        <v>0</v>
      </c>
      <c r="O886" t="s">
        <v>8277</v>
      </c>
      <c r="P886">
        <f t="shared" si="40"/>
        <v>2012</v>
      </c>
      <c r="Q886" s="11">
        <f t="shared" si="41"/>
        <v>40981.802615740737</v>
      </c>
    </row>
    <row r="887" spans="1:17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s="8">
        <f t="shared" si="39"/>
        <v>-250</v>
      </c>
      <c r="G887" t="s">
        <v>8220</v>
      </c>
      <c r="H887" t="s">
        <v>8223</v>
      </c>
      <c r="I887" t="s">
        <v>8245</v>
      </c>
      <c r="J887">
        <v>1483137311</v>
      </c>
      <c r="K887">
        <v>1481322911</v>
      </c>
      <c r="L887" t="b">
        <v>0</v>
      </c>
      <c r="M887">
        <v>21</v>
      </c>
      <c r="N887" t="b">
        <v>0</v>
      </c>
      <c r="O887" t="s">
        <v>8277</v>
      </c>
      <c r="P887">
        <f t="shared" si="40"/>
        <v>2016</v>
      </c>
      <c r="Q887" s="11">
        <f t="shared" si="41"/>
        <v>42713.941099537042</v>
      </c>
    </row>
    <row r="888" spans="1:17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s="8">
        <f t="shared" si="39"/>
        <v>-295</v>
      </c>
      <c r="G888" t="s">
        <v>8220</v>
      </c>
      <c r="H888" t="s">
        <v>8223</v>
      </c>
      <c r="I888" t="s">
        <v>8245</v>
      </c>
      <c r="J888">
        <v>1473972813</v>
      </c>
      <c r="K888">
        <v>1471812813</v>
      </c>
      <c r="L888" t="b">
        <v>0</v>
      </c>
      <c r="M888">
        <v>7</v>
      </c>
      <c r="N888" t="b">
        <v>0</v>
      </c>
      <c r="O888" t="s">
        <v>8277</v>
      </c>
      <c r="P888">
        <f t="shared" si="40"/>
        <v>2016</v>
      </c>
      <c r="Q888" s="11">
        <f t="shared" si="41"/>
        <v>42603.870520833334</v>
      </c>
    </row>
    <row r="889" spans="1:17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s="8">
        <f t="shared" si="39"/>
        <v>-1000</v>
      </c>
      <c r="G889" t="s">
        <v>8220</v>
      </c>
      <c r="H889" t="s">
        <v>8223</v>
      </c>
      <c r="I889" t="s">
        <v>8245</v>
      </c>
      <c r="J889">
        <v>1338159655</v>
      </c>
      <c r="K889">
        <v>1335567655</v>
      </c>
      <c r="L889" t="b">
        <v>0</v>
      </c>
      <c r="M889">
        <v>0</v>
      </c>
      <c r="N889" t="b">
        <v>0</v>
      </c>
      <c r="O889" t="s">
        <v>8277</v>
      </c>
      <c r="P889">
        <f t="shared" si="40"/>
        <v>2012</v>
      </c>
      <c r="Q889" s="11">
        <f t="shared" si="41"/>
        <v>41026.958969907406</v>
      </c>
    </row>
    <row r="890" spans="1:17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s="8">
        <f t="shared" si="39"/>
        <v>-928</v>
      </c>
      <c r="G890" t="s">
        <v>8220</v>
      </c>
      <c r="H890" t="s">
        <v>8223</v>
      </c>
      <c r="I890" t="s">
        <v>8245</v>
      </c>
      <c r="J890">
        <v>1314856800</v>
      </c>
      <c r="K890">
        <v>1311789885</v>
      </c>
      <c r="L890" t="b">
        <v>0</v>
      </c>
      <c r="M890">
        <v>4</v>
      </c>
      <c r="N890" t="b">
        <v>0</v>
      </c>
      <c r="O890" t="s">
        <v>8277</v>
      </c>
      <c r="P890">
        <f t="shared" si="40"/>
        <v>2011</v>
      </c>
      <c r="Q890" s="11">
        <f t="shared" si="41"/>
        <v>40751.753298611111</v>
      </c>
    </row>
    <row r="891" spans="1:17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s="8">
        <f t="shared" si="39"/>
        <v>-22639.68</v>
      </c>
      <c r="G891" t="s">
        <v>8220</v>
      </c>
      <c r="H891" t="s">
        <v>8223</v>
      </c>
      <c r="I891" t="s">
        <v>8245</v>
      </c>
      <c r="J891">
        <v>1412534943</v>
      </c>
      <c r="K891">
        <v>1409942943</v>
      </c>
      <c r="L891" t="b">
        <v>0</v>
      </c>
      <c r="M891">
        <v>32</v>
      </c>
      <c r="N891" t="b">
        <v>0</v>
      </c>
      <c r="O891" t="s">
        <v>8277</v>
      </c>
      <c r="P891">
        <f t="shared" si="40"/>
        <v>2014</v>
      </c>
      <c r="Q891" s="11">
        <f t="shared" si="41"/>
        <v>41887.784062500003</v>
      </c>
    </row>
    <row r="892" spans="1:17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s="8">
        <f t="shared" si="39"/>
        <v>-2875</v>
      </c>
      <c r="G892" t="s">
        <v>8220</v>
      </c>
      <c r="H892" t="s">
        <v>8223</v>
      </c>
      <c r="I892" t="s">
        <v>8245</v>
      </c>
      <c r="J892">
        <v>1385055979</v>
      </c>
      <c r="K892">
        <v>1382460379</v>
      </c>
      <c r="L892" t="b">
        <v>0</v>
      </c>
      <c r="M892">
        <v>4</v>
      </c>
      <c r="N892" t="b">
        <v>0</v>
      </c>
      <c r="O892" t="s">
        <v>8277</v>
      </c>
      <c r="P892">
        <f t="shared" si="40"/>
        <v>2013</v>
      </c>
      <c r="Q892" s="11">
        <f t="shared" si="41"/>
        <v>41569.698831018519</v>
      </c>
    </row>
    <row r="893" spans="1:17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s="8">
        <f t="shared" si="39"/>
        <v>-7740</v>
      </c>
      <c r="G893" t="s">
        <v>8220</v>
      </c>
      <c r="H893" t="s">
        <v>8223</v>
      </c>
      <c r="I893" t="s">
        <v>8245</v>
      </c>
      <c r="J893">
        <v>1408581930</v>
      </c>
      <c r="K893">
        <v>1405989930</v>
      </c>
      <c r="L893" t="b">
        <v>0</v>
      </c>
      <c r="M893">
        <v>9</v>
      </c>
      <c r="N893" t="b">
        <v>0</v>
      </c>
      <c r="O893" t="s">
        <v>8277</v>
      </c>
      <c r="P893">
        <f t="shared" si="40"/>
        <v>2014</v>
      </c>
      <c r="Q893" s="11">
        <f t="shared" si="41"/>
        <v>41842.031597222223</v>
      </c>
    </row>
    <row r="894" spans="1:17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s="8">
        <f t="shared" si="39"/>
        <v>-3555</v>
      </c>
      <c r="G894" t="s">
        <v>8220</v>
      </c>
      <c r="H894" t="s">
        <v>8223</v>
      </c>
      <c r="I894" t="s">
        <v>8245</v>
      </c>
      <c r="J894">
        <v>1280635200</v>
      </c>
      <c r="K894">
        <v>1273121283</v>
      </c>
      <c r="L894" t="b">
        <v>0</v>
      </c>
      <c r="M894">
        <v>17</v>
      </c>
      <c r="N894" t="b">
        <v>0</v>
      </c>
      <c r="O894" t="s">
        <v>8277</v>
      </c>
      <c r="P894">
        <f t="shared" si="40"/>
        <v>2010</v>
      </c>
      <c r="Q894" s="11">
        <f t="shared" si="41"/>
        <v>40304.20003472222</v>
      </c>
    </row>
    <row r="895" spans="1:17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s="8">
        <f t="shared" si="39"/>
        <v>-1800</v>
      </c>
      <c r="G895" t="s">
        <v>8220</v>
      </c>
      <c r="H895" t="s">
        <v>8223</v>
      </c>
      <c r="I895" t="s">
        <v>8245</v>
      </c>
      <c r="J895">
        <v>1427920363</v>
      </c>
      <c r="K895">
        <v>1425331963</v>
      </c>
      <c r="L895" t="b">
        <v>0</v>
      </c>
      <c r="M895">
        <v>5</v>
      </c>
      <c r="N895" t="b">
        <v>0</v>
      </c>
      <c r="O895" t="s">
        <v>8277</v>
      </c>
      <c r="P895">
        <f t="shared" si="40"/>
        <v>2015</v>
      </c>
      <c r="Q895" s="11">
        <f t="shared" si="41"/>
        <v>42065.897719907407</v>
      </c>
    </row>
    <row r="896" spans="1:17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s="8">
        <f t="shared" si="39"/>
        <v>-12166</v>
      </c>
      <c r="G896" t="s">
        <v>8220</v>
      </c>
      <c r="H896" t="s">
        <v>8223</v>
      </c>
      <c r="I896" t="s">
        <v>8245</v>
      </c>
      <c r="J896">
        <v>1465169610</v>
      </c>
      <c r="K896">
        <v>1462577610</v>
      </c>
      <c r="L896" t="b">
        <v>0</v>
      </c>
      <c r="M896">
        <v>53</v>
      </c>
      <c r="N896" t="b">
        <v>0</v>
      </c>
      <c r="O896" t="s">
        <v>8277</v>
      </c>
      <c r="P896">
        <f t="shared" si="40"/>
        <v>2016</v>
      </c>
      <c r="Q896" s="11">
        <f t="shared" si="41"/>
        <v>42496.981597222228</v>
      </c>
    </row>
    <row r="897" spans="1:17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s="8">
        <f t="shared" si="39"/>
        <v>-7805</v>
      </c>
      <c r="G897" t="s">
        <v>8220</v>
      </c>
      <c r="H897" t="s">
        <v>8223</v>
      </c>
      <c r="I897" t="s">
        <v>8245</v>
      </c>
      <c r="J897">
        <v>1287975829</v>
      </c>
      <c r="K897">
        <v>1284087829</v>
      </c>
      <c r="L897" t="b">
        <v>0</v>
      </c>
      <c r="M897">
        <v>7</v>
      </c>
      <c r="N897" t="b">
        <v>0</v>
      </c>
      <c r="O897" t="s">
        <v>8277</v>
      </c>
      <c r="P897">
        <f t="shared" si="40"/>
        <v>2010</v>
      </c>
      <c r="Q897" s="11">
        <f t="shared" si="41"/>
        <v>40431.127650462964</v>
      </c>
    </row>
    <row r="898" spans="1:17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s="8">
        <f t="shared" si="39"/>
        <v>-4800</v>
      </c>
      <c r="G898" t="s">
        <v>8220</v>
      </c>
      <c r="H898" t="s">
        <v>8223</v>
      </c>
      <c r="I898" t="s">
        <v>8245</v>
      </c>
      <c r="J898">
        <v>1440734400</v>
      </c>
      <c r="K898">
        <v>1438549026</v>
      </c>
      <c r="L898" t="b">
        <v>0</v>
      </c>
      <c r="M898">
        <v>72</v>
      </c>
      <c r="N898" t="b">
        <v>0</v>
      </c>
      <c r="O898" t="s">
        <v>8277</v>
      </c>
      <c r="P898">
        <f t="shared" si="40"/>
        <v>2015</v>
      </c>
      <c r="Q898" s="11">
        <f t="shared" si="41"/>
        <v>42218.872986111113</v>
      </c>
    </row>
    <row r="899" spans="1:17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s="8">
        <f t="shared" ref="F899:F962" si="42">E899-D899</f>
        <v>-3000</v>
      </c>
      <c r="G899" t="s">
        <v>8220</v>
      </c>
      <c r="H899" t="s">
        <v>8223</v>
      </c>
      <c r="I899" t="s">
        <v>8245</v>
      </c>
      <c r="J899">
        <v>1354123908</v>
      </c>
      <c r="K899">
        <v>1351528308</v>
      </c>
      <c r="L899" t="b">
        <v>0</v>
      </c>
      <c r="M899">
        <v>0</v>
      </c>
      <c r="N899" t="b">
        <v>0</v>
      </c>
      <c r="O899" t="s">
        <v>8277</v>
      </c>
      <c r="P899">
        <f t="shared" ref="P899:P962" si="43">YEAR(Q899)</f>
        <v>2012</v>
      </c>
      <c r="Q899" s="11">
        <f t="shared" ref="Q899:Q962" si="44">(((K899/60)/60)/24)+DATE(1970,1,1)</f>
        <v>41211.688750000001</v>
      </c>
    </row>
    <row r="900" spans="1:17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s="8">
        <f t="shared" si="42"/>
        <v>-2430</v>
      </c>
      <c r="G900" t="s">
        <v>8220</v>
      </c>
      <c r="H900" t="s">
        <v>8223</v>
      </c>
      <c r="I900" t="s">
        <v>8245</v>
      </c>
      <c r="J900">
        <v>1326651110</v>
      </c>
      <c r="K900">
        <v>1322763110</v>
      </c>
      <c r="L900" t="b">
        <v>0</v>
      </c>
      <c r="M900">
        <v>2</v>
      </c>
      <c r="N900" t="b">
        <v>0</v>
      </c>
      <c r="O900" t="s">
        <v>8277</v>
      </c>
      <c r="P900">
        <f t="shared" si="43"/>
        <v>2011</v>
      </c>
      <c r="Q900" s="11">
        <f t="shared" si="44"/>
        <v>40878.758217592593</v>
      </c>
    </row>
    <row r="901" spans="1:17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s="8">
        <f t="shared" si="42"/>
        <v>-470</v>
      </c>
      <c r="G901" t="s">
        <v>8220</v>
      </c>
      <c r="H901" t="s">
        <v>8223</v>
      </c>
      <c r="I901" t="s">
        <v>8245</v>
      </c>
      <c r="J901">
        <v>1306549362</v>
      </c>
      <c r="K901">
        <v>1302661362</v>
      </c>
      <c r="L901" t="b">
        <v>0</v>
      </c>
      <c r="M901">
        <v>8</v>
      </c>
      <c r="N901" t="b">
        <v>0</v>
      </c>
      <c r="O901" t="s">
        <v>8277</v>
      </c>
      <c r="P901">
        <f t="shared" si="43"/>
        <v>2011</v>
      </c>
      <c r="Q901" s="11">
        <f t="shared" si="44"/>
        <v>40646.099097222221</v>
      </c>
    </row>
    <row r="902" spans="1:17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s="8">
        <f t="shared" si="42"/>
        <v>-4979</v>
      </c>
      <c r="G902" t="s">
        <v>8220</v>
      </c>
      <c r="H902" t="s">
        <v>8223</v>
      </c>
      <c r="I902" t="s">
        <v>8245</v>
      </c>
      <c r="J902">
        <v>1459365802</v>
      </c>
      <c r="K902">
        <v>1456777402</v>
      </c>
      <c r="L902" t="b">
        <v>0</v>
      </c>
      <c r="M902">
        <v>2</v>
      </c>
      <c r="N902" t="b">
        <v>0</v>
      </c>
      <c r="O902" t="s">
        <v>8276</v>
      </c>
      <c r="P902">
        <f t="shared" si="43"/>
        <v>2016</v>
      </c>
      <c r="Q902" s="11">
        <f t="shared" si="44"/>
        <v>42429.84956018519</v>
      </c>
    </row>
    <row r="903" spans="1:17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s="8">
        <f t="shared" si="42"/>
        <v>-6500</v>
      </c>
      <c r="G903" t="s">
        <v>8220</v>
      </c>
      <c r="H903" t="s">
        <v>8223</v>
      </c>
      <c r="I903" t="s">
        <v>8245</v>
      </c>
      <c r="J903">
        <v>1276024260</v>
      </c>
      <c r="K903">
        <v>1272050914</v>
      </c>
      <c r="L903" t="b">
        <v>0</v>
      </c>
      <c r="M903">
        <v>0</v>
      </c>
      <c r="N903" t="b">
        <v>0</v>
      </c>
      <c r="O903" t="s">
        <v>8276</v>
      </c>
      <c r="P903">
        <f t="shared" si="43"/>
        <v>2010</v>
      </c>
      <c r="Q903" s="11">
        <f t="shared" si="44"/>
        <v>40291.81150462963</v>
      </c>
    </row>
    <row r="904" spans="1:17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s="8">
        <f t="shared" si="42"/>
        <v>-29910</v>
      </c>
      <c r="G904" t="s">
        <v>8220</v>
      </c>
      <c r="H904" t="s">
        <v>8223</v>
      </c>
      <c r="I904" t="s">
        <v>8245</v>
      </c>
      <c r="J904">
        <v>1409412600</v>
      </c>
      <c r="K904">
        <v>1404947422</v>
      </c>
      <c r="L904" t="b">
        <v>0</v>
      </c>
      <c r="M904">
        <v>3</v>
      </c>
      <c r="N904" t="b">
        <v>0</v>
      </c>
      <c r="O904" t="s">
        <v>8276</v>
      </c>
      <c r="P904">
        <f t="shared" si="43"/>
        <v>2014</v>
      </c>
      <c r="Q904" s="11">
        <f t="shared" si="44"/>
        <v>41829.965532407405</v>
      </c>
    </row>
    <row r="905" spans="1:17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s="8">
        <f t="shared" si="42"/>
        <v>-4840</v>
      </c>
      <c r="G905" t="s">
        <v>8220</v>
      </c>
      <c r="H905" t="s">
        <v>8223</v>
      </c>
      <c r="I905" t="s">
        <v>8245</v>
      </c>
      <c r="J905">
        <v>1348367100</v>
      </c>
      <c r="K905">
        <v>1346180780</v>
      </c>
      <c r="L905" t="b">
        <v>0</v>
      </c>
      <c r="M905">
        <v>4</v>
      </c>
      <c r="N905" t="b">
        <v>0</v>
      </c>
      <c r="O905" t="s">
        <v>8276</v>
      </c>
      <c r="P905">
        <f t="shared" si="43"/>
        <v>2012</v>
      </c>
      <c r="Q905" s="11">
        <f t="shared" si="44"/>
        <v>41149.796064814815</v>
      </c>
    </row>
    <row r="906" spans="1:17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s="8">
        <f t="shared" si="42"/>
        <v>-49849</v>
      </c>
      <c r="G906" t="s">
        <v>8220</v>
      </c>
      <c r="H906" t="s">
        <v>8223</v>
      </c>
      <c r="I906" t="s">
        <v>8245</v>
      </c>
      <c r="J906">
        <v>1451786137</v>
      </c>
      <c r="K906">
        <v>1449194137</v>
      </c>
      <c r="L906" t="b">
        <v>0</v>
      </c>
      <c r="M906">
        <v>3</v>
      </c>
      <c r="N906" t="b">
        <v>0</v>
      </c>
      <c r="O906" t="s">
        <v>8276</v>
      </c>
      <c r="P906">
        <f t="shared" si="43"/>
        <v>2015</v>
      </c>
      <c r="Q906" s="11">
        <f t="shared" si="44"/>
        <v>42342.080289351856</v>
      </c>
    </row>
    <row r="907" spans="1:17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s="8">
        <f t="shared" si="42"/>
        <v>-6304</v>
      </c>
      <c r="G907" t="s">
        <v>8220</v>
      </c>
      <c r="H907" t="s">
        <v>8223</v>
      </c>
      <c r="I907" t="s">
        <v>8245</v>
      </c>
      <c r="J907">
        <v>1295847926</v>
      </c>
      <c r="K907">
        <v>1290663926</v>
      </c>
      <c r="L907" t="b">
        <v>0</v>
      </c>
      <c r="M907">
        <v>6</v>
      </c>
      <c r="N907" t="b">
        <v>0</v>
      </c>
      <c r="O907" t="s">
        <v>8276</v>
      </c>
      <c r="P907">
        <f t="shared" si="43"/>
        <v>2010</v>
      </c>
      <c r="Q907" s="11">
        <f t="shared" si="44"/>
        <v>40507.239884259259</v>
      </c>
    </row>
    <row r="908" spans="1:17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s="8">
        <f t="shared" si="42"/>
        <v>-15000</v>
      </c>
      <c r="G908" t="s">
        <v>8220</v>
      </c>
      <c r="H908" t="s">
        <v>8223</v>
      </c>
      <c r="I908" t="s">
        <v>8245</v>
      </c>
      <c r="J908">
        <v>1394681590</v>
      </c>
      <c r="K908">
        <v>1392093190</v>
      </c>
      <c r="L908" t="b">
        <v>0</v>
      </c>
      <c r="M908">
        <v>0</v>
      </c>
      <c r="N908" t="b">
        <v>0</v>
      </c>
      <c r="O908" t="s">
        <v>8276</v>
      </c>
      <c r="P908">
        <f t="shared" si="43"/>
        <v>2014</v>
      </c>
      <c r="Q908" s="11">
        <f t="shared" si="44"/>
        <v>41681.189699074072</v>
      </c>
    </row>
    <row r="909" spans="1:17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s="8">
        <f t="shared" si="42"/>
        <v>-2900</v>
      </c>
      <c r="G909" t="s">
        <v>8220</v>
      </c>
      <c r="H909" t="s">
        <v>8223</v>
      </c>
      <c r="I909" t="s">
        <v>8245</v>
      </c>
      <c r="J909">
        <v>1315715823</v>
      </c>
      <c r="K909">
        <v>1313123823</v>
      </c>
      <c r="L909" t="b">
        <v>0</v>
      </c>
      <c r="M909">
        <v>0</v>
      </c>
      <c r="N909" t="b">
        <v>0</v>
      </c>
      <c r="O909" t="s">
        <v>8276</v>
      </c>
      <c r="P909">
        <f t="shared" si="43"/>
        <v>2011</v>
      </c>
      <c r="Q909" s="11">
        <f t="shared" si="44"/>
        <v>40767.192395833335</v>
      </c>
    </row>
    <row r="910" spans="1:17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s="8">
        <f t="shared" si="42"/>
        <v>-2500</v>
      </c>
      <c r="G910" t="s">
        <v>8220</v>
      </c>
      <c r="H910" t="s">
        <v>8223</v>
      </c>
      <c r="I910" t="s">
        <v>8245</v>
      </c>
      <c r="J910">
        <v>1280206740</v>
      </c>
      <c r="K910">
        <v>1276283655</v>
      </c>
      <c r="L910" t="b">
        <v>0</v>
      </c>
      <c r="M910">
        <v>0</v>
      </c>
      <c r="N910" t="b">
        <v>0</v>
      </c>
      <c r="O910" t="s">
        <v>8276</v>
      </c>
      <c r="P910">
        <f t="shared" si="43"/>
        <v>2010</v>
      </c>
      <c r="Q910" s="11">
        <f t="shared" si="44"/>
        <v>40340.801562499997</v>
      </c>
    </row>
    <row r="911" spans="1:17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s="8">
        <f t="shared" si="42"/>
        <v>-15480</v>
      </c>
      <c r="G911" t="s">
        <v>8220</v>
      </c>
      <c r="H911" t="s">
        <v>8223</v>
      </c>
      <c r="I911" t="s">
        <v>8245</v>
      </c>
      <c r="J911">
        <v>1343016000</v>
      </c>
      <c r="K911">
        <v>1340296440</v>
      </c>
      <c r="L911" t="b">
        <v>0</v>
      </c>
      <c r="M911">
        <v>8</v>
      </c>
      <c r="N911" t="b">
        <v>0</v>
      </c>
      <c r="O911" t="s">
        <v>8276</v>
      </c>
      <c r="P911">
        <f t="shared" si="43"/>
        <v>2012</v>
      </c>
      <c r="Q911" s="11">
        <f t="shared" si="44"/>
        <v>41081.69027777778</v>
      </c>
    </row>
    <row r="912" spans="1:17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s="8">
        <f t="shared" si="42"/>
        <v>-427</v>
      </c>
      <c r="G912" t="s">
        <v>8220</v>
      </c>
      <c r="H912" t="s">
        <v>8224</v>
      </c>
      <c r="I912" t="s">
        <v>8246</v>
      </c>
      <c r="J912">
        <v>1488546319</v>
      </c>
      <c r="K912">
        <v>1483362319</v>
      </c>
      <c r="L912" t="b">
        <v>0</v>
      </c>
      <c r="M912">
        <v>5</v>
      </c>
      <c r="N912" t="b">
        <v>0</v>
      </c>
      <c r="O912" t="s">
        <v>8276</v>
      </c>
      <c r="P912">
        <f t="shared" si="43"/>
        <v>2017</v>
      </c>
      <c r="Q912" s="11">
        <f t="shared" si="44"/>
        <v>42737.545358796298</v>
      </c>
    </row>
    <row r="913" spans="1:17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s="8">
        <f t="shared" si="42"/>
        <v>-100000</v>
      </c>
      <c r="G913" t="s">
        <v>8220</v>
      </c>
      <c r="H913" t="s">
        <v>8223</v>
      </c>
      <c r="I913" t="s">
        <v>8245</v>
      </c>
      <c r="J913">
        <v>1390522045</v>
      </c>
      <c r="K913">
        <v>1388707645</v>
      </c>
      <c r="L913" t="b">
        <v>0</v>
      </c>
      <c r="M913">
        <v>0</v>
      </c>
      <c r="N913" t="b">
        <v>0</v>
      </c>
      <c r="O913" t="s">
        <v>8276</v>
      </c>
      <c r="P913">
        <f t="shared" si="43"/>
        <v>2014</v>
      </c>
      <c r="Q913" s="11">
        <f t="shared" si="44"/>
        <v>41642.005150462966</v>
      </c>
    </row>
    <row r="914" spans="1:17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s="8">
        <f t="shared" si="42"/>
        <v>-3470</v>
      </c>
      <c r="G914" t="s">
        <v>8220</v>
      </c>
      <c r="H914" t="s">
        <v>8223</v>
      </c>
      <c r="I914" t="s">
        <v>8245</v>
      </c>
      <c r="J914">
        <v>1355197047</v>
      </c>
      <c r="K914">
        <v>1350009447</v>
      </c>
      <c r="L914" t="b">
        <v>0</v>
      </c>
      <c r="M914">
        <v>2</v>
      </c>
      <c r="N914" t="b">
        <v>0</v>
      </c>
      <c r="O914" t="s">
        <v>8276</v>
      </c>
      <c r="P914">
        <f t="shared" si="43"/>
        <v>2012</v>
      </c>
      <c r="Q914" s="11">
        <f t="shared" si="44"/>
        <v>41194.109340277777</v>
      </c>
    </row>
    <row r="915" spans="1:17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s="8">
        <f t="shared" si="42"/>
        <v>-28018</v>
      </c>
      <c r="G915" t="s">
        <v>8220</v>
      </c>
      <c r="H915" t="s">
        <v>8223</v>
      </c>
      <c r="I915" t="s">
        <v>8245</v>
      </c>
      <c r="J915">
        <v>1336188019</v>
      </c>
      <c r="K915">
        <v>1333596019</v>
      </c>
      <c r="L915" t="b">
        <v>0</v>
      </c>
      <c r="M915">
        <v>24</v>
      </c>
      <c r="N915" t="b">
        <v>0</v>
      </c>
      <c r="O915" t="s">
        <v>8276</v>
      </c>
      <c r="P915">
        <f t="shared" si="43"/>
        <v>2012</v>
      </c>
      <c r="Q915" s="11">
        <f t="shared" si="44"/>
        <v>41004.139108796298</v>
      </c>
    </row>
    <row r="916" spans="1:17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s="8">
        <f t="shared" si="42"/>
        <v>-1500</v>
      </c>
      <c r="G916" t="s">
        <v>8220</v>
      </c>
      <c r="H916" t="s">
        <v>8223</v>
      </c>
      <c r="I916" t="s">
        <v>8245</v>
      </c>
      <c r="J916">
        <v>1345918747</v>
      </c>
      <c r="K916">
        <v>1343326747</v>
      </c>
      <c r="L916" t="b">
        <v>0</v>
      </c>
      <c r="M916">
        <v>0</v>
      </c>
      <c r="N916" t="b">
        <v>0</v>
      </c>
      <c r="O916" t="s">
        <v>8276</v>
      </c>
      <c r="P916">
        <f t="shared" si="43"/>
        <v>2012</v>
      </c>
      <c r="Q916" s="11">
        <f t="shared" si="44"/>
        <v>41116.763275462967</v>
      </c>
    </row>
    <row r="917" spans="1:17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s="8">
        <f t="shared" si="42"/>
        <v>-6125</v>
      </c>
      <c r="G917" t="s">
        <v>8220</v>
      </c>
      <c r="H917" t="s">
        <v>8223</v>
      </c>
      <c r="I917" t="s">
        <v>8245</v>
      </c>
      <c r="J917">
        <v>1330577940</v>
      </c>
      <c r="K917">
        <v>1327853914</v>
      </c>
      <c r="L917" t="b">
        <v>0</v>
      </c>
      <c r="M917">
        <v>9</v>
      </c>
      <c r="N917" t="b">
        <v>0</v>
      </c>
      <c r="O917" t="s">
        <v>8276</v>
      </c>
      <c r="P917">
        <f t="shared" si="43"/>
        <v>2012</v>
      </c>
      <c r="Q917" s="11">
        <f t="shared" si="44"/>
        <v>40937.679560185185</v>
      </c>
    </row>
    <row r="918" spans="1:17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s="8">
        <f t="shared" si="42"/>
        <v>-3300</v>
      </c>
      <c r="G918" t="s">
        <v>8220</v>
      </c>
      <c r="H918" t="s">
        <v>8223</v>
      </c>
      <c r="I918" t="s">
        <v>8245</v>
      </c>
      <c r="J918">
        <v>1287723600</v>
      </c>
      <c r="K918">
        <v>1284409734</v>
      </c>
      <c r="L918" t="b">
        <v>0</v>
      </c>
      <c r="M918">
        <v>0</v>
      </c>
      <c r="N918" t="b">
        <v>0</v>
      </c>
      <c r="O918" t="s">
        <v>8276</v>
      </c>
      <c r="P918">
        <f t="shared" si="43"/>
        <v>2010</v>
      </c>
      <c r="Q918" s="11">
        <f t="shared" si="44"/>
        <v>40434.853402777779</v>
      </c>
    </row>
    <row r="919" spans="1:17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s="8">
        <f t="shared" si="42"/>
        <v>-4970</v>
      </c>
      <c r="G919" t="s">
        <v>8220</v>
      </c>
      <c r="H919" t="s">
        <v>8223</v>
      </c>
      <c r="I919" t="s">
        <v>8245</v>
      </c>
      <c r="J919">
        <v>1405305000</v>
      </c>
      <c r="K919">
        <v>1402612730</v>
      </c>
      <c r="L919" t="b">
        <v>0</v>
      </c>
      <c r="M919">
        <v>1</v>
      </c>
      <c r="N919" t="b">
        <v>0</v>
      </c>
      <c r="O919" t="s">
        <v>8276</v>
      </c>
      <c r="P919">
        <f t="shared" si="43"/>
        <v>2014</v>
      </c>
      <c r="Q919" s="11">
        <f t="shared" si="44"/>
        <v>41802.94363425926</v>
      </c>
    </row>
    <row r="920" spans="1:17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s="8">
        <f t="shared" si="42"/>
        <v>-3704</v>
      </c>
      <c r="G920" t="s">
        <v>8220</v>
      </c>
      <c r="H920" t="s">
        <v>8224</v>
      </c>
      <c r="I920" t="s">
        <v>8246</v>
      </c>
      <c r="J920">
        <v>1417474761</v>
      </c>
      <c r="K920">
        <v>1414879161</v>
      </c>
      <c r="L920" t="b">
        <v>0</v>
      </c>
      <c r="M920">
        <v>10</v>
      </c>
      <c r="N920" t="b">
        <v>0</v>
      </c>
      <c r="O920" t="s">
        <v>8276</v>
      </c>
      <c r="P920">
        <f t="shared" si="43"/>
        <v>2014</v>
      </c>
      <c r="Q920" s="11">
        <f t="shared" si="44"/>
        <v>41944.916215277779</v>
      </c>
    </row>
    <row r="921" spans="1:17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s="8">
        <f t="shared" si="42"/>
        <v>-19900</v>
      </c>
      <c r="G921" t="s">
        <v>8220</v>
      </c>
      <c r="H921" t="s">
        <v>8223</v>
      </c>
      <c r="I921" t="s">
        <v>8245</v>
      </c>
      <c r="J921">
        <v>1355930645</v>
      </c>
      <c r="K921">
        <v>1352906645</v>
      </c>
      <c r="L921" t="b">
        <v>0</v>
      </c>
      <c r="M921">
        <v>1</v>
      </c>
      <c r="N921" t="b">
        <v>0</v>
      </c>
      <c r="O921" t="s">
        <v>8276</v>
      </c>
      <c r="P921">
        <f t="shared" si="43"/>
        <v>2012</v>
      </c>
      <c r="Q921" s="11">
        <f t="shared" si="44"/>
        <v>41227.641724537039</v>
      </c>
    </row>
    <row r="922" spans="1:17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s="8">
        <f t="shared" si="42"/>
        <v>-5500</v>
      </c>
      <c r="G922" t="s">
        <v>8220</v>
      </c>
      <c r="H922" t="s">
        <v>8223</v>
      </c>
      <c r="I922" t="s">
        <v>8245</v>
      </c>
      <c r="J922">
        <v>1384448822</v>
      </c>
      <c r="K922">
        <v>1381853222</v>
      </c>
      <c r="L922" t="b">
        <v>0</v>
      </c>
      <c r="M922">
        <v>0</v>
      </c>
      <c r="N922" t="b">
        <v>0</v>
      </c>
      <c r="O922" t="s">
        <v>8276</v>
      </c>
      <c r="P922">
        <f t="shared" si="43"/>
        <v>2013</v>
      </c>
      <c r="Q922" s="11">
        <f t="shared" si="44"/>
        <v>41562.67155092593</v>
      </c>
    </row>
    <row r="923" spans="1:17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s="8">
        <f t="shared" si="42"/>
        <v>-10365</v>
      </c>
      <c r="G923" t="s">
        <v>8220</v>
      </c>
      <c r="H923" t="s">
        <v>8223</v>
      </c>
      <c r="I923" t="s">
        <v>8245</v>
      </c>
      <c r="J923">
        <v>1323666376</v>
      </c>
      <c r="K923">
        <v>1320033976</v>
      </c>
      <c r="L923" t="b">
        <v>0</v>
      </c>
      <c r="M923">
        <v>20</v>
      </c>
      <c r="N923" t="b">
        <v>0</v>
      </c>
      <c r="O923" t="s">
        <v>8276</v>
      </c>
      <c r="P923">
        <f t="shared" si="43"/>
        <v>2011</v>
      </c>
      <c r="Q923" s="11">
        <f t="shared" si="44"/>
        <v>40847.171018518515</v>
      </c>
    </row>
    <row r="924" spans="1:17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s="8">
        <f t="shared" si="42"/>
        <v>-21320</v>
      </c>
      <c r="G924" t="s">
        <v>8220</v>
      </c>
      <c r="H924" t="s">
        <v>8223</v>
      </c>
      <c r="I924" t="s">
        <v>8245</v>
      </c>
      <c r="J924">
        <v>1412167393</v>
      </c>
      <c r="K924">
        <v>1409143393</v>
      </c>
      <c r="L924" t="b">
        <v>0</v>
      </c>
      <c r="M924">
        <v>30</v>
      </c>
      <c r="N924" t="b">
        <v>0</v>
      </c>
      <c r="O924" t="s">
        <v>8276</v>
      </c>
      <c r="P924">
        <f t="shared" si="43"/>
        <v>2014</v>
      </c>
      <c r="Q924" s="11">
        <f t="shared" si="44"/>
        <v>41878.530011574076</v>
      </c>
    </row>
    <row r="925" spans="1:17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s="8">
        <f t="shared" si="42"/>
        <v>-14670</v>
      </c>
      <c r="G925" t="s">
        <v>8220</v>
      </c>
      <c r="H925" t="s">
        <v>8223</v>
      </c>
      <c r="I925" t="s">
        <v>8245</v>
      </c>
      <c r="J925">
        <v>1416614523</v>
      </c>
      <c r="K925">
        <v>1414018923</v>
      </c>
      <c r="L925" t="b">
        <v>0</v>
      </c>
      <c r="M925">
        <v>6</v>
      </c>
      <c r="N925" t="b">
        <v>0</v>
      </c>
      <c r="O925" t="s">
        <v>8276</v>
      </c>
      <c r="P925">
        <f t="shared" si="43"/>
        <v>2014</v>
      </c>
      <c r="Q925" s="11">
        <f t="shared" si="44"/>
        <v>41934.959756944445</v>
      </c>
    </row>
    <row r="926" spans="1:17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s="8">
        <f t="shared" si="42"/>
        <v>-2673</v>
      </c>
      <c r="G926" t="s">
        <v>8220</v>
      </c>
      <c r="H926" t="s">
        <v>8223</v>
      </c>
      <c r="I926" t="s">
        <v>8245</v>
      </c>
      <c r="J926">
        <v>1360795069</v>
      </c>
      <c r="K926">
        <v>1358203069</v>
      </c>
      <c r="L926" t="b">
        <v>0</v>
      </c>
      <c r="M926">
        <v>15</v>
      </c>
      <c r="N926" t="b">
        <v>0</v>
      </c>
      <c r="O926" t="s">
        <v>8276</v>
      </c>
      <c r="P926">
        <f t="shared" si="43"/>
        <v>2013</v>
      </c>
      <c r="Q926" s="11">
        <f t="shared" si="44"/>
        <v>41288.942928240744</v>
      </c>
    </row>
    <row r="927" spans="1:17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s="8">
        <f t="shared" si="42"/>
        <v>-5840</v>
      </c>
      <c r="G927" t="s">
        <v>8220</v>
      </c>
      <c r="H927" t="s">
        <v>8223</v>
      </c>
      <c r="I927" t="s">
        <v>8245</v>
      </c>
      <c r="J927">
        <v>1385590111</v>
      </c>
      <c r="K927">
        <v>1382994511</v>
      </c>
      <c r="L927" t="b">
        <v>0</v>
      </c>
      <c r="M927">
        <v>5</v>
      </c>
      <c r="N927" t="b">
        <v>0</v>
      </c>
      <c r="O927" t="s">
        <v>8276</v>
      </c>
      <c r="P927">
        <f t="shared" si="43"/>
        <v>2013</v>
      </c>
      <c r="Q927" s="11">
        <f t="shared" si="44"/>
        <v>41575.880914351852</v>
      </c>
    </row>
    <row r="928" spans="1:17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s="8">
        <f t="shared" si="42"/>
        <v>-7000</v>
      </c>
      <c r="G928" t="s">
        <v>8220</v>
      </c>
      <c r="H928" t="s">
        <v>8223</v>
      </c>
      <c r="I928" t="s">
        <v>8245</v>
      </c>
      <c r="J928">
        <v>1278628800</v>
      </c>
      <c r="K928">
        <v>1276043330</v>
      </c>
      <c r="L928" t="b">
        <v>0</v>
      </c>
      <c r="M928">
        <v>0</v>
      </c>
      <c r="N928" t="b">
        <v>0</v>
      </c>
      <c r="O928" t="s">
        <v>8276</v>
      </c>
      <c r="P928">
        <f t="shared" si="43"/>
        <v>2010</v>
      </c>
      <c r="Q928" s="11">
        <f t="shared" si="44"/>
        <v>40338.02002314815</v>
      </c>
    </row>
    <row r="929" spans="1:17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s="8">
        <f t="shared" si="42"/>
        <v>-20000</v>
      </c>
      <c r="G929" t="s">
        <v>8220</v>
      </c>
      <c r="H929" t="s">
        <v>8223</v>
      </c>
      <c r="I929" t="s">
        <v>8245</v>
      </c>
      <c r="J929">
        <v>1337024695</v>
      </c>
      <c r="K929">
        <v>1334432695</v>
      </c>
      <c r="L929" t="b">
        <v>0</v>
      </c>
      <c r="M929">
        <v>0</v>
      </c>
      <c r="N929" t="b">
        <v>0</v>
      </c>
      <c r="O929" t="s">
        <v>8276</v>
      </c>
      <c r="P929">
        <f t="shared" si="43"/>
        <v>2012</v>
      </c>
      <c r="Q929" s="11">
        <f t="shared" si="44"/>
        <v>41013.822858796295</v>
      </c>
    </row>
    <row r="930" spans="1:17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s="8">
        <f t="shared" si="42"/>
        <v>-12925</v>
      </c>
      <c r="G930" t="s">
        <v>8220</v>
      </c>
      <c r="H930" t="s">
        <v>8223</v>
      </c>
      <c r="I930" t="s">
        <v>8245</v>
      </c>
      <c r="J930">
        <v>1353196800</v>
      </c>
      <c r="K930">
        <v>1348864913</v>
      </c>
      <c r="L930" t="b">
        <v>0</v>
      </c>
      <c r="M930">
        <v>28</v>
      </c>
      <c r="N930" t="b">
        <v>0</v>
      </c>
      <c r="O930" t="s">
        <v>8276</v>
      </c>
      <c r="P930">
        <f t="shared" si="43"/>
        <v>2012</v>
      </c>
      <c r="Q930" s="11">
        <f t="shared" si="44"/>
        <v>41180.86241898148</v>
      </c>
    </row>
    <row r="931" spans="1:17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s="8">
        <f t="shared" si="42"/>
        <v>-500</v>
      </c>
      <c r="G931" t="s">
        <v>8220</v>
      </c>
      <c r="H931" t="s">
        <v>8223</v>
      </c>
      <c r="I931" t="s">
        <v>8245</v>
      </c>
      <c r="J931">
        <v>1333946569</v>
      </c>
      <c r="K931">
        <v>1331358169</v>
      </c>
      <c r="L931" t="b">
        <v>0</v>
      </c>
      <c r="M931">
        <v>0</v>
      </c>
      <c r="N931" t="b">
        <v>0</v>
      </c>
      <c r="O931" t="s">
        <v>8276</v>
      </c>
      <c r="P931">
        <f t="shared" si="43"/>
        <v>2012</v>
      </c>
      <c r="Q931" s="11">
        <f t="shared" si="44"/>
        <v>40978.238067129627</v>
      </c>
    </row>
    <row r="932" spans="1:17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s="8">
        <f t="shared" si="42"/>
        <v>-555</v>
      </c>
      <c r="G932" t="s">
        <v>8220</v>
      </c>
      <c r="H932" t="s">
        <v>8223</v>
      </c>
      <c r="I932" t="s">
        <v>8245</v>
      </c>
      <c r="J932">
        <v>1277501520</v>
      </c>
      <c r="K932">
        <v>1273874306</v>
      </c>
      <c r="L932" t="b">
        <v>0</v>
      </c>
      <c r="M932">
        <v>5</v>
      </c>
      <c r="N932" t="b">
        <v>0</v>
      </c>
      <c r="O932" t="s">
        <v>8276</v>
      </c>
      <c r="P932">
        <f t="shared" si="43"/>
        <v>2010</v>
      </c>
      <c r="Q932" s="11">
        <f t="shared" si="44"/>
        <v>40312.915578703702</v>
      </c>
    </row>
    <row r="933" spans="1:17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s="8">
        <f t="shared" si="42"/>
        <v>-1869</v>
      </c>
      <c r="G933" t="s">
        <v>8220</v>
      </c>
      <c r="H933" t="s">
        <v>8224</v>
      </c>
      <c r="I933" t="s">
        <v>8246</v>
      </c>
      <c r="J933">
        <v>1395007200</v>
      </c>
      <c r="K933">
        <v>1392021502</v>
      </c>
      <c r="L933" t="b">
        <v>0</v>
      </c>
      <c r="M933">
        <v>7</v>
      </c>
      <c r="N933" t="b">
        <v>0</v>
      </c>
      <c r="O933" t="s">
        <v>8276</v>
      </c>
      <c r="P933">
        <f t="shared" si="43"/>
        <v>2014</v>
      </c>
      <c r="Q933" s="11">
        <f t="shared" si="44"/>
        <v>41680.359976851854</v>
      </c>
    </row>
    <row r="934" spans="1:17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s="8">
        <f t="shared" si="42"/>
        <v>-8119</v>
      </c>
      <c r="G934" t="s">
        <v>8220</v>
      </c>
      <c r="H934" t="s">
        <v>8223</v>
      </c>
      <c r="I934" t="s">
        <v>8245</v>
      </c>
      <c r="J934">
        <v>1363990545</v>
      </c>
      <c r="K934">
        <v>1360106145</v>
      </c>
      <c r="L934" t="b">
        <v>0</v>
      </c>
      <c r="M934">
        <v>30</v>
      </c>
      <c r="N934" t="b">
        <v>0</v>
      </c>
      <c r="O934" t="s">
        <v>8276</v>
      </c>
      <c r="P934">
        <f t="shared" si="43"/>
        <v>2013</v>
      </c>
      <c r="Q934" s="11">
        <f t="shared" si="44"/>
        <v>41310.969270833331</v>
      </c>
    </row>
    <row r="935" spans="1:17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s="8">
        <f t="shared" si="42"/>
        <v>-1880</v>
      </c>
      <c r="G935" t="s">
        <v>8220</v>
      </c>
      <c r="H935" t="s">
        <v>8223</v>
      </c>
      <c r="I935" t="s">
        <v>8245</v>
      </c>
      <c r="J935">
        <v>1399867409</v>
      </c>
      <c r="K935">
        <v>1394683409</v>
      </c>
      <c r="L935" t="b">
        <v>0</v>
      </c>
      <c r="M935">
        <v>2</v>
      </c>
      <c r="N935" t="b">
        <v>0</v>
      </c>
      <c r="O935" t="s">
        <v>8276</v>
      </c>
      <c r="P935">
        <f t="shared" si="43"/>
        <v>2014</v>
      </c>
      <c r="Q935" s="11">
        <f t="shared" si="44"/>
        <v>41711.169085648151</v>
      </c>
    </row>
    <row r="936" spans="1:17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s="8">
        <f t="shared" si="42"/>
        <v>-3480</v>
      </c>
      <c r="G936" t="s">
        <v>8220</v>
      </c>
      <c r="H936" t="s">
        <v>8228</v>
      </c>
      <c r="I936" t="s">
        <v>8250</v>
      </c>
      <c r="J936">
        <v>1399183200</v>
      </c>
      <c r="K936">
        <v>1396633284</v>
      </c>
      <c r="L936" t="b">
        <v>0</v>
      </c>
      <c r="M936">
        <v>30</v>
      </c>
      <c r="N936" t="b">
        <v>0</v>
      </c>
      <c r="O936" t="s">
        <v>8276</v>
      </c>
      <c r="P936">
        <f t="shared" si="43"/>
        <v>2014</v>
      </c>
      <c r="Q936" s="11">
        <f t="shared" si="44"/>
        <v>41733.737083333333</v>
      </c>
    </row>
    <row r="937" spans="1:17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s="8">
        <f t="shared" si="42"/>
        <v>-3450</v>
      </c>
      <c r="G937" t="s">
        <v>8220</v>
      </c>
      <c r="H937" t="s">
        <v>8223</v>
      </c>
      <c r="I937" t="s">
        <v>8245</v>
      </c>
      <c r="J937">
        <v>1454054429</v>
      </c>
      <c r="K937">
        <v>1451462429</v>
      </c>
      <c r="L937" t="b">
        <v>0</v>
      </c>
      <c r="M937">
        <v>2</v>
      </c>
      <c r="N937" t="b">
        <v>0</v>
      </c>
      <c r="O937" t="s">
        <v>8276</v>
      </c>
      <c r="P937">
        <f t="shared" si="43"/>
        <v>2015</v>
      </c>
      <c r="Q937" s="11">
        <f t="shared" si="44"/>
        <v>42368.333668981482</v>
      </c>
    </row>
    <row r="938" spans="1:17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s="8">
        <f t="shared" si="42"/>
        <v>-1400</v>
      </c>
      <c r="G938" t="s">
        <v>8220</v>
      </c>
      <c r="H938" t="s">
        <v>8223</v>
      </c>
      <c r="I938" t="s">
        <v>8245</v>
      </c>
      <c r="J938">
        <v>1326916800</v>
      </c>
      <c r="K938">
        <v>1323131689</v>
      </c>
      <c r="L938" t="b">
        <v>0</v>
      </c>
      <c r="M938">
        <v>0</v>
      </c>
      <c r="N938" t="b">
        <v>0</v>
      </c>
      <c r="O938" t="s">
        <v>8276</v>
      </c>
      <c r="P938">
        <f t="shared" si="43"/>
        <v>2011</v>
      </c>
      <c r="Q938" s="11">
        <f t="shared" si="44"/>
        <v>40883.024178240739</v>
      </c>
    </row>
    <row r="939" spans="1:17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s="8">
        <f t="shared" si="42"/>
        <v>-3460</v>
      </c>
      <c r="G939" t="s">
        <v>8220</v>
      </c>
      <c r="H939" t="s">
        <v>8223</v>
      </c>
      <c r="I939" t="s">
        <v>8245</v>
      </c>
      <c r="J939">
        <v>1383509357</v>
      </c>
      <c r="K939">
        <v>1380913757</v>
      </c>
      <c r="L939" t="b">
        <v>0</v>
      </c>
      <c r="M939">
        <v>2</v>
      </c>
      <c r="N939" t="b">
        <v>0</v>
      </c>
      <c r="O939" t="s">
        <v>8276</v>
      </c>
      <c r="P939">
        <f t="shared" si="43"/>
        <v>2013</v>
      </c>
      <c r="Q939" s="11">
        <f t="shared" si="44"/>
        <v>41551.798113425924</v>
      </c>
    </row>
    <row r="940" spans="1:17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s="8">
        <f t="shared" si="42"/>
        <v>-6975</v>
      </c>
      <c r="G940" t="s">
        <v>8220</v>
      </c>
      <c r="H940" t="s">
        <v>8223</v>
      </c>
      <c r="I940" t="s">
        <v>8245</v>
      </c>
      <c r="J940">
        <v>1346585448</v>
      </c>
      <c r="K940">
        <v>1343993448</v>
      </c>
      <c r="L940" t="b">
        <v>0</v>
      </c>
      <c r="M940">
        <v>1</v>
      </c>
      <c r="N940" t="b">
        <v>0</v>
      </c>
      <c r="O940" t="s">
        <v>8276</v>
      </c>
      <c r="P940">
        <f t="shared" si="43"/>
        <v>2012</v>
      </c>
      <c r="Q940" s="11">
        <f t="shared" si="44"/>
        <v>41124.479722222226</v>
      </c>
    </row>
    <row r="941" spans="1:17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s="8">
        <f t="shared" si="42"/>
        <v>-2710</v>
      </c>
      <c r="G941" t="s">
        <v>8220</v>
      </c>
      <c r="H941" t="s">
        <v>8223</v>
      </c>
      <c r="I941" t="s">
        <v>8245</v>
      </c>
      <c r="J941">
        <v>1372622280</v>
      </c>
      <c r="K941">
        <v>1369246738</v>
      </c>
      <c r="L941" t="b">
        <v>0</v>
      </c>
      <c r="M941">
        <v>2</v>
      </c>
      <c r="N941" t="b">
        <v>0</v>
      </c>
      <c r="O941" t="s">
        <v>8276</v>
      </c>
      <c r="P941">
        <f t="shared" si="43"/>
        <v>2013</v>
      </c>
      <c r="Q941" s="11">
        <f t="shared" si="44"/>
        <v>41416.763171296298</v>
      </c>
    </row>
    <row r="942" spans="1:17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s="8">
        <f t="shared" si="42"/>
        <v>-7456</v>
      </c>
      <c r="G942" t="s">
        <v>8220</v>
      </c>
      <c r="H942" t="s">
        <v>8223</v>
      </c>
      <c r="I942" t="s">
        <v>8245</v>
      </c>
      <c r="J942">
        <v>1439251926</v>
      </c>
      <c r="K942">
        <v>1435363926</v>
      </c>
      <c r="L942" t="b">
        <v>0</v>
      </c>
      <c r="M942">
        <v>14</v>
      </c>
      <c r="N942" t="b">
        <v>0</v>
      </c>
      <c r="O942" t="s">
        <v>8271</v>
      </c>
      <c r="P942">
        <f t="shared" si="43"/>
        <v>2015</v>
      </c>
      <c r="Q942" s="11">
        <f t="shared" si="44"/>
        <v>42182.008402777778</v>
      </c>
    </row>
    <row r="943" spans="1:17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s="8">
        <f t="shared" si="42"/>
        <v>-48839</v>
      </c>
      <c r="G943" t="s">
        <v>8220</v>
      </c>
      <c r="H943" t="s">
        <v>8223</v>
      </c>
      <c r="I943" t="s">
        <v>8245</v>
      </c>
      <c r="J943">
        <v>1486693145</v>
      </c>
      <c r="K943">
        <v>1484101145</v>
      </c>
      <c r="L943" t="b">
        <v>0</v>
      </c>
      <c r="M943">
        <v>31</v>
      </c>
      <c r="N943" t="b">
        <v>0</v>
      </c>
      <c r="O943" t="s">
        <v>8271</v>
      </c>
      <c r="P943">
        <f t="shared" si="43"/>
        <v>2017</v>
      </c>
      <c r="Q943" s="11">
        <f t="shared" si="44"/>
        <v>42746.096585648149</v>
      </c>
    </row>
    <row r="944" spans="1:17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s="8">
        <f t="shared" si="42"/>
        <v>-6832</v>
      </c>
      <c r="G944" t="s">
        <v>8220</v>
      </c>
      <c r="H944" t="s">
        <v>8223</v>
      </c>
      <c r="I944" t="s">
        <v>8245</v>
      </c>
      <c r="J944">
        <v>1455826460</v>
      </c>
      <c r="K944">
        <v>1452716060</v>
      </c>
      <c r="L944" t="b">
        <v>0</v>
      </c>
      <c r="M944">
        <v>16</v>
      </c>
      <c r="N944" t="b">
        <v>0</v>
      </c>
      <c r="O944" t="s">
        <v>8271</v>
      </c>
      <c r="P944">
        <f t="shared" si="43"/>
        <v>2016</v>
      </c>
      <c r="Q944" s="11">
        <f t="shared" si="44"/>
        <v>42382.843287037031</v>
      </c>
    </row>
    <row r="945" spans="1:17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s="8">
        <f t="shared" si="42"/>
        <v>-2711</v>
      </c>
      <c r="G945" t="s">
        <v>8220</v>
      </c>
      <c r="H945" t="s">
        <v>8223</v>
      </c>
      <c r="I945" t="s">
        <v>8245</v>
      </c>
      <c r="J945">
        <v>1480438905</v>
      </c>
      <c r="K945">
        <v>1477843305</v>
      </c>
      <c r="L945" t="b">
        <v>0</v>
      </c>
      <c r="M945">
        <v>12</v>
      </c>
      <c r="N945" t="b">
        <v>0</v>
      </c>
      <c r="O945" t="s">
        <v>8271</v>
      </c>
      <c r="P945">
        <f t="shared" si="43"/>
        <v>2016</v>
      </c>
      <c r="Q945" s="11">
        <f t="shared" si="44"/>
        <v>42673.66788194445</v>
      </c>
    </row>
    <row r="946" spans="1:17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s="8">
        <f t="shared" si="42"/>
        <v>-43337</v>
      </c>
      <c r="G946" t="s">
        <v>8220</v>
      </c>
      <c r="H946" t="s">
        <v>8223</v>
      </c>
      <c r="I946" t="s">
        <v>8245</v>
      </c>
      <c r="J946">
        <v>1460988000</v>
      </c>
      <c r="K946">
        <v>1458050450</v>
      </c>
      <c r="L946" t="b">
        <v>0</v>
      </c>
      <c r="M946">
        <v>96</v>
      </c>
      <c r="N946" t="b">
        <v>0</v>
      </c>
      <c r="O946" t="s">
        <v>8271</v>
      </c>
      <c r="P946">
        <f t="shared" si="43"/>
        <v>2016</v>
      </c>
      <c r="Q946" s="11">
        <f t="shared" si="44"/>
        <v>42444.583912037036</v>
      </c>
    </row>
    <row r="947" spans="1:17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s="8">
        <f t="shared" si="42"/>
        <v>-97516</v>
      </c>
      <c r="G947" t="s">
        <v>8220</v>
      </c>
      <c r="H947" t="s">
        <v>8229</v>
      </c>
      <c r="I947" t="s">
        <v>8248</v>
      </c>
      <c r="J947">
        <v>1487462340</v>
      </c>
      <c r="K947">
        <v>1482958626</v>
      </c>
      <c r="L947" t="b">
        <v>0</v>
      </c>
      <c r="M947">
        <v>16</v>
      </c>
      <c r="N947" t="b">
        <v>0</v>
      </c>
      <c r="O947" t="s">
        <v>8271</v>
      </c>
      <c r="P947">
        <f t="shared" si="43"/>
        <v>2016</v>
      </c>
      <c r="Q947" s="11">
        <f t="shared" si="44"/>
        <v>42732.872986111113</v>
      </c>
    </row>
    <row r="948" spans="1:17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s="8">
        <f t="shared" si="42"/>
        <v>-14714</v>
      </c>
      <c r="G948" t="s">
        <v>8220</v>
      </c>
      <c r="H948" t="s">
        <v>8223</v>
      </c>
      <c r="I948" t="s">
        <v>8245</v>
      </c>
      <c r="J948">
        <v>1473444048</v>
      </c>
      <c r="K948">
        <v>1470852048</v>
      </c>
      <c r="L948" t="b">
        <v>0</v>
      </c>
      <c r="M948">
        <v>5</v>
      </c>
      <c r="N948" t="b">
        <v>0</v>
      </c>
      <c r="O948" t="s">
        <v>8271</v>
      </c>
      <c r="P948">
        <f t="shared" si="43"/>
        <v>2016</v>
      </c>
      <c r="Q948" s="11">
        <f t="shared" si="44"/>
        <v>42592.750555555554</v>
      </c>
    </row>
    <row r="949" spans="1:17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s="8">
        <f t="shared" si="42"/>
        <v>-850</v>
      </c>
      <c r="G949" t="s">
        <v>8220</v>
      </c>
      <c r="H949" t="s">
        <v>8223</v>
      </c>
      <c r="I949" t="s">
        <v>8245</v>
      </c>
      <c r="J949">
        <v>1467312306</v>
      </c>
      <c r="K949">
        <v>1462128306</v>
      </c>
      <c r="L949" t="b">
        <v>0</v>
      </c>
      <c r="M949">
        <v>0</v>
      </c>
      <c r="N949" t="b">
        <v>0</v>
      </c>
      <c r="O949" t="s">
        <v>8271</v>
      </c>
      <c r="P949">
        <f t="shared" si="43"/>
        <v>2016</v>
      </c>
      <c r="Q949" s="11">
        <f t="shared" si="44"/>
        <v>42491.781319444446</v>
      </c>
    </row>
    <row r="950" spans="1:17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s="8">
        <f t="shared" si="42"/>
        <v>-3520</v>
      </c>
      <c r="G950" t="s">
        <v>8220</v>
      </c>
      <c r="H950" t="s">
        <v>8232</v>
      </c>
      <c r="I950" t="s">
        <v>8248</v>
      </c>
      <c r="J950">
        <v>1457812364</v>
      </c>
      <c r="K950">
        <v>1455220364</v>
      </c>
      <c r="L950" t="b">
        <v>0</v>
      </c>
      <c r="M950">
        <v>8</v>
      </c>
      <c r="N950" t="b">
        <v>0</v>
      </c>
      <c r="O950" t="s">
        <v>8271</v>
      </c>
      <c r="P950">
        <f t="shared" si="43"/>
        <v>2016</v>
      </c>
      <c r="Q950" s="11">
        <f t="shared" si="44"/>
        <v>42411.828287037039</v>
      </c>
    </row>
    <row r="951" spans="1:17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s="8">
        <f t="shared" si="42"/>
        <v>-19727</v>
      </c>
      <c r="G951" t="s">
        <v>8220</v>
      </c>
      <c r="H951" t="s">
        <v>8235</v>
      </c>
      <c r="I951" t="s">
        <v>8248</v>
      </c>
      <c r="J951">
        <v>1456016576</v>
      </c>
      <c r="K951">
        <v>1450832576</v>
      </c>
      <c r="L951" t="b">
        <v>0</v>
      </c>
      <c r="M951">
        <v>7</v>
      </c>
      <c r="N951" t="b">
        <v>0</v>
      </c>
      <c r="O951" t="s">
        <v>8271</v>
      </c>
      <c r="P951">
        <f t="shared" si="43"/>
        <v>2015</v>
      </c>
      <c r="Q951" s="11">
        <f t="shared" si="44"/>
        <v>42361.043703703705</v>
      </c>
    </row>
    <row r="952" spans="1:17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s="8">
        <f t="shared" si="42"/>
        <v>-3598</v>
      </c>
      <c r="G952" t="s">
        <v>8220</v>
      </c>
      <c r="H952" t="s">
        <v>8228</v>
      </c>
      <c r="I952" t="s">
        <v>8250</v>
      </c>
      <c r="J952">
        <v>1453053661</v>
      </c>
      <c r="K952">
        <v>1450461661</v>
      </c>
      <c r="L952" t="b">
        <v>0</v>
      </c>
      <c r="M952">
        <v>24</v>
      </c>
      <c r="N952" t="b">
        <v>0</v>
      </c>
      <c r="O952" t="s">
        <v>8271</v>
      </c>
      <c r="P952">
        <f t="shared" si="43"/>
        <v>2015</v>
      </c>
      <c r="Q952" s="11">
        <f t="shared" si="44"/>
        <v>42356.750706018516</v>
      </c>
    </row>
    <row r="953" spans="1:17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s="8">
        <f t="shared" si="42"/>
        <v>-30805</v>
      </c>
      <c r="G953" t="s">
        <v>8220</v>
      </c>
      <c r="H953" t="s">
        <v>8223</v>
      </c>
      <c r="I953" t="s">
        <v>8245</v>
      </c>
      <c r="J953">
        <v>1465054872</v>
      </c>
      <c r="K953">
        <v>1461166872</v>
      </c>
      <c r="L953" t="b">
        <v>0</v>
      </c>
      <c r="M953">
        <v>121</v>
      </c>
      <c r="N953" t="b">
        <v>0</v>
      </c>
      <c r="O953" t="s">
        <v>8271</v>
      </c>
      <c r="P953">
        <f t="shared" si="43"/>
        <v>2016</v>
      </c>
      <c r="Q953" s="11">
        <f t="shared" si="44"/>
        <v>42480.653611111105</v>
      </c>
    </row>
    <row r="954" spans="1:17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s="8">
        <f t="shared" si="42"/>
        <v>-29428</v>
      </c>
      <c r="G954" t="s">
        <v>8220</v>
      </c>
      <c r="H954" t="s">
        <v>8223</v>
      </c>
      <c r="I954" t="s">
        <v>8245</v>
      </c>
      <c r="J954">
        <v>1479483812</v>
      </c>
      <c r="K954">
        <v>1476888212</v>
      </c>
      <c r="L954" t="b">
        <v>0</v>
      </c>
      <c r="M954">
        <v>196</v>
      </c>
      <c r="N954" t="b">
        <v>0</v>
      </c>
      <c r="O954" t="s">
        <v>8271</v>
      </c>
      <c r="P954">
        <f t="shared" si="43"/>
        <v>2016</v>
      </c>
      <c r="Q954" s="11">
        <f t="shared" si="44"/>
        <v>42662.613564814819</v>
      </c>
    </row>
    <row r="955" spans="1:17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s="8">
        <f t="shared" si="42"/>
        <v>-14874</v>
      </c>
      <c r="G955" t="s">
        <v>8220</v>
      </c>
      <c r="H955" t="s">
        <v>8223</v>
      </c>
      <c r="I955" t="s">
        <v>8245</v>
      </c>
      <c r="J955">
        <v>1422158199</v>
      </c>
      <c r="K955">
        <v>1419566199</v>
      </c>
      <c r="L955" t="b">
        <v>0</v>
      </c>
      <c r="M955">
        <v>5</v>
      </c>
      <c r="N955" t="b">
        <v>0</v>
      </c>
      <c r="O955" t="s">
        <v>8271</v>
      </c>
      <c r="P955">
        <f t="shared" si="43"/>
        <v>2014</v>
      </c>
      <c r="Q955" s="11">
        <f t="shared" si="44"/>
        <v>41999.164340277777</v>
      </c>
    </row>
    <row r="956" spans="1:17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s="8">
        <f t="shared" si="42"/>
        <v>-8489</v>
      </c>
      <c r="G956" t="s">
        <v>8220</v>
      </c>
      <c r="H956" t="s">
        <v>8223</v>
      </c>
      <c r="I956" t="s">
        <v>8245</v>
      </c>
      <c r="J956">
        <v>1440100839</v>
      </c>
      <c r="K956">
        <v>1436472039</v>
      </c>
      <c r="L956" t="b">
        <v>0</v>
      </c>
      <c r="M956">
        <v>73</v>
      </c>
      <c r="N956" t="b">
        <v>0</v>
      </c>
      <c r="O956" t="s">
        <v>8271</v>
      </c>
      <c r="P956">
        <f t="shared" si="43"/>
        <v>2015</v>
      </c>
      <c r="Q956" s="11">
        <f t="shared" si="44"/>
        <v>42194.833784722221</v>
      </c>
    </row>
    <row r="957" spans="1:17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s="8">
        <f t="shared" si="42"/>
        <v>-283016</v>
      </c>
      <c r="G957" t="s">
        <v>8220</v>
      </c>
      <c r="H957" t="s">
        <v>8223</v>
      </c>
      <c r="I957" t="s">
        <v>8245</v>
      </c>
      <c r="J957">
        <v>1473750300</v>
      </c>
      <c r="K957">
        <v>1470294300</v>
      </c>
      <c r="L957" t="b">
        <v>0</v>
      </c>
      <c r="M957">
        <v>93</v>
      </c>
      <c r="N957" t="b">
        <v>0</v>
      </c>
      <c r="O957" t="s">
        <v>8271</v>
      </c>
      <c r="P957">
        <f t="shared" si="43"/>
        <v>2016</v>
      </c>
      <c r="Q957" s="11">
        <f t="shared" si="44"/>
        <v>42586.295138888891</v>
      </c>
    </row>
    <row r="958" spans="1:17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s="8">
        <f t="shared" si="42"/>
        <v>-49139</v>
      </c>
      <c r="G958" t="s">
        <v>8220</v>
      </c>
      <c r="H958" t="s">
        <v>8223</v>
      </c>
      <c r="I958" t="s">
        <v>8245</v>
      </c>
      <c r="J958">
        <v>1430081759</v>
      </c>
      <c r="K958">
        <v>1424901359</v>
      </c>
      <c r="L958" t="b">
        <v>0</v>
      </c>
      <c r="M958">
        <v>17</v>
      </c>
      <c r="N958" t="b">
        <v>0</v>
      </c>
      <c r="O958" t="s">
        <v>8271</v>
      </c>
      <c r="P958">
        <f t="shared" si="43"/>
        <v>2015</v>
      </c>
      <c r="Q958" s="11">
        <f t="shared" si="44"/>
        <v>42060.913877314815</v>
      </c>
    </row>
    <row r="959" spans="1:17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s="8">
        <f t="shared" si="42"/>
        <v>-11767</v>
      </c>
      <c r="G959" t="s">
        <v>8220</v>
      </c>
      <c r="H959" t="s">
        <v>8223</v>
      </c>
      <c r="I959" t="s">
        <v>8245</v>
      </c>
      <c r="J959">
        <v>1479392133</v>
      </c>
      <c r="K959">
        <v>1476710133</v>
      </c>
      <c r="L959" t="b">
        <v>0</v>
      </c>
      <c r="M959">
        <v>7</v>
      </c>
      <c r="N959" t="b">
        <v>0</v>
      </c>
      <c r="O959" t="s">
        <v>8271</v>
      </c>
      <c r="P959">
        <f t="shared" si="43"/>
        <v>2016</v>
      </c>
      <c r="Q959" s="11">
        <f t="shared" si="44"/>
        <v>42660.552465277782</v>
      </c>
    </row>
    <row r="960" spans="1:17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s="8">
        <f t="shared" si="42"/>
        <v>-6896</v>
      </c>
      <c r="G960" t="s">
        <v>8220</v>
      </c>
      <c r="H960" t="s">
        <v>8223</v>
      </c>
      <c r="I960" t="s">
        <v>8245</v>
      </c>
      <c r="J960">
        <v>1428641940</v>
      </c>
      <c r="K960">
        <v>1426792563</v>
      </c>
      <c r="L960" t="b">
        <v>0</v>
      </c>
      <c r="M960">
        <v>17</v>
      </c>
      <c r="N960" t="b">
        <v>0</v>
      </c>
      <c r="O960" t="s">
        <v>8271</v>
      </c>
      <c r="P960">
        <f t="shared" si="43"/>
        <v>2015</v>
      </c>
      <c r="Q960" s="11">
        <f t="shared" si="44"/>
        <v>42082.802812499998</v>
      </c>
    </row>
    <row r="961" spans="1:17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s="8">
        <f t="shared" si="42"/>
        <v>-30570</v>
      </c>
      <c r="G961" t="s">
        <v>8220</v>
      </c>
      <c r="H961" t="s">
        <v>8223</v>
      </c>
      <c r="I961" t="s">
        <v>8245</v>
      </c>
      <c r="J961">
        <v>1421640665</v>
      </c>
      <c r="K961">
        <v>1419048665</v>
      </c>
      <c r="L961" t="b">
        <v>0</v>
      </c>
      <c r="M961">
        <v>171</v>
      </c>
      <c r="N961" t="b">
        <v>0</v>
      </c>
      <c r="O961" t="s">
        <v>8271</v>
      </c>
      <c r="P961">
        <f t="shared" si="43"/>
        <v>2014</v>
      </c>
      <c r="Q961" s="11">
        <f t="shared" si="44"/>
        <v>41993.174363425926</v>
      </c>
    </row>
    <row r="962" spans="1:17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s="8">
        <f t="shared" si="42"/>
        <v>-29995</v>
      </c>
      <c r="G962" t="s">
        <v>8220</v>
      </c>
      <c r="H962" t="s">
        <v>8223</v>
      </c>
      <c r="I962" t="s">
        <v>8245</v>
      </c>
      <c r="J962">
        <v>1489500155</v>
      </c>
      <c r="K962">
        <v>1485874955</v>
      </c>
      <c r="L962" t="b">
        <v>0</v>
      </c>
      <c r="M962">
        <v>188</v>
      </c>
      <c r="N962" t="b">
        <v>0</v>
      </c>
      <c r="O962" t="s">
        <v>8271</v>
      </c>
      <c r="P962">
        <f t="shared" si="43"/>
        <v>2017</v>
      </c>
      <c r="Q962" s="11">
        <f t="shared" si="44"/>
        <v>42766.626793981486</v>
      </c>
    </row>
    <row r="963" spans="1:17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s="8">
        <f t="shared" ref="F963:F1026" si="45">E963-D963</f>
        <v>-54921</v>
      </c>
      <c r="G963" t="s">
        <v>8220</v>
      </c>
      <c r="H963" t="s">
        <v>8223</v>
      </c>
      <c r="I963" t="s">
        <v>8245</v>
      </c>
      <c r="J963">
        <v>1487617200</v>
      </c>
      <c r="K963">
        <v>1483634335</v>
      </c>
      <c r="L963" t="b">
        <v>0</v>
      </c>
      <c r="M963">
        <v>110</v>
      </c>
      <c r="N963" t="b">
        <v>0</v>
      </c>
      <c r="O963" t="s">
        <v>8271</v>
      </c>
      <c r="P963">
        <f t="shared" ref="P963:P1026" si="46">YEAR(Q963)</f>
        <v>2017</v>
      </c>
      <c r="Q963" s="11">
        <f t="shared" ref="Q963:Q1026" si="47">(((K963/60)/60)/24)+DATE(1970,1,1)</f>
        <v>42740.693692129629</v>
      </c>
    </row>
    <row r="964" spans="1:17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s="8">
        <f t="shared" si="45"/>
        <v>-1788</v>
      </c>
      <c r="G964" t="s">
        <v>8220</v>
      </c>
      <c r="H964" t="s">
        <v>8223</v>
      </c>
      <c r="I964" t="s">
        <v>8245</v>
      </c>
      <c r="J964">
        <v>1455210353</v>
      </c>
      <c r="K964">
        <v>1451927153</v>
      </c>
      <c r="L964" t="b">
        <v>0</v>
      </c>
      <c r="M964">
        <v>37</v>
      </c>
      <c r="N964" t="b">
        <v>0</v>
      </c>
      <c r="O964" t="s">
        <v>8271</v>
      </c>
      <c r="P964">
        <f t="shared" si="46"/>
        <v>2016</v>
      </c>
      <c r="Q964" s="11">
        <f t="shared" si="47"/>
        <v>42373.712418981479</v>
      </c>
    </row>
    <row r="965" spans="1:17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s="8">
        <f t="shared" si="45"/>
        <v>-34623</v>
      </c>
      <c r="G965" t="s">
        <v>8220</v>
      </c>
      <c r="H965" t="s">
        <v>8223</v>
      </c>
      <c r="I965" t="s">
        <v>8245</v>
      </c>
      <c r="J965">
        <v>1476717319</v>
      </c>
      <c r="K965">
        <v>1473693319</v>
      </c>
      <c r="L965" t="b">
        <v>0</v>
      </c>
      <c r="M965">
        <v>9</v>
      </c>
      <c r="N965" t="b">
        <v>0</v>
      </c>
      <c r="O965" t="s">
        <v>8271</v>
      </c>
      <c r="P965">
        <f t="shared" si="46"/>
        <v>2016</v>
      </c>
      <c r="Q965" s="11">
        <f t="shared" si="47"/>
        <v>42625.635636574079</v>
      </c>
    </row>
    <row r="966" spans="1:17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s="8">
        <f t="shared" si="45"/>
        <v>-109121</v>
      </c>
      <c r="G966" t="s">
        <v>8220</v>
      </c>
      <c r="H966" t="s">
        <v>8228</v>
      </c>
      <c r="I966" t="s">
        <v>8250</v>
      </c>
      <c r="J966">
        <v>1441119919</v>
      </c>
      <c r="K966">
        <v>1437663919</v>
      </c>
      <c r="L966" t="b">
        <v>0</v>
      </c>
      <c r="M966">
        <v>29</v>
      </c>
      <c r="N966" t="b">
        <v>0</v>
      </c>
      <c r="O966" t="s">
        <v>8271</v>
      </c>
      <c r="P966">
        <f t="shared" si="46"/>
        <v>2015</v>
      </c>
      <c r="Q966" s="11">
        <f t="shared" si="47"/>
        <v>42208.628692129627</v>
      </c>
    </row>
    <row r="967" spans="1:17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s="8">
        <f t="shared" si="45"/>
        <v>-24702</v>
      </c>
      <c r="G967" t="s">
        <v>8220</v>
      </c>
      <c r="H967" t="s">
        <v>8223</v>
      </c>
      <c r="I967" t="s">
        <v>8245</v>
      </c>
      <c r="J967">
        <v>1477454340</v>
      </c>
      <c r="K967">
        <v>1474676646</v>
      </c>
      <c r="L967" t="b">
        <v>0</v>
      </c>
      <c r="M967">
        <v>6</v>
      </c>
      <c r="N967" t="b">
        <v>0</v>
      </c>
      <c r="O967" t="s">
        <v>8271</v>
      </c>
      <c r="P967">
        <f t="shared" si="46"/>
        <v>2016</v>
      </c>
      <c r="Q967" s="11">
        <f t="shared" si="47"/>
        <v>42637.016736111109</v>
      </c>
    </row>
    <row r="968" spans="1:17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s="8">
        <f t="shared" si="45"/>
        <v>-10224</v>
      </c>
      <c r="G968" t="s">
        <v>8220</v>
      </c>
      <c r="H968" t="s">
        <v>8223</v>
      </c>
      <c r="I968" t="s">
        <v>8245</v>
      </c>
      <c r="J968">
        <v>1475766932</v>
      </c>
      <c r="K968">
        <v>1473174932</v>
      </c>
      <c r="L968" t="b">
        <v>0</v>
      </c>
      <c r="M968">
        <v>30</v>
      </c>
      <c r="N968" t="b">
        <v>0</v>
      </c>
      <c r="O968" t="s">
        <v>8271</v>
      </c>
      <c r="P968">
        <f t="shared" si="46"/>
        <v>2016</v>
      </c>
      <c r="Q968" s="11">
        <f t="shared" si="47"/>
        <v>42619.635787037041</v>
      </c>
    </row>
    <row r="969" spans="1:17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s="8">
        <f t="shared" si="45"/>
        <v>-16438</v>
      </c>
      <c r="G969" t="s">
        <v>8220</v>
      </c>
      <c r="H969" t="s">
        <v>8223</v>
      </c>
      <c r="I969" t="s">
        <v>8245</v>
      </c>
      <c r="J969">
        <v>1461301574</v>
      </c>
      <c r="K969">
        <v>1456121174</v>
      </c>
      <c r="L969" t="b">
        <v>0</v>
      </c>
      <c r="M969">
        <v>81</v>
      </c>
      <c r="N969" t="b">
        <v>0</v>
      </c>
      <c r="O969" t="s">
        <v>8271</v>
      </c>
      <c r="P969">
        <f t="shared" si="46"/>
        <v>2016</v>
      </c>
      <c r="Q969" s="11">
        <f t="shared" si="47"/>
        <v>42422.254328703704</v>
      </c>
    </row>
    <row r="970" spans="1:17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s="8">
        <f t="shared" si="45"/>
        <v>-7894</v>
      </c>
      <c r="G970" t="s">
        <v>8220</v>
      </c>
      <c r="H970" t="s">
        <v>8223</v>
      </c>
      <c r="I970" t="s">
        <v>8245</v>
      </c>
      <c r="J970">
        <v>1408134034</v>
      </c>
      <c r="K970">
        <v>1405542034</v>
      </c>
      <c r="L970" t="b">
        <v>0</v>
      </c>
      <c r="M970">
        <v>4</v>
      </c>
      <c r="N970" t="b">
        <v>0</v>
      </c>
      <c r="O970" t="s">
        <v>8271</v>
      </c>
      <c r="P970">
        <f t="shared" si="46"/>
        <v>2014</v>
      </c>
      <c r="Q970" s="11">
        <f t="shared" si="47"/>
        <v>41836.847615740742</v>
      </c>
    </row>
    <row r="971" spans="1:17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s="8">
        <f t="shared" si="45"/>
        <v>-16000</v>
      </c>
      <c r="G971" t="s">
        <v>8220</v>
      </c>
      <c r="H971" t="s">
        <v>8237</v>
      </c>
      <c r="I971" t="s">
        <v>8255</v>
      </c>
      <c r="J971">
        <v>1486624607</v>
      </c>
      <c r="K971">
        <v>1483773407</v>
      </c>
      <c r="L971" t="b">
        <v>0</v>
      </c>
      <c r="M971">
        <v>11</v>
      </c>
      <c r="N971" t="b">
        <v>0</v>
      </c>
      <c r="O971" t="s">
        <v>8271</v>
      </c>
      <c r="P971">
        <f t="shared" si="46"/>
        <v>2017</v>
      </c>
      <c r="Q971" s="11">
        <f t="shared" si="47"/>
        <v>42742.30332175926</v>
      </c>
    </row>
    <row r="972" spans="1:17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s="8">
        <f t="shared" si="45"/>
        <v>-2704</v>
      </c>
      <c r="G972" t="s">
        <v>8220</v>
      </c>
      <c r="H972" t="s">
        <v>8228</v>
      </c>
      <c r="I972" t="s">
        <v>8250</v>
      </c>
      <c r="J972">
        <v>1485147540</v>
      </c>
      <c r="K972">
        <v>1481951853</v>
      </c>
      <c r="L972" t="b">
        <v>0</v>
      </c>
      <c r="M972">
        <v>14</v>
      </c>
      <c r="N972" t="b">
        <v>0</v>
      </c>
      <c r="O972" t="s">
        <v>8271</v>
      </c>
      <c r="P972">
        <f t="shared" si="46"/>
        <v>2016</v>
      </c>
      <c r="Q972" s="11">
        <f t="shared" si="47"/>
        <v>42721.220520833333</v>
      </c>
    </row>
    <row r="973" spans="1:17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s="8">
        <f t="shared" si="45"/>
        <v>-99774</v>
      </c>
      <c r="G973" t="s">
        <v>8220</v>
      </c>
      <c r="H973" t="s">
        <v>8223</v>
      </c>
      <c r="I973" t="s">
        <v>8245</v>
      </c>
      <c r="J973">
        <v>1433178060</v>
      </c>
      <c r="K973">
        <v>1429290060</v>
      </c>
      <c r="L973" t="b">
        <v>0</v>
      </c>
      <c r="M973">
        <v>5</v>
      </c>
      <c r="N973" t="b">
        <v>0</v>
      </c>
      <c r="O973" t="s">
        <v>8271</v>
      </c>
      <c r="P973">
        <f t="shared" si="46"/>
        <v>2015</v>
      </c>
      <c r="Q973" s="11">
        <f t="shared" si="47"/>
        <v>42111.709027777775</v>
      </c>
    </row>
    <row r="974" spans="1:17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s="8">
        <f t="shared" si="45"/>
        <v>-13075</v>
      </c>
      <c r="G974" t="s">
        <v>8220</v>
      </c>
      <c r="H974" t="s">
        <v>8223</v>
      </c>
      <c r="I974" t="s">
        <v>8245</v>
      </c>
      <c r="J974">
        <v>1409813940</v>
      </c>
      <c r="K974">
        <v>1407271598</v>
      </c>
      <c r="L974" t="b">
        <v>0</v>
      </c>
      <c r="M974">
        <v>45</v>
      </c>
      <c r="N974" t="b">
        <v>0</v>
      </c>
      <c r="O974" t="s">
        <v>8271</v>
      </c>
      <c r="P974">
        <f t="shared" si="46"/>
        <v>2014</v>
      </c>
      <c r="Q974" s="11">
        <f t="shared" si="47"/>
        <v>41856.865717592591</v>
      </c>
    </row>
    <row r="975" spans="1:17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s="8">
        <f t="shared" si="45"/>
        <v>-19589</v>
      </c>
      <c r="G975" t="s">
        <v>8220</v>
      </c>
      <c r="H975" t="s">
        <v>8223</v>
      </c>
      <c r="I975" t="s">
        <v>8245</v>
      </c>
      <c r="J975">
        <v>1447032093</v>
      </c>
      <c r="K975">
        <v>1441844493</v>
      </c>
      <c r="L975" t="b">
        <v>0</v>
      </c>
      <c r="M975">
        <v>8</v>
      </c>
      <c r="N975" t="b">
        <v>0</v>
      </c>
      <c r="O975" t="s">
        <v>8271</v>
      </c>
      <c r="P975">
        <f t="shared" si="46"/>
        <v>2015</v>
      </c>
      <c r="Q975" s="11">
        <f t="shared" si="47"/>
        <v>42257.014965277776</v>
      </c>
    </row>
    <row r="976" spans="1:17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s="8">
        <f t="shared" si="45"/>
        <v>-49720</v>
      </c>
      <c r="G976" t="s">
        <v>8220</v>
      </c>
      <c r="H976" t="s">
        <v>8223</v>
      </c>
      <c r="I976" t="s">
        <v>8245</v>
      </c>
      <c r="J976">
        <v>1458925156</v>
      </c>
      <c r="K976">
        <v>1456336756</v>
      </c>
      <c r="L976" t="b">
        <v>0</v>
      </c>
      <c r="M976">
        <v>3</v>
      </c>
      <c r="N976" t="b">
        <v>0</v>
      </c>
      <c r="O976" t="s">
        <v>8271</v>
      </c>
      <c r="P976">
        <f t="shared" si="46"/>
        <v>2016</v>
      </c>
      <c r="Q976" s="11">
        <f t="shared" si="47"/>
        <v>42424.749490740738</v>
      </c>
    </row>
    <row r="977" spans="1:17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s="8">
        <f t="shared" si="45"/>
        <v>-97393</v>
      </c>
      <c r="G977" t="s">
        <v>8220</v>
      </c>
      <c r="H977" t="s">
        <v>8223</v>
      </c>
      <c r="I977" t="s">
        <v>8245</v>
      </c>
      <c r="J977">
        <v>1467132185</v>
      </c>
      <c r="K977">
        <v>1461948185</v>
      </c>
      <c r="L977" t="b">
        <v>0</v>
      </c>
      <c r="M977">
        <v>24</v>
      </c>
      <c r="N977" t="b">
        <v>0</v>
      </c>
      <c r="O977" t="s">
        <v>8271</v>
      </c>
      <c r="P977">
        <f t="shared" si="46"/>
        <v>2016</v>
      </c>
      <c r="Q977" s="11">
        <f t="shared" si="47"/>
        <v>42489.696585648147</v>
      </c>
    </row>
    <row r="978" spans="1:17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s="8">
        <f t="shared" si="45"/>
        <v>-147111</v>
      </c>
      <c r="G978" t="s">
        <v>8220</v>
      </c>
      <c r="H978" t="s">
        <v>8225</v>
      </c>
      <c r="I978" t="s">
        <v>8247</v>
      </c>
      <c r="J978">
        <v>1439515497</v>
      </c>
      <c r="K978">
        <v>1435627497</v>
      </c>
      <c r="L978" t="b">
        <v>0</v>
      </c>
      <c r="M978">
        <v>18</v>
      </c>
      <c r="N978" t="b">
        <v>0</v>
      </c>
      <c r="O978" t="s">
        <v>8271</v>
      </c>
      <c r="P978">
        <f t="shared" si="46"/>
        <v>2015</v>
      </c>
      <c r="Q978" s="11">
        <f t="shared" si="47"/>
        <v>42185.058993055558</v>
      </c>
    </row>
    <row r="979" spans="1:17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s="8">
        <f t="shared" si="45"/>
        <v>-1791</v>
      </c>
      <c r="G979" t="s">
        <v>8220</v>
      </c>
      <c r="H979" t="s">
        <v>8238</v>
      </c>
      <c r="I979" t="s">
        <v>8248</v>
      </c>
      <c r="J979">
        <v>1456094197</v>
      </c>
      <c r="K979">
        <v>1453502197</v>
      </c>
      <c r="L979" t="b">
        <v>0</v>
      </c>
      <c r="M979">
        <v>12</v>
      </c>
      <c r="N979" t="b">
        <v>0</v>
      </c>
      <c r="O979" t="s">
        <v>8271</v>
      </c>
      <c r="P979">
        <f t="shared" si="46"/>
        <v>2016</v>
      </c>
      <c r="Q979" s="11">
        <f t="shared" si="47"/>
        <v>42391.942094907412</v>
      </c>
    </row>
    <row r="980" spans="1:17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s="8">
        <f t="shared" si="45"/>
        <v>-75616</v>
      </c>
      <c r="G980" t="s">
        <v>8220</v>
      </c>
      <c r="H980" t="s">
        <v>8234</v>
      </c>
      <c r="I980" t="s">
        <v>8254</v>
      </c>
      <c r="J980">
        <v>1456385101</v>
      </c>
      <c r="K980">
        <v>1453793101</v>
      </c>
      <c r="L980" t="b">
        <v>0</v>
      </c>
      <c r="M980">
        <v>123</v>
      </c>
      <c r="N980" t="b">
        <v>0</v>
      </c>
      <c r="O980" t="s">
        <v>8271</v>
      </c>
      <c r="P980">
        <f t="shared" si="46"/>
        <v>2016</v>
      </c>
      <c r="Q980" s="11">
        <f t="shared" si="47"/>
        <v>42395.309039351851</v>
      </c>
    </row>
    <row r="981" spans="1:17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s="8">
        <f t="shared" si="45"/>
        <v>-6013.84</v>
      </c>
      <c r="G981" t="s">
        <v>8220</v>
      </c>
      <c r="H981" t="s">
        <v>8223</v>
      </c>
      <c r="I981" t="s">
        <v>8245</v>
      </c>
      <c r="J981">
        <v>1466449140</v>
      </c>
      <c r="K981">
        <v>1463392828</v>
      </c>
      <c r="L981" t="b">
        <v>0</v>
      </c>
      <c r="M981">
        <v>96</v>
      </c>
      <c r="N981" t="b">
        <v>0</v>
      </c>
      <c r="O981" t="s">
        <v>8271</v>
      </c>
      <c r="P981">
        <f t="shared" si="46"/>
        <v>2016</v>
      </c>
      <c r="Q981" s="11">
        <f t="shared" si="47"/>
        <v>42506.416990740734</v>
      </c>
    </row>
    <row r="982" spans="1:17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s="8">
        <f t="shared" si="45"/>
        <v>-8514</v>
      </c>
      <c r="G982" t="s">
        <v>8220</v>
      </c>
      <c r="H982" t="s">
        <v>8223</v>
      </c>
      <c r="I982" t="s">
        <v>8245</v>
      </c>
      <c r="J982">
        <v>1417387322</v>
      </c>
      <c r="K982">
        <v>1413495722</v>
      </c>
      <c r="L982" t="b">
        <v>0</v>
      </c>
      <c r="M982">
        <v>31</v>
      </c>
      <c r="N982" t="b">
        <v>0</v>
      </c>
      <c r="O982" t="s">
        <v>8271</v>
      </c>
      <c r="P982">
        <f t="shared" si="46"/>
        <v>2014</v>
      </c>
      <c r="Q982" s="11">
        <f t="shared" si="47"/>
        <v>41928.904189814813</v>
      </c>
    </row>
    <row r="983" spans="1:17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s="8">
        <f t="shared" si="45"/>
        <v>-88877</v>
      </c>
      <c r="G983" t="s">
        <v>8220</v>
      </c>
      <c r="H983" t="s">
        <v>8223</v>
      </c>
      <c r="I983" t="s">
        <v>8245</v>
      </c>
      <c r="J983">
        <v>1407624222</v>
      </c>
      <c r="K983">
        <v>1405032222</v>
      </c>
      <c r="L983" t="b">
        <v>0</v>
      </c>
      <c r="M983">
        <v>4</v>
      </c>
      <c r="N983" t="b">
        <v>0</v>
      </c>
      <c r="O983" t="s">
        <v>8271</v>
      </c>
      <c r="P983">
        <f t="shared" si="46"/>
        <v>2014</v>
      </c>
      <c r="Q983" s="11">
        <f t="shared" si="47"/>
        <v>41830.947013888886</v>
      </c>
    </row>
    <row r="984" spans="1:17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s="8">
        <f t="shared" si="45"/>
        <v>-17497</v>
      </c>
      <c r="G984" t="s">
        <v>8220</v>
      </c>
      <c r="H984" t="s">
        <v>8223</v>
      </c>
      <c r="I984" t="s">
        <v>8245</v>
      </c>
      <c r="J984">
        <v>1475431486</v>
      </c>
      <c r="K984">
        <v>1472839486</v>
      </c>
      <c r="L984" t="b">
        <v>0</v>
      </c>
      <c r="M984">
        <v>3</v>
      </c>
      <c r="N984" t="b">
        <v>0</v>
      </c>
      <c r="O984" t="s">
        <v>8271</v>
      </c>
      <c r="P984">
        <f t="shared" si="46"/>
        <v>2016</v>
      </c>
      <c r="Q984" s="11">
        <f t="shared" si="47"/>
        <v>42615.753310185188</v>
      </c>
    </row>
    <row r="985" spans="1:17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s="8">
        <f t="shared" si="45"/>
        <v>-73468</v>
      </c>
      <c r="G985" t="s">
        <v>8220</v>
      </c>
      <c r="H985" t="s">
        <v>8226</v>
      </c>
      <c r="I985" t="s">
        <v>8248</v>
      </c>
      <c r="J985">
        <v>1471985640</v>
      </c>
      <c r="K985">
        <v>1469289685</v>
      </c>
      <c r="L985" t="b">
        <v>0</v>
      </c>
      <c r="M985">
        <v>179</v>
      </c>
      <c r="N985" t="b">
        <v>0</v>
      </c>
      <c r="O985" t="s">
        <v>8271</v>
      </c>
      <c r="P985">
        <f t="shared" si="46"/>
        <v>2016</v>
      </c>
      <c r="Q985" s="11">
        <f t="shared" si="47"/>
        <v>42574.667650462965</v>
      </c>
    </row>
    <row r="986" spans="1:17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s="8">
        <f t="shared" si="45"/>
        <v>-9894</v>
      </c>
      <c r="G986" t="s">
        <v>8220</v>
      </c>
      <c r="H986" t="s">
        <v>8223</v>
      </c>
      <c r="I986" t="s">
        <v>8245</v>
      </c>
      <c r="J986">
        <v>1427507208</v>
      </c>
      <c r="K986">
        <v>1424918808</v>
      </c>
      <c r="L986" t="b">
        <v>0</v>
      </c>
      <c r="M986">
        <v>3</v>
      </c>
      <c r="N986" t="b">
        <v>0</v>
      </c>
      <c r="O986" t="s">
        <v>8271</v>
      </c>
      <c r="P986">
        <f t="shared" si="46"/>
        <v>2015</v>
      </c>
      <c r="Q986" s="11">
        <f t="shared" si="47"/>
        <v>42061.11583333333</v>
      </c>
    </row>
    <row r="987" spans="1:17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s="8">
        <f t="shared" si="45"/>
        <v>-28112</v>
      </c>
      <c r="G987" t="s">
        <v>8220</v>
      </c>
      <c r="H987" t="s">
        <v>8235</v>
      </c>
      <c r="I987" t="s">
        <v>8248</v>
      </c>
      <c r="J987">
        <v>1451602800</v>
      </c>
      <c r="K987">
        <v>1449011610</v>
      </c>
      <c r="L987" t="b">
        <v>0</v>
      </c>
      <c r="M987">
        <v>23</v>
      </c>
      <c r="N987" t="b">
        <v>0</v>
      </c>
      <c r="O987" t="s">
        <v>8271</v>
      </c>
      <c r="P987">
        <f t="shared" si="46"/>
        <v>2015</v>
      </c>
      <c r="Q987" s="11">
        <f t="shared" si="47"/>
        <v>42339.967708333337</v>
      </c>
    </row>
    <row r="988" spans="1:17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s="8">
        <f t="shared" si="45"/>
        <v>-17450</v>
      </c>
      <c r="G988" t="s">
        <v>8220</v>
      </c>
      <c r="H988" t="s">
        <v>8224</v>
      </c>
      <c r="I988" t="s">
        <v>8246</v>
      </c>
      <c r="J988">
        <v>1452384000</v>
      </c>
      <c r="K988">
        <v>1447698300</v>
      </c>
      <c r="L988" t="b">
        <v>0</v>
      </c>
      <c r="M988">
        <v>23</v>
      </c>
      <c r="N988" t="b">
        <v>0</v>
      </c>
      <c r="O988" t="s">
        <v>8271</v>
      </c>
      <c r="P988">
        <f t="shared" si="46"/>
        <v>2015</v>
      </c>
      <c r="Q988" s="11">
        <f t="shared" si="47"/>
        <v>42324.767361111109</v>
      </c>
    </row>
    <row r="989" spans="1:17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s="8">
        <f t="shared" si="45"/>
        <v>-43390</v>
      </c>
      <c r="G989" t="s">
        <v>8220</v>
      </c>
      <c r="H989" t="s">
        <v>8232</v>
      </c>
      <c r="I989" t="s">
        <v>8248</v>
      </c>
      <c r="J989">
        <v>1403507050</v>
      </c>
      <c r="K989">
        <v>1400051050</v>
      </c>
      <c r="L989" t="b">
        <v>0</v>
      </c>
      <c r="M989">
        <v>41</v>
      </c>
      <c r="N989" t="b">
        <v>0</v>
      </c>
      <c r="O989" t="s">
        <v>8271</v>
      </c>
      <c r="P989">
        <f t="shared" si="46"/>
        <v>2014</v>
      </c>
      <c r="Q989" s="11">
        <f t="shared" si="47"/>
        <v>41773.294560185182</v>
      </c>
    </row>
    <row r="990" spans="1:17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s="8">
        <f t="shared" si="45"/>
        <v>-5000</v>
      </c>
      <c r="G990" t="s">
        <v>8220</v>
      </c>
      <c r="H990" t="s">
        <v>8236</v>
      </c>
      <c r="I990" t="s">
        <v>8248</v>
      </c>
      <c r="J990">
        <v>1475310825</v>
      </c>
      <c r="K990">
        <v>1472718825</v>
      </c>
      <c r="L990" t="b">
        <v>0</v>
      </c>
      <c r="M990">
        <v>0</v>
      </c>
      <c r="N990" t="b">
        <v>0</v>
      </c>
      <c r="O990" t="s">
        <v>8271</v>
      </c>
      <c r="P990">
        <f t="shared" si="46"/>
        <v>2016</v>
      </c>
      <c r="Q990" s="11">
        <f t="shared" si="47"/>
        <v>42614.356770833328</v>
      </c>
    </row>
    <row r="991" spans="1:17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s="8">
        <f t="shared" si="45"/>
        <v>-8323</v>
      </c>
      <c r="G991" t="s">
        <v>8220</v>
      </c>
      <c r="H991" t="s">
        <v>8223</v>
      </c>
      <c r="I991" t="s">
        <v>8245</v>
      </c>
      <c r="J991">
        <v>1475101495</v>
      </c>
      <c r="K991">
        <v>1472509495</v>
      </c>
      <c r="L991" t="b">
        <v>0</v>
      </c>
      <c r="M991">
        <v>32</v>
      </c>
      <c r="N991" t="b">
        <v>0</v>
      </c>
      <c r="O991" t="s">
        <v>8271</v>
      </c>
      <c r="P991">
        <f t="shared" si="46"/>
        <v>2016</v>
      </c>
      <c r="Q991" s="11">
        <f t="shared" si="47"/>
        <v>42611.933969907404</v>
      </c>
    </row>
    <row r="992" spans="1:17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s="8">
        <f t="shared" si="45"/>
        <v>-24974</v>
      </c>
      <c r="G992" t="s">
        <v>8220</v>
      </c>
      <c r="H992" t="s">
        <v>8223</v>
      </c>
      <c r="I992" t="s">
        <v>8245</v>
      </c>
      <c r="J992">
        <v>1409770164</v>
      </c>
      <c r="K992">
        <v>1407178164</v>
      </c>
      <c r="L992" t="b">
        <v>0</v>
      </c>
      <c r="M992">
        <v>2</v>
      </c>
      <c r="N992" t="b">
        <v>0</v>
      </c>
      <c r="O992" t="s">
        <v>8271</v>
      </c>
      <c r="P992">
        <f t="shared" si="46"/>
        <v>2014</v>
      </c>
      <c r="Q992" s="11">
        <f t="shared" si="47"/>
        <v>41855.784305555557</v>
      </c>
    </row>
    <row r="993" spans="1:17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s="8">
        <f t="shared" si="45"/>
        <v>-4788</v>
      </c>
      <c r="G993" t="s">
        <v>8220</v>
      </c>
      <c r="H993" t="s">
        <v>8224</v>
      </c>
      <c r="I993" t="s">
        <v>8246</v>
      </c>
      <c r="J993">
        <v>1468349460</v>
      </c>
      <c r="K993">
        <v>1466186988</v>
      </c>
      <c r="L993" t="b">
        <v>0</v>
      </c>
      <c r="M993">
        <v>7</v>
      </c>
      <c r="N993" t="b">
        <v>0</v>
      </c>
      <c r="O993" t="s">
        <v>8271</v>
      </c>
      <c r="P993">
        <f t="shared" si="46"/>
        <v>2016</v>
      </c>
      <c r="Q993" s="11">
        <f t="shared" si="47"/>
        <v>42538.75680555556</v>
      </c>
    </row>
    <row r="994" spans="1:17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s="8">
        <f t="shared" si="45"/>
        <v>-99533</v>
      </c>
      <c r="G994" t="s">
        <v>8220</v>
      </c>
      <c r="H994" t="s">
        <v>8223</v>
      </c>
      <c r="I994" t="s">
        <v>8245</v>
      </c>
      <c r="J994">
        <v>1462655519</v>
      </c>
      <c r="K994">
        <v>1457475119</v>
      </c>
      <c r="L994" t="b">
        <v>0</v>
      </c>
      <c r="M994">
        <v>4</v>
      </c>
      <c r="N994" t="b">
        <v>0</v>
      </c>
      <c r="O994" t="s">
        <v>8271</v>
      </c>
      <c r="P994">
        <f t="shared" si="46"/>
        <v>2016</v>
      </c>
      <c r="Q994" s="11">
        <f t="shared" si="47"/>
        <v>42437.924988425926</v>
      </c>
    </row>
    <row r="995" spans="1:17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s="8">
        <f t="shared" si="45"/>
        <v>-52439</v>
      </c>
      <c r="G995" t="s">
        <v>8220</v>
      </c>
      <c r="H995" t="s">
        <v>8223</v>
      </c>
      <c r="I995" t="s">
        <v>8245</v>
      </c>
      <c r="J995">
        <v>1478926800</v>
      </c>
      <c r="K995">
        <v>1476054568</v>
      </c>
      <c r="L995" t="b">
        <v>0</v>
      </c>
      <c r="M995">
        <v>196</v>
      </c>
      <c r="N995" t="b">
        <v>0</v>
      </c>
      <c r="O995" t="s">
        <v>8271</v>
      </c>
      <c r="P995">
        <f t="shared" si="46"/>
        <v>2016</v>
      </c>
      <c r="Q995" s="11">
        <f t="shared" si="47"/>
        <v>42652.964907407411</v>
      </c>
    </row>
    <row r="996" spans="1:17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s="8">
        <f t="shared" si="45"/>
        <v>-195331</v>
      </c>
      <c r="G996" t="s">
        <v>8220</v>
      </c>
      <c r="H996" t="s">
        <v>8223</v>
      </c>
      <c r="I996" t="s">
        <v>8245</v>
      </c>
      <c r="J996">
        <v>1417388340</v>
      </c>
      <c r="K996">
        <v>1412835530</v>
      </c>
      <c r="L996" t="b">
        <v>0</v>
      </c>
      <c r="M996">
        <v>11</v>
      </c>
      <c r="N996" t="b">
        <v>0</v>
      </c>
      <c r="O996" t="s">
        <v>8271</v>
      </c>
      <c r="P996">
        <f t="shared" si="46"/>
        <v>2014</v>
      </c>
      <c r="Q996" s="11">
        <f t="shared" si="47"/>
        <v>41921.263078703705</v>
      </c>
    </row>
    <row r="997" spans="1:17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s="8">
        <f t="shared" si="45"/>
        <v>-9274</v>
      </c>
      <c r="G997" t="s">
        <v>8220</v>
      </c>
      <c r="H997" t="s">
        <v>8223</v>
      </c>
      <c r="I997" t="s">
        <v>8245</v>
      </c>
      <c r="J997">
        <v>1417276800</v>
      </c>
      <c r="K997">
        <v>1415140480</v>
      </c>
      <c r="L997" t="b">
        <v>0</v>
      </c>
      <c r="M997">
        <v>9</v>
      </c>
      <c r="N997" t="b">
        <v>0</v>
      </c>
      <c r="O997" t="s">
        <v>8271</v>
      </c>
      <c r="P997">
        <f t="shared" si="46"/>
        <v>2014</v>
      </c>
      <c r="Q997" s="11">
        <f t="shared" si="47"/>
        <v>41947.940740740742</v>
      </c>
    </row>
    <row r="998" spans="1:17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s="8">
        <f t="shared" si="45"/>
        <v>-3935</v>
      </c>
      <c r="G998" t="s">
        <v>8220</v>
      </c>
      <c r="H998" t="s">
        <v>8223</v>
      </c>
      <c r="I998" t="s">
        <v>8245</v>
      </c>
      <c r="J998">
        <v>1406474820</v>
      </c>
      <c r="K998">
        <v>1403902060</v>
      </c>
      <c r="L998" t="b">
        <v>0</v>
      </c>
      <c r="M998">
        <v>5</v>
      </c>
      <c r="N998" t="b">
        <v>0</v>
      </c>
      <c r="O998" t="s">
        <v>8271</v>
      </c>
      <c r="P998">
        <f t="shared" si="46"/>
        <v>2014</v>
      </c>
      <c r="Q998" s="11">
        <f t="shared" si="47"/>
        <v>41817.866435185184</v>
      </c>
    </row>
    <row r="999" spans="1:17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s="8">
        <f t="shared" si="45"/>
        <v>-4935</v>
      </c>
      <c r="G999" t="s">
        <v>8220</v>
      </c>
      <c r="H999" t="s">
        <v>8223</v>
      </c>
      <c r="I999" t="s">
        <v>8245</v>
      </c>
      <c r="J999">
        <v>1417145297</v>
      </c>
      <c r="K999">
        <v>1414549697</v>
      </c>
      <c r="L999" t="b">
        <v>0</v>
      </c>
      <c r="M999">
        <v>8</v>
      </c>
      <c r="N999" t="b">
        <v>0</v>
      </c>
      <c r="O999" t="s">
        <v>8271</v>
      </c>
      <c r="P999">
        <f t="shared" si="46"/>
        <v>2014</v>
      </c>
      <c r="Q999" s="11">
        <f t="shared" si="47"/>
        <v>41941.10297453704</v>
      </c>
    </row>
    <row r="1000" spans="1:17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s="8">
        <f t="shared" si="45"/>
        <v>-24865</v>
      </c>
      <c r="G1000" t="s">
        <v>8220</v>
      </c>
      <c r="H1000" t="s">
        <v>8228</v>
      </c>
      <c r="I1000" t="s">
        <v>8250</v>
      </c>
      <c r="J1000">
        <v>1447909401</v>
      </c>
      <c r="K1000">
        <v>1444017801</v>
      </c>
      <c r="L1000" t="b">
        <v>0</v>
      </c>
      <c r="M1000">
        <v>229</v>
      </c>
      <c r="N1000" t="b">
        <v>0</v>
      </c>
      <c r="O1000" t="s">
        <v>8271</v>
      </c>
      <c r="P1000">
        <f t="shared" si="46"/>
        <v>2015</v>
      </c>
      <c r="Q1000" s="11">
        <f t="shared" si="47"/>
        <v>42282.168993055559</v>
      </c>
    </row>
    <row r="1001" spans="1:17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s="8">
        <f t="shared" si="45"/>
        <v>-138317</v>
      </c>
      <c r="G1001" t="s">
        <v>8220</v>
      </c>
      <c r="H1001" t="s">
        <v>8228</v>
      </c>
      <c r="I1001" t="s">
        <v>8250</v>
      </c>
      <c r="J1001">
        <v>1415865720</v>
      </c>
      <c r="K1001">
        <v>1413270690</v>
      </c>
      <c r="L1001" t="b">
        <v>0</v>
      </c>
      <c r="M1001">
        <v>40</v>
      </c>
      <c r="N1001" t="b">
        <v>0</v>
      </c>
      <c r="O1001" t="s">
        <v>8271</v>
      </c>
      <c r="P1001">
        <f t="shared" si="46"/>
        <v>2014</v>
      </c>
      <c r="Q1001" s="11">
        <f t="shared" si="47"/>
        <v>41926.29965277778</v>
      </c>
    </row>
    <row r="1002" spans="1:17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s="8">
        <f t="shared" si="45"/>
        <v>-874876</v>
      </c>
      <c r="G1002" t="s">
        <v>8219</v>
      </c>
      <c r="H1002" t="s">
        <v>8223</v>
      </c>
      <c r="I1002" t="s">
        <v>8245</v>
      </c>
      <c r="J1002">
        <v>1489537560</v>
      </c>
      <c r="K1002">
        <v>1484357160</v>
      </c>
      <c r="L1002" t="b">
        <v>0</v>
      </c>
      <c r="M1002">
        <v>6</v>
      </c>
      <c r="N1002" t="b">
        <v>0</v>
      </c>
      <c r="O1002" t="s">
        <v>8271</v>
      </c>
      <c r="P1002">
        <f t="shared" si="46"/>
        <v>2017</v>
      </c>
      <c r="Q1002" s="11">
        <f t="shared" si="47"/>
        <v>42749.059722222228</v>
      </c>
    </row>
    <row r="1003" spans="1:17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s="8">
        <f t="shared" si="45"/>
        <v>200</v>
      </c>
      <c r="G1003" t="s">
        <v>8219</v>
      </c>
      <c r="H1003" t="s">
        <v>8224</v>
      </c>
      <c r="I1003" t="s">
        <v>8246</v>
      </c>
      <c r="J1003">
        <v>1485796613</v>
      </c>
      <c r="K1003">
        <v>1481908613</v>
      </c>
      <c r="L1003" t="b">
        <v>0</v>
      </c>
      <c r="M1003">
        <v>4</v>
      </c>
      <c r="N1003" t="b">
        <v>0</v>
      </c>
      <c r="O1003" t="s">
        <v>8271</v>
      </c>
      <c r="P1003">
        <f t="shared" si="46"/>
        <v>2016</v>
      </c>
      <c r="Q1003" s="11">
        <f t="shared" si="47"/>
        <v>42720.720057870371</v>
      </c>
    </row>
    <row r="1004" spans="1:17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s="8">
        <f t="shared" si="45"/>
        <v>-7039</v>
      </c>
      <c r="G1004" t="s">
        <v>8219</v>
      </c>
      <c r="H1004" t="s">
        <v>8223</v>
      </c>
      <c r="I1004" t="s">
        <v>8245</v>
      </c>
      <c r="J1004">
        <v>1450331940</v>
      </c>
      <c r="K1004">
        <v>1447777514</v>
      </c>
      <c r="L1004" t="b">
        <v>0</v>
      </c>
      <c r="M1004">
        <v>22</v>
      </c>
      <c r="N1004" t="b">
        <v>0</v>
      </c>
      <c r="O1004" t="s">
        <v>8271</v>
      </c>
      <c r="P1004">
        <f t="shared" si="46"/>
        <v>2015</v>
      </c>
      <c r="Q1004" s="11">
        <f t="shared" si="47"/>
        <v>42325.684189814812</v>
      </c>
    </row>
    <row r="1005" spans="1:17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s="8">
        <f t="shared" si="45"/>
        <v>-16789</v>
      </c>
      <c r="G1005" t="s">
        <v>8219</v>
      </c>
      <c r="H1005" t="s">
        <v>8229</v>
      </c>
      <c r="I1005" t="s">
        <v>8248</v>
      </c>
      <c r="J1005">
        <v>1489680061</v>
      </c>
      <c r="K1005">
        <v>1487091661</v>
      </c>
      <c r="L1005" t="b">
        <v>0</v>
      </c>
      <c r="M1005">
        <v>15</v>
      </c>
      <c r="N1005" t="b">
        <v>0</v>
      </c>
      <c r="O1005" t="s">
        <v>8271</v>
      </c>
      <c r="P1005">
        <f t="shared" si="46"/>
        <v>2017</v>
      </c>
      <c r="Q1005" s="11">
        <f t="shared" si="47"/>
        <v>42780.709039351852</v>
      </c>
    </row>
    <row r="1006" spans="1:17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s="8">
        <f t="shared" si="45"/>
        <v>-4448</v>
      </c>
      <c r="G1006" t="s">
        <v>8219</v>
      </c>
      <c r="H1006" t="s">
        <v>8223</v>
      </c>
      <c r="I1006" t="s">
        <v>8245</v>
      </c>
      <c r="J1006">
        <v>1455814827</v>
      </c>
      <c r="K1006">
        <v>1453222827</v>
      </c>
      <c r="L1006" t="b">
        <v>0</v>
      </c>
      <c r="M1006">
        <v>95</v>
      </c>
      <c r="N1006" t="b">
        <v>0</v>
      </c>
      <c r="O1006" t="s">
        <v>8271</v>
      </c>
      <c r="P1006">
        <f t="shared" si="46"/>
        <v>2016</v>
      </c>
      <c r="Q1006" s="11">
        <f t="shared" si="47"/>
        <v>42388.708645833336</v>
      </c>
    </row>
    <row r="1007" spans="1:17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s="8">
        <f t="shared" si="45"/>
        <v>-49898</v>
      </c>
      <c r="G1007" t="s">
        <v>8219</v>
      </c>
      <c r="H1007" t="s">
        <v>8223</v>
      </c>
      <c r="I1007" t="s">
        <v>8245</v>
      </c>
      <c r="J1007">
        <v>1446217183</v>
      </c>
      <c r="K1007">
        <v>1443538783</v>
      </c>
      <c r="L1007" t="b">
        <v>0</v>
      </c>
      <c r="M1007">
        <v>161</v>
      </c>
      <c r="N1007" t="b">
        <v>0</v>
      </c>
      <c r="O1007" t="s">
        <v>8271</v>
      </c>
      <c r="P1007">
        <f t="shared" si="46"/>
        <v>2015</v>
      </c>
      <c r="Q1007" s="11">
        <f t="shared" si="47"/>
        <v>42276.624803240738</v>
      </c>
    </row>
    <row r="1008" spans="1:17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s="8">
        <f t="shared" si="45"/>
        <v>-3766</v>
      </c>
      <c r="G1008" t="s">
        <v>8219</v>
      </c>
      <c r="H1008" t="s">
        <v>8223</v>
      </c>
      <c r="I1008" t="s">
        <v>8245</v>
      </c>
      <c r="J1008">
        <v>1418368260</v>
      </c>
      <c r="K1008">
        <v>1417654672</v>
      </c>
      <c r="L1008" t="b">
        <v>0</v>
      </c>
      <c r="M1008">
        <v>8</v>
      </c>
      <c r="N1008" t="b">
        <v>0</v>
      </c>
      <c r="O1008" t="s">
        <v>8271</v>
      </c>
      <c r="P1008">
        <f t="shared" si="46"/>
        <v>2014</v>
      </c>
      <c r="Q1008" s="11">
        <f t="shared" si="47"/>
        <v>41977.040185185186</v>
      </c>
    </row>
    <row r="1009" spans="1:17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s="8">
        <f t="shared" si="45"/>
        <v>-16704</v>
      </c>
      <c r="G1009" t="s">
        <v>8219</v>
      </c>
      <c r="H1009" t="s">
        <v>8223</v>
      </c>
      <c r="I1009" t="s">
        <v>8245</v>
      </c>
      <c r="J1009">
        <v>1481727623</v>
      </c>
      <c r="K1009">
        <v>1478095223</v>
      </c>
      <c r="L1009" t="b">
        <v>0</v>
      </c>
      <c r="M1009">
        <v>76</v>
      </c>
      <c r="N1009" t="b">
        <v>0</v>
      </c>
      <c r="O1009" t="s">
        <v>8271</v>
      </c>
      <c r="P1009">
        <f t="shared" si="46"/>
        <v>2016</v>
      </c>
      <c r="Q1009" s="11">
        <f t="shared" si="47"/>
        <v>42676.583599537036</v>
      </c>
    </row>
    <row r="1010" spans="1:17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s="8">
        <f t="shared" si="45"/>
        <v>-93250</v>
      </c>
      <c r="G1010" t="s">
        <v>8219</v>
      </c>
      <c r="H1010" t="s">
        <v>8237</v>
      </c>
      <c r="I1010" t="s">
        <v>8255</v>
      </c>
      <c r="J1010">
        <v>1482953115</v>
      </c>
      <c r="K1010">
        <v>1480361115</v>
      </c>
      <c r="L1010" t="b">
        <v>0</v>
      </c>
      <c r="M1010">
        <v>1</v>
      </c>
      <c r="N1010" t="b">
        <v>0</v>
      </c>
      <c r="O1010" t="s">
        <v>8271</v>
      </c>
      <c r="P1010">
        <f t="shared" si="46"/>
        <v>2016</v>
      </c>
      <c r="Q1010" s="11">
        <f t="shared" si="47"/>
        <v>42702.809201388889</v>
      </c>
    </row>
    <row r="1011" spans="1:17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s="8">
        <f t="shared" si="45"/>
        <v>-43435</v>
      </c>
      <c r="G1011" t="s">
        <v>8219</v>
      </c>
      <c r="H1011" t="s">
        <v>8223</v>
      </c>
      <c r="I1011" t="s">
        <v>8245</v>
      </c>
      <c r="J1011">
        <v>1466346646</v>
      </c>
      <c r="K1011">
        <v>1463754646</v>
      </c>
      <c r="L1011" t="b">
        <v>0</v>
      </c>
      <c r="M1011">
        <v>101</v>
      </c>
      <c r="N1011" t="b">
        <v>0</v>
      </c>
      <c r="O1011" t="s">
        <v>8271</v>
      </c>
      <c r="P1011">
        <f t="shared" si="46"/>
        <v>2016</v>
      </c>
      <c r="Q1011" s="11">
        <f t="shared" si="47"/>
        <v>42510.604699074072</v>
      </c>
    </row>
    <row r="1012" spans="1:17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s="8">
        <f t="shared" si="45"/>
        <v>-115030</v>
      </c>
      <c r="G1012" t="s">
        <v>8219</v>
      </c>
      <c r="H1012" t="s">
        <v>8223</v>
      </c>
      <c r="I1012" t="s">
        <v>8245</v>
      </c>
      <c r="J1012">
        <v>1473044340</v>
      </c>
      <c r="K1012">
        <v>1468180462</v>
      </c>
      <c r="L1012" t="b">
        <v>0</v>
      </c>
      <c r="M1012">
        <v>4</v>
      </c>
      <c r="N1012" t="b">
        <v>0</v>
      </c>
      <c r="O1012" t="s">
        <v>8271</v>
      </c>
      <c r="P1012">
        <f t="shared" si="46"/>
        <v>2016</v>
      </c>
      <c r="Q1012" s="11">
        <f t="shared" si="47"/>
        <v>42561.829421296294</v>
      </c>
    </row>
    <row r="1013" spans="1:17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s="8">
        <f t="shared" si="45"/>
        <v>-19925</v>
      </c>
      <c r="G1013" t="s">
        <v>8219</v>
      </c>
      <c r="H1013" t="s">
        <v>8223</v>
      </c>
      <c r="I1013" t="s">
        <v>8245</v>
      </c>
      <c r="J1013">
        <v>1418938395</v>
      </c>
      <c r="K1013">
        <v>1415050395</v>
      </c>
      <c r="L1013" t="b">
        <v>0</v>
      </c>
      <c r="M1013">
        <v>1</v>
      </c>
      <c r="N1013" t="b">
        <v>0</v>
      </c>
      <c r="O1013" t="s">
        <v>8271</v>
      </c>
      <c r="P1013">
        <f t="shared" si="46"/>
        <v>2014</v>
      </c>
      <c r="Q1013" s="11">
        <f t="shared" si="47"/>
        <v>41946.898090277777</v>
      </c>
    </row>
    <row r="1014" spans="1:17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s="8">
        <f t="shared" si="45"/>
        <v>1071751.05</v>
      </c>
      <c r="G1014" t="s">
        <v>8219</v>
      </c>
      <c r="H1014" t="s">
        <v>8223</v>
      </c>
      <c r="I1014" t="s">
        <v>8245</v>
      </c>
      <c r="J1014">
        <v>1485254052</v>
      </c>
      <c r="K1014">
        <v>1481366052</v>
      </c>
      <c r="L1014" t="b">
        <v>0</v>
      </c>
      <c r="M1014">
        <v>775</v>
      </c>
      <c r="N1014" t="b">
        <v>0</v>
      </c>
      <c r="O1014" t="s">
        <v>8271</v>
      </c>
      <c r="P1014">
        <f t="shared" si="46"/>
        <v>2016</v>
      </c>
      <c r="Q1014" s="11">
        <f t="shared" si="47"/>
        <v>42714.440416666665</v>
      </c>
    </row>
    <row r="1015" spans="1:17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s="8">
        <f t="shared" si="45"/>
        <v>-16368</v>
      </c>
      <c r="G1015" t="s">
        <v>8219</v>
      </c>
      <c r="H1015" t="s">
        <v>8223</v>
      </c>
      <c r="I1015" t="s">
        <v>8245</v>
      </c>
      <c r="J1015">
        <v>1451419200</v>
      </c>
      <c r="K1015">
        <v>1449000056</v>
      </c>
      <c r="L1015" t="b">
        <v>0</v>
      </c>
      <c r="M1015">
        <v>90</v>
      </c>
      <c r="N1015" t="b">
        <v>0</v>
      </c>
      <c r="O1015" t="s">
        <v>8271</v>
      </c>
      <c r="P1015">
        <f t="shared" si="46"/>
        <v>2015</v>
      </c>
      <c r="Q1015" s="11">
        <f t="shared" si="47"/>
        <v>42339.833981481483</v>
      </c>
    </row>
    <row r="1016" spans="1:17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s="8">
        <f t="shared" si="45"/>
        <v>-6940</v>
      </c>
      <c r="G1016" t="s">
        <v>8219</v>
      </c>
      <c r="H1016" t="s">
        <v>8223</v>
      </c>
      <c r="I1016" t="s">
        <v>8245</v>
      </c>
      <c r="J1016">
        <v>1420070615</v>
      </c>
      <c r="K1016">
        <v>1415750615</v>
      </c>
      <c r="L1016" t="b">
        <v>0</v>
      </c>
      <c r="M1016">
        <v>16</v>
      </c>
      <c r="N1016" t="b">
        <v>0</v>
      </c>
      <c r="O1016" t="s">
        <v>8271</v>
      </c>
      <c r="P1016">
        <f t="shared" si="46"/>
        <v>2014</v>
      </c>
      <c r="Q1016" s="11">
        <f t="shared" si="47"/>
        <v>41955.002488425926</v>
      </c>
    </row>
    <row r="1017" spans="1:17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s="8">
        <f t="shared" si="45"/>
        <v>-8760</v>
      </c>
      <c r="G1017" t="s">
        <v>8219</v>
      </c>
      <c r="H1017" t="s">
        <v>8239</v>
      </c>
      <c r="I1017" t="s">
        <v>8256</v>
      </c>
      <c r="J1017">
        <v>1448489095</v>
      </c>
      <c r="K1017">
        <v>1445893495</v>
      </c>
      <c r="L1017" t="b">
        <v>0</v>
      </c>
      <c r="M1017">
        <v>6</v>
      </c>
      <c r="N1017" t="b">
        <v>0</v>
      </c>
      <c r="O1017" t="s">
        <v>8271</v>
      </c>
      <c r="P1017">
        <f t="shared" si="46"/>
        <v>2015</v>
      </c>
      <c r="Q1017" s="11">
        <f t="shared" si="47"/>
        <v>42303.878414351857</v>
      </c>
    </row>
    <row r="1018" spans="1:17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s="8">
        <f t="shared" si="45"/>
        <v>-97158</v>
      </c>
      <c r="G1018" t="s">
        <v>8219</v>
      </c>
      <c r="H1018" t="s">
        <v>8223</v>
      </c>
      <c r="I1018" t="s">
        <v>8245</v>
      </c>
      <c r="J1018">
        <v>1459992856</v>
      </c>
      <c r="K1018">
        <v>1456108456</v>
      </c>
      <c r="L1018" t="b">
        <v>0</v>
      </c>
      <c r="M1018">
        <v>38</v>
      </c>
      <c r="N1018" t="b">
        <v>0</v>
      </c>
      <c r="O1018" t="s">
        <v>8271</v>
      </c>
      <c r="P1018">
        <f t="shared" si="46"/>
        <v>2016</v>
      </c>
      <c r="Q1018" s="11">
        <f t="shared" si="47"/>
        <v>42422.107129629629</v>
      </c>
    </row>
    <row r="1019" spans="1:17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s="8">
        <f t="shared" si="45"/>
        <v>-192803</v>
      </c>
      <c r="G1019" t="s">
        <v>8219</v>
      </c>
      <c r="H1019" t="s">
        <v>8223</v>
      </c>
      <c r="I1019" t="s">
        <v>8245</v>
      </c>
      <c r="J1019">
        <v>1448125935</v>
      </c>
      <c r="K1019">
        <v>1444666335</v>
      </c>
      <c r="L1019" t="b">
        <v>0</v>
      </c>
      <c r="M1019">
        <v>355</v>
      </c>
      <c r="N1019" t="b">
        <v>0</v>
      </c>
      <c r="O1019" t="s">
        <v>8271</v>
      </c>
      <c r="P1019">
        <f t="shared" si="46"/>
        <v>2015</v>
      </c>
      <c r="Q1019" s="11">
        <f t="shared" si="47"/>
        <v>42289.675173611111</v>
      </c>
    </row>
    <row r="1020" spans="1:17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s="8">
        <f t="shared" si="45"/>
        <v>-19379</v>
      </c>
      <c r="G1020" t="s">
        <v>8219</v>
      </c>
      <c r="H1020" t="s">
        <v>8223</v>
      </c>
      <c r="I1020" t="s">
        <v>8245</v>
      </c>
      <c r="J1020">
        <v>1468496933</v>
      </c>
      <c r="K1020">
        <v>1465904933</v>
      </c>
      <c r="L1020" t="b">
        <v>0</v>
      </c>
      <c r="M1020">
        <v>7</v>
      </c>
      <c r="N1020" t="b">
        <v>0</v>
      </c>
      <c r="O1020" t="s">
        <v>8271</v>
      </c>
      <c r="P1020">
        <f t="shared" si="46"/>
        <v>2016</v>
      </c>
      <c r="Q1020" s="11">
        <f t="shared" si="47"/>
        <v>42535.492280092592</v>
      </c>
    </row>
    <row r="1021" spans="1:17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s="8">
        <f t="shared" si="45"/>
        <v>-23700</v>
      </c>
      <c r="G1021" t="s">
        <v>8219</v>
      </c>
      <c r="H1021" t="s">
        <v>8223</v>
      </c>
      <c r="I1021" t="s">
        <v>8245</v>
      </c>
      <c r="J1021">
        <v>1423092149</v>
      </c>
      <c r="K1021">
        <v>1420500149</v>
      </c>
      <c r="L1021" t="b">
        <v>0</v>
      </c>
      <c r="M1021">
        <v>400</v>
      </c>
      <c r="N1021" t="b">
        <v>0</v>
      </c>
      <c r="O1021" t="s">
        <v>8271</v>
      </c>
      <c r="P1021">
        <f t="shared" si="46"/>
        <v>2015</v>
      </c>
      <c r="Q1021" s="11">
        <f t="shared" si="47"/>
        <v>42009.973946759259</v>
      </c>
    </row>
    <row r="1022" spans="1:17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s="8">
        <f t="shared" si="45"/>
        <v>1636</v>
      </c>
      <c r="G1022" t="s">
        <v>8218</v>
      </c>
      <c r="H1022" t="s">
        <v>8228</v>
      </c>
      <c r="I1022" t="s">
        <v>8250</v>
      </c>
      <c r="J1022">
        <v>1433206020</v>
      </c>
      <c r="K1022">
        <v>1430617209</v>
      </c>
      <c r="L1022" t="b">
        <v>0</v>
      </c>
      <c r="M1022">
        <v>30</v>
      </c>
      <c r="N1022" t="b">
        <v>1</v>
      </c>
      <c r="O1022" t="s">
        <v>8278</v>
      </c>
      <c r="P1022">
        <f t="shared" si="46"/>
        <v>2015</v>
      </c>
      <c r="Q1022" s="11">
        <f t="shared" si="47"/>
        <v>42127.069548611107</v>
      </c>
    </row>
    <row r="1023" spans="1:17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s="8">
        <f t="shared" si="45"/>
        <v>7554.1100000000006</v>
      </c>
      <c r="G1023" t="s">
        <v>8218</v>
      </c>
      <c r="H1023" t="s">
        <v>8223</v>
      </c>
      <c r="I1023" t="s">
        <v>8245</v>
      </c>
      <c r="J1023">
        <v>1445054400</v>
      </c>
      <c r="K1023">
        <v>1443074571</v>
      </c>
      <c r="L1023" t="b">
        <v>1</v>
      </c>
      <c r="M1023">
        <v>478</v>
      </c>
      <c r="N1023" t="b">
        <v>1</v>
      </c>
      <c r="O1023" t="s">
        <v>8278</v>
      </c>
      <c r="P1023">
        <f t="shared" si="46"/>
        <v>2015</v>
      </c>
      <c r="Q1023" s="11">
        <f t="shared" si="47"/>
        <v>42271.251979166671</v>
      </c>
    </row>
    <row r="1024" spans="1:17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s="8">
        <f t="shared" si="45"/>
        <v>298</v>
      </c>
      <c r="G1024" t="s">
        <v>8218</v>
      </c>
      <c r="H1024" t="s">
        <v>8223</v>
      </c>
      <c r="I1024" t="s">
        <v>8245</v>
      </c>
      <c r="J1024">
        <v>1431876677</v>
      </c>
      <c r="K1024">
        <v>1429284677</v>
      </c>
      <c r="L1024" t="b">
        <v>1</v>
      </c>
      <c r="M1024">
        <v>74</v>
      </c>
      <c r="N1024" t="b">
        <v>1</v>
      </c>
      <c r="O1024" t="s">
        <v>8278</v>
      </c>
      <c r="P1024">
        <f t="shared" si="46"/>
        <v>2015</v>
      </c>
      <c r="Q1024" s="11">
        <f t="shared" si="47"/>
        <v>42111.646724537044</v>
      </c>
    </row>
    <row r="1025" spans="1:17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s="8">
        <f t="shared" si="45"/>
        <v>2743</v>
      </c>
      <c r="G1025" t="s">
        <v>8218</v>
      </c>
      <c r="H1025" t="s">
        <v>8224</v>
      </c>
      <c r="I1025" t="s">
        <v>8246</v>
      </c>
      <c r="J1025">
        <v>1434837861</v>
      </c>
      <c r="K1025">
        <v>1432245861</v>
      </c>
      <c r="L1025" t="b">
        <v>0</v>
      </c>
      <c r="M1025">
        <v>131</v>
      </c>
      <c r="N1025" t="b">
        <v>1</v>
      </c>
      <c r="O1025" t="s">
        <v>8278</v>
      </c>
      <c r="P1025">
        <f t="shared" si="46"/>
        <v>2015</v>
      </c>
      <c r="Q1025" s="11">
        <f t="shared" si="47"/>
        <v>42145.919687500005</v>
      </c>
    </row>
    <row r="1026" spans="1:17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s="8">
        <f t="shared" si="45"/>
        <v>3727.5499999999993</v>
      </c>
      <c r="G1026" t="s">
        <v>8218</v>
      </c>
      <c r="H1026" t="s">
        <v>8234</v>
      </c>
      <c r="I1026" t="s">
        <v>8254</v>
      </c>
      <c r="J1026">
        <v>1454248563</v>
      </c>
      <c r="K1026">
        <v>1451656563</v>
      </c>
      <c r="L1026" t="b">
        <v>1</v>
      </c>
      <c r="M1026">
        <v>61</v>
      </c>
      <c r="N1026" t="b">
        <v>1</v>
      </c>
      <c r="O1026" t="s">
        <v>8278</v>
      </c>
      <c r="P1026">
        <f t="shared" si="46"/>
        <v>2016</v>
      </c>
      <c r="Q1026" s="11">
        <f t="shared" si="47"/>
        <v>42370.580590277779</v>
      </c>
    </row>
    <row r="1027" spans="1:17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s="8">
        <f t="shared" ref="F1027:F1090" si="48">E1027-D1027</f>
        <v>6949.820000000007</v>
      </c>
      <c r="G1027" t="s">
        <v>8218</v>
      </c>
      <c r="H1027" t="s">
        <v>8223</v>
      </c>
      <c r="I1027" t="s">
        <v>8245</v>
      </c>
      <c r="J1027">
        <v>1426532437</v>
      </c>
      <c r="K1027">
        <v>1423944037</v>
      </c>
      <c r="L1027" t="b">
        <v>1</v>
      </c>
      <c r="M1027">
        <v>1071</v>
      </c>
      <c r="N1027" t="b">
        <v>1</v>
      </c>
      <c r="O1027" t="s">
        <v>8278</v>
      </c>
      <c r="P1027">
        <f t="shared" ref="P1027:P1090" si="49">YEAR(Q1027)</f>
        <v>2015</v>
      </c>
      <c r="Q1027" s="11">
        <f t="shared" ref="Q1027:Q1090" si="50">(((K1027/60)/60)/24)+DATE(1970,1,1)</f>
        <v>42049.833761574075</v>
      </c>
    </row>
    <row r="1028" spans="1:17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s="8">
        <f t="shared" si="48"/>
        <v>0.57999999999992724</v>
      </c>
      <c r="G1028" t="s">
        <v>8218</v>
      </c>
      <c r="H1028" t="s">
        <v>8224</v>
      </c>
      <c r="I1028" t="s">
        <v>8246</v>
      </c>
      <c r="J1028">
        <v>1459414016</v>
      </c>
      <c r="K1028">
        <v>1456480016</v>
      </c>
      <c r="L1028" t="b">
        <v>1</v>
      </c>
      <c r="M1028">
        <v>122</v>
      </c>
      <c r="N1028" t="b">
        <v>1</v>
      </c>
      <c r="O1028" t="s">
        <v>8278</v>
      </c>
      <c r="P1028">
        <f t="shared" si="49"/>
        <v>2016</v>
      </c>
      <c r="Q1028" s="11">
        <f t="shared" si="50"/>
        <v>42426.407592592594</v>
      </c>
    </row>
    <row r="1029" spans="1:17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s="8">
        <f t="shared" si="48"/>
        <v>232</v>
      </c>
      <c r="G1029" t="s">
        <v>8218</v>
      </c>
      <c r="H1029" t="s">
        <v>8223</v>
      </c>
      <c r="I1029" t="s">
        <v>8245</v>
      </c>
      <c r="J1029">
        <v>1414025347</v>
      </c>
      <c r="K1029">
        <v>1411433347</v>
      </c>
      <c r="L1029" t="b">
        <v>1</v>
      </c>
      <c r="M1029">
        <v>111</v>
      </c>
      <c r="N1029" t="b">
        <v>1</v>
      </c>
      <c r="O1029" t="s">
        <v>8278</v>
      </c>
      <c r="P1029">
        <f t="shared" si="49"/>
        <v>2014</v>
      </c>
      <c r="Q1029" s="11">
        <f t="shared" si="50"/>
        <v>41905.034108796295</v>
      </c>
    </row>
    <row r="1030" spans="1:17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s="8">
        <f t="shared" si="48"/>
        <v>1727</v>
      </c>
      <c r="G1030" t="s">
        <v>8218</v>
      </c>
      <c r="H1030" t="s">
        <v>8224</v>
      </c>
      <c r="I1030" t="s">
        <v>8246</v>
      </c>
      <c r="J1030">
        <v>1488830400</v>
      </c>
      <c r="K1030">
        <v>1484924605</v>
      </c>
      <c r="L1030" t="b">
        <v>1</v>
      </c>
      <c r="M1030">
        <v>255</v>
      </c>
      <c r="N1030" t="b">
        <v>1</v>
      </c>
      <c r="O1030" t="s">
        <v>8278</v>
      </c>
      <c r="P1030">
        <f t="shared" si="49"/>
        <v>2017</v>
      </c>
      <c r="Q1030" s="11">
        <f t="shared" si="50"/>
        <v>42755.627372685187</v>
      </c>
    </row>
    <row r="1031" spans="1:17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s="8">
        <f t="shared" si="48"/>
        <v>1176</v>
      </c>
      <c r="G1031" t="s">
        <v>8218</v>
      </c>
      <c r="H1031" t="s">
        <v>8234</v>
      </c>
      <c r="I1031" t="s">
        <v>8254</v>
      </c>
      <c r="J1031">
        <v>1428184740</v>
      </c>
      <c r="K1031">
        <v>1423501507</v>
      </c>
      <c r="L1031" t="b">
        <v>0</v>
      </c>
      <c r="M1031">
        <v>141</v>
      </c>
      <c r="N1031" t="b">
        <v>1</v>
      </c>
      <c r="O1031" t="s">
        <v>8278</v>
      </c>
      <c r="P1031">
        <f t="shared" si="49"/>
        <v>2015</v>
      </c>
      <c r="Q1031" s="11">
        <f t="shared" si="50"/>
        <v>42044.711886574078</v>
      </c>
    </row>
    <row r="1032" spans="1:17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s="8">
        <f t="shared" si="48"/>
        <v>4842</v>
      </c>
      <c r="G1032" t="s">
        <v>8218</v>
      </c>
      <c r="H1032" t="s">
        <v>8223</v>
      </c>
      <c r="I1032" t="s">
        <v>8245</v>
      </c>
      <c r="J1032">
        <v>1473680149</v>
      </c>
      <c r="K1032">
        <v>1472470549</v>
      </c>
      <c r="L1032" t="b">
        <v>0</v>
      </c>
      <c r="M1032">
        <v>159</v>
      </c>
      <c r="N1032" t="b">
        <v>1</v>
      </c>
      <c r="O1032" t="s">
        <v>8278</v>
      </c>
      <c r="P1032">
        <f t="shared" si="49"/>
        <v>2016</v>
      </c>
      <c r="Q1032" s="11">
        <f t="shared" si="50"/>
        <v>42611.483206018514</v>
      </c>
    </row>
    <row r="1033" spans="1:17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s="8">
        <f t="shared" si="48"/>
        <v>740</v>
      </c>
      <c r="G1033" t="s">
        <v>8218</v>
      </c>
      <c r="H1033" t="s">
        <v>8223</v>
      </c>
      <c r="I1033" t="s">
        <v>8245</v>
      </c>
      <c r="J1033">
        <v>1450290010</v>
      </c>
      <c r="K1033">
        <v>1447698010</v>
      </c>
      <c r="L1033" t="b">
        <v>0</v>
      </c>
      <c r="M1033">
        <v>99</v>
      </c>
      <c r="N1033" t="b">
        <v>1</v>
      </c>
      <c r="O1033" t="s">
        <v>8278</v>
      </c>
      <c r="P1033">
        <f t="shared" si="49"/>
        <v>2015</v>
      </c>
      <c r="Q1033" s="11">
        <f t="shared" si="50"/>
        <v>42324.764004629629</v>
      </c>
    </row>
    <row r="1034" spans="1:17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s="8">
        <f t="shared" si="48"/>
        <v>458.84000000000015</v>
      </c>
      <c r="G1034" t="s">
        <v>8218</v>
      </c>
      <c r="H1034" t="s">
        <v>8223</v>
      </c>
      <c r="I1034" t="s">
        <v>8245</v>
      </c>
      <c r="J1034">
        <v>1466697625</v>
      </c>
      <c r="K1034">
        <v>1464105625</v>
      </c>
      <c r="L1034" t="b">
        <v>0</v>
      </c>
      <c r="M1034">
        <v>96</v>
      </c>
      <c r="N1034" t="b">
        <v>1</v>
      </c>
      <c r="O1034" t="s">
        <v>8278</v>
      </c>
      <c r="P1034">
        <f t="shared" si="49"/>
        <v>2016</v>
      </c>
      <c r="Q1034" s="11">
        <f t="shared" si="50"/>
        <v>42514.666956018518</v>
      </c>
    </row>
    <row r="1035" spans="1:17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s="8">
        <f t="shared" si="48"/>
        <v>38</v>
      </c>
      <c r="G1035" t="s">
        <v>8218</v>
      </c>
      <c r="H1035" t="s">
        <v>8224</v>
      </c>
      <c r="I1035" t="s">
        <v>8246</v>
      </c>
      <c r="J1035">
        <v>1481564080</v>
      </c>
      <c r="K1035">
        <v>1479144880</v>
      </c>
      <c r="L1035" t="b">
        <v>0</v>
      </c>
      <c r="M1035">
        <v>27</v>
      </c>
      <c r="N1035" t="b">
        <v>1</v>
      </c>
      <c r="O1035" t="s">
        <v>8278</v>
      </c>
      <c r="P1035">
        <f t="shared" si="49"/>
        <v>2016</v>
      </c>
      <c r="Q1035" s="11">
        <f t="shared" si="50"/>
        <v>42688.732407407413</v>
      </c>
    </row>
    <row r="1036" spans="1:17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s="8">
        <f t="shared" si="48"/>
        <v>1500.0900000000001</v>
      </c>
      <c r="G1036" t="s">
        <v>8218</v>
      </c>
      <c r="H1036" t="s">
        <v>8223</v>
      </c>
      <c r="I1036" t="s">
        <v>8245</v>
      </c>
      <c r="J1036">
        <v>1470369540</v>
      </c>
      <c r="K1036">
        <v>1467604804</v>
      </c>
      <c r="L1036" t="b">
        <v>0</v>
      </c>
      <c r="M1036">
        <v>166</v>
      </c>
      <c r="N1036" t="b">
        <v>1</v>
      </c>
      <c r="O1036" t="s">
        <v>8278</v>
      </c>
      <c r="P1036">
        <f t="shared" si="49"/>
        <v>2016</v>
      </c>
      <c r="Q1036" s="11">
        <f t="shared" si="50"/>
        <v>42555.166712962964</v>
      </c>
    </row>
    <row r="1037" spans="1:17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s="8">
        <f t="shared" si="48"/>
        <v>352</v>
      </c>
      <c r="G1037" t="s">
        <v>8218</v>
      </c>
      <c r="H1037" t="s">
        <v>8223</v>
      </c>
      <c r="I1037" t="s">
        <v>8245</v>
      </c>
      <c r="J1037">
        <v>1423668220</v>
      </c>
      <c r="K1037">
        <v>1421076220</v>
      </c>
      <c r="L1037" t="b">
        <v>0</v>
      </c>
      <c r="M1037">
        <v>76</v>
      </c>
      <c r="N1037" t="b">
        <v>1</v>
      </c>
      <c r="O1037" t="s">
        <v>8278</v>
      </c>
      <c r="P1037">
        <f t="shared" si="49"/>
        <v>2015</v>
      </c>
      <c r="Q1037" s="11">
        <f t="shared" si="50"/>
        <v>42016.641435185185</v>
      </c>
    </row>
    <row r="1038" spans="1:17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s="8">
        <f t="shared" si="48"/>
        <v>556.22000000000025</v>
      </c>
      <c r="G1038" t="s">
        <v>8218</v>
      </c>
      <c r="H1038" t="s">
        <v>8223</v>
      </c>
      <c r="I1038" t="s">
        <v>8245</v>
      </c>
      <c r="J1038">
        <v>1357545600</v>
      </c>
      <c r="K1038">
        <v>1354790790</v>
      </c>
      <c r="L1038" t="b">
        <v>0</v>
      </c>
      <c r="M1038">
        <v>211</v>
      </c>
      <c r="N1038" t="b">
        <v>1</v>
      </c>
      <c r="O1038" t="s">
        <v>8278</v>
      </c>
      <c r="P1038">
        <f t="shared" si="49"/>
        <v>2012</v>
      </c>
      <c r="Q1038" s="11">
        <f t="shared" si="50"/>
        <v>41249.448958333334</v>
      </c>
    </row>
    <row r="1039" spans="1:17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s="8">
        <f t="shared" si="48"/>
        <v>21</v>
      </c>
      <c r="G1039" t="s">
        <v>8218</v>
      </c>
      <c r="H1039" t="s">
        <v>8223</v>
      </c>
      <c r="I1039" t="s">
        <v>8245</v>
      </c>
      <c r="J1039">
        <v>1431925200</v>
      </c>
      <c r="K1039">
        <v>1429991062</v>
      </c>
      <c r="L1039" t="b">
        <v>0</v>
      </c>
      <c r="M1039">
        <v>21</v>
      </c>
      <c r="N1039" t="b">
        <v>1</v>
      </c>
      <c r="O1039" t="s">
        <v>8278</v>
      </c>
      <c r="P1039">
        <f t="shared" si="49"/>
        <v>2015</v>
      </c>
      <c r="Q1039" s="11">
        <f t="shared" si="50"/>
        <v>42119.822476851856</v>
      </c>
    </row>
    <row r="1040" spans="1:17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s="8">
        <f t="shared" si="48"/>
        <v>680</v>
      </c>
      <c r="G1040" t="s">
        <v>8218</v>
      </c>
      <c r="H1040" t="s">
        <v>8223</v>
      </c>
      <c r="I1040" t="s">
        <v>8245</v>
      </c>
      <c r="J1040">
        <v>1458362023</v>
      </c>
      <c r="K1040">
        <v>1455773623</v>
      </c>
      <c r="L1040" t="b">
        <v>0</v>
      </c>
      <c r="M1040">
        <v>61</v>
      </c>
      <c r="N1040" t="b">
        <v>1</v>
      </c>
      <c r="O1040" t="s">
        <v>8278</v>
      </c>
      <c r="P1040">
        <f t="shared" si="49"/>
        <v>2016</v>
      </c>
      <c r="Q1040" s="11">
        <f t="shared" si="50"/>
        <v>42418.231747685189</v>
      </c>
    </row>
    <row r="1041" spans="1:17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s="8">
        <f t="shared" si="48"/>
        <v>141</v>
      </c>
      <c r="G1041" t="s">
        <v>8218</v>
      </c>
      <c r="H1041" t="s">
        <v>8223</v>
      </c>
      <c r="I1041" t="s">
        <v>8245</v>
      </c>
      <c r="J1041">
        <v>1481615940</v>
      </c>
      <c r="K1041">
        <v>1479436646</v>
      </c>
      <c r="L1041" t="b">
        <v>0</v>
      </c>
      <c r="M1041">
        <v>30</v>
      </c>
      <c r="N1041" t="b">
        <v>1</v>
      </c>
      <c r="O1041" t="s">
        <v>8278</v>
      </c>
      <c r="P1041">
        <f t="shared" si="49"/>
        <v>2016</v>
      </c>
      <c r="Q1041" s="11">
        <f t="shared" si="50"/>
        <v>42692.109328703707</v>
      </c>
    </row>
    <row r="1042" spans="1:17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s="8">
        <f t="shared" si="48"/>
        <v>-84750</v>
      </c>
      <c r="G1042" t="s">
        <v>8219</v>
      </c>
      <c r="H1042" t="s">
        <v>8223</v>
      </c>
      <c r="I1042" t="s">
        <v>8245</v>
      </c>
      <c r="J1042">
        <v>1472317209</v>
      </c>
      <c r="K1042">
        <v>1469725209</v>
      </c>
      <c r="L1042" t="b">
        <v>0</v>
      </c>
      <c r="M1042">
        <v>1</v>
      </c>
      <c r="N1042" t="b">
        <v>0</v>
      </c>
      <c r="O1042" t="s">
        <v>8279</v>
      </c>
      <c r="P1042">
        <f t="shared" si="49"/>
        <v>2016</v>
      </c>
      <c r="Q1042" s="11">
        <f t="shared" si="50"/>
        <v>42579.708437499998</v>
      </c>
    </row>
    <row r="1043" spans="1:17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s="8">
        <f t="shared" si="48"/>
        <v>-50</v>
      </c>
      <c r="G1043" t="s">
        <v>8219</v>
      </c>
      <c r="H1043" t="s">
        <v>8223</v>
      </c>
      <c r="I1043" t="s">
        <v>8245</v>
      </c>
      <c r="J1043">
        <v>1406769992</v>
      </c>
      <c r="K1043">
        <v>1405041992</v>
      </c>
      <c r="L1043" t="b">
        <v>0</v>
      </c>
      <c r="M1043">
        <v>0</v>
      </c>
      <c r="N1043" t="b">
        <v>0</v>
      </c>
      <c r="O1043" t="s">
        <v>8279</v>
      </c>
      <c r="P1043">
        <f t="shared" si="49"/>
        <v>2014</v>
      </c>
      <c r="Q1043" s="11">
        <f t="shared" si="50"/>
        <v>41831.060092592597</v>
      </c>
    </row>
    <row r="1044" spans="1:17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s="8">
        <f t="shared" si="48"/>
        <v>-640</v>
      </c>
      <c r="G1044" t="s">
        <v>8219</v>
      </c>
      <c r="H1044" t="s">
        <v>8223</v>
      </c>
      <c r="I1044" t="s">
        <v>8245</v>
      </c>
      <c r="J1044">
        <v>1410516000</v>
      </c>
      <c r="K1044">
        <v>1406824948</v>
      </c>
      <c r="L1044" t="b">
        <v>0</v>
      </c>
      <c r="M1044">
        <v>1</v>
      </c>
      <c r="N1044" t="b">
        <v>0</v>
      </c>
      <c r="O1044" t="s">
        <v>8279</v>
      </c>
      <c r="P1044">
        <f t="shared" si="49"/>
        <v>2014</v>
      </c>
      <c r="Q1044" s="11">
        <f t="shared" si="50"/>
        <v>41851.696157407408</v>
      </c>
    </row>
    <row r="1045" spans="1:17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s="8">
        <f t="shared" si="48"/>
        <v>-91463</v>
      </c>
      <c r="G1045" t="s">
        <v>8219</v>
      </c>
      <c r="H1045" t="s">
        <v>8223</v>
      </c>
      <c r="I1045" t="s">
        <v>8245</v>
      </c>
      <c r="J1045">
        <v>1432101855</v>
      </c>
      <c r="K1045">
        <v>1429509855</v>
      </c>
      <c r="L1045" t="b">
        <v>0</v>
      </c>
      <c r="M1045">
        <v>292</v>
      </c>
      <c r="N1045" t="b">
        <v>0</v>
      </c>
      <c r="O1045" t="s">
        <v>8279</v>
      </c>
      <c r="P1045">
        <f t="shared" si="49"/>
        <v>2015</v>
      </c>
      <c r="Q1045" s="11">
        <f t="shared" si="50"/>
        <v>42114.252951388888</v>
      </c>
    </row>
    <row r="1046" spans="1:17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s="8">
        <f t="shared" si="48"/>
        <v>-6994</v>
      </c>
      <c r="G1046" t="s">
        <v>8219</v>
      </c>
      <c r="H1046" t="s">
        <v>8223</v>
      </c>
      <c r="I1046" t="s">
        <v>8245</v>
      </c>
      <c r="J1046">
        <v>1425587220</v>
      </c>
      <c r="K1046">
        <v>1420668801</v>
      </c>
      <c r="L1046" t="b">
        <v>0</v>
      </c>
      <c r="M1046">
        <v>2</v>
      </c>
      <c r="N1046" t="b">
        <v>0</v>
      </c>
      <c r="O1046" t="s">
        <v>8279</v>
      </c>
      <c r="P1046">
        <f t="shared" si="49"/>
        <v>2015</v>
      </c>
      <c r="Q1046" s="11">
        <f t="shared" si="50"/>
        <v>42011.925937499997</v>
      </c>
    </row>
    <row r="1047" spans="1:17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s="8">
        <f t="shared" si="48"/>
        <v>-9734</v>
      </c>
      <c r="G1047" t="s">
        <v>8219</v>
      </c>
      <c r="H1047" t="s">
        <v>8223</v>
      </c>
      <c r="I1047" t="s">
        <v>8245</v>
      </c>
      <c r="J1047">
        <v>1408827550</v>
      </c>
      <c r="K1047">
        <v>1406235550</v>
      </c>
      <c r="L1047" t="b">
        <v>0</v>
      </c>
      <c r="M1047">
        <v>8</v>
      </c>
      <c r="N1047" t="b">
        <v>0</v>
      </c>
      <c r="O1047" t="s">
        <v>8279</v>
      </c>
      <c r="P1047">
        <f t="shared" si="49"/>
        <v>2014</v>
      </c>
      <c r="Q1047" s="11">
        <f t="shared" si="50"/>
        <v>41844.874421296299</v>
      </c>
    </row>
    <row r="1048" spans="1:17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s="8">
        <f t="shared" si="48"/>
        <v>-3000</v>
      </c>
      <c r="G1048" t="s">
        <v>8219</v>
      </c>
      <c r="H1048" t="s">
        <v>8235</v>
      </c>
      <c r="I1048" t="s">
        <v>8248</v>
      </c>
      <c r="J1048">
        <v>1451161560</v>
      </c>
      <c r="K1048">
        <v>1447273560</v>
      </c>
      <c r="L1048" t="b">
        <v>0</v>
      </c>
      <c r="M1048">
        <v>0</v>
      </c>
      <c r="N1048" t="b">
        <v>0</v>
      </c>
      <c r="O1048" t="s">
        <v>8279</v>
      </c>
      <c r="P1048">
        <f t="shared" si="49"/>
        <v>2015</v>
      </c>
      <c r="Q1048" s="11">
        <f t="shared" si="50"/>
        <v>42319.851388888885</v>
      </c>
    </row>
    <row r="1049" spans="1:17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s="8">
        <f t="shared" si="48"/>
        <v>-1999</v>
      </c>
      <c r="G1049" t="s">
        <v>8219</v>
      </c>
      <c r="H1049" t="s">
        <v>8223</v>
      </c>
      <c r="I1049" t="s">
        <v>8245</v>
      </c>
      <c r="J1049">
        <v>1415219915</v>
      </c>
      <c r="K1049">
        <v>1412624315</v>
      </c>
      <c r="L1049" t="b">
        <v>0</v>
      </c>
      <c r="M1049">
        <v>1</v>
      </c>
      <c r="N1049" t="b">
        <v>0</v>
      </c>
      <c r="O1049" t="s">
        <v>8279</v>
      </c>
      <c r="P1049">
        <f t="shared" si="49"/>
        <v>2014</v>
      </c>
      <c r="Q1049" s="11">
        <f t="shared" si="50"/>
        <v>41918.818460648145</v>
      </c>
    </row>
    <row r="1050" spans="1:17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s="8">
        <f t="shared" si="48"/>
        <v>-14788</v>
      </c>
      <c r="G1050" t="s">
        <v>8219</v>
      </c>
      <c r="H1050" t="s">
        <v>8223</v>
      </c>
      <c r="I1050" t="s">
        <v>8245</v>
      </c>
      <c r="J1050">
        <v>1474766189</v>
      </c>
      <c r="K1050">
        <v>1471310189</v>
      </c>
      <c r="L1050" t="b">
        <v>0</v>
      </c>
      <c r="M1050">
        <v>4</v>
      </c>
      <c r="N1050" t="b">
        <v>0</v>
      </c>
      <c r="O1050" t="s">
        <v>8279</v>
      </c>
      <c r="P1050">
        <f t="shared" si="49"/>
        <v>2016</v>
      </c>
      <c r="Q1050" s="11">
        <f t="shared" si="50"/>
        <v>42598.053113425922</v>
      </c>
    </row>
    <row r="1051" spans="1:17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s="8">
        <f t="shared" si="48"/>
        <v>-12000</v>
      </c>
      <c r="G1051" t="s">
        <v>8219</v>
      </c>
      <c r="H1051" t="s">
        <v>8223</v>
      </c>
      <c r="I1051" t="s">
        <v>8245</v>
      </c>
      <c r="J1051">
        <v>1455272445</v>
      </c>
      <c r="K1051">
        <v>1452680445</v>
      </c>
      <c r="L1051" t="b">
        <v>0</v>
      </c>
      <c r="M1051">
        <v>0</v>
      </c>
      <c r="N1051" t="b">
        <v>0</v>
      </c>
      <c r="O1051" t="s">
        <v>8279</v>
      </c>
      <c r="P1051">
        <f t="shared" si="49"/>
        <v>2016</v>
      </c>
      <c r="Q1051" s="11">
        <f t="shared" si="50"/>
        <v>42382.431076388893</v>
      </c>
    </row>
    <row r="1052" spans="1:17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s="8">
        <f t="shared" si="48"/>
        <v>-2500</v>
      </c>
      <c r="G1052" t="s">
        <v>8219</v>
      </c>
      <c r="H1052" t="s">
        <v>8223</v>
      </c>
      <c r="I1052" t="s">
        <v>8245</v>
      </c>
      <c r="J1052">
        <v>1442257677</v>
      </c>
      <c r="K1052">
        <v>1439665677</v>
      </c>
      <c r="L1052" t="b">
        <v>0</v>
      </c>
      <c r="M1052">
        <v>0</v>
      </c>
      <c r="N1052" t="b">
        <v>0</v>
      </c>
      <c r="O1052" t="s">
        <v>8279</v>
      </c>
      <c r="P1052">
        <f t="shared" si="49"/>
        <v>2015</v>
      </c>
      <c r="Q1052" s="11">
        <f t="shared" si="50"/>
        <v>42231.7971875</v>
      </c>
    </row>
    <row r="1053" spans="1:17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s="8">
        <f t="shared" si="48"/>
        <v>-500</v>
      </c>
      <c r="G1053" t="s">
        <v>8219</v>
      </c>
      <c r="H1053" t="s">
        <v>8223</v>
      </c>
      <c r="I1053" t="s">
        <v>8245</v>
      </c>
      <c r="J1053">
        <v>1409098825</v>
      </c>
      <c r="K1053">
        <v>1406679625</v>
      </c>
      <c r="L1053" t="b">
        <v>0</v>
      </c>
      <c r="M1053">
        <v>0</v>
      </c>
      <c r="N1053" t="b">
        <v>0</v>
      </c>
      <c r="O1053" t="s">
        <v>8279</v>
      </c>
      <c r="P1053">
        <f t="shared" si="49"/>
        <v>2014</v>
      </c>
      <c r="Q1053" s="11">
        <f t="shared" si="50"/>
        <v>41850.014178240745</v>
      </c>
    </row>
    <row r="1054" spans="1:17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s="8">
        <f t="shared" si="48"/>
        <v>-4336</v>
      </c>
      <c r="G1054" t="s">
        <v>8219</v>
      </c>
      <c r="H1054" t="s">
        <v>8223</v>
      </c>
      <c r="I1054" t="s">
        <v>8245</v>
      </c>
      <c r="J1054">
        <v>1465243740</v>
      </c>
      <c r="K1054">
        <v>1461438495</v>
      </c>
      <c r="L1054" t="b">
        <v>0</v>
      </c>
      <c r="M1054">
        <v>0</v>
      </c>
      <c r="N1054" t="b">
        <v>0</v>
      </c>
      <c r="O1054" t="s">
        <v>8279</v>
      </c>
      <c r="P1054">
        <f t="shared" si="49"/>
        <v>2016</v>
      </c>
      <c r="Q1054" s="11">
        <f t="shared" si="50"/>
        <v>42483.797395833331</v>
      </c>
    </row>
    <row r="1055" spans="1:17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s="8">
        <f t="shared" si="48"/>
        <v>-1485</v>
      </c>
      <c r="G1055" t="s">
        <v>8219</v>
      </c>
      <c r="H1055" t="s">
        <v>8223</v>
      </c>
      <c r="I1055" t="s">
        <v>8245</v>
      </c>
      <c r="J1055">
        <v>1488773332</v>
      </c>
      <c r="K1055">
        <v>1486613332</v>
      </c>
      <c r="L1055" t="b">
        <v>0</v>
      </c>
      <c r="M1055">
        <v>1</v>
      </c>
      <c r="N1055" t="b">
        <v>0</v>
      </c>
      <c r="O1055" t="s">
        <v>8279</v>
      </c>
      <c r="P1055">
        <f t="shared" si="49"/>
        <v>2017</v>
      </c>
      <c r="Q1055" s="11">
        <f t="shared" si="50"/>
        <v>42775.172824074078</v>
      </c>
    </row>
    <row r="1056" spans="1:17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s="8">
        <f t="shared" si="48"/>
        <v>-2500</v>
      </c>
      <c r="G1056" t="s">
        <v>8219</v>
      </c>
      <c r="H1056" t="s">
        <v>8223</v>
      </c>
      <c r="I1056" t="s">
        <v>8245</v>
      </c>
      <c r="J1056">
        <v>1407708000</v>
      </c>
      <c r="K1056">
        <v>1405110399</v>
      </c>
      <c r="L1056" t="b">
        <v>0</v>
      </c>
      <c r="M1056">
        <v>0</v>
      </c>
      <c r="N1056" t="b">
        <v>0</v>
      </c>
      <c r="O1056" t="s">
        <v>8279</v>
      </c>
      <c r="P1056">
        <f t="shared" si="49"/>
        <v>2014</v>
      </c>
      <c r="Q1056" s="11">
        <f t="shared" si="50"/>
        <v>41831.851840277777</v>
      </c>
    </row>
    <row r="1057" spans="1:17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s="8">
        <f t="shared" si="48"/>
        <v>-3500</v>
      </c>
      <c r="G1057" t="s">
        <v>8219</v>
      </c>
      <c r="H1057" t="s">
        <v>8223</v>
      </c>
      <c r="I1057" t="s">
        <v>8245</v>
      </c>
      <c r="J1057">
        <v>1457394545</v>
      </c>
      <c r="K1057">
        <v>1454802545</v>
      </c>
      <c r="L1057" t="b">
        <v>0</v>
      </c>
      <c r="M1057">
        <v>0</v>
      </c>
      <c r="N1057" t="b">
        <v>0</v>
      </c>
      <c r="O1057" t="s">
        <v>8279</v>
      </c>
      <c r="P1057">
        <f t="shared" si="49"/>
        <v>2016</v>
      </c>
      <c r="Q1057" s="11">
        <f t="shared" si="50"/>
        <v>42406.992418981477</v>
      </c>
    </row>
    <row r="1058" spans="1:17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s="8">
        <f t="shared" si="48"/>
        <v>-10000</v>
      </c>
      <c r="G1058" t="s">
        <v>8219</v>
      </c>
      <c r="H1058" t="s">
        <v>8223</v>
      </c>
      <c r="I1058" t="s">
        <v>8245</v>
      </c>
      <c r="J1058">
        <v>1429892177</v>
      </c>
      <c r="K1058">
        <v>1424711777</v>
      </c>
      <c r="L1058" t="b">
        <v>0</v>
      </c>
      <c r="M1058">
        <v>0</v>
      </c>
      <c r="N1058" t="b">
        <v>0</v>
      </c>
      <c r="O1058" t="s">
        <v>8279</v>
      </c>
      <c r="P1058">
        <f t="shared" si="49"/>
        <v>2015</v>
      </c>
      <c r="Q1058" s="11">
        <f t="shared" si="50"/>
        <v>42058.719641203701</v>
      </c>
    </row>
    <row r="1059" spans="1:17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s="8">
        <f t="shared" si="48"/>
        <v>-10000</v>
      </c>
      <c r="G1059" t="s">
        <v>8219</v>
      </c>
      <c r="H1059" t="s">
        <v>8223</v>
      </c>
      <c r="I1059" t="s">
        <v>8245</v>
      </c>
      <c r="J1059">
        <v>1480888483</v>
      </c>
      <c r="K1059">
        <v>1478292883</v>
      </c>
      <c r="L1059" t="b">
        <v>0</v>
      </c>
      <c r="M1059">
        <v>0</v>
      </c>
      <c r="N1059" t="b">
        <v>0</v>
      </c>
      <c r="O1059" t="s">
        <v>8279</v>
      </c>
      <c r="P1059">
        <f t="shared" si="49"/>
        <v>2016</v>
      </c>
      <c r="Q1059" s="11">
        <f t="shared" si="50"/>
        <v>42678.871331018512</v>
      </c>
    </row>
    <row r="1060" spans="1:17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s="8">
        <f t="shared" si="48"/>
        <v>-40000</v>
      </c>
      <c r="G1060" t="s">
        <v>8219</v>
      </c>
      <c r="H1060" t="s">
        <v>8223</v>
      </c>
      <c r="I1060" t="s">
        <v>8245</v>
      </c>
      <c r="J1060">
        <v>1427328000</v>
      </c>
      <c r="K1060">
        <v>1423777043</v>
      </c>
      <c r="L1060" t="b">
        <v>0</v>
      </c>
      <c r="M1060">
        <v>0</v>
      </c>
      <c r="N1060" t="b">
        <v>0</v>
      </c>
      <c r="O1060" t="s">
        <v>8279</v>
      </c>
      <c r="P1060">
        <f t="shared" si="49"/>
        <v>2015</v>
      </c>
      <c r="Q1060" s="11">
        <f t="shared" si="50"/>
        <v>42047.900960648149</v>
      </c>
    </row>
    <row r="1061" spans="1:17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s="8">
        <f t="shared" si="48"/>
        <v>-1100</v>
      </c>
      <c r="G1061" t="s">
        <v>8219</v>
      </c>
      <c r="H1061" t="s">
        <v>8223</v>
      </c>
      <c r="I1061" t="s">
        <v>8245</v>
      </c>
      <c r="J1061">
        <v>1426269456</v>
      </c>
      <c r="K1061">
        <v>1423681056</v>
      </c>
      <c r="L1061" t="b">
        <v>0</v>
      </c>
      <c r="M1061">
        <v>0</v>
      </c>
      <c r="N1061" t="b">
        <v>0</v>
      </c>
      <c r="O1061" t="s">
        <v>8279</v>
      </c>
      <c r="P1061">
        <f t="shared" si="49"/>
        <v>2015</v>
      </c>
      <c r="Q1061" s="11">
        <f t="shared" si="50"/>
        <v>42046.79</v>
      </c>
    </row>
    <row r="1062" spans="1:17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s="8">
        <f t="shared" si="48"/>
        <v>-4950</v>
      </c>
      <c r="G1062" t="s">
        <v>8219</v>
      </c>
      <c r="H1062" t="s">
        <v>8223</v>
      </c>
      <c r="I1062" t="s">
        <v>8245</v>
      </c>
      <c r="J1062">
        <v>1429134893</v>
      </c>
      <c r="K1062">
        <v>1426542893</v>
      </c>
      <c r="L1062" t="b">
        <v>0</v>
      </c>
      <c r="M1062">
        <v>1</v>
      </c>
      <c r="N1062" t="b">
        <v>0</v>
      </c>
      <c r="O1062" t="s">
        <v>8279</v>
      </c>
      <c r="P1062">
        <f t="shared" si="49"/>
        <v>2015</v>
      </c>
      <c r="Q1062" s="11">
        <f t="shared" si="50"/>
        <v>42079.913113425922</v>
      </c>
    </row>
    <row r="1063" spans="1:17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s="8">
        <f t="shared" si="48"/>
        <v>-4000</v>
      </c>
      <c r="G1063" t="s">
        <v>8219</v>
      </c>
      <c r="H1063" t="s">
        <v>8223</v>
      </c>
      <c r="I1063" t="s">
        <v>8245</v>
      </c>
      <c r="J1063">
        <v>1462150800</v>
      </c>
      <c r="K1063">
        <v>1456987108</v>
      </c>
      <c r="L1063" t="b">
        <v>0</v>
      </c>
      <c r="M1063">
        <v>0</v>
      </c>
      <c r="N1063" t="b">
        <v>0</v>
      </c>
      <c r="O1063" t="s">
        <v>8279</v>
      </c>
      <c r="P1063">
        <f t="shared" si="49"/>
        <v>2016</v>
      </c>
      <c r="Q1063" s="11">
        <f t="shared" si="50"/>
        <v>42432.276712962965</v>
      </c>
    </row>
    <row r="1064" spans="1:17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s="8">
        <f t="shared" si="48"/>
        <v>-9</v>
      </c>
      <c r="G1064" t="s">
        <v>8219</v>
      </c>
      <c r="H1064" t="s">
        <v>8223</v>
      </c>
      <c r="I1064" t="s">
        <v>8245</v>
      </c>
      <c r="J1064">
        <v>1468351341</v>
      </c>
      <c r="K1064">
        <v>1467746541</v>
      </c>
      <c r="L1064" t="b">
        <v>0</v>
      </c>
      <c r="M1064">
        <v>4</v>
      </c>
      <c r="N1064" t="b">
        <v>0</v>
      </c>
      <c r="O1064" t="s">
        <v>8279</v>
      </c>
      <c r="P1064">
        <f t="shared" si="49"/>
        <v>2016</v>
      </c>
      <c r="Q1064" s="11">
        <f t="shared" si="50"/>
        <v>42556.807187500002</v>
      </c>
    </row>
    <row r="1065" spans="1:17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s="8">
        <f t="shared" si="48"/>
        <v>-1000</v>
      </c>
      <c r="G1065" t="s">
        <v>8219</v>
      </c>
      <c r="H1065" t="s">
        <v>8223</v>
      </c>
      <c r="I1065" t="s">
        <v>8245</v>
      </c>
      <c r="J1065">
        <v>1472604262</v>
      </c>
      <c r="K1065">
        <v>1470012262</v>
      </c>
      <c r="L1065" t="b">
        <v>0</v>
      </c>
      <c r="M1065">
        <v>0</v>
      </c>
      <c r="N1065" t="b">
        <v>0</v>
      </c>
      <c r="O1065" t="s">
        <v>8279</v>
      </c>
      <c r="P1065">
        <f t="shared" si="49"/>
        <v>2016</v>
      </c>
      <c r="Q1065" s="11">
        <f t="shared" si="50"/>
        <v>42583.030810185184</v>
      </c>
    </row>
    <row r="1066" spans="1:17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s="8">
        <f t="shared" si="48"/>
        <v>-81923</v>
      </c>
      <c r="G1066" t="s">
        <v>8220</v>
      </c>
      <c r="H1066" t="s">
        <v>8223</v>
      </c>
      <c r="I1066" t="s">
        <v>8245</v>
      </c>
      <c r="J1066">
        <v>1373174903</v>
      </c>
      <c r="K1066">
        <v>1369286903</v>
      </c>
      <c r="L1066" t="b">
        <v>0</v>
      </c>
      <c r="M1066">
        <v>123</v>
      </c>
      <c r="N1066" t="b">
        <v>0</v>
      </c>
      <c r="O1066" t="s">
        <v>8280</v>
      </c>
      <c r="P1066">
        <f t="shared" si="49"/>
        <v>2013</v>
      </c>
      <c r="Q1066" s="11">
        <f t="shared" si="50"/>
        <v>41417.228043981479</v>
      </c>
    </row>
    <row r="1067" spans="1:17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s="8">
        <f t="shared" si="48"/>
        <v>-2919</v>
      </c>
      <c r="G1067" t="s">
        <v>8220</v>
      </c>
      <c r="H1067" t="s">
        <v>8225</v>
      </c>
      <c r="I1067" t="s">
        <v>8247</v>
      </c>
      <c r="J1067">
        <v>1392800922</v>
      </c>
      <c r="K1067">
        <v>1390381722</v>
      </c>
      <c r="L1067" t="b">
        <v>0</v>
      </c>
      <c r="M1067">
        <v>5</v>
      </c>
      <c r="N1067" t="b">
        <v>0</v>
      </c>
      <c r="O1067" t="s">
        <v>8280</v>
      </c>
      <c r="P1067">
        <f t="shared" si="49"/>
        <v>2014</v>
      </c>
      <c r="Q1067" s="11">
        <f t="shared" si="50"/>
        <v>41661.381041666667</v>
      </c>
    </row>
    <row r="1068" spans="1:17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s="8">
        <f t="shared" si="48"/>
        <v>-144949</v>
      </c>
      <c r="G1068" t="s">
        <v>8220</v>
      </c>
      <c r="H1068" t="s">
        <v>8223</v>
      </c>
      <c r="I1068" t="s">
        <v>8245</v>
      </c>
      <c r="J1068">
        <v>1375657582</v>
      </c>
      <c r="K1068">
        <v>1371769582</v>
      </c>
      <c r="L1068" t="b">
        <v>0</v>
      </c>
      <c r="M1068">
        <v>148</v>
      </c>
      <c r="N1068" t="b">
        <v>0</v>
      </c>
      <c r="O1068" t="s">
        <v>8280</v>
      </c>
      <c r="P1068">
        <f t="shared" si="49"/>
        <v>2013</v>
      </c>
      <c r="Q1068" s="11">
        <f t="shared" si="50"/>
        <v>41445.962754629632</v>
      </c>
    </row>
    <row r="1069" spans="1:17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s="8">
        <f t="shared" si="48"/>
        <v>-370</v>
      </c>
      <c r="G1069" t="s">
        <v>8220</v>
      </c>
      <c r="H1069" t="s">
        <v>8223</v>
      </c>
      <c r="I1069" t="s">
        <v>8245</v>
      </c>
      <c r="J1069">
        <v>1387657931</v>
      </c>
      <c r="K1069">
        <v>1385065931</v>
      </c>
      <c r="L1069" t="b">
        <v>0</v>
      </c>
      <c r="M1069">
        <v>10</v>
      </c>
      <c r="N1069" t="b">
        <v>0</v>
      </c>
      <c r="O1069" t="s">
        <v>8280</v>
      </c>
      <c r="P1069">
        <f t="shared" si="49"/>
        <v>2013</v>
      </c>
      <c r="Q1069" s="11">
        <f t="shared" si="50"/>
        <v>41599.855682870373</v>
      </c>
    </row>
    <row r="1070" spans="1:17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s="8">
        <f t="shared" si="48"/>
        <v>-29955</v>
      </c>
      <c r="G1070" t="s">
        <v>8220</v>
      </c>
      <c r="H1070" t="s">
        <v>8223</v>
      </c>
      <c r="I1070" t="s">
        <v>8245</v>
      </c>
      <c r="J1070">
        <v>1460274864</v>
      </c>
      <c r="K1070">
        <v>1457686464</v>
      </c>
      <c r="L1070" t="b">
        <v>0</v>
      </c>
      <c r="M1070">
        <v>4</v>
      </c>
      <c r="N1070" t="b">
        <v>0</v>
      </c>
      <c r="O1070" t="s">
        <v>8280</v>
      </c>
      <c r="P1070">
        <f t="shared" si="49"/>
        <v>2016</v>
      </c>
      <c r="Q1070" s="11">
        <f t="shared" si="50"/>
        <v>42440.371111111104</v>
      </c>
    </row>
    <row r="1071" spans="1:17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s="8">
        <f t="shared" si="48"/>
        <v>-1350</v>
      </c>
      <c r="G1071" t="s">
        <v>8220</v>
      </c>
      <c r="H1071" t="s">
        <v>8223</v>
      </c>
      <c r="I1071" t="s">
        <v>8245</v>
      </c>
      <c r="J1071">
        <v>1385447459</v>
      </c>
      <c r="K1071">
        <v>1382679059</v>
      </c>
      <c r="L1071" t="b">
        <v>0</v>
      </c>
      <c r="M1071">
        <v>21</v>
      </c>
      <c r="N1071" t="b">
        <v>0</v>
      </c>
      <c r="O1071" t="s">
        <v>8280</v>
      </c>
      <c r="P1071">
        <f t="shared" si="49"/>
        <v>2013</v>
      </c>
      <c r="Q1071" s="11">
        <f t="shared" si="50"/>
        <v>41572.229849537034</v>
      </c>
    </row>
    <row r="1072" spans="1:17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s="8">
        <f t="shared" si="48"/>
        <v>-9930</v>
      </c>
      <c r="G1072" t="s">
        <v>8220</v>
      </c>
      <c r="H1072" t="s">
        <v>8223</v>
      </c>
      <c r="I1072" t="s">
        <v>8245</v>
      </c>
      <c r="J1072">
        <v>1349050622</v>
      </c>
      <c r="K1072">
        <v>1347322622</v>
      </c>
      <c r="L1072" t="b">
        <v>0</v>
      </c>
      <c r="M1072">
        <v>2</v>
      </c>
      <c r="N1072" t="b">
        <v>0</v>
      </c>
      <c r="O1072" t="s">
        <v>8280</v>
      </c>
      <c r="P1072">
        <f t="shared" si="49"/>
        <v>2012</v>
      </c>
      <c r="Q1072" s="11">
        <f t="shared" si="50"/>
        <v>41163.011828703704</v>
      </c>
    </row>
    <row r="1073" spans="1:17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s="8">
        <f t="shared" si="48"/>
        <v>-100</v>
      </c>
      <c r="G1073" t="s">
        <v>8220</v>
      </c>
      <c r="H1073" t="s">
        <v>8233</v>
      </c>
      <c r="I1073" t="s">
        <v>8253</v>
      </c>
      <c r="J1073">
        <v>1447787093</v>
      </c>
      <c r="K1073">
        <v>1445191493</v>
      </c>
      <c r="L1073" t="b">
        <v>0</v>
      </c>
      <c r="M1073">
        <v>0</v>
      </c>
      <c r="N1073" t="b">
        <v>0</v>
      </c>
      <c r="O1073" t="s">
        <v>8280</v>
      </c>
      <c r="P1073">
        <f t="shared" si="49"/>
        <v>2015</v>
      </c>
      <c r="Q1073" s="11">
        <f t="shared" si="50"/>
        <v>42295.753391203703</v>
      </c>
    </row>
    <row r="1074" spans="1:17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s="8">
        <f t="shared" si="48"/>
        <v>-74949</v>
      </c>
      <c r="G1074" t="s">
        <v>8220</v>
      </c>
      <c r="H1074" t="s">
        <v>8223</v>
      </c>
      <c r="I1074" t="s">
        <v>8245</v>
      </c>
      <c r="J1074">
        <v>1391630297</v>
      </c>
      <c r="K1074">
        <v>1389038297</v>
      </c>
      <c r="L1074" t="b">
        <v>0</v>
      </c>
      <c r="M1074">
        <v>4</v>
      </c>
      <c r="N1074" t="b">
        <v>0</v>
      </c>
      <c r="O1074" t="s">
        <v>8280</v>
      </c>
      <c r="P1074">
        <f t="shared" si="49"/>
        <v>2014</v>
      </c>
      <c r="Q1074" s="11">
        <f t="shared" si="50"/>
        <v>41645.832141203704</v>
      </c>
    </row>
    <row r="1075" spans="1:17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s="8">
        <f t="shared" si="48"/>
        <v>-740</v>
      </c>
      <c r="G1075" t="s">
        <v>8220</v>
      </c>
      <c r="H1075" t="s">
        <v>8223</v>
      </c>
      <c r="I1075" t="s">
        <v>8245</v>
      </c>
      <c r="J1075">
        <v>1318806541</v>
      </c>
      <c r="K1075">
        <v>1316214541</v>
      </c>
      <c r="L1075" t="b">
        <v>0</v>
      </c>
      <c r="M1075">
        <v>1</v>
      </c>
      <c r="N1075" t="b">
        <v>0</v>
      </c>
      <c r="O1075" t="s">
        <v>8280</v>
      </c>
      <c r="P1075">
        <f t="shared" si="49"/>
        <v>2011</v>
      </c>
      <c r="Q1075" s="11">
        <f t="shared" si="50"/>
        <v>40802.964594907404</v>
      </c>
    </row>
    <row r="1076" spans="1:17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s="8">
        <f t="shared" si="48"/>
        <v>-50593</v>
      </c>
      <c r="G1076" t="s">
        <v>8220</v>
      </c>
      <c r="H1076" t="s">
        <v>8223</v>
      </c>
      <c r="I1076" t="s">
        <v>8245</v>
      </c>
      <c r="J1076">
        <v>1388808545</v>
      </c>
      <c r="K1076">
        <v>1386216545</v>
      </c>
      <c r="L1076" t="b">
        <v>0</v>
      </c>
      <c r="M1076">
        <v>30</v>
      </c>
      <c r="N1076" t="b">
        <v>0</v>
      </c>
      <c r="O1076" t="s">
        <v>8280</v>
      </c>
      <c r="P1076">
        <f t="shared" si="49"/>
        <v>2013</v>
      </c>
      <c r="Q1076" s="11">
        <f t="shared" si="50"/>
        <v>41613.172974537039</v>
      </c>
    </row>
    <row r="1077" spans="1:17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s="8">
        <f t="shared" si="48"/>
        <v>-955</v>
      </c>
      <c r="G1077" t="s">
        <v>8220</v>
      </c>
      <c r="H1077" t="s">
        <v>8223</v>
      </c>
      <c r="I1077" t="s">
        <v>8245</v>
      </c>
      <c r="J1077">
        <v>1336340516</v>
      </c>
      <c r="K1077">
        <v>1333748516</v>
      </c>
      <c r="L1077" t="b">
        <v>0</v>
      </c>
      <c r="M1077">
        <v>3</v>
      </c>
      <c r="N1077" t="b">
        <v>0</v>
      </c>
      <c r="O1077" t="s">
        <v>8280</v>
      </c>
      <c r="P1077">
        <f t="shared" si="49"/>
        <v>2012</v>
      </c>
      <c r="Q1077" s="11">
        <f t="shared" si="50"/>
        <v>41005.904120370367</v>
      </c>
    </row>
    <row r="1078" spans="1:17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s="8">
        <f t="shared" si="48"/>
        <v>-27926</v>
      </c>
      <c r="G1078" t="s">
        <v>8220</v>
      </c>
      <c r="H1078" t="s">
        <v>8223</v>
      </c>
      <c r="I1078" t="s">
        <v>8245</v>
      </c>
      <c r="J1078">
        <v>1410426250</v>
      </c>
      <c r="K1078">
        <v>1405674250</v>
      </c>
      <c r="L1078" t="b">
        <v>0</v>
      </c>
      <c r="M1078">
        <v>975</v>
      </c>
      <c r="N1078" t="b">
        <v>0</v>
      </c>
      <c r="O1078" t="s">
        <v>8280</v>
      </c>
      <c r="P1078">
        <f t="shared" si="49"/>
        <v>2014</v>
      </c>
      <c r="Q1078" s="11">
        <f t="shared" si="50"/>
        <v>41838.377893518518</v>
      </c>
    </row>
    <row r="1079" spans="1:17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s="8">
        <f t="shared" si="48"/>
        <v>-17656</v>
      </c>
      <c r="G1079" t="s">
        <v>8220</v>
      </c>
      <c r="H1079" t="s">
        <v>8223</v>
      </c>
      <c r="I1079" t="s">
        <v>8245</v>
      </c>
      <c r="J1079">
        <v>1452744011</v>
      </c>
      <c r="K1079">
        <v>1450152011</v>
      </c>
      <c r="L1079" t="b">
        <v>0</v>
      </c>
      <c r="M1079">
        <v>167</v>
      </c>
      <c r="N1079" t="b">
        <v>0</v>
      </c>
      <c r="O1079" t="s">
        <v>8280</v>
      </c>
      <c r="P1079">
        <f t="shared" si="49"/>
        <v>2015</v>
      </c>
      <c r="Q1079" s="11">
        <f t="shared" si="50"/>
        <v>42353.16679398148</v>
      </c>
    </row>
    <row r="1080" spans="1:17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s="8">
        <f t="shared" si="48"/>
        <v>-555</v>
      </c>
      <c r="G1080" t="s">
        <v>8220</v>
      </c>
      <c r="H1080" t="s">
        <v>8223</v>
      </c>
      <c r="I1080" t="s">
        <v>8245</v>
      </c>
      <c r="J1080">
        <v>1311309721</v>
      </c>
      <c r="K1080">
        <v>1307421721</v>
      </c>
      <c r="L1080" t="b">
        <v>0</v>
      </c>
      <c r="M1080">
        <v>5</v>
      </c>
      <c r="N1080" t="b">
        <v>0</v>
      </c>
      <c r="O1080" t="s">
        <v>8280</v>
      </c>
      <c r="P1080">
        <f t="shared" si="49"/>
        <v>2011</v>
      </c>
      <c r="Q1080" s="11">
        <f t="shared" si="50"/>
        <v>40701.195844907408</v>
      </c>
    </row>
    <row r="1081" spans="1:17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s="8">
        <f t="shared" si="48"/>
        <v>-25322</v>
      </c>
      <c r="G1081" t="s">
        <v>8220</v>
      </c>
      <c r="H1081" t="s">
        <v>8235</v>
      </c>
      <c r="I1081" t="s">
        <v>8248</v>
      </c>
      <c r="J1081">
        <v>1463232936</v>
      </c>
      <c r="K1081">
        <v>1461072936</v>
      </c>
      <c r="L1081" t="b">
        <v>0</v>
      </c>
      <c r="M1081">
        <v>18</v>
      </c>
      <c r="N1081" t="b">
        <v>0</v>
      </c>
      <c r="O1081" t="s">
        <v>8280</v>
      </c>
      <c r="P1081">
        <f t="shared" si="49"/>
        <v>2016</v>
      </c>
      <c r="Q1081" s="11">
        <f t="shared" si="50"/>
        <v>42479.566388888896</v>
      </c>
    </row>
    <row r="1082" spans="1:17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s="8">
        <f t="shared" si="48"/>
        <v>-18179</v>
      </c>
      <c r="G1082" t="s">
        <v>8220</v>
      </c>
      <c r="H1082" t="s">
        <v>8223</v>
      </c>
      <c r="I1082" t="s">
        <v>8245</v>
      </c>
      <c r="J1082">
        <v>1399778333</v>
      </c>
      <c r="K1082">
        <v>1397186333</v>
      </c>
      <c r="L1082" t="b">
        <v>0</v>
      </c>
      <c r="M1082">
        <v>98</v>
      </c>
      <c r="N1082" t="b">
        <v>0</v>
      </c>
      <c r="O1082" t="s">
        <v>8280</v>
      </c>
      <c r="P1082">
        <f t="shared" si="49"/>
        <v>2014</v>
      </c>
      <c r="Q1082" s="11">
        <f t="shared" si="50"/>
        <v>41740.138113425928</v>
      </c>
    </row>
    <row r="1083" spans="1:17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s="8">
        <f t="shared" si="48"/>
        <v>-67988</v>
      </c>
      <c r="G1083" t="s">
        <v>8220</v>
      </c>
      <c r="H1083" t="s">
        <v>8223</v>
      </c>
      <c r="I1083" t="s">
        <v>8245</v>
      </c>
      <c r="J1083">
        <v>1422483292</v>
      </c>
      <c r="K1083">
        <v>1419891292</v>
      </c>
      <c r="L1083" t="b">
        <v>0</v>
      </c>
      <c r="M1083">
        <v>4</v>
      </c>
      <c r="N1083" t="b">
        <v>0</v>
      </c>
      <c r="O1083" t="s">
        <v>8280</v>
      </c>
      <c r="P1083">
        <f t="shared" si="49"/>
        <v>2014</v>
      </c>
      <c r="Q1083" s="11">
        <f t="shared" si="50"/>
        <v>42002.926990740743</v>
      </c>
    </row>
    <row r="1084" spans="1:17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s="8">
        <f t="shared" si="48"/>
        <v>-9944</v>
      </c>
      <c r="G1084" t="s">
        <v>8220</v>
      </c>
      <c r="H1084" t="s">
        <v>8223</v>
      </c>
      <c r="I1084" t="s">
        <v>8245</v>
      </c>
      <c r="J1084">
        <v>1344635088</v>
      </c>
      <c r="K1084">
        <v>1342043088</v>
      </c>
      <c r="L1084" t="b">
        <v>0</v>
      </c>
      <c r="M1084">
        <v>3</v>
      </c>
      <c r="N1084" t="b">
        <v>0</v>
      </c>
      <c r="O1084" t="s">
        <v>8280</v>
      </c>
      <c r="P1084">
        <f t="shared" si="49"/>
        <v>2012</v>
      </c>
      <c r="Q1084" s="11">
        <f t="shared" si="50"/>
        <v>41101.906111111115</v>
      </c>
    </row>
    <row r="1085" spans="1:17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s="8">
        <f t="shared" si="48"/>
        <v>-49590</v>
      </c>
      <c r="G1085" t="s">
        <v>8220</v>
      </c>
      <c r="H1085" t="s">
        <v>8228</v>
      </c>
      <c r="I1085" t="s">
        <v>8250</v>
      </c>
      <c r="J1085">
        <v>1406994583</v>
      </c>
      <c r="K1085">
        <v>1401810583</v>
      </c>
      <c r="L1085" t="b">
        <v>0</v>
      </c>
      <c r="M1085">
        <v>1</v>
      </c>
      <c r="N1085" t="b">
        <v>0</v>
      </c>
      <c r="O1085" t="s">
        <v>8280</v>
      </c>
      <c r="P1085">
        <f t="shared" si="49"/>
        <v>2014</v>
      </c>
      <c r="Q1085" s="11">
        <f t="shared" si="50"/>
        <v>41793.659525462965</v>
      </c>
    </row>
    <row r="1086" spans="1:17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s="8">
        <f t="shared" si="48"/>
        <v>-550</v>
      </c>
      <c r="G1086" t="s">
        <v>8220</v>
      </c>
      <c r="H1086" t="s">
        <v>8223</v>
      </c>
      <c r="I1086" t="s">
        <v>8245</v>
      </c>
      <c r="J1086">
        <v>1407534804</v>
      </c>
      <c r="K1086">
        <v>1404942804</v>
      </c>
      <c r="L1086" t="b">
        <v>0</v>
      </c>
      <c r="M1086">
        <v>0</v>
      </c>
      <c r="N1086" t="b">
        <v>0</v>
      </c>
      <c r="O1086" t="s">
        <v>8280</v>
      </c>
      <c r="P1086">
        <f t="shared" si="49"/>
        <v>2014</v>
      </c>
      <c r="Q1086" s="11">
        <f t="shared" si="50"/>
        <v>41829.912083333329</v>
      </c>
    </row>
    <row r="1087" spans="1:17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s="8">
        <f t="shared" si="48"/>
        <v>-28974</v>
      </c>
      <c r="G1087" t="s">
        <v>8220</v>
      </c>
      <c r="H1087" t="s">
        <v>8228</v>
      </c>
      <c r="I1087" t="s">
        <v>8250</v>
      </c>
      <c r="J1087">
        <v>1457967975</v>
      </c>
      <c r="K1087">
        <v>1455379575</v>
      </c>
      <c r="L1087" t="b">
        <v>0</v>
      </c>
      <c r="M1087">
        <v>9</v>
      </c>
      <c r="N1087" t="b">
        <v>0</v>
      </c>
      <c r="O1087" t="s">
        <v>8280</v>
      </c>
      <c r="P1087">
        <f t="shared" si="49"/>
        <v>2016</v>
      </c>
      <c r="Q1087" s="11">
        <f t="shared" si="50"/>
        <v>42413.671006944445</v>
      </c>
    </row>
    <row r="1088" spans="1:17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s="8">
        <f t="shared" si="48"/>
        <v>-17985</v>
      </c>
      <c r="G1088" t="s">
        <v>8220</v>
      </c>
      <c r="H1088" t="s">
        <v>8223</v>
      </c>
      <c r="I1088" t="s">
        <v>8245</v>
      </c>
      <c r="J1088">
        <v>1408913291</v>
      </c>
      <c r="K1088">
        <v>1406321291</v>
      </c>
      <c r="L1088" t="b">
        <v>0</v>
      </c>
      <c r="M1088">
        <v>2</v>
      </c>
      <c r="N1088" t="b">
        <v>0</v>
      </c>
      <c r="O1088" t="s">
        <v>8280</v>
      </c>
      <c r="P1088">
        <f t="shared" si="49"/>
        <v>2014</v>
      </c>
      <c r="Q1088" s="11">
        <f t="shared" si="50"/>
        <v>41845.866793981484</v>
      </c>
    </row>
    <row r="1089" spans="1:17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s="8">
        <f t="shared" si="48"/>
        <v>-1100</v>
      </c>
      <c r="G1089" t="s">
        <v>8220</v>
      </c>
      <c r="H1089" t="s">
        <v>8223</v>
      </c>
      <c r="I1089" t="s">
        <v>8245</v>
      </c>
      <c r="J1089">
        <v>1402852087</v>
      </c>
      <c r="K1089">
        <v>1400260087</v>
      </c>
      <c r="L1089" t="b">
        <v>0</v>
      </c>
      <c r="M1089">
        <v>0</v>
      </c>
      <c r="N1089" t="b">
        <v>0</v>
      </c>
      <c r="O1089" t="s">
        <v>8280</v>
      </c>
      <c r="P1089">
        <f t="shared" si="49"/>
        <v>2014</v>
      </c>
      <c r="Q1089" s="11">
        <f t="shared" si="50"/>
        <v>41775.713969907411</v>
      </c>
    </row>
    <row r="1090" spans="1:17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s="8">
        <f t="shared" si="48"/>
        <v>-38617.660000000003</v>
      </c>
      <c r="G1090" t="s">
        <v>8220</v>
      </c>
      <c r="H1090" t="s">
        <v>8223</v>
      </c>
      <c r="I1090" t="s">
        <v>8245</v>
      </c>
      <c r="J1090">
        <v>1398366667</v>
      </c>
      <c r="K1090">
        <v>1395774667</v>
      </c>
      <c r="L1090" t="b">
        <v>0</v>
      </c>
      <c r="M1090">
        <v>147</v>
      </c>
      <c r="N1090" t="b">
        <v>0</v>
      </c>
      <c r="O1090" t="s">
        <v>8280</v>
      </c>
      <c r="P1090">
        <f t="shared" si="49"/>
        <v>2014</v>
      </c>
      <c r="Q1090" s="11">
        <f t="shared" si="50"/>
        <v>41723.799386574072</v>
      </c>
    </row>
    <row r="1091" spans="1:17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s="8">
        <f t="shared" ref="F1091:F1154" si="51">E1091-D1091</f>
        <v>-13826</v>
      </c>
      <c r="G1091" t="s">
        <v>8220</v>
      </c>
      <c r="H1091" t="s">
        <v>8229</v>
      </c>
      <c r="I1091" t="s">
        <v>8248</v>
      </c>
      <c r="J1091">
        <v>1435293175</v>
      </c>
      <c r="K1091">
        <v>1432701175</v>
      </c>
      <c r="L1091" t="b">
        <v>0</v>
      </c>
      <c r="M1091">
        <v>49</v>
      </c>
      <c r="N1091" t="b">
        <v>0</v>
      </c>
      <c r="O1091" t="s">
        <v>8280</v>
      </c>
      <c r="P1091">
        <f t="shared" ref="P1091:P1154" si="52">YEAR(Q1091)</f>
        <v>2015</v>
      </c>
      <c r="Q1091" s="11">
        <f t="shared" ref="Q1091:Q1154" si="53">(((K1091/60)/60)/24)+DATE(1970,1,1)</f>
        <v>42151.189525462964</v>
      </c>
    </row>
    <row r="1092" spans="1:17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s="8">
        <f t="shared" si="51"/>
        <v>-12994</v>
      </c>
      <c r="G1092" t="s">
        <v>8220</v>
      </c>
      <c r="H1092" t="s">
        <v>8225</v>
      </c>
      <c r="I1092" t="s">
        <v>8247</v>
      </c>
      <c r="J1092">
        <v>1432873653</v>
      </c>
      <c r="K1092">
        <v>1430281653</v>
      </c>
      <c r="L1092" t="b">
        <v>0</v>
      </c>
      <c r="M1092">
        <v>1</v>
      </c>
      <c r="N1092" t="b">
        <v>0</v>
      </c>
      <c r="O1092" t="s">
        <v>8280</v>
      </c>
      <c r="P1092">
        <f t="shared" si="52"/>
        <v>2015</v>
      </c>
      <c r="Q1092" s="11">
        <f t="shared" si="53"/>
        <v>42123.185798611114</v>
      </c>
    </row>
    <row r="1093" spans="1:17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s="8">
        <f t="shared" si="51"/>
        <v>-175</v>
      </c>
      <c r="G1093" t="s">
        <v>8220</v>
      </c>
      <c r="H1093" t="s">
        <v>8224</v>
      </c>
      <c r="I1093" t="s">
        <v>8246</v>
      </c>
      <c r="J1093">
        <v>1460313672</v>
      </c>
      <c r="K1093">
        <v>1457725272</v>
      </c>
      <c r="L1093" t="b">
        <v>0</v>
      </c>
      <c r="M1093">
        <v>2</v>
      </c>
      <c r="N1093" t="b">
        <v>0</v>
      </c>
      <c r="O1093" t="s">
        <v>8280</v>
      </c>
      <c r="P1093">
        <f t="shared" si="52"/>
        <v>2016</v>
      </c>
      <c r="Q1093" s="11">
        <f t="shared" si="53"/>
        <v>42440.820277777777</v>
      </c>
    </row>
    <row r="1094" spans="1:17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s="8">
        <f t="shared" si="51"/>
        <v>-1979</v>
      </c>
      <c r="G1094" t="s">
        <v>8220</v>
      </c>
      <c r="H1094" t="s">
        <v>8223</v>
      </c>
      <c r="I1094" t="s">
        <v>8245</v>
      </c>
      <c r="J1094">
        <v>1357432638</v>
      </c>
      <c r="K1094">
        <v>1354840638</v>
      </c>
      <c r="L1094" t="b">
        <v>0</v>
      </c>
      <c r="M1094">
        <v>7</v>
      </c>
      <c r="N1094" t="b">
        <v>0</v>
      </c>
      <c r="O1094" t="s">
        <v>8280</v>
      </c>
      <c r="P1094">
        <f t="shared" si="52"/>
        <v>2012</v>
      </c>
      <c r="Q1094" s="11">
        <f t="shared" si="53"/>
        <v>41250.025902777779</v>
      </c>
    </row>
    <row r="1095" spans="1:17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s="8">
        <f t="shared" si="51"/>
        <v>-257.75</v>
      </c>
      <c r="G1095" t="s">
        <v>8220</v>
      </c>
      <c r="H1095" t="s">
        <v>8228</v>
      </c>
      <c r="I1095" t="s">
        <v>8250</v>
      </c>
      <c r="J1095">
        <v>1455232937</v>
      </c>
      <c r="K1095">
        <v>1453936937</v>
      </c>
      <c r="L1095" t="b">
        <v>0</v>
      </c>
      <c r="M1095">
        <v>4</v>
      </c>
      <c r="N1095" t="b">
        <v>0</v>
      </c>
      <c r="O1095" t="s">
        <v>8280</v>
      </c>
      <c r="P1095">
        <f t="shared" si="52"/>
        <v>2016</v>
      </c>
      <c r="Q1095" s="11">
        <f t="shared" si="53"/>
        <v>42396.973807870367</v>
      </c>
    </row>
    <row r="1096" spans="1:17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s="8">
        <f t="shared" si="51"/>
        <v>-14705.99</v>
      </c>
      <c r="G1096" t="s">
        <v>8220</v>
      </c>
      <c r="H1096" t="s">
        <v>8223</v>
      </c>
      <c r="I1096" t="s">
        <v>8245</v>
      </c>
      <c r="J1096">
        <v>1318180033</v>
      </c>
      <c r="K1096">
        <v>1315588033</v>
      </c>
      <c r="L1096" t="b">
        <v>0</v>
      </c>
      <c r="M1096">
        <v>27</v>
      </c>
      <c r="N1096" t="b">
        <v>0</v>
      </c>
      <c r="O1096" t="s">
        <v>8280</v>
      </c>
      <c r="P1096">
        <f t="shared" si="52"/>
        <v>2011</v>
      </c>
      <c r="Q1096" s="11">
        <f t="shared" si="53"/>
        <v>40795.713344907403</v>
      </c>
    </row>
    <row r="1097" spans="1:17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s="8">
        <f t="shared" si="51"/>
        <v>-474826</v>
      </c>
      <c r="G1097" t="s">
        <v>8220</v>
      </c>
      <c r="H1097" t="s">
        <v>8223</v>
      </c>
      <c r="I1097" t="s">
        <v>8245</v>
      </c>
      <c r="J1097">
        <v>1377867220</v>
      </c>
      <c r="K1097">
        <v>1375275220</v>
      </c>
      <c r="L1097" t="b">
        <v>0</v>
      </c>
      <c r="M1097">
        <v>94</v>
      </c>
      <c r="N1097" t="b">
        <v>0</v>
      </c>
      <c r="O1097" t="s">
        <v>8280</v>
      </c>
      <c r="P1097">
        <f t="shared" si="52"/>
        <v>2013</v>
      </c>
      <c r="Q1097" s="11">
        <f t="shared" si="53"/>
        <v>41486.537268518521</v>
      </c>
    </row>
    <row r="1098" spans="1:17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s="8">
        <f t="shared" si="51"/>
        <v>-9848</v>
      </c>
      <c r="G1098" t="s">
        <v>8220</v>
      </c>
      <c r="H1098" t="s">
        <v>8223</v>
      </c>
      <c r="I1098" t="s">
        <v>8245</v>
      </c>
      <c r="J1098">
        <v>1412393400</v>
      </c>
      <c r="K1098">
        <v>1409747154</v>
      </c>
      <c r="L1098" t="b">
        <v>0</v>
      </c>
      <c r="M1098">
        <v>29</v>
      </c>
      <c r="N1098" t="b">
        <v>0</v>
      </c>
      <c r="O1098" t="s">
        <v>8280</v>
      </c>
      <c r="P1098">
        <f t="shared" si="52"/>
        <v>2014</v>
      </c>
      <c r="Q1098" s="11">
        <f t="shared" si="53"/>
        <v>41885.51798611111</v>
      </c>
    </row>
    <row r="1099" spans="1:17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s="8">
        <f t="shared" si="51"/>
        <v>-99953</v>
      </c>
      <c r="G1099" t="s">
        <v>8220</v>
      </c>
      <c r="H1099" t="s">
        <v>8223</v>
      </c>
      <c r="I1099" t="s">
        <v>8245</v>
      </c>
      <c r="J1099">
        <v>1393786877</v>
      </c>
      <c r="K1099">
        <v>1390330877</v>
      </c>
      <c r="L1099" t="b">
        <v>0</v>
      </c>
      <c r="M1099">
        <v>7</v>
      </c>
      <c r="N1099" t="b">
        <v>0</v>
      </c>
      <c r="O1099" t="s">
        <v>8280</v>
      </c>
      <c r="P1099">
        <f t="shared" si="52"/>
        <v>2014</v>
      </c>
      <c r="Q1099" s="11">
        <f t="shared" si="53"/>
        <v>41660.792557870373</v>
      </c>
    </row>
    <row r="1100" spans="1:17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s="8">
        <f t="shared" si="51"/>
        <v>-23197</v>
      </c>
      <c r="G1100" t="s">
        <v>8220</v>
      </c>
      <c r="H1100" t="s">
        <v>8223</v>
      </c>
      <c r="I1100" t="s">
        <v>8245</v>
      </c>
      <c r="J1100">
        <v>1397413095</v>
      </c>
      <c r="K1100">
        <v>1394821095</v>
      </c>
      <c r="L1100" t="b">
        <v>0</v>
      </c>
      <c r="M1100">
        <v>22</v>
      </c>
      <c r="N1100" t="b">
        <v>0</v>
      </c>
      <c r="O1100" t="s">
        <v>8280</v>
      </c>
      <c r="P1100">
        <f t="shared" si="52"/>
        <v>2014</v>
      </c>
      <c r="Q1100" s="11">
        <f t="shared" si="53"/>
        <v>41712.762673611112</v>
      </c>
    </row>
    <row r="1101" spans="1:17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s="8">
        <f t="shared" si="51"/>
        <v>-4975</v>
      </c>
      <c r="G1101" t="s">
        <v>8220</v>
      </c>
      <c r="H1101" t="s">
        <v>8224</v>
      </c>
      <c r="I1101" t="s">
        <v>8246</v>
      </c>
      <c r="J1101">
        <v>1431547468</v>
      </c>
      <c r="K1101">
        <v>1428955468</v>
      </c>
      <c r="L1101" t="b">
        <v>0</v>
      </c>
      <c r="M1101">
        <v>1</v>
      </c>
      <c r="N1101" t="b">
        <v>0</v>
      </c>
      <c r="O1101" t="s">
        <v>8280</v>
      </c>
      <c r="P1101">
        <f t="shared" si="52"/>
        <v>2015</v>
      </c>
      <c r="Q1101" s="11">
        <f t="shared" si="53"/>
        <v>42107.836435185185</v>
      </c>
    </row>
    <row r="1102" spans="1:17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s="8">
        <f t="shared" si="51"/>
        <v>-3900</v>
      </c>
      <c r="G1102" t="s">
        <v>8220</v>
      </c>
      <c r="H1102" t="s">
        <v>8235</v>
      </c>
      <c r="I1102" t="s">
        <v>8248</v>
      </c>
      <c r="J1102">
        <v>1455417571</v>
      </c>
      <c r="K1102">
        <v>1452825571</v>
      </c>
      <c r="L1102" t="b">
        <v>0</v>
      </c>
      <c r="M1102">
        <v>10</v>
      </c>
      <c r="N1102" t="b">
        <v>0</v>
      </c>
      <c r="O1102" t="s">
        <v>8280</v>
      </c>
      <c r="P1102">
        <f t="shared" si="52"/>
        <v>2016</v>
      </c>
      <c r="Q1102" s="11">
        <f t="shared" si="53"/>
        <v>42384.110775462963</v>
      </c>
    </row>
    <row r="1103" spans="1:17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s="8">
        <f t="shared" si="51"/>
        <v>-99959</v>
      </c>
      <c r="G1103" t="s">
        <v>8220</v>
      </c>
      <c r="H1103" t="s">
        <v>8223</v>
      </c>
      <c r="I1103" t="s">
        <v>8245</v>
      </c>
      <c r="J1103">
        <v>1468519920</v>
      </c>
      <c r="K1103">
        <v>1466188338</v>
      </c>
      <c r="L1103" t="b">
        <v>0</v>
      </c>
      <c r="M1103">
        <v>6</v>
      </c>
      <c r="N1103" t="b">
        <v>0</v>
      </c>
      <c r="O1103" t="s">
        <v>8280</v>
      </c>
      <c r="P1103">
        <f t="shared" si="52"/>
        <v>2016</v>
      </c>
      <c r="Q1103" s="11">
        <f t="shared" si="53"/>
        <v>42538.77243055556</v>
      </c>
    </row>
    <row r="1104" spans="1:17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s="8">
        <f t="shared" si="51"/>
        <v>-7575</v>
      </c>
      <c r="G1104" t="s">
        <v>8220</v>
      </c>
      <c r="H1104" t="s">
        <v>8223</v>
      </c>
      <c r="I1104" t="s">
        <v>8245</v>
      </c>
      <c r="J1104">
        <v>1386568740</v>
      </c>
      <c r="K1104">
        <v>1383095125</v>
      </c>
      <c r="L1104" t="b">
        <v>0</v>
      </c>
      <c r="M1104">
        <v>24</v>
      </c>
      <c r="N1104" t="b">
        <v>0</v>
      </c>
      <c r="O1104" t="s">
        <v>8280</v>
      </c>
      <c r="P1104">
        <f t="shared" si="52"/>
        <v>2013</v>
      </c>
      <c r="Q1104" s="11">
        <f t="shared" si="53"/>
        <v>41577.045428240745</v>
      </c>
    </row>
    <row r="1105" spans="1:17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s="8">
        <f t="shared" si="51"/>
        <v>-14757</v>
      </c>
      <c r="G1105" t="s">
        <v>8220</v>
      </c>
      <c r="H1105" t="s">
        <v>8223</v>
      </c>
      <c r="I1105" t="s">
        <v>8245</v>
      </c>
      <c r="J1105">
        <v>1466227190</v>
      </c>
      <c r="K1105">
        <v>1461043190</v>
      </c>
      <c r="L1105" t="b">
        <v>0</v>
      </c>
      <c r="M1105">
        <v>15</v>
      </c>
      <c r="N1105" t="b">
        <v>0</v>
      </c>
      <c r="O1105" t="s">
        <v>8280</v>
      </c>
      <c r="P1105">
        <f t="shared" si="52"/>
        <v>2016</v>
      </c>
      <c r="Q1105" s="11">
        <f t="shared" si="53"/>
        <v>42479.22210648148</v>
      </c>
    </row>
    <row r="1106" spans="1:17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s="8">
        <f t="shared" si="51"/>
        <v>-57029</v>
      </c>
      <c r="G1106" t="s">
        <v>8220</v>
      </c>
      <c r="H1106" t="s">
        <v>8224</v>
      </c>
      <c r="I1106" t="s">
        <v>8246</v>
      </c>
      <c r="J1106">
        <v>1402480221</v>
      </c>
      <c r="K1106">
        <v>1399888221</v>
      </c>
      <c r="L1106" t="b">
        <v>0</v>
      </c>
      <c r="M1106">
        <v>37</v>
      </c>
      <c r="N1106" t="b">
        <v>0</v>
      </c>
      <c r="O1106" t="s">
        <v>8280</v>
      </c>
      <c r="P1106">
        <f t="shared" si="52"/>
        <v>2014</v>
      </c>
      <c r="Q1106" s="11">
        <f t="shared" si="53"/>
        <v>41771.40996527778</v>
      </c>
    </row>
    <row r="1107" spans="1:17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s="8">
        <f t="shared" si="51"/>
        <v>-898569</v>
      </c>
      <c r="G1107" t="s">
        <v>8220</v>
      </c>
      <c r="H1107" t="s">
        <v>8223</v>
      </c>
      <c r="I1107" t="s">
        <v>8245</v>
      </c>
      <c r="J1107">
        <v>1395627327</v>
      </c>
      <c r="K1107">
        <v>1393038927</v>
      </c>
      <c r="L1107" t="b">
        <v>0</v>
      </c>
      <c r="M1107">
        <v>20</v>
      </c>
      <c r="N1107" t="b">
        <v>0</v>
      </c>
      <c r="O1107" t="s">
        <v>8280</v>
      </c>
      <c r="P1107">
        <f t="shared" si="52"/>
        <v>2014</v>
      </c>
      <c r="Q1107" s="11">
        <f t="shared" si="53"/>
        <v>41692.135729166665</v>
      </c>
    </row>
    <row r="1108" spans="1:17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s="8">
        <f t="shared" si="51"/>
        <v>-235</v>
      </c>
      <c r="G1108" t="s">
        <v>8220</v>
      </c>
      <c r="H1108" t="s">
        <v>8223</v>
      </c>
      <c r="I1108" t="s">
        <v>8245</v>
      </c>
      <c r="J1108">
        <v>1333557975</v>
      </c>
      <c r="K1108">
        <v>1330969575</v>
      </c>
      <c r="L1108" t="b">
        <v>0</v>
      </c>
      <c r="M1108">
        <v>7</v>
      </c>
      <c r="N1108" t="b">
        <v>0</v>
      </c>
      <c r="O1108" t="s">
        <v>8280</v>
      </c>
      <c r="P1108">
        <f t="shared" si="52"/>
        <v>2012</v>
      </c>
      <c r="Q1108" s="11">
        <f t="shared" si="53"/>
        <v>40973.740451388891</v>
      </c>
    </row>
    <row r="1109" spans="1:17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s="8">
        <f t="shared" si="51"/>
        <v>-10000</v>
      </c>
      <c r="G1109" t="s">
        <v>8220</v>
      </c>
      <c r="H1109" t="s">
        <v>8223</v>
      </c>
      <c r="I1109" t="s">
        <v>8245</v>
      </c>
      <c r="J1109">
        <v>1406148024</v>
      </c>
      <c r="K1109">
        <v>1403556024</v>
      </c>
      <c r="L1109" t="b">
        <v>0</v>
      </c>
      <c r="M1109">
        <v>0</v>
      </c>
      <c r="N1109" t="b">
        <v>0</v>
      </c>
      <c r="O1109" t="s">
        <v>8280</v>
      </c>
      <c r="P1109">
        <f t="shared" si="52"/>
        <v>2014</v>
      </c>
      <c r="Q1109" s="11">
        <f t="shared" si="53"/>
        <v>41813.861388888887</v>
      </c>
    </row>
    <row r="1110" spans="1:17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s="8">
        <f t="shared" si="51"/>
        <v>-24267.5</v>
      </c>
      <c r="G1110" t="s">
        <v>8220</v>
      </c>
      <c r="H1110" t="s">
        <v>8223</v>
      </c>
      <c r="I1110" t="s">
        <v>8245</v>
      </c>
      <c r="J1110">
        <v>1334326635</v>
      </c>
      <c r="K1110">
        <v>1329146235</v>
      </c>
      <c r="L1110" t="b">
        <v>0</v>
      </c>
      <c r="M1110">
        <v>21</v>
      </c>
      <c r="N1110" t="b">
        <v>0</v>
      </c>
      <c r="O1110" t="s">
        <v>8280</v>
      </c>
      <c r="P1110">
        <f t="shared" si="52"/>
        <v>2012</v>
      </c>
      <c r="Q1110" s="11">
        <f t="shared" si="53"/>
        <v>40952.636979166666</v>
      </c>
    </row>
    <row r="1111" spans="1:17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s="8">
        <f t="shared" si="51"/>
        <v>-9955</v>
      </c>
      <c r="G1111" t="s">
        <v>8220</v>
      </c>
      <c r="H1111" t="s">
        <v>8223</v>
      </c>
      <c r="I1111" t="s">
        <v>8245</v>
      </c>
      <c r="J1111">
        <v>1479495790</v>
      </c>
      <c r="K1111">
        <v>1476900190</v>
      </c>
      <c r="L1111" t="b">
        <v>0</v>
      </c>
      <c r="M1111">
        <v>3</v>
      </c>
      <c r="N1111" t="b">
        <v>0</v>
      </c>
      <c r="O1111" t="s">
        <v>8280</v>
      </c>
      <c r="P1111">
        <f t="shared" si="52"/>
        <v>2016</v>
      </c>
      <c r="Q1111" s="11">
        <f t="shared" si="53"/>
        <v>42662.752199074079</v>
      </c>
    </row>
    <row r="1112" spans="1:17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s="8">
        <f t="shared" si="51"/>
        <v>-49745</v>
      </c>
      <c r="G1112" t="s">
        <v>8220</v>
      </c>
      <c r="H1112" t="s">
        <v>8223</v>
      </c>
      <c r="I1112" t="s">
        <v>8245</v>
      </c>
      <c r="J1112">
        <v>1354919022</v>
      </c>
      <c r="K1112">
        <v>1352327022</v>
      </c>
      <c r="L1112" t="b">
        <v>0</v>
      </c>
      <c r="M1112">
        <v>11</v>
      </c>
      <c r="N1112" t="b">
        <v>0</v>
      </c>
      <c r="O1112" t="s">
        <v>8280</v>
      </c>
      <c r="P1112">
        <f t="shared" si="52"/>
        <v>2012</v>
      </c>
      <c r="Q1112" s="11">
        <f t="shared" si="53"/>
        <v>41220.933124999996</v>
      </c>
    </row>
    <row r="1113" spans="1:17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s="8">
        <f t="shared" si="51"/>
        <v>-2499</v>
      </c>
      <c r="G1113" t="s">
        <v>8220</v>
      </c>
      <c r="H1113" t="s">
        <v>8223</v>
      </c>
      <c r="I1113" t="s">
        <v>8245</v>
      </c>
      <c r="J1113">
        <v>1452228790</v>
      </c>
      <c r="K1113">
        <v>1449636790</v>
      </c>
      <c r="L1113" t="b">
        <v>0</v>
      </c>
      <c r="M1113">
        <v>1</v>
      </c>
      <c r="N1113" t="b">
        <v>0</v>
      </c>
      <c r="O1113" t="s">
        <v>8280</v>
      </c>
      <c r="P1113">
        <f t="shared" si="52"/>
        <v>2015</v>
      </c>
      <c r="Q1113" s="11">
        <f t="shared" si="53"/>
        <v>42347.203587962969</v>
      </c>
    </row>
    <row r="1114" spans="1:17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s="8">
        <f t="shared" si="51"/>
        <v>-56727.08</v>
      </c>
      <c r="G1114" t="s">
        <v>8220</v>
      </c>
      <c r="H1114" t="s">
        <v>8223</v>
      </c>
      <c r="I1114" t="s">
        <v>8245</v>
      </c>
      <c r="J1114">
        <v>1421656200</v>
      </c>
      <c r="K1114">
        <v>1416507211</v>
      </c>
      <c r="L1114" t="b">
        <v>0</v>
      </c>
      <c r="M1114">
        <v>312</v>
      </c>
      <c r="N1114" t="b">
        <v>0</v>
      </c>
      <c r="O1114" t="s">
        <v>8280</v>
      </c>
      <c r="P1114">
        <f t="shared" si="52"/>
        <v>2014</v>
      </c>
      <c r="Q1114" s="11">
        <f t="shared" si="53"/>
        <v>41963.759386574078</v>
      </c>
    </row>
    <row r="1115" spans="1:17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s="8">
        <f t="shared" si="51"/>
        <v>-995</v>
      </c>
      <c r="G1115" t="s">
        <v>8220</v>
      </c>
      <c r="H1115" t="s">
        <v>8224</v>
      </c>
      <c r="I1115" t="s">
        <v>8246</v>
      </c>
      <c r="J1115">
        <v>1408058820</v>
      </c>
      <c r="K1115">
        <v>1405466820</v>
      </c>
      <c r="L1115" t="b">
        <v>0</v>
      </c>
      <c r="M1115">
        <v>1</v>
      </c>
      <c r="N1115" t="b">
        <v>0</v>
      </c>
      <c r="O1115" t="s">
        <v>8280</v>
      </c>
      <c r="P1115">
        <f t="shared" si="52"/>
        <v>2014</v>
      </c>
      <c r="Q1115" s="11">
        <f t="shared" si="53"/>
        <v>41835.977083333331</v>
      </c>
    </row>
    <row r="1116" spans="1:17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s="8">
        <f t="shared" si="51"/>
        <v>-5990</v>
      </c>
      <c r="G1116" t="s">
        <v>8220</v>
      </c>
      <c r="H1116" t="s">
        <v>8224</v>
      </c>
      <c r="I1116" t="s">
        <v>8246</v>
      </c>
      <c r="J1116">
        <v>1381306687</v>
      </c>
      <c r="K1116">
        <v>1378714687</v>
      </c>
      <c r="L1116" t="b">
        <v>0</v>
      </c>
      <c r="M1116">
        <v>3</v>
      </c>
      <c r="N1116" t="b">
        <v>0</v>
      </c>
      <c r="O1116" t="s">
        <v>8280</v>
      </c>
      <c r="P1116">
        <f t="shared" si="52"/>
        <v>2013</v>
      </c>
      <c r="Q1116" s="11">
        <f t="shared" si="53"/>
        <v>41526.345914351856</v>
      </c>
    </row>
    <row r="1117" spans="1:17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s="8">
        <f t="shared" si="51"/>
        <v>-39947</v>
      </c>
      <c r="G1117" t="s">
        <v>8220</v>
      </c>
      <c r="H1117" t="s">
        <v>8223</v>
      </c>
      <c r="I1117" t="s">
        <v>8245</v>
      </c>
      <c r="J1117">
        <v>1459352495</v>
      </c>
      <c r="K1117">
        <v>1456764095</v>
      </c>
      <c r="L1117" t="b">
        <v>0</v>
      </c>
      <c r="M1117">
        <v>4</v>
      </c>
      <c r="N1117" t="b">
        <v>0</v>
      </c>
      <c r="O1117" t="s">
        <v>8280</v>
      </c>
      <c r="P1117">
        <f t="shared" si="52"/>
        <v>2016</v>
      </c>
      <c r="Q1117" s="11">
        <f t="shared" si="53"/>
        <v>42429.695543981477</v>
      </c>
    </row>
    <row r="1118" spans="1:17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s="8">
        <f t="shared" si="51"/>
        <v>-499821.48</v>
      </c>
      <c r="G1118" t="s">
        <v>8220</v>
      </c>
      <c r="H1118" t="s">
        <v>8223</v>
      </c>
      <c r="I1118" t="s">
        <v>8245</v>
      </c>
      <c r="J1118">
        <v>1339273208</v>
      </c>
      <c r="K1118">
        <v>1334089208</v>
      </c>
      <c r="L1118" t="b">
        <v>0</v>
      </c>
      <c r="M1118">
        <v>10</v>
      </c>
      <c r="N1118" t="b">
        <v>0</v>
      </c>
      <c r="O1118" t="s">
        <v>8280</v>
      </c>
      <c r="P1118">
        <f t="shared" si="52"/>
        <v>2012</v>
      </c>
      <c r="Q1118" s="11">
        <f t="shared" si="53"/>
        <v>41009.847314814811</v>
      </c>
    </row>
    <row r="1119" spans="1:17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s="8">
        <f t="shared" si="51"/>
        <v>-917</v>
      </c>
      <c r="G1119" t="s">
        <v>8220</v>
      </c>
      <c r="H1119" t="s">
        <v>8235</v>
      </c>
      <c r="I1119" t="s">
        <v>8248</v>
      </c>
      <c r="J1119">
        <v>1451053313</v>
      </c>
      <c r="K1119">
        <v>1448461313</v>
      </c>
      <c r="L1119" t="b">
        <v>0</v>
      </c>
      <c r="M1119">
        <v>8</v>
      </c>
      <c r="N1119" t="b">
        <v>0</v>
      </c>
      <c r="O1119" t="s">
        <v>8280</v>
      </c>
      <c r="P1119">
        <f t="shared" si="52"/>
        <v>2015</v>
      </c>
      <c r="Q1119" s="11">
        <f t="shared" si="53"/>
        <v>42333.598530092597</v>
      </c>
    </row>
    <row r="1120" spans="1:17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s="8">
        <f t="shared" si="51"/>
        <v>-4391</v>
      </c>
      <c r="G1120" t="s">
        <v>8220</v>
      </c>
      <c r="H1120" t="s">
        <v>8225</v>
      </c>
      <c r="I1120" t="s">
        <v>8247</v>
      </c>
      <c r="J1120">
        <v>1396666779</v>
      </c>
      <c r="K1120">
        <v>1394078379</v>
      </c>
      <c r="L1120" t="b">
        <v>0</v>
      </c>
      <c r="M1120">
        <v>3</v>
      </c>
      <c r="N1120" t="b">
        <v>0</v>
      </c>
      <c r="O1120" t="s">
        <v>8280</v>
      </c>
      <c r="P1120">
        <f t="shared" si="52"/>
        <v>2014</v>
      </c>
      <c r="Q1120" s="11">
        <f t="shared" si="53"/>
        <v>41704.16642361111</v>
      </c>
    </row>
    <row r="1121" spans="1:17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s="8">
        <f t="shared" si="51"/>
        <v>-2095</v>
      </c>
      <c r="G1121" t="s">
        <v>8220</v>
      </c>
      <c r="H1121" t="s">
        <v>8223</v>
      </c>
      <c r="I1121" t="s">
        <v>8245</v>
      </c>
      <c r="J1121">
        <v>1396810864</v>
      </c>
      <c r="K1121">
        <v>1395687664</v>
      </c>
      <c r="L1121" t="b">
        <v>0</v>
      </c>
      <c r="M1121">
        <v>1</v>
      </c>
      <c r="N1121" t="b">
        <v>0</v>
      </c>
      <c r="O1121" t="s">
        <v>8280</v>
      </c>
      <c r="P1121">
        <f t="shared" si="52"/>
        <v>2014</v>
      </c>
      <c r="Q1121" s="11">
        <f t="shared" si="53"/>
        <v>41722.792407407411</v>
      </c>
    </row>
    <row r="1122" spans="1:17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s="8">
        <f t="shared" si="51"/>
        <v>-25000</v>
      </c>
      <c r="G1122" t="s">
        <v>8220</v>
      </c>
      <c r="H1122" t="s">
        <v>8223</v>
      </c>
      <c r="I1122" t="s">
        <v>8245</v>
      </c>
      <c r="J1122">
        <v>1319835400</v>
      </c>
      <c r="K1122">
        <v>1315947400</v>
      </c>
      <c r="L1122" t="b">
        <v>0</v>
      </c>
      <c r="M1122">
        <v>0</v>
      </c>
      <c r="N1122" t="b">
        <v>0</v>
      </c>
      <c r="O1122" t="s">
        <v>8280</v>
      </c>
      <c r="P1122">
        <f t="shared" si="52"/>
        <v>2011</v>
      </c>
      <c r="Q1122" s="11">
        <f t="shared" si="53"/>
        <v>40799.872685185182</v>
      </c>
    </row>
    <row r="1123" spans="1:17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s="8">
        <f t="shared" si="51"/>
        <v>-249971</v>
      </c>
      <c r="G1123" t="s">
        <v>8220</v>
      </c>
      <c r="H1123" t="s">
        <v>8223</v>
      </c>
      <c r="I1123" t="s">
        <v>8245</v>
      </c>
      <c r="J1123">
        <v>1457904316</v>
      </c>
      <c r="K1123">
        <v>1455315916</v>
      </c>
      <c r="L1123" t="b">
        <v>0</v>
      </c>
      <c r="M1123">
        <v>5</v>
      </c>
      <c r="N1123" t="b">
        <v>0</v>
      </c>
      <c r="O1123" t="s">
        <v>8280</v>
      </c>
      <c r="P1123">
        <f t="shared" si="52"/>
        <v>2016</v>
      </c>
      <c r="Q1123" s="11">
        <f t="shared" si="53"/>
        <v>42412.934212962966</v>
      </c>
    </row>
    <row r="1124" spans="1:17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s="8">
        <f t="shared" si="51"/>
        <v>-3200</v>
      </c>
      <c r="G1124" t="s">
        <v>8220</v>
      </c>
      <c r="H1124" t="s">
        <v>8224</v>
      </c>
      <c r="I1124" t="s">
        <v>8246</v>
      </c>
      <c r="J1124">
        <v>1369932825</v>
      </c>
      <c r="K1124">
        <v>1368723225</v>
      </c>
      <c r="L1124" t="b">
        <v>0</v>
      </c>
      <c r="M1124">
        <v>0</v>
      </c>
      <c r="N1124" t="b">
        <v>0</v>
      </c>
      <c r="O1124" t="s">
        <v>8280</v>
      </c>
      <c r="P1124">
        <f t="shared" si="52"/>
        <v>2013</v>
      </c>
      <c r="Q1124" s="11">
        <f t="shared" si="53"/>
        <v>41410.703993055555</v>
      </c>
    </row>
    <row r="1125" spans="1:17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s="8">
        <f t="shared" si="51"/>
        <v>-4989</v>
      </c>
      <c r="G1125" t="s">
        <v>8220</v>
      </c>
      <c r="H1125" t="s">
        <v>8223</v>
      </c>
      <c r="I1125" t="s">
        <v>8245</v>
      </c>
      <c r="J1125">
        <v>1397910848</v>
      </c>
      <c r="K1125">
        <v>1395318848</v>
      </c>
      <c r="L1125" t="b">
        <v>0</v>
      </c>
      <c r="M1125">
        <v>3</v>
      </c>
      <c r="N1125" t="b">
        <v>0</v>
      </c>
      <c r="O1125" t="s">
        <v>8280</v>
      </c>
      <c r="P1125">
        <f t="shared" si="52"/>
        <v>2014</v>
      </c>
      <c r="Q1125" s="11">
        <f t="shared" si="53"/>
        <v>41718.5237037037</v>
      </c>
    </row>
    <row r="1126" spans="1:17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s="8">
        <f t="shared" si="51"/>
        <v>-89575</v>
      </c>
      <c r="G1126" t="s">
        <v>8220</v>
      </c>
      <c r="H1126" t="s">
        <v>8223</v>
      </c>
      <c r="I1126" t="s">
        <v>8245</v>
      </c>
      <c r="J1126">
        <v>1430409651</v>
      </c>
      <c r="K1126">
        <v>1427817651</v>
      </c>
      <c r="L1126" t="b">
        <v>0</v>
      </c>
      <c r="M1126">
        <v>7</v>
      </c>
      <c r="N1126" t="b">
        <v>0</v>
      </c>
      <c r="O1126" t="s">
        <v>8281</v>
      </c>
      <c r="P1126">
        <f t="shared" si="52"/>
        <v>2015</v>
      </c>
      <c r="Q1126" s="11">
        <f t="shared" si="53"/>
        <v>42094.667256944449</v>
      </c>
    </row>
    <row r="1127" spans="1:17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s="8">
        <f t="shared" si="51"/>
        <v>-3000</v>
      </c>
      <c r="G1127" t="s">
        <v>8220</v>
      </c>
      <c r="H1127" t="s">
        <v>8224</v>
      </c>
      <c r="I1127" t="s">
        <v>8246</v>
      </c>
      <c r="J1127">
        <v>1443193130</v>
      </c>
      <c r="K1127">
        <v>1438009130</v>
      </c>
      <c r="L1127" t="b">
        <v>0</v>
      </c>
      <c r="M1127">
        <v>0</v>
      </c>
      <c r="N1127" t="b">
        <v>0</v>
      </c>
      <c r="O1127" t="s">
        <v>8281</v>
      </c>
      <c r="P1127">
        <f t="shared" si="52"/>
        <v>2015</v>
      </c>
      <c r="Q1127" s="11">
        <f t="shared" si="53"/>
        <v>42212.624189814815</v>
      </c>
    </row>
    <row r="1128" spans="1:17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s="8">
        <f t="shared" si="51"/>
        <v>-1990</v>
      </c>
      <c r="G1128" t="s">
        <v>8220</v>
      </c>
      <c r="H1128" t="s">
        <v>8223</v>
      </c>
      <c r="I1128" t="s">
        <v>8245</v>
      </c>
      <c r="J1128">
        <v>1468482694</v>
      </c>
      <c r="K1128">
        <v>1465890694</v>
      </c>
      <c r="L1128" t="b">
        <v>0</v>
      </c>
      <c r="M1128">
        <v>2</v>
      </c>
      <c r="N1128" t="b">
        <v>0</v>
      </c>
      <c r="O1128" t="s">
        <v>8281</v>
      </c>
      <c r="P1128">
        <f t="shared" si="52"/>
        <v>2016</v>
      </c>
      <c r="Q1128" s="11">
        <f t="shared" si="53"/>
        <v>42535.327476851846</v>
      </c>
    </row>
    <row r="1129" spans="1:17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s="8">
        <f t="shared" si="51"/>
        <v>-34415</v>
      </c>
      <c r="G1129" t="s">
        <v>8220</v>
      </c>
      <c r="H1129" t="s">
        <v>8223</v>
      </c>
      <c r="I1129" t="s">
        <v>8245</v>
      </c>
      <c r="J1129">
        <v>1416000600</v>
      </c>
      <c r="K1129">
        <v>1413318600</v>
      </c>
      <c r="L1129" t="b">
        <v>0</v>
      </c>
      <c r="M1129">
        <v>23</v>
      </c>
      <c r="N1129" t="b">
        <v>0</v>
      </c>
      <c r="O1129" t="s">
        <v>8281</v>
      </c>
      <c r="P1129">
        <f t="shared" si="52"/>
        <v>2014</v>
      </c>
      <c r="Q1129" s="11">
        <f t="shared" si="53"/>
        <v>41926.854166666664</v>
      </c>
    </row>
    <row r="1130" spans="1:17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s="8">
        <f t="shared" si="51"/>
        <v>-999</v>
      </c>
      <c r="G1130" t="s">
        <v>8220</v>
      </c>
      <c r="H1130" t="s">
        <v>8224</v>
      </c>
      <c r="I1130" t="s">
        <v>8246</v>
      </c>
      <c r="J1130">
        <v>1407425717</v>
      </c>
      <c r="K1130">
        <v>1404833717</v>
      </c>
      <c r="L1130" t="b">
        <v>0</v>
      </c>
      <c r="M1130">
        <v>1</v>
      </c>
      <c r="N1130" t="b">
        <v>0</v>
      </c>
      <c r="O1130" t="s">
        <v>8281</v>
      </c>
      <c r="P1130">
        <f t="shared" si="52"/>
        <v>2014</v>
      </c>
      <c r="Q1130" s="11">
        <f t="shared" si="53"/>
        <v>41828.649502314816</v>
      </c>
    </row>
    <row r="1131" spans="1:17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s="8">
        <f t="shared" si="51"/>
        <v>-19979</v>
      </c>
      <c r="G1131" t="s">
        <v>8220</v>
      </c>
      <c r="H1131" t="s">
        <v>8223</v>
      </c>
      <c r="I1131" t="s">
        <v>8245</v>
      </c>
      <c r="J1131">
        <v>1465107693</v>
      </c>
      <c r="K1131">
        <v>1462515693</v>
      </c>
      <c r="L1131" t="b">
        <v>0</v>
      </c>
      <c r="M1131">
        <v>2</v>
      </c>
      <c r="N1131" t="b">
        <v>0</v>
      </c>
      <c r="O1131" t="s">
        <v>8281</v>
      </c>
      <c r="P1131">
        <f t="shared" si="52"/>
        <v>2016</v>
      </c>
      <c r="Q1131" s="11">
        <f t="shared" si="53"/>
        <v>42496.264965277776</v>
      </c>
    </row>
    <row r="1132" spans="1:17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s="8">
        <f t="shared" si="51"/>
        <v>-4989</v>
      </c>
      <c r="G1132" t="s">
        <v>8220</v>
      </c>
      <c r="H1132" t="s">
        <v>8223</v>
      </c>
      <c r="I1132" t="s">
        <v>8245</v>
      </c>
      <c r="J1132">
        <v>1416963300</v>
      </c>
      <c r="K1132">
        <v>1411775700</v>
      </c>
      <c r="L1132" t="b">
        <v>0</v>
      </c>
      <c r="M1132">
        <v>3</v>
      </c>
      <c r="N1132" t="b">
        <v>0</v>
      </c>
      <c r="O1132" t="s">
        <v>8281</v>
      </c>
      <c r="P1132">
        <f t="shared" si="52"/>
        <v>2014</v>
      </c>
      <c r="Q1132" s="11">
        <f t="shared" si="53"/>
        <v>41908.996527777781</v>
      </c>
    </row>
    <row r="1133" spans="1:17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s="8">
        <f t="shared" si="51"/>
        <v>-40000</v>
      </c>
      <c r="G1133" t="s">
        <v>8220</v>
      </c>
      <c r="H1133" t="s">
        <v>8225</v>
      </c>
      <c r="I1133" t="s">
        <v>8247</v>
      </c>
      <c r="J1133">
        <v>1450993668</v>
      </c>
      <c r="K1133">
        <v>1448401668</v>
      </c>
      <c r="L1133" t="b">
        <v>0</v>
      </c>
      <c r="M1133">
        <v>0</v>
      </c>
      <c r="N1133" t="b">
        <v>0</v>
      </c>
      <c r="O1133" t="s">
        <v>8281</v>
      </c>
      <c r="P1133">
        <f t="shared" si="52"/>
        <v>2015</v>
      </c>
      <c r="Q1133" s="11">
        <f t="shared" si="53"/>
        <v>42332.908194444448</v>
      </c>
    </row>
    <row r="1134" spans="1:17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s="8">
        <f t="shared" si="51"/>
        <v>-8562</v>
      </c>
      <c r="G1134" t="s">
        <v>8220</v>
      </c>
      <c r="H1134" t="s">
        <v>8228</v>
      </c>
      <c r="I1134" t="s">
        <v>8250</v>
      </c>
      <c r="J1134">
        <v>1483238771</v>
      </c>
      <c r="K1134">
        <v>1480646771</v>
      </c>
      <c r="L1134" t="b">
        <v>0</v>
      </c>
      <c r="M1134">
        <v>13</v>
      </c>
      <c r="N1134" t="b">
        <v>0</v>
      </c>
      <c r="O1134" t="s">
        <v>8281</v>
      </c>
      <c r="P1134">
        <f t="shared" si="52"/>
        <v>2016</v>
      </c>
      <c r="Q1134" s="11">
        <f t="shared" si="53"/>
        <v>42706.115405092598</v>
      </c>
    </row>
    <row r="1135" spans="1:17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s="8">
        <f t="shared" si="51"/>
        <v>-2980</v>
      </c>
      <c r="G1135" t="s">
        <v>8220</v>
      </c>
      <c r="H1135" t="s">
        <v>8224</v>
      </c>
      <c r="I1135" t="s">
        <v>8246</v>
      </c>
      <c r="J1135">
        <v>1406799981</v>
      </c>
      <c r="K1135">
        <v>1404207981</v>
      </c>
      <c r="L1135" t="b">
        <v>0</v>
      </c>
      <c r="M1135">
        <v>1</v>
      </c>
      <c r="N1135" t="b">
        <v>0</v>
      </c>
      <c r="O1135" t="s">
        <v>8281</v>
      </c>
      <c r="P1135">
        <f t="shared" si="52"/>
        <v>2014</v>
      </c>
      <c r="Q1135" s="11">
        <f t="shared" si="53"/>
        <v>41821.407187500001</v>
      </c>
    </row>
    <row r="1136" spans="1:17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s="8">
        <f t="shared" si="51"/>
        <v>-24999</v>
      </c>
      <c r="G1136" t="s">
        <v>8220</v>
      </c>
      <c r="H1136" t="s">
        <v>8225</v>
      </c>
      <c r="I1136" t="s">
        <v>8247</v>
      </c>
      <c r="J1136">
        <v>1417235580</v>
      </c>
      <c r="K1136">
        <v>1416034228</v>
      </c>
      <c r="L1136" t="b">
        <v>0</v>
      </c>
      <c r="M1136">
        <v>1</v>
      </c>
      <c r="N1136" t="b">
        <v>0</v>
      </c>
      <c r="O1136" t="s">
        <v>8281</v>
      </c>
      <c r="P1136">
        <f t="shared" si="52"/>
        <v>2014</v>
      </c>
      <c r="Q1136" s="11">
        <f t="shared" si="53"/>
        <v>41958.285046296296</v>
      </c>
    </row>
    <row r="1137" spans="1:17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s="8">
        <f t="shared" si="51"/>
        <v>-950</v>
      </c>
      <c r="G1137" t="s">
        <v>8220</v>
      </c>
      <c r="H1137" t="s">
        <v>8235</v>
      </c>
      <c r="I1137" t="s">
        <v>8248</v>
      </c>
      <c r="J1137">
        <v>1470527094</v>
      </c>
      <c r="K1137">
        <v>1467935094</v>
      </c>
      <c r="L1137" t="b">
        <v>0</v>
      </c>
      <c r="M1137">
        <v>1</v>
      </c>
      <c r="N1137" t="b">
        <v>0</v>
      </c>
      <c r="O1137" t="s">
        <v>8281</v>
      </c>
      <c r="P1137">
        <f t="shared" si="52"/>
        <v>2016</v>
      </c>
      <c r="Q1137" s="11">
        <f t="shared" si="53"/>
        <v>42558.989513888882</v>
      </c>
    </row>
    <row r="1138" spans="1:17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s="8">
        <f t="shared" si="51"/>
        <v>-3920</v>
      </c>
      <c r="G1138" t="s">
        <v>8220</v>
      </c>
      <c r="H1138" t="s">
        <v>8229</v>
      </c>
      <c r="I1138" t="s">
        <v>8248</v>
      </c>
      <c r="J1138">
        <v>1450541229</v>
      </c>
      <c r="K1138">
        <v>1447949229</v>
      </c>
      <c r="L1138" t="b">
        <v>0</v>
      </c>
      <c r="M1138">
        <v>6</v>
      </c>
      <c r="N1138" t="b">
        <v>0</v>
      </c>
      <c r="O1138" t="s">
        <v>8281</v>
      </c>
      <c r="P1138">
        <f t="shared" si="52"/>
        <v>2015</v>
      </c>
      <c r="Q1138" s="11">
        <f t="shared" si="53"/>
        <v>42327.671631944439</v>
      </c>
    </row>
    <row r="1139" spans="1:17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s="8">
        <f t="shared" si="51"/>
        <v>-15125</v>
      </c>
      <c r="G1139" t="s">
        <v>8220</v>
      </c>
      <c r="H1139" t="s">
        <v>8223</v>
      </c>
      <c r="I1139" t="s">
        <v>8245</v>
      </c>
      <c r="J1139">
        <v>1461440421</v>
      </c>
      <c r="K1139">
        <v>1458848421</v>
      </c>
      <c r="L1139" t="b">
        <v>0</v>
      </c>
      <c r="M1139">
        <v>39</v>
      </c>
      <c r="N1139" t="b">
        <v>0</v>
      </c>
      <c r="O1139" t="s">
        <v>8281</v>
      </c>
      <c r="P1139">
        <f t="shared" si="52"/>
        <v>2016</v>
      </c>
      <c r="Q1139" s="11">
        <f t="shared" si="53"/>
        <v>42453.819687499999</v>
      </c>
    </row>
    <row r="1140" spans="1:17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s="8">
        <f t="shared" si="51"/>
        <v>-34875</v>
      </c>
      <c r="G1140" t="s">
        <v>8220</v>
      </c>
      <c r="H1140" t="s">
        <v>8223</v>
      </c>
      <c r="I1140" t="s">
        <v>8245</v>
      </c>
      <c r="J1140">
        <v>1485035131</v>
      </c>
      <c r="K1140">
        <v>1483307131</v>
      </c>
      <c r="L1140" t="b">
        <v>0</v>
      </c>
      <c r="M1140">
        <v>4</v>
      </c>
      <c r="N1140" t="b">
        <v>0</v>
      </c>
      <c r="O1140" t="s">
        <v>8281</v>
      </c>
      <c r="P1140">
        <f t="shared" si="52"/>
        <v>2017</v>
      </c>
      <c r="Q1140" s="11">
        <f t="shared" si="53"/>
        <v>42736.9066087963</v>
      </c>
    </row>
    <row r="1141" spans="1:17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s="8">
        <f t="shared" si="51"/>
        <v>-7995</v>
      </c>
      <c r="G1141" t="s">
        <v>8220</v>
      </c>
      <c r="H1141" t="s">
        <v>8223</v>
      </c>
      <c r="I1141" t="s">
        <v>8245</v>
      </c>
      <c r="J1141">
        <v>1420100426</v>
      </c>
      <c r="K1141">
        <v>1417508426</v>
      </c>
      <c r="L1141" t="b">
        <v>0</v>
      </c>
      <c r="M1141">
        <v>1</v>
      </c>
      <c r="N1141" t="b">
        <v>0</v>
      </c>
      <c r="O1141" t="s">
        <v>8281</v>
      </c>
      <c r="P1141">
        <f t="shared" si="52"/>
        <v>2014</v>
      </c>
      <c r="Q1141" s="11">
        <f t="shared" si="53"/>
        <v>41975.347523148142</v>
      </c>
    </row>
    <row r="1142" spans="1:17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s="8">
        <f t="shared" si="51"/>
        <v>-5000</v>
      </c>
      <c r="G1142" t="s">
        <v>8220</v>
      </c>
      <c r="H1142" t="s">
        <v>8224</v>
      </c>
      <c r="I1142" t="s">
        <v>8246</v>
      </c>
      <c r="J1142">
        <v>1438859121</v>
      </c>
      <c r="K1142">
        <v>1436267121</v>
      </c>
      <c r="L1142" t="b">
        <v>0</v>
      </c>
      <c r="M1142">
        <v>0</v>
      </c>
      <c r="N1142" t="b">
        <v>0</v>
      </c>
      <c r="O1142" t="s">
        <v>8281</v>
      </c>
      <c r="P1142">
        <f t="shared" si="52"/>
        <v>2015</v>
      </c>
      <c r="Q1142" s="11">
        <f t="shared" si="53"/>
        <v>42192.462048611109</v>
      </c>
    </row>
    <row r="1143" spans="1:17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s="8">
        <f t="shared" si="51"/>
        <v>-500</v>
      </c>
      <c r="G1143" t="s">
        <v>8220</v>
      </c>
      <c r="H1143" t="s">
        <v>8235</v>
      </c>
      <c r="I1143" t="s">
        <v>8248</v>
      </c>
      <c r="J1143">
        <v>1436460450</v>
      </c>
      <c r="K1143">
        <v>1433868450</v>
      </c>
      <c r="L1143" t="b">
        <v>0</v>
      </c>
      <c r="M1143">
        <v>0</v>
      </c>
      <c r="N1143" t="b">
        <v>0</v>
      </c>
      <c r="O1143" t="s">
        <v>8281</v>
      </c>
      <c r="P1143">
        <f t="shared" si="52"/>
        <v>2015</v>
      </c>
      <c r="Q1143" s="11">
        <f t="shared" si="53"/>
        <v>42164.699652777781</v>
      </c>
    </row>
    <row r="1144" spans="1:17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s="8">
        <f t="shared" si="51"/>
        <v>-4000</v>
      </c>
      <c r="G1144" t="s">
        <v>8220</v>
      </c>
      <c r="H1144" t="s">
        <v>8223</v>
      </c>
      <c r="I1144" t="s">
        <v>8245</v>
      </c>
      <c r="J1144">
        <v>1424131727</v>
      </c>
      <c r="K1144">
        <v>1421539727</v>
      </c>
      <c r="L1144" t="b">
        <v>0</v>
      </c>
      <c r="M1144">
        <v>0</v>
      </c>
      <c r="N1144" t="b">
        <v>0</v>
      </c>
      <c r="O1144" t="s">
        <v>8281</v>
      </c>
      <c r="P1144">
        <f t="shared" si="52"/>
        <v>2015</v>
      </c>
      <c r="Q1144" s="11">
        <f t="shared" si="53"/>
        <v>42022.006099537044</v>
      </c>
    </row>
    <row r="1145" spans="1:17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s="8">
        <f t="shared" si="51"/>
        <v>-44814</v>
      </c>
      <c r="G1145" t="s">
        <v>8220</v>
      </c>
      <c r="H1145" t="s">
        <v>8223</v>
      </c>
      <c r="I1145" t="s">
        <v>8245</v>
      </c>
      <c r="J1145">
        <v>1450327126</v>
      </c>
      <c r="K1145">
        <v>1447735126</v>
      </c>
      <c r="L1145" t="b">
        <v>0</v>
      </c>
      <c r="M1145">
        <v>8</v>
      </c>
      <c r="N1145" t="b">
        <v>0</v>
      </c>
      <c r="O1145" t="s">
        <v>8281</v>
      </c>
      <c r="P1145">
        <f t="shared" si="52"/>
        <v>2015</v>
      </c>
      <c r="Q1145" s="11">
        <f t="shared" si="53"/>
        <v>42325.19358796296</v>
      </c>
    </row>
    <row r="1146" spans="1:17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s="8">
        <f t="shared" si="51"/>
        <v>-9300</v>
      </c>
      <c r="G1146" t="s">
        <v>8220</v>
      </c>
      <c r="H1146" t="s">
        <v>8223</v>
      </c>
      <c r="I1146" t="s">
        <v>8245</v>
      </c>
      <c r="J1146">
        <v>1430281320</v>
      </c>
      <c r="K1146">
        <v>1427689320</v>
      </c>
      <c r="L1146" t="b">
        <v>0</v>
      </c>
      <c r="M1146">
        <v>0</v>
      </c>
      <c r="N1146" t="b">
        <v>0</v>
      </c>
      <c r="O1146" t="s">
        <v>8282</v>
      </c>
      <c r="P1146">
        <f t="shared" si="52"/>
        <v>2015</v>
      </c>
      <c r="Q1146" s="11">
        <f t="shared" si="53"/>
        <v>42093.181944444441</v>
      </c>
    </row>
    <row r="1147" spans="1:17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s="8">
        <f t="shared" si="51"/>
        <v>-79900</v>
      </c>
      <c r="G1147" t="s">
        <v>8220</v>
      </c>
      <c r="H1147" t="s">
        <v>8223</v>
      </c>
      <c r="I1147" t="s">
        <v>8245</v>
      </c>
      <c r="J1147">
        <v>1412272592</v>
      </c>
      <c r="K1147">
        <v>1407088592</v>
      </c>
      <c r="L1147" t="b">
        <v>0</v>
      </c>
      <c r="M1147">
        <v>1</v>
      </c>
      <c r="N1147" t="b">
        <v>0</v>
      </c>
      <c r="O1147" t="s">
        <v>8282</v>
      </c>
      <c r="P1147">
        <f t="shared" si="52"/>
        <v>2014</v>
      </c>
      <c r="Q1147" s="11">
        <f t="shared" si="53"/>
        <v>41854.747592592597</v>
      </c>
    </row>
    <row r="1148" spans="1:17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s="8">
        <f t="shared" si="51"/>
        <v>-5470</v>
      </c>
      <c r="G1148" t="s">
        <v>8220</v>
      </c>
      <c r="H1148" t="s">
        <v>8223</v>
      </c>
      <c r="I1148" t="s">
        <v>8245</v>
      </c>
      <c r="J1148">
        <v>1399071173</v>
      </c>
      <c r="K1148">
        <v>1395787973</v>
      </c>
      <c r="L1148" t="b">
        <v>0</v>
      </c>
      <c r="M1148">
        <v>12</v>
      </c>
      <c r="N1148" t="b">
        <v>0</v>
      </c>
      <c r="O1148" t="s">
        <v>8282</v>
      </c>
      <c r="P1148">
        <f t="shared" si="52"/>
        <v>2014</v>
      </c>
      <c r="Q1148" s="11">
        <f t="shared" si="53"/>
        <v>41723.9533912037</v>
      </c>
    </row>
    <row r="1149" spans="1:17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s="8">
        <f t="shared" si="51"/>
        <v>-25000</v>
      </c>
      <c r="G1149" t="s">
        <v>8220</v>
      </c>
      <c r="H1149" t="s">
        <v>8228</v>
      </c>
      <c r="I1149" t="s">
        <v>8250</v>
      </c>
      <c r="J1149">
        <v>1413760783</v>
      </c>
      <c r="K1149">
        <v>1408576783</v>
      </c>
      <c r="L1149" t="b">
        <v>0</v>
      </c>
      <c r="M1149">
        <v>0</v>
      </c>
      <c r="N1149" t="b">
        <v>0</v>
      </c>
      <c r="O1149" t="s">
        <v>8282</v>
      </c>
      <c r="P1149">
        <f t="shared" si="52"/>
        <v>2014</v>
      </c>
      <c r="Q1149" s="11">
        <f t="shared" si="53"/>
        <v>41871.972025462965</v>
      </c>
    </row>
    <row r="1150" spans="1:17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s="8">
        <f t="shared" si="51"/>
        <v>-14927</v>
      </c>
      <c r="G1150" t="s">
        <v>8220</v>
      </c>
      <c r="H1150" t="s">
        <v>8223</v>
      </c>
      <c r="I1150" t="s">
        <v>8245</v>
      </c>
      <c r="J1150">
        <v>1480568781</v>
      </c>
      <c r="K1150">
        <v>1477973181</v>
      </c>
      <c r="L1150" t="b">
        <v>0</v>
      </c>
      <c r="M1150">
        <v>3</v>
      </c>
      <c r="N1150" t="b">
        <v>0</v>
      </c>
      <c r="O1150" t="s">
        <v>8282</v>
      </c>
      <c r="P1150">
        <f t="shared" si="52"/>
        <v>2016</v>
      </c>
      <c r="Q1150" s="11">
        <f t="shared" si="53"/>
        <v>42675.171076388884</v>
      </c>
    </row>
    <row r="1151" spans="1:17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s="8">
        <f t="shared" si="51"/>
        <v>-49925</v>
      </c>
      <c r="G1151" t="s">
        <v>8220</v>
      </c>
      <c r="H1151" t="s">
        <v>8223</v>
      </c>
      <c r="I1151" t="s">
        <v>8245</v>
      </c>
      <c r="J1151">
        <v>1466096566</v>
      </c>
      <c r="K1151">
        <v>1463504566</v>
      </c>
      <c r="L1151" t="b">
        <v>0</v>
      </c>
      <c r="M1151">
        <v>2</v>
      </c>
      <c r="N1151" t="b">
        <v>0</v>
      </c>
      <c r="O1151" t="s">
        <v>8282</v>
      </c>
      <c r="P1151">
        <f t="shared" si="52"/>
        <v>2016</v>
      </c>
      <c r="Q1151" s="11">
        <f t="shared" si="53"/>
        <v>42507.71025462963</v>
      </c>
    </row>
    <row r="1152" spans="1:17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s="8">
        <f t="shared" si="51"/>
        <v>-2248</v>
      </c>
      <c r="G1152" t="s">
        <v>8220</v>
      </c>
      <c r="H1152" t="s">
        <v>8223</v>
      </c>
      <c r="I1152" t="s">
        <v>8245</v>
      </c>
      <c r="J1152">
        <v>1452293675</v>
      </c>
      <c r="K1152">
        <v>1447109675</v>
      </c>
      <c r="L1152" t="b">
        <v>0</v>
      </c>
      <c r="M1152">
        <v>6</v>
      </c>
      <c r="N1152" t="b">
        <v>0</v>
      </c>
      <c r="O1152" t="s">
        <v>8282</v>
      </c>
      <c r="P1152">
        <f t="shared" si="52"/>
        <v>2015</v>
      </c>
      <c r="Q1152" s="11">
        <f t="shared" si="53"/>
        <v>42317.954571759255</v>
      </c>
    </row>
    <row r="1153" spans="1:17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s="8">
        <f t="shared" si="51"/>
        <v>-25000</v>
      </c>
      <c r="G1153" t="s">
        <v>8220</v>
      </c>
      <c r="H1153" t="s">
        <v>8223</v>
      </c>
      <c r="I1153" t="s">
        <v>8245</v>
      </c>
      <c r="J1153">
        <v>1441592863</v>
      </c>
      <c r="K1153">
        <v>1439000863</v>
      </c>
      <c r="L1153" t="b">
        <v>0</v>
      </c>
      <c r="M1153">
        <v>0</v>
      </c>
      <c r="N1153" t="b">
        <v>0</v>
      </c>
      <c r="O1153" t="s">
        <v>8282</v>
      </c>
      <c r="P1153">
        <f t="shared" si="52"/>
        <v>2015</v>
      </c>
      <c r="Q1153" s="11">
        <f t="shared" si="53"/>
        <v>42224.102581018517</v>
      </c>
    </row>
    <row r="1154" spans="1:17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s="8">
        <f t="shared" si="51"/>
        <v>-15089</v>
      </c>
      <c r="G1154" t="s">
        <v>8220</v>
      </c>
      <c r="H1154" t="s">
        <v>8223</v>
      </c>
      <c r="I1154" t="s">
        <v>8245</v>
      </c>
      <c r="J1154">
        <v>1431709312</v>
      </c>
      <c r="K1154">
        <v>1429117312</v>
      </c>
      <c r="L1154" t="b">
        <v>0</v>
      </c>
      <c r="M1154">
        <v>15</v>
      </c>
      <c r="N1154" t="b">
        <v>0</v>
      </c>
      <c r="O1154" t="s">
        <v>8282</v>
      </c>
      <c r="P1154">
        <f t="shared" si="52"/>
        <v>2015</v>
      </c>
      <c r="Q1154" s="11">
        <f t="shared" si="53"/>
        <v>42109.709629629629</v>
      </c>
    </row>
    <row r="1155" spans="1:17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s="8">
        <f t="shared" ref="F1155:F1218" si="54">E1155-D1155</f>
        <v>-7950</v>
      </c>
      <c r="G1155" t="s">
        <v>8220</v>
      </c>
      <c r="H1155" t="s">
        <v>8223</v>
      </c>
      <c r="I1155" t="s">
        <v>8245</v>
      </c>
      <c r="J1155">
        <v>1434647305</v>
      </c>
      <c r="K1155">
        <v>1432055305</v>
      </c>
      <c r="L1155" t="b">
        <v>0</v>
      </c>
      <c r="M1155">
        <v>1</v>
      </c>
      <c r="N1155" t="b">
        <v>0</v>
      </c>
      <c r="O1155" t="s">
        <v>8282</v>
      </c>
      <c r="P1155">
        <f t="shared" ref="P1155:P1218" si="55">YEAR(Q1155)</f>
        <v>2015</v>
      </c>
      <c r="Q1155" s="11">
        <f t="shared" ref="Q1155:Q1218" si="56">(((K1155/60)/60)/24)+DATE(1970,1,1)</f>
        <v>42143.714178240742</v>
      </c>
    </row>
    <row r="1156" spans="1:17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s="8">
        <f t="shared" si="54"/>
        <v>-4675</v>
      </c>
      <c r="G1156" t="s">
        <v>8220</v>
      </c>
      <c r="H1156" t="s">
        <v>8223</v>
      </c>
      <c r="I1156" t="s">
        <v>8245</v>
      </c>
      <c r="J1156">
        <v>1441507006</v>
      </c>
      <c r="K1156">
        <v>1438915006</v>
      </c>
      <c r="L1156" t="b">
        <v>0</v>
      </c>
      <c r="M1156">
        <v>3</v>
      </c>
      <c r="N1156" t="b">
        <v>0</v>
      </c>
      <c r="O1156" t="s">
        <v>8282</v>
      </c>
      <c r="P1156">
        <f t="shared" si="55"/>
        <v>2015</v>
      </c>
      <c r="Q1156" s="11">
        <f t="shared" si="56"/>
        <v>42223.108865740738</v>
      </c>
    </row>
    <row r="1157" spans="1:17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s="8">
        <f t="shared" si="54"/>
        <v>-24812</v>
      </c>
      <c r="G1157" t="s">
        <v>8220</v>
      </c>
      <c r="H1157" t="s">
        <v>8223</v>
      </c>
      <c r="I1157" t="s">
        <v>8245</v>
      </c>
      <c r="J1157">
        <v>1408040408</v>
      </c>
      <c r="K1157">
        <v>1405448408</v>
      </c>
      <c r="L1157" t="b">
        <v>0</v>
      </c>
      <c r="M1157">
        <v>8</v>
      </c>
      <c r="N1157" t="b">
        <v>0</v>
      </c>
      <c r="O1157" t="s">
        <v>8282</v>
      </c>
      <c r="P1157">
        <f t="shared" si="55"/>
        <v>2014</v>
      </c>
      <c r="Q1157" s="11">
        <f t="shared" si="56"/>
        <v>41835.763981481483</v>
      </c>
    </row>
    <row r="1158" spans="1:17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s="8">
        <f t="shared" si="54"/>
        <v>-6500</v>
      </c>
      <c r="G1158" t="s">
        <v>8220</v>
      </c>
      <c r="H1158" t="s">
        <v>8223</v>
      </c>
      <c r="I1158" t="s">
        <v>8245</v>
      </c>
      <c r="J1158">
        <v>1424742162</v>
      </c>
      <c r="K1158">
        <v>1422150162</v>
      </c>
      <c r="L1158" t="b">
        <v>0</v>
      </c>
      <c r="M1158">
        <v>0</v>
      </c>
      <c r="N1158" t="b">
        <v>0</v>
      </c>
      <c r="O1158" t="s">
        <v>8282</v>
      </c>
      <c r="P1158">
        <f t="shared" si="55"/>
        <v>2015</v>
      </c>
      <c r="Q1158" s="11">
        <f t="shared" si="56"/>
        <v>42029.07131944444</v>
      </c>
    </row>
    <row r="1159" spans="1:17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s="8">
        <f t="shared" si="54"/>
        <v>-9849</v>
      </c>
      <c r="G1159" t="s">
        <v>8220</v>
      </c>
      <c r="H1159" t="s">
        <v>8223</v>
      </c>
      <c r="I1159" t="s">
        <v>8245</v>
      </c>
      <c r="J1159">
        <v>1417795480</v>
      </c>
      <c r="K1159">
        <v>1412607880</v>
      </c>
      <c r="L1159" t="b">
        <v>0</v>
      </c>
      <c r="M1159">
        <v>3</v>
      </c>
      <c r="N1159" t="b">
        <v>0</v>
      </c>
      <c r="O1159" t="s">
        <v>8282</v>
      </c>
      <c r="P1159">
        <f t="shared" si="55"/>
        <v>2014</v>
      </c>
      <c r="Q1159" s="11">
        <f t="shared" si="56"/>
        <v>41918.628240740742</v>
      </c>
    </row>
    <row r="1160" spans="1:17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s="8">
        <f t="shared" si="54"/>
        <v>-7465</v>
      </c>
      <c r="G1160" t="s">
        <v>8220</v>
      </c>
      <c r="H1160" t="s">
        <v>8223</v>
      </c>
      <c r="I1160" t="s">
        <v>8245</v>
      </c>
      <c r="J1160">
        <v>1418091128</v>
      </c>
      <c r="K1160">
        <v>1415499128</v>
      </c>
      <c r="L1160" t="b">
        <v>0</v>
      </c>
      <c r="M1160">
        <v>3</v>
      </c>
      <c r="N1160" t="b">
        <v>0</v>
      </c>
      <c r="O1160" t="s">
        <v>8282</v>
      </c>
      <c r="P1160">
        <f t="shared" si="55"/>
        <v>2014</v>
      </c>
      <c r="Q1160" s="11">
        <f t="shared" si="56"/>
        <v>41952.09175925926</v>
      </c>
    </row>
    <row r="1161" spans="1:17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s="8">
        <f t="shared" si="54"/>
        <v>-6750</v>
      </c>
      <c r="G1161" t="s">
        <v>8220</v>
      </c>
      <c r="H1161" t="s">
        <v>8223</v>
      </c>
      <c r="I1161" t="s">
        <v>8245</v>
      </c>
      <c r="J1161">
        <v>1435679100</v>
      </c>
      <c r="K1161">
        <v>1433006765</v>
      </c>
      <c r="L1161" t="b">
        <v>0</v>
      </c>
      <c r="M1161">
        <v>0</v>
      </c>
      <c r="N1161" t="b">
        <v>0</v>
      </c>
      <c r="O1161" t="s">
        <v>8282</v>
      </c>
      <c r="P1161">
        <f t="shared" si="55"/>
        <v>2015</v>
      </c>
      <c r="Q1161" s="11">
        <f t="shared" si="56"/>
        <v>42154.726446759261</v>
      </c>
    </row>
    <row r="1162" spans="1:17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s="8">
        <f t="shared" si="54"/>
        <v>-28845</v>
      </c>
      <c r="G1162" t="s">
        <v>8220</v>
      </c>
      <c r="H1162" t="s">
        <v>8223</v>
      </c>
      <c r="I1162" t="s">
        <v>8245</v>
      </c>
      <c r="J1162">
        <v>1427510586</v>
      </c>
      <c r="K1162">
        <v>1424922186</v>
      </c>
      <c r="L1162" t="b">
        <v>0</v>
      </c>
      <c r="M1162">
        <v>19</v>
      </c>
      <c r="N1162" t="b">
        <v>0</v>
      </c>
      <c r="O1162" t="s">
        <v>8282</v>
      </c>
      <c r="P1162">
        <f t="shared" si="55"/>
        <v>2015</v>
      </c>
      <c r="Q1162" s="11">
        <f t="shared" si="56"/>
        <v>42061.154930555553</v>
      </c>
    </row>
    <row r="1163" spans="1:17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s="8">
        <f t="shared" si="54"/>
        <v>-18000</v>
      </c>
      <c r="G1163" t="s">
        <v>8220</v>
      </c>
      <c r="H1163" t="s">
        <v>8223</v>
      </c>
      <c r="I1163" t="s">
        <v>8245</v>
      </c>
      <c r="J1163">
        <v>1432047989</v>
      </c>
      <c r="K1163">
        <v>1430233589</v>
      </c>
      <c r="L1163" t="b">
        <v>0</v>
      </c>
      <c r="M1163">
        <v>0</v>
      </c>
      <c r="N1163" t="b">
        <v>0</v>
      </c>
      <c r="O1163" t="s">
        <v>8282</v>
      </c>
      <c r="P1163">
        <f t="shared" si="55"/>
        <v>2015</v>
      </c>
      <c r="Q1163" s="11">
        <f t="shared" si="56"/>
        <v>42122.629502314812</v>
      </c>
    </row>
    <row r="1164" spans="1:17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s="8">
        <f t="shared" si="54"/>
        <v>-59965</v>
      </c>
      <c r="G1164" t="s">
        <v>8220</v>
      </c>
      <c r="H1164" t="s">
        <v>8223</v>
      </c>
      <c r="I1164" t="s">
        <v>8245</v>
      </c>
      <c r="J1164">
        <v>1411662264</v>
      </c>
      <c r="K1164">
        <v>1408983864</v>
      </c>
      <c r="L1164" t="b">
        <v>0</v>
      </c>
      <c r="M1164">
        <v>2</v>
      </c>
      <c r="N1164" t="b">
        <v>0</v>
      </c>
      <c r="O1164" t="s">
        <v>8282</v>
      </c>
      <c r="P1164">
        <f t="shared" si="55"/>
        <v>2014</v>
      </c>
      <c r="Q1164" s="11">
        <f t="shared" si="56"/>
        <v>41876.683611111112</v>
      </c>
    </row>
    <row r="1165" spans="1:17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s="8">
        <f t="shared" si="54"/>
        <v>-5200</v>
      </c>
      <c r="G1165" t="s">
        <v>8220</v>
      </c>
      <c r="H1165" t="s">
        <v>8223</v>
      </c>
      <c r="I1165" t="s">
        <v>8245</v>
      </c>
      <c r="J1165">
        <v>1407604920</v>
      </c>
      <c r="K1165">
        <v>1405012920</v>
      </c>
      <c r="L1165" t="b">
        <v>0</v>
      </c>
      <c r="M1165">
        <v>0</v>
      </c>
      <c r="N1165" t="b">
        <v>0</v>
      </c>
      <c r="O1165" t="s">
        <v>8282</v>
      </c>
      <c r="P1165">
        <f t="shared" si="55"/>
        <v>2014</v>
      </c>
      <c r="Q1165" s="11">
        <f t="shared" si="56"/>
        <v>41830.723611111112</v>
      </c>
    </row>
    <row r="1166" spans="1:17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s="8">
        <f t="shared" si="54"/>
        <v>-10000</v>
      </c>
      <c r="G1166" t="s">
        <v>8220</v>
      </c>
      <c r="H1166" t="s">
        <v>8223</v>
      </c>
      <c r="I1166" t="s">
        <v>8245</v>
      </c>
      <c r="J1166">
        <v>1466270582</v>
      </c>
      <c r="K1166">
        <v>1463678582</v>
      </c>
      <c r="L1166" t="b">
        <v>0</v>
      </c>
      <c r="M1166">
        <v>0</v>
      </c>
      <c r="N1166" t="b">
        <v>0</v>
      </c>
      <c r="O1166" t="s">
        <v>8282</v>
      </c>
      <c r="P1166">
        <f t="shared" si="55"/>
        <v>2016</v>
      </c>
      <c r="Q1166" s="11">
        <f t="shared" si="56"/>
        <v>42509.724328703705</v>
      </c>
    </row>
    <row r="1167" spans="1:17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s="8">
        <f t="shared" si="54"/>
        <v>-7929.5</v>
      </c>
      <c r="G1167" t="s">
        <v>8220</v>
      </c>
      <c r="H1167" t="s">
        <v>8223</v>
      </c>
      <c r="I1167" t="s">
        <v>8245</v>
      </c>
      <c r="J1167">
        <v>1404623330</v>
      </c>
      <c r="K1167">
        <v>1401685730</v>
      </c>
      <c r="L1167" t="b">
        <v>0</v>
      </c>
      <c r="M1167">
        <v>25</v>
      </c>
      <c r="N1167" t="b">
        <v>0</v>
      </c>
      <c r="O1167" t="s">
        <v>8282</v>
      </c>
      <c r="P1167">
        <f t="shared" si="55"/>
        <v>2014</v>
      </c>
      <c r="Q1167" s="11">
        <f t="shared" si="56"/>
        <v>41792.214467592588</v>
      </c>
    </row>
    <row r="1168" spans="1:17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s="8">
        <f t="shared" si="54"/>
        <v>-12129</v>
      </c>
      <c r="G1168" t="s">
        <v>8220</v>
      </c>
      <c r="H1168" t="s">
        <v>8223</v>
      </c>
      <c r="I1168" t="s">
        <v>8245</v>
      </c>
      <c r="J1168">
        <v>1435291200</v>
      </c>
      <c r="K1168">
        <v>1432640342</v>
      </c>
      <c r="L1168" t="b">
        <v>0</v>
      </c>
      <c r="M1168">
        <v>8</v>
      </c>
      <c r="N1168" t="b">
        <v>0</v>
      </c>
      <c r="O1168" t="s">
        <v>8282</v>
      </c>
      <c r="P1168">
        <f t="shared" si="55"/>
        <v>2015</v>
      </c>
      <c r="Q1168" s="11">
        <f t="shared" si="56"/>
        <v>42150.485439814816</v>
      </c>
    </row>
    <row r="1169" spans="1:17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s="8">
        <f t="shared" si="54"/>
        <v>-59021</v>
      </c>
      <c r="G1169" t="s">
        <v>8220</v>
      </c>
      <c r="H1169" t="s">
        <v>8223</v>
      </c>
      <c r="I1169" t="s">
        <v>8245</v>
      </c>
      <c r="J1169">
        <v>1410543495</v>
      </c>
      <c r="K1169">
        <v>1407865095</v>
      </c>
      <c r="L1169" t="b">
        <v>0</v>
      </c>
      <c r="M1169">
        <v>16</v>
      </c>
      <c r="N1169" t="b">
        <v>0</v>
      </c>
      <c r="O1169" t="s">
        <v>8282</v>
      </c>
      <c r="P1169">
        <f t="shared" si="55"/>
        <v>2014</v>
      </c>
      <c r="Q1169" s="11">
        <f t="shared" si="56"/>
        <v>41863.734895833331</v>
      </c>
    </row>
    <row r="1170" spans="1:17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s="8">
        <f t="shared" si="54"/>
        <v>-16980</v>
      </c>
      <c r="G1170" t="s">
        <v>8220</v>
      </c>
      <c r="H1170" t="s">
        <v>8223</v>
      </c>
      <c r="I1170" t="s">
        <v>8245</v>
      </c>
      <c r="J1170">
        <v>1474507065</v>
      </c>
      <c r="K1170">
        <v>1471915065</v>
      </c>
      <c r="L1170" t="b">
        <v>0</v>
      </c>
      <c r="M1170">
        <v>3</v>
      </c>
      <c r="N1170" t="b">
        <v>0</v>
      </c>
      <c r="O1170" t="s">
        <v>8282</v>
      </c>
      <c r="P1170">
        <f t="shared" si="55"/>
        <v>2016</v>
      </c>
      <c r="Q1170" s="11">
        <f t="shared" si="56"/>
        <v>42605.053993055553</v>
      </c>
    </row>
    <row r="1171" spans="1:17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s="8">
        <f t="shared" si="54"/>
        <v>-9983</v>
      </c>
      <c r="G1171" t="s">
        <v>8220</v>
      </c>
      <c r="H1171" t="s">
        <v>8223</v>
      </c>
      <c r="I1171" t="s">
        <v>8245</v>
      </c>
      <c r="J1171">
        <v>1424593763</v>
      </c>
      <c r="K1171">
        <v>1422001763</v>
      </c>
      <c r="L1171" t="b">
        <v>0</v>
      </c>
      <c r="M1171">
        <v>3</v>
      </c>
      <c r="N1171" t="b">
        <v>0</v>
      </c>
      <c r="O1171" t="s">
        <v>8282</v>
      </c>
      <c r="P1171">
        <f t="shared" si="55"/>
        <v>2015</v>
      </c>
      <c r="Q1171" s="11">
        <f t="shared" si="56"/>
        <v>42027.353738425925</v>
      </c>
    </row>
    <row r="1172" spans="1:17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s="8">
        <f t="shared" si="54"/>
        <v>-24900</v>
      </c>
      <c r="G1172" t="s">
        <v>8220</v>
      </c>
      <c r="H1172" t="s">
        <v>8224</v>
      </c>
      <c r="I1172" t="s">
        <v>8246</v>
      </c>
      <c r="J1172">
        <v>1433021171</v>
      </c>
      <c r="K1172">
        <v>1430429171</v>
      </c>
      <c r="L1172" t="b">
        <v>0</v>
      </c>
      <c r="M1172">
        <v>2</v>
      </c>
      <c r="N1172" t="b">
        <v>0</v>
      </c>
      <c r="O1172" t="s">
        <v>8282</v>
      </c>
      <c r="P1172">
        <f t="shared" si="55"/>
        <v>2015</v>
      </c>
      <c r="Q1172" s="11">
        <f t="shared" si="56"/>
        <v>42124.893182870372</v>
      </c>
    </row>
    <row r="1173" spans="1:17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s="8">
        <f t="shared" si="54"/>
        <v>-24975</v>
      </c>
      <c r="G1173" t="s">
        <v>8220</v>
      </c>
      <c r="H1173" t="s">
        <v>8223</v>
      </c>
      <c r="I1173" t="s">
        <v>8245</v>
      </c>
      <c r="J1173">
        <v>1415909927</v>
      </c>
      <c r="K1173">
        <v>1414351127</v>
      </c>
      <c r="L1173" t="b">
        <v>0</v>
      </c>
      <c r="M1173">
        <v>1</v>
      </c>
      <c r="N1173" t="b">
        <v>0</v>
      </c>
      <c r="O1173" t="s">
        <v>8282</v>
      </c>
      <c r="P1173">
        <f t="shared" si="55"/>
        <v>2014</v>
      </c>
      <c r="Q1173" s="11">
        <f t="shared" si="56"/>
        <v>41938.804710648146</v>
      </c>
    </row>
    <row r="1174" spans="1:17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s="8">
        <f t="shared" si="54"/>
        <v>-9000</v>
      </c>
      <c r="G1174" t="s">
        <v>8220</v>
      </c>
      <c r="H1174" t="s">
        <v>8223</v>
      </c>
      <c r="I1174" t="s">
        <v>8245</v>
      </c>
      <c r="J1174">
        <v>1408551752</v>
      </c>
      <c r="K1174">
        <v>1405959752</v>
      </c>
      <c r="L1174" t="b">
        <v>0</v>
      </c>
      <c r="M1174">
        <v>0</v>
      </c>
      <c r="N1174" t="b">
        <v>0</v>
      </c>
      <c r="O1174" t="s">
        <v>8282</v>
      </c>
      <c r="P1174">
        <f t="shared" si="55"/>
        <v>2014</v>
      </c>
      <c r="Q1174" s="11">
        <f t="shared" si="56"/>
        <v>41841.682314814818</v>
      </c>
    </row>
    <row r="1175" spans="1:17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s="8">
        <f t="shared" si="54"/>
        <v>-124970</v>
      </c>
      <c r="G1175" t="s">
        <v>8220</v>
      </c>
      <c r="H1175" t="s">
        <v>8223</v>
      </c>
      <c r="I1175" t="s">
        <v>8245</v>
      </c>
      <c r="J1175">
        <v>1438576057</v>
      </c>
      <c r="K1175">
        <v>1435552057</v>
      </c>
      <c r="L1175" t="b">
        <v>0</v>
      </c>
      <c r="M1175">
        <v>1</v>
      </c>
      <c r="N1175" t="b">
        <v>0</v>
      </c>
      <c r="O1175" t="s">
        <v>8282</v>
      </c>
      <c r="P1175">
        <f t="shared" si="55"/>
        <v>2015</v>
      </c>
      <c r="Q1175" s="11">
        <f t="shared" si="56"/>
        <v>42184.185844907406</v>
      </c>
    </row>
    <row r="1176" spans="1:17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s="8">
        <f t="shared" si="54"/>
        <v>-14114</v>
      </c>
      <c r="G1176" t="s">
        <v>8220</v>
      </c>
      <c r="H1176" t="s">
        <v>8223</v>
      </c>
      <c r="I1176" t="s">
        <v>8245</v>
      </c>
      <c r="J1176">
        <v>1462738327</v>
      </c>
      <c r="K1176">
        <v>1460146327</v>
      </c>
      <c r="L1176" t="b">
        <v>0</v>
      </c>
      <c r="M1176">
        <v>19</v>
      </c>
      <c r="N1176" t="b">
        <v>0</v>
      </c>
      <c r="O1176" t="s">
        <v>8282</v>
      </c>
      <c r="P1176">
        <f t="shared" si="55"/>
        <v>2016</v>
      </c>
      <c r="Q1176" s="11">
        <f t="shared" si="56"/>
        <v>42468.84174768519</v>
      </c>
    </row>
    <row r="1177" spans="1:17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s="8">
        <f t="shared" si="54"/>
        <v>-19415</v>
      </c>
      <c r="G1177" t="s">
        <v>8220</v>
      </c>
      <c r="H1177" t="s">
        <v>8223</v>
      </c>
      <c r="I1177" t="s">
        <v>8245</v>
      </c>
      <c r="J1177">
        <v>1436981339</v>
      </c>
      <c r="K1177">
        <v>1434389339</v>
      </c>
      <c r="L1177" t="b">
        <v>0</v>
      </c>
      <c r="M1177">
        <v>9</v>
      </c>
      <c r="N1177" t="b">
        <v>0</v>
      </c>
      <c r="O1177" t="s">
        <v>8282</v>
      </c>
      <c r="P1177">
        <f t="shared" si="55"/>
        <v>2015</v>
      </c>
      <c r="Q1177" s="11">
        <f t="shared" si="56"/>
        <v>42170.728460648148</v>
      </c>
    </row>
    <row r="1178" spans="1:17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s="8">
        <f t="shared" si="54"/>
        <v>-174990</v>
      </c>
      <c r="G1178" t="s">
        <v>8220</v>
      </c>
      <c r="H1178" t="s">
        <v>8225</v>
      </c>
      <c r="I1178" t="s">
        <v>8247</v>
      </c>
      <c r="J1178">
        <v>1488805200</v>
      </c>
      <c r="K1178">
        <v>1484094498</v>
      </c>
      <c r="L1178" t="b">
        <v>0</v>
      </c>
      <c r="M1178">
        <v>1</v>
      </c>
      <c r="N1178" t="b">
        <v>0</v>
      </c>
      <c r="O1178" t="s">
        <v>8282</v>
      </c>
      <c r="P1178">
        <f t="shared" si="55"/>
        <v>2017</v>
      </c>
      <c r="Q1178" s="11">
        <f t="shared" si="56"/>
        <v>42746.019652777773</v>
      </c>
    </row>
    <row r="1179" spans="1:17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s="8">
        <f t="shared" si="54"/>
        <v>-6000</v>
      </c>
      <c r="G1179" t="s">
        <v>8220</v>
      </c>
      <c r="H1179" t="s">
        <v>8224</v>
      </c>
      <c r="I1179" t="s">
        <v>8246</v>
      </c>
      <c r="J1179">
        <v>1413388296</v>
      </c>
      <c r="K1179">
        <v>1410796296</v>
      </c>
      <c r="L1179" t="b">
        <v>0</v>
      </c>
      <c r="M1179">
        <v>0</v>
      </c>
      <c r="N1179" t="b">
        <v>0</v>
      </c>
      <c r="O1179" t="s">
        <v>8282</v>
      </c>
      <c r="P1179">
        <f t="shared" si="55"/>
        <v>2014</v>
      </c>
      <c r="Q1179" s="11">
        <f t="shared" si="56"/>
        <v>41897.660833333335</v>
      </c>
    </row>
    <row r="1180" spans="1:17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s="8">
        <f t="shared" si="54"/>
        <v>-74995</v>
      </c>
      <c r="G1180" t="s">
        <v>8220</v>
      </c>
      <c r="H1180" t="s">
        <v>8223</v>
      </c>
      <c r="I1180" t="s">
        <v>8245</v>
      </c>
      <c r="J1180">
        <v>1408225452</v>
      </c>
      <c r="K1180">
        <v>1405633452</v>
      </c>
      <c r="L1180" t="b">
        <v>0</v>
      </c>
      <c r="M1180">
        <v>1</v>
      </c>
      <c r="N1180" t="b">
        <v>0</v>
      </c>
      <c r="O1180" t="s">
        <v>8282</v>
      </c>
      <c r="P1180">
        <f t="shared" si="55"/>
        <v>2014</v>
      </c>
      <c r="Q1180" s="11">
        <f t="shared" si="56"/>
        <v>41837.905694444446</v>
      </c>
    </row>
    <row r="1181" spans="1:17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s="8">
        <f t="shared" si="54"/>
        <v>-56800</v>
      </c>
      <c r="G1181" t="s">
        <v>8220</v>
      </c>
      <c r="H1181" t="s">
        <v>8228</v>
      </c>
      <c r="I1181" t="s">
        <v>8250</v>
      </c>
      <c r="J1181">
        <v>1446052627</v>
      </c>
      <c r="K1181">
        <v>1443460627</v>
      </c>
      <c r="L1181" t="b">
        <v>0</v>
      </c>
      <c r="M1181">
        <v>5</v>
      </c>
      <c r="N1181" t="b">
        <v>0</v>
      </c>
      <c r="O1181" t="s">
        <v>8282</v>
      </c>
      <c r="P1181">
        <f t="shared" si="55"/>
        <v>2015</v>
      </c>
      <c r="Q1181" s="11">
        <f t="shared" si="56"/>
        <v>42275.720219907409</v>
      </c>
    </row>
    <row r="1182" spans="1:17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s="8">
        <f t="shared" si="54"/>
        <v>-44125</v>
      </c>
      <c r="G1182" t="s">
        <v>8220</v>
      </c>
      <c r="H1182" t="s">
        <v>8223</v>
      </c>
      <c r="I1182" t="s">
        <v>8245</v>
      </c>
      <c r="J1182">
        <v>1403983314</v>
      </c>
      <c r="K1182">
        <v>1400786514</v>
      </c>
      <c r="L1182" t="b">
        <v>0</v>
      </c>
      <c r="M1182">
        <v>85</v>
      </c>
      <c r="N1182" t="b">
        <v>0</v>
      </c>
      <c r="O1182" t="s">
        <v>8282</v>
      </c>
      <c r="P1182">
        <f t="shared" si="55"/>
        <v>2014</v>
      </c>
      <c r="Q1182" s="11">
        <f t="shared" si="56"/>
        <v>41781.806875000002</v>
      </c>
    </row>
    <row r="1183" spans="1:17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s="8">
        <f t="shared" si="54"/>
        <v>-49996</v>
      </c>
      <c r="G1183" t="s">
        <v>8220</v>
      </c>
      <c r="H1183" t="s">
        <v>8223</v>
      </c>
      <c r="I1183" t="s">
        <v>8245</v>
      </c>
      <c r="J1183">
        <v>1425197321</v>
      </c>
      <c r="K1183">
        <v>1422605321</v>
      </c>
      <c r="L1183" t="b">
        <v>0</v>
      </c>
      <c r="M1183">
        <v>3</v>
      </c>
      <c r="N1183" t="b">
        <v>0</v>
      </c>
      <c r="O1183" t="s">
        <v>8282</v>
      </c>
      <c r="P1183">
        <f t="shared" si="55"/>
        <v>2015</v>
      </c>
      <c r="Q1183" s="11">
        <f t="shared" si="56"/>
        <v>42034.339363425926</v>
      </c>
    </row>
    <row r="1184" spans="1:17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s="8">
        <f t="shared" si="54"/>
        <v>-958</v>
      </c>
      <c r="G1184" t="s">
        <v>8220</v>
      </c>
      <c r="H1184" t="s">
        <v>8223</v>
      </c>
      <c r="I1184" t="s">
        <v>8245</v>
      </c>
      <c r="J1184">
        <v>1484239320</v>
      </c>
      <c r="K1184">
        <v>1482609088</v>
      </c>
      <c r="L1184" t="b">
        <v>0</v>
      </c>
      <c r="M1184">
        <v>4</v>
      </c>
      <c r="N1184" t="b">
        <v>0</v>
      </c>
      <c r="O1184" t="s">
        <v>8282</v>
      </c>
      <c r="P1184">
        <f t="shared" si="55"/>
        <v>2016</v>
      </c>
      <c r="Q1184" s="11">
        <f t="shared" si="56"/>
        <v>42728.827407407407</v>
      </c>
    </row>
    <row r="1185" spans="1:17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s="8">
        <f t="shared" si="54"/>
        <v>-2400</v>
      </c>
      <c r="G1185" t="s">
        <v>8220</v>
      </c>
      <c r="H1185" t="s">
        <v>8223</v>
      </c>
      <c r="I1185" t="s">
        <v>8245</v>
      </c>
      <c r="J1185">
        <v>1478059140</v>
      </c>
      <c r="K1185">
        <v>1476391223</v>
      </c>
      <c r="L1185" t="b">
        <v>0</v>
      </c>
      <c r="M1185">
        <v>3</v>
      </c>
      <c r="N1185" t="b">
        <v>0</v>
      </c>
      <c r="O1185" t="s">
        <v>8282</v>
      </c>
      <c r="P1185">
        <f t="shared" si="55"/>
        <v>2016</v>
      </c>
      <c r="Q1185" s="11">
        <f t="shared" si="56"/>
        <v>42656.86137731481</v>
      </c>
    </row>
    <row r="1186" spans="1:17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s="8">
        <f t="shared" si="54"/>
        <v>1086</v>
      </c>
      <c r="G1186" t="s">
        <v>8218</v>
      </c>
      <c r="H1186" t="s">
        <v>8224</v>
      </c>
      <c r="I1186" t="s">
        <v>8246</v>
      </c>
      <c r="J1186">
        <v>1486391011</v>
      </c>
      <c r="K1186">
        <v>1483712611</v>
      </c>
      <c r="L1186" t="b">
        <v>0</v>
      </c>
      <c r="M1186">
        <v>375</v>
      </c>
      <c r="N1186" t="b">
        <v>1</v>
      </c>
      <c r="O1186" t="s">
        <v>8283</v>
      </c>
      <c r="P1186">
        <f t="shared" si="55"/>
        <v>2017</v>
      </c>
      <c r="Q1186" s="11">
        <f t="shared" si="56"/>
        <v>42741.599664351852</v>
      </c>
    </row>
    <row r="1187" spans="1:17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s="8">
        <f t="shared" si="54"/>
        <v>680</v>
      </c>
      <c r="G1187" t="s">
        <v>8218</v>
      </c>
      <c r="H1187" t="s">
        <v>8223</v>
      </c>
      <c r="I1187" t="s">
        <v>8245</v>
      </c>
      <c r="J1187">
        <v>1433736000</v>
      </c>
      <c r="K1187">
        <v>1430945149</v>
      </c>
      <c r="L1187" t="b">
        <v>0</v>
      </c>
      <c r="M1187">
        <v>111</v>
      </c>
      <c r="N1187" t="b">
        <v>1</v>
      </c>
      <c r="O1187" t="s">
        <v>8283</v>
      </c>
      <c r="P1187">
        <f t="shared" si="55"/>
        <v>2015</v>
      </c>
      <c r="Q1187" s="11">
        <f t="shared" si="56"/>
        <v>42130.865150462967</v>
      </c>
    </row>
    <row r="1188" spans="1:17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s="8">
        <f t="shared" si="54"/>
        <v>505</v>
      </c>
      <c r="G1188" t="s">
        <v>8218</v>
      </c>
      <c r="H1188" t="s">
        <v>8224</v>
      </c>
      <c r="I1188" t="s">
        <v>8246</v>
      </c>
      <c r="J1188">
        <v>1433198520</v>
      </c>
      <c r="K1188">
        <v>1430340195</v>
      </c>
      <c r="L1188" t="b">
        <v>0</v>
      </c>
      <c r="M1188">
        <v>123</v>
      </c>
      <c r="N1188" t="b">
        <v>1</v>
      </c>
      <c r="O1188" t="s">
        <v>8283</v>
      </c>
      <c r="P1188">
        <f t="shared" si="55"/>
        <v>2015</v>
      </c>
      <c r="Q1188" s="11">
        <f t="shared" si="56"/>
        <v>42123.86336805555</v>
      </c>
    </row>
    <row r="1189" spans="1:17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s="8">
        <f t="shared" si="54"/>
        <v>361</v>
      </c>
      <c r="G1189" t="s">
        <v>8218</v>
      </c>
      <c r="H1189" t="s">
        <v>8223</v>
      </c>
      <c r="I1189" t="s">
        <v>8245</v>
      </c>
      <c r="J1189">
        <v>1431885600</v>
      </c>
      <c r="K1189">
        <v>1429133323</v>
      </c>
      <c r="L1189" t="b">
        <v>0</v>
      </c>
      <c r="M1189">
        <v>70</v>
      </c>
      <c r="N1189" t="b">
        <v>1</v>
      </c>
      <c r="O1189" t="s">
        <v>8283</v>
      </c>
      <c r="P1189">
        <f t="shared" si="55"/>
        <v>2015</v>
      </c>
      <c r="Q1189" s="11">
        <f t="shared" si="56"/>
        <v>42109.894942129627</v>
      </c>
    </row>
    <row r="1190" spans="1:17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s="8">
        <f t="shared" si="54"/>
        <v>1211</v>
      </c>
      <c r="G1190" t="s">
        <v>8218</v>
      </c>
      <c r="H1190" t="s">
        <v>8228</v>
      </c>
      <c r="I1190" t="s">
        <v>8250</v>
      </c>
      <c r="J1190">
        <v>1482943740</v>
      </c>
      <c r="K1190">
        <v>1481129340</v>
      </c>
      <c r="L1190" t="b">
        <v>0</v>
      </c>
      <c r="M1190">
        <v>85</v>
      </c>
      <c r="N1190" t="b">
        <v>1</v>
      </c>
      <c r="O1190" t="s">
        <v>8283</v>
      </c>
      <c r="P1190">
        <f t="shared" si="55"/>
        <v>2016</v>
      </c>
      <c r="Q1190" s="11">
        <f t="shared" si="56"/>
        <v>42711.700694444444</v>
      </c>
    </row>
    <row r="1191" spans="1:17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s="8">
        <f t="shared" si="54"/>
        <v>700</v>
      </c>
      <c r="G1191" t="s">
        <v>8218</v>
      </c>
      <c r="H1191" t="s">
        <v>8223</v>
      </c>
      <c r="I1191" t="s">
        <v>8245</v>
      </c>
      <c r="J1191">
        <v>1467242995</v>
      </c>
      <c r="K1191">
        <v>1465428595</v>
      </c>
      <c r="L1191" t="b">
        <v>0</v>
      </c>
      <c r="M1191">
        <v>86</v>
      </c>
      <c r="N1191" t="b">
        <v>1</v>
      </c>
      <c r="O1191" t="s">
        <v>8283</v>
      </c>
      <c r="P1191">
        <f t="shared" si="55"/>
        <v>2016</v>
      </c>
      <c r="Q1191" s="11">
        <f t="shared" si="56"/>
        <v>42529.979108796295</v>
      </c>
    </row>
    <row r="1192" spans="1:17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s="8">
        <f t="shared" si="54"/>
        <v>175</v>
      </c>
      <c r="G1192" t="s">
        <v>8218</v>
      </c>
      <c r="H1192" t="s">
        <v>8223</v>
      </c>
      <c r="I1192" t="s">
        <v>8245</v>
      </c>
      <c r="J1192">
        <v>1409500725</v>
      </c>
      <c r="K1192">
        <v>1406908725</v>
      </c>
      <c r="L1192" t="b">
        <v>0</v>
      </c>
      <c r="M1192">
        <v>13</v>
      </c>
      <c r="N1192" t="b">
        <v>1</v>
      </c>
      <c r="O1192" t="s">
        <v>8283</v>
      </c>
      <c r="P1192">
        <f t="shared" si="55"/>
        <v>2014</v>
      </c>
      <c r="Q1192" s="11">
        <f t="shared" si="56"/>
        <v>41852.665798611109</v>
      </c>
    </row>
    <row r="1193" spans="1:17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s="8">
        <f t="shared" si="54"/>
        <v>245</v>
      </c>
      <c r="G1193" t="s">
        <v>8218</v>
      </c>
      <c r="H1193" t="s">
        <v>8223</v>
      </c>
      <c r="I1193" t="s">
        <v>8245</v>
      </c>
      <c r="J1193">
        <v>1458480560</v>
      </c>
      <c r="K1193">
        <v>1455892160</v>
      </c>
      <c r="L1193" t="b">
        <v>0</v>
      </c>
      <c r="M1193">
        <v>33</v>
      </c>
      <c r="N1193" t="b">
        <v>1</v>
      </c>
      <c r="O1193" t="s">
        <v>8283</v>
      </c>
      <c r="P1193">
        <f t="shared" si="55"/>
        <v>2016</v>
      </c>
      <c r="Q1193" s="11">
        <f t="shared" si="56"/>
        <v>42419.603703703702</v>
      </c>
    </row>
    <row r="1194" spans="1:17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s="8">
        <f t="shared" si="54"/>
        <v>190</v>
      </c>
      <c r="G1194" t="s">
        <v>8218</v>
      </c>
      <c r="H1194" t="s">
        <v>8224</v>
      </c>
      <c r="I1194" t="s">
        <v>8246</v>
      </c>
      <c r="J1194">
        <v>1486814978</v>
      </c>
      <c r="K1194">
        <v>1484222978</v>
      </c>
      <c r="L1194" t="b">
        <v>0</v>
      </c>
      <c r="M1194">
        <v>15</v>
      </c>
      <c r="N1194" t="b">
        <v>1</v>
      </c>
      <c r="O1194" t="s">
        <v>8283</v>
      </c>
      <c r="P1194">
        <f t="shared" si="55"/>
        <v>2017</v>
      </c>
      <c r="Q1194" s="11">
        <f t="shared" si="56"/>
        <v>42747.506689814814</v>
      </c>
    </row>
    <row r="1195" spans="1:17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s="8">
        <f t="shared" si="54"/>
        <v>831</v>
      </c>
      <c r="G1195" t="s">
        <v>8218</v>
      </c>
      <c r="H1195" t="s">
        <v>8223</v>
      </c>
      <c r="I1195" t="s">
        <v>8245</v>
      </c>
      <c r="J1195">
        <v>1460223453</v>
      </c>
      <c r="K1195">
        <v>1455043053</v>
      </c>
      <c r="L1195" t="b">
        <v>0</v>
      </c>
      <c r="M1195">
        <v>273</v>
      </c>
      <c r="N1195" t="b">
        <v>1</v>
      </c>
      <c r="O1195" t="s">
        <v>8283</v>
      </c>
      <c r="P1195">
        <f t="shared" si="55"/>
        <v>2016</v>
      </c>
      <c r="Q1195" s="11">
        <f t="shared" si="56"/>
        <v>42409.776076388895</v>
      </c>
    </row>
    <row r="1196" spans="1:17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s="8">
        <f t="shared" si="54"/>
        <v>27780</v>
      </c>
      <c r="G1196" t="s">
        <v>8218</v>
      </c>
      <c r="H1196" t="s">
        <v>8240</v>
      </c>
      <c r="I1196" t="s">
        <v>8248</v>
      </c>
      <c r="J1196">
        <v>1428493379</v>
      </c>
      <c r="K1196">
        <v>1425901379</v>
      </c>
      <c r="L1196" t="b">
        <v>0</v>
      </c>
      <c r="M1196">
        <v>714</v>
      </c>
      <c r="N1196" t="b">
        <v>1</v>
      </c>
      <c r="O1196" t="s">
        <v>8283</v>
      </c>
      <c r="P1196">
        <f t="shared" si="55"/>
        <v>2015</v>
      </c>
      <c r="Q1196" s="11">
        <f t="shared" si="56"/>
        <v>42072.488182870366</v>
      </c>
    </row>
    <row r="1197" spans="1:17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s="8">
        <f t="shared" si="54"/>
        <v>3500</v>
      </c>
      <c r="G1197" t="s">
        <v>8218</v>
      </c>
      <c r="H1197" t="s">
        <v>8236</v>
      </c>
      <c r="I1197" t="s">
        <v>8248</v>
      </c>
      <c r="J1197">
        <v>1450602000</v>
      </c>
      <c r="K1197">
        <v>1445415653</v>
      </c>
      <c r="L1197" t="b">
        <v>0</v>
      </c>
      <c r="M1197">
        <v>170</v>
      </c>
      <c r="N1197" t="b">
        <v>1</v>
      </c>
      <c r="O1197" t="s">
        <v>8283</v>
      </c>
      <c r="P1197">
        <f t="shared" si="55"/>
        <v>2015</v>
      </c>
      <c r="Q1197" s="11">
        <f t="shared" si="56"/>
        <v>42298.34783564815</v>
      </c>
    </row>
    <row r="1198" spans="1:17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s="8">
        <f t="shared" si="54"/>
        <v>24637</v>
      </c>
      <c r="G1198" t="s">
        <v>8218</v>
      </c>
      <c r="H1198" t="s">
        <v>8224</v>
      </c>
      <c r="I1198" t="s">
        <v>8246</v>
      </c>
      <c r="J1198">
        <v>1450467539</v>
      </c>
      <c r="K1198">
        <v>1447875539</v>
      </c>
      <c r="L1198" t="b">
        <v>0</v>
      </c>
      <c r="M1198">
        <v>512</v>
      </c>
      <c r="N1198" t="b">
        <v>1</v>
      </c>
      <c r="O1198" t="s">
        <v>8283</v>
      </c>
      <c r="P1198">
        <f t="shared" si="55"/>
        <v>2015</v>
      </c>
      <c r="Q1198" s="11">
        <f t="shared" si="56"/>
        <v>42326.818738425922</v>
      </c>
    </row>
    <row r="1199" spans="1:17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s="8">
        <f t="shared" si="54"/>
        <v>22994</v>
      </c>
      <c r="G1199" t="s">
        <v>8218</v>
      </c>
      <c r="H1199" t="s">
        <v>8223</v>
      </c>
      <c r="I1199" t="s">
        <v>8245</v>
      </c>
      <c r="J1199">
        <v>1465797540</v>
      </c>
      <c r="K1199">
        <v>1463155034</v>
      </c>
      <c r="L1199" t="b">
        <v>0</v>
      </c>
      <c r="M1199">
        <v>314</v>
      </c>
      <c r="N1199" t="b">
        <v>1</v>
      </c>
      <c r="O1199" t="s">
        <v>8283</v>
      </c>
      <c r="P1199">
        <f t="shared" si="55"/>
        <v>2016</v>
      </c>
      <c r="Q1199" s="11">
        <f t="shared" si="56"/>
        <v>42503.66474537037</v>
      </c>
    </row>
    <row r="1200" spans="1:17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s="8">
        <f t="shared" si="54"/>
        <v>5621</v>
      </c>
      <c r="G1200" t="s">
        <v>8218</v>
      </c>
      <c r="H1200" t="s">
        <v>8223</v>
      </c>
      <c r="I1200" t="s">
        <v>8245</v>
      </c>
      <c r="J1200">
        <v>1451530800</v>
      </c>
      <c r="K1200">
        <v>1448463086</v>
      </c>
      <c r="L1200" t="b">
        <v>0</v>
      </c>
      <c r="M1200">
        <v>167</v>
      </c>
      <c r="N1200" t="b">
        <v>1</v>
      </c>
      <c r="O1200" t="s">
        <v>8283</v>
      </c>
      <c r="P1200">
        <f t="shared" si="55"/>
        <v>2015</v>
      </c>
      <c r="Q1200" s="11">
        <f t="shared" si="56"/>
        <v>42333.619050925925</v>
      </c>
    </row>
    <row r="1201" spans="1:17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s="8">
        <f t="shared" si="54"/>
        <v>35</v>
      </c>
      <c r="G1201" t="s">
        <v>8218</v>
      </c>
      <c r="H1201" t="s">
        <v>8224</v>
      </c>
      <c r="I1201" t="s">
        <v>8246</v>
      </c>
      <c r="J1201">
        <v>1436380200</v>
      </c>
      <c r="K1201">
        <v>1433615400</v>
      </c>
      <c r="L1201" t="b">
        <v>0</v>
      </c>
      <c r="M1201">
        <v>9</v>
      </c>
      <c r="N1201" t="b">
        <v>1</v>
      </c>
      <c r="O1201" t="s">
        <v>8283</v>
      </c>
      <c r="P1201">
        <f t="shared" si="55"/>
        <v>2015</v>
      </c>
      <c r="Q1201" s="11">
        <f t="shared" si="56"/>
        <v>42161.770833333328</v>
      </c>
    </row>
    <row r="1202" spans="1:17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s="8">
        <f t="shared" si="54"/>
        <v>1229</v>
      </c>
      <c r="G1202" t="s">
        <v>8218</v>
      </c>
      <c r="H1202" t="s">
        <v>8223</v>
      </c>
      <c r="I1202" t="s">
        <v>8245</v>
      </c>
      <c r="J1202">
        <v>1429183656</v>
      </c>
      <c r="K1202">
        <v>1427369256</v>
      </c>
      <c r="L1202" t="b">
        <v>0</v>
      </c>
      <c r="M1202">
        <v>103</v>
      </c>
      <c r="N1202" t="b">
        <v>1</v>
      </c>
      <c r="O1202" t="s">
        <v>8283</v>
      </c>
      <c r="P1202">
        <f t="shared" si="55"/>
        <v>2015</v>
      </c>
      <c r="Q1202" s="11">
        <f t="shared" si="56"/>
        <v>42089.477500000001</v>
      </c>
    </row>
    <row r="1203" spans="1:17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s="8">
        <f t="shared" si="54"/>
        <v>146.27000000000044</v>
      </c>
      <c r="G1203" t="s">
        <v>8218</v>
      </c>
      <c r="H1203" t="s">
        <v>8224</v>
      </c>
      <c r="I1203" t="s">
        <v>8246</v>
      </c>
      <c r="J1203">
        <v>1468593246</v>
      </c>
      <c r="K1203">
        <v>1466001246</v>
      </c>
      <c r="L1203" t="b">
        <v>0</v>
      </c>
      <c r="M1203">
        <v>111</v>
      </c>
      <c r="N1203" t="b">
        <v>1</v>
      </c>
      <c r="O1203" t="s">
        <v>8283</v>
      </c>
      <c r="P1203">
        <f t="shared" si="55"/>
        <v>2016</v>
      </c>
      <c r="Q1203" s="11">
        <f t="shared" si="56"/>
        <v>42536.60701388889</v>
      </c>
    </row>
    <row r="1204" spans="1:17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s="8">
        <f t="shared" si="54"/>
        <v>24811</v>
      </c>
      <c r="G1204" t="s">
        <v>8218</v>
      </c>
      <c r="H1204" t="s">
        <v>8225</v>
      </c>
      <c r="I1204" t="s">
        <v>8247</v>
      </c>
      <c r="J1204">
        <v>1435388154</v>
      </c>
      <c r="K1204">
        <v>1432796154</v>
      </c>
      <c r="L1204" t="b">
        <v>0</v>
      </c>
      <c r="M1204">
        <v>271</v>
      </c>
      <c r="N1204" t="b">
        <v>1</v>
      </c>
      <c r="O1204" t="s">
        <v>8283</v>
      </c>
      <c r="P1204">
        <f t="shared" si="55"/>
        <v>2015</v>
      </c>
      <c r="Q1204" s="11">
        <f t="shared" si="56"/>
        <v>42152.288819444439</v>
      </c>
    </row>
    <row r="1205" spans="1:17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s="8">
        <f t="shared" si="54"/>
        <v>400</v>
      </c>
      <c r="G1205" t="s">
        <v>8218</v>
      </c>
      <c r="H1205" t="s">
        <v>8223</v>
      </c>
      <c r="I1205" t="s">
        <v>8245</v>
      </c>
      <c r="J1205">
        <v>1433083527</v>
      </c>
      <c r="K1205">
        <v>1430491527</v>
      </c>
      <c r="L1205" t="b">
        <v>0</v>
      </c>
      <c r="M1205">
        <v>101</v>
      </c>
      <c r="N1205" t="b">
        <v>1</v>
      </c>
      <c r="O1205" t="s">
        <v>8283</v>
      </c>
      <c r="P1205">
        <f t="shared" si="55"/>
        <v>2015</v>
      </c>
      <c r="Q1205" s="11">
        <f t="shared" si="56"/>
        <v>42125.614895833336</v>
      </c>
    </row>
    <row r="1206" spans="1:17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s="8">
        <f t="shared" si="54"/>
        <v>383</v>
      </c>
      <c r="G1206" t="s">
        <v>8218</v>
      </c>
      <c r="H1206" t="s">
        <v>8223</v>
      </c>
      <c r="I1206" t="s">
        <v>8245</v>
      </c>
      <c r="J1206">
        <v>1449205200</v>
      </c>
      <c r="K1206">
        <v>1445363833</v>
      </c>
      <c r="L1206" t="b">
        <v>0</v>
      </c>
      <c r="M1206">
        <v>57</v>
      </c>
      <c r="N1206" t="b">
        <v>1</v>
      </c>
      <c r="O1206" t="s">
        <v>8283</v>
      </c>
      <c r="P1206">
        <f t="shared" si="55"/>
        <v>2015</v>
      </c>
      <c r="Q1206" s="11">
        <f t="shared" si="56"/>
        <v>42297.748067129629</v>
      </c>
    </row>
    <row r="1207" spans="1:17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s="8">
        <f t="shared" si="54"/>
        <v>112</v>
      </c>
      <c r="G1207" t="s">
        <v>8218</v>
      </c>
      <c r="H1207" t="s">
        <v>8235</v>
      </c>
      <c r="I1207" t="s">
        <v>8248</v>
      </c>
      <c r="J1207">
        <v>1434197351</v>
      </c>
      <c r="K1207">
        <v>1431605351</v>
      </c>
      <c r="L1207" t="b">
        <v>0</v>
      </c>
      <c r="M1207">
        <v>62</v>
      </c>
      <c r="N1207" t="b">
        <v>1</v>
      </c>
      <c r="O1207" t="s">
        <v>8283</v>
      </c>
      <c r="P1207">
        <f t="shared" si="55"/>
        <v>2015</v>
      </c>
      <c r="Q1207" s="11">
        <f t="shared" si="56"/>
        <v>42138.506377314814</v>
      </c>
    </row>
    <row r="1208" spans="1:17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s="8">
        <f t="shared" si="54"/>
        <v>135</v>
      </c>
      <c r="G1208" t="s">
        <v>8218</v>
      </c>
      <c r="H1208" t="s">
        <v>8238</v>
      </c>
      <c r="I1208" t="s">
        <v>8248</v>
      </c>
      <c r="J1208">
        <v>1489238940</v>
      </c>
      <c r="K1208">
        <v>1486406253</v>
      </c>
      <c r="L1208" t="b">
        <v>0</v>
      </c>
      <c r="M1208">
        <v>32</v>
      </c>
      <c r="N1208" t="b">
        <v>1</v>
      </c>
      <c r="O1208" t="s">
        <v>8283</v>
      </c>
      <c r="P1208">
        <f t="shared" si="55"/>
        <v>2017</v>
      </c>
      <c r="Q1208" s="11">
        <f t="shared" si="56"/>
        <v>42772.776076388895</v>
      </c>
    </row>
    <row r="1209" spans="1:17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s="8">
        <f t="shared" si="54"/>
        <v>696</v>
      </c>
      <c r="G1209" t="s">
        <v>8218</v>
      </c>
      <c r="H1209" t="s">
        <v>8236</v>
      </c>
      <c r="I1209" t="s">
        <v>8248</v>
      </c>
      <c r="J1209">
        <v>1459418400</v>
      </c>
      <c r="K1209">
        <v>1456827573</v>
      </c>
      <c r="L1209" t="b">
        <v>0</v>
      </c>
      <c r="M1209">
        <v>141</v>
      </c>
      <c r="N1209" t="b">
        <v>1</v>
      </c>
      <c r="O1209" t="s">
        <v>8283</v>
      </c>
      <c r="P1209">
        <f t="shared" si="55"/>
        <v>2016</v>
      </c>
      <c r="Q1209" s="11">
        <f t="shared" si="56"/>
        <v>42430.430243055554</v>
      </c>
    </row>
    <row r="1210" spans="1:17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s="8">
        <f t="shared" si="54"/>
        <v>5530</v>
      </c>
      <c r="G1210" t="s">
        <v>8218</v>
      </c>
      <c r="H1210" t="s">
        <v>8223</v>
      </c>
      <c r="I1210" t="s">
        <v>8245</v>
      </c>
      <c r="J1210">
        <v>1458835264</v>
      </c>
      <c r="K1210">
        <v>1456246864</v>
      </c>
      <c r="L1210" t="b">
        <v>0</v>
      </c>
      <c r="M1210">
        <v>75</v>
      </c>
      <c r="N1210" t="b">
        <v>1</v>
      </c>
      <c r="O1210" t="s">
        <v>8283</v>
      </c>
      <c r="P1210">
        <f t="shared" si="55"/>
        <v>2016</v>
      </c>
      <c r="Q1210" s="11">
        <f t="shared" si="56"/>
        <v>42423.709074074075</v>
      </c>
    </row>
    <row r="1211" spans="1:17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s="8">
        <f t="shared" si="54"/>
        <v>360</v>
      </c>
      <c r="G1211" t="s">
        <v>8218</v>
      </c>
      <c r="H1211" t="s">
        <v>8223</v>
      </c>
      <c r="I1211" t="s">
        <v>8245</v>
      </c>
      <c r="J1211">
        <v>1488053905</v>
      </c>
      <c r="K1211">
        <v>1485461905</v>
      </c>
      <c r="L1211" t="b">
        <v>0</v>
      </c>
      <c r="M1211">
        <v>46</v>
      </c>
      <c r="N1211" t="b">
        <v>1</v>
      </c>
      <c r="O1211" t="s">
        <v>8283</v>
      </c>
      <c r="P1211">
        <f t="shared" si="55"/>
        <v>2017</v>
      </c>
      <c r="Q1211" s="11">
        <f t="shared" si="56"/>
        <v>42761.846122685187</v>
      </c>
    </row>
    <row r="1212" spans="1:17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s="8">
        <f t="shared" si="54"/>
        <v>30863</v>
      </c>
      <c r="G1212" t="s">
        <v>8218</v>
      </c>
      <c r="H1212" t="s">
        <v>8234</v>
      </c>
      <c r="I1212" t="s">
        <v>8254</v>
      </c>
      <c r="J1212">
        <v>1433106000</v>
      </c>
      <c r="K1212">
        <v>1431124572</v>
      </c>
      <c r="L1212" t="b">
        <v>0</v>
      </c>
      <c r="M1212">
        <v>103</v>
      </c>
      <c r="N1212" t="b">
        <v>1</v>
      </c>
      <c r="O1212" t="s">
        <v>8283</v>
      </c>
      <c r="P1212">
        <f t="shared" si="55"/>
        <v>2015</v>
      </c>
      <c r="Q1212" s="11">
        <f t="shared" si="56"/>
        <v>42132.941805555558</v>
      </c>
    </row>
    <row r="1213" spans="1:17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s="8">
        <f t="shared" si="54"/>
        <v>11</v>
      </c>
      <c r="G1213" t="s">
        <v>8218</v>
      </c>
      <c r="H1213" t="s">
        <v>8228</v>
      </c>
      <c r="I1213" t="s">
        <v>8250</v>
      </c>
      <c r="J1213">
        <v>1465505261</v>
      </c>
      <c r="K1213">
        <v>1464209261</v>
      </c>
      <c r="L1213" t="b">
        <v>0</v>
      </c>
      <c r="M1213">
        <v>6</v>
      </c>
      <c r="N1213" t="b">
        <v>1</v>
      </c>
      <c r="O1213" t="s">
        <v>8283</v>
      </c>
      <c r="P1213">
        <f t="shared" si="55"/>
        <v>2016</v>
      </c>
      <c r="Q1213" s="11">
        <f t="shared" si="56"/>
        <v>42515.866446759261</v>
      </c>
    </row>
    <row r="1214" spans="1:17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s="8">
        <f t="shared" si="54"/>
        <v>726</v>
      </c>
      <c r="G1214" t="s">
        <v>8218</v>
      </c>
      <c r="H1214" t="s">
        <v>8223</v>
      </c>
      <c r="I1214" t="s">
        <v>8245</v>
      </c>
      <c r="J1214">
        <v>1448586000</v>
      </c>
      <c r="K1214">
        <v>1447195695</v>
      </c>
      <c r="L1214" t="b">
        <v>0</v>
      </c>
      <c r="M1214">
        <v>83</v>
      </c>
      <c r="N1214" t="b">
        <v>1</v>
      </c>
      <c r="O1214" t="s">
        <v>8283</v>
      </c>
      <c r="P1214">
        <f t="shared" si="55"/>
        <v>2015</v>
      </c>
      <c r="Q1214" s="11">
        <f t="shared" si="56"/>
        <v>42318.950173611112</v>
      </c>
    </row>
    <row r="1215" spans="1:17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s="8">
        <f t="shared" si="54"/>
        <v>145</v>
      </c>
      <c r="G1215" t="s">
        <v>8218</v>
      </c>
      <c r="H1215" t="s">
        <v>8224</v>
      </c>
      <c r="I1215" t="s">
        <v>8246</v>
      </c>
      <c r="J1215">
        <v>1485886100</v>
      </c>
      <c r="K1215">
        <v>1482862100</v>
      </c>
      <c r="L1215" t="b">
        <v>0</v>
      </c>
      <c r="M1215">
        <v>108</v>
      </c>
      <c r="N1215" t="b">
        <v>1</v>
      </c>
      <c r="O1215" t="s">
        <v>8283</v>
      </c>
      <c r="P1215">
        <f t="shared" si="55"/>
        <v>2016</v>
      </c>
      <c r="Q1215" s="11">
        <f t="shared" si="56"/>
        <v>42731.755787037036</v>
      </c>
    </row>
    <row r="1216" spans="1:17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s="8">
        <f t="shared" si="54"/>
        <v>636</v>
      </c>
      <c r="G1216" t="s">
        <v>8218</v>
      </c>
      <c r="H1216" t="s">
        <v>8223</v>
      </c>
      <c r="I1216" t="s">
        <v>8245</v>
      </c>
      <c r="J1216">
        <v>1433880605</v>
      </c>
      <c r="K1216">
        <v>1428696605</v>
      </c>
      <c r="L1216" t="b">
        <v>0</v>
      </c>
      <c r="M1216">
        <v>25</v>
      </c>
      <c r="N1216" t="b">
        <v>1</v>
      </c>
      <c r="O1216" t="s">
        <v>8283</v>
      </c>
      <c r="P1216">
        <f t="shared" si="55"/>
        <v>2015</v>
      </c>
      <c r="Q1216" s="11">
        <f t="shared" si="56"/>
        <v>42104.840335648143</v>
      </c>
    </row>
    <row r="1217" spans="1:17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s="8">
        <f t="shared" si="54"/>
        <v>34304.01</v>
      </c>
      <c r="G1217" t="s">
        <v>8218</v>
      </c>
      <c r="H1217" t="s">
        <v>8223</v>
      </c>
      <c r="I1217" t="s">
        <v>8245</v>
      </c>
      <c r="J1217">
        <v>1401487756</v>
      </c>
      <c r="K1217">
        <v>1398895756</v>
      </c>
      <c r="L1217" t="b">
        <v>0</v>
      </c>
      <c r="M1217">
        <v>549</v>
      </c>
      <c r="N1217" t="b">
        <v>1</v>
      </c>
      <c r="O1217" t="s">
        <v>8283</v>
      </c>
      <c r="P1217">
        <f t="shared" si="55"/>
        <v>2014</v>
      </c>
      <c r="Q1217" s="11">
        <f t="shared" si="56"/>
        <v>41759.923101851848</v>
      </c>
    </row>
    <row r="1218" spans="1:17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s="8">
        <f t="shared" si="54"/>
        <v>6398</v>
      </c>
      <c r="G1218" t="s">
        <v>8218</v>
      </c>
      <c r="H1218" t="s">
        <v>8223</v>
      </c>
      <c r="I1218" t="s">
        <v>8245</v>
      </c>
      <c r="J1218">
        <v>1443826980</v>
      </c>
      <c r="K1218">
        <v>1441032457</v>
      </c>
      <c r="L1218" t="b">
        <v>0</v>
      </c>
      <c r="M1218">
        <v>222</v>
      </c>
      <c r="N1218" t="b">
        <v>1</v>
      </c>
      <c r="O1218" t="s">
        <v>8283</v>
      </c>
      <c r="P1218">
        <f t="shared" si="55"/>
        <v>2015</v>
      </c>
      <c r="Q1218" s="11">
        <f t="shared" si="56"/>
        <v>42247.616400462968</v>
      </c>
    </row>
    <row r="1219" spans="1:17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s="8">
        <f t="shared" ref="F1219:F1282" si="57">E1219-D1219</f>
        <v>689</v>
      </c>
      <c r="G1219" t="s">
        <v>8218</v>
      </c>
      <c r="H1219" t="s">
        <v>8223</v>
      </c>
      <c r="I1219" t="s">
        <v>8245</v>
      </c>
      <c r="J1219">
        <v>1468524340</v>
      </c>
      <c r="K1219">
        <v>1465932340</v>
      </c>
      <c r="L1219" t="b">
        <v>0</v>
      </c>
      <c r="M1219">
        <v>183</v>
      </c>
      <c r="N1219" t="b">
        <v>1</v>
      </c>
      <c r="O1219" t="s">
        <v>8283</v>
      </c>
      <c r="P1219">
        <f t="shared" ref="P1219:P1282" si="58">YEAR(Q1219)</f>
        <v>2016</v>
      </c>
      <c r="Q1219" s="11">
        <f t="shared" ref="Q1219:Q1282" si="59">(((K1219/60)/60)/24)+DATE(1970,1,1)</f>
        <v>42535.809490740736</v>
      </c>
    </row>
    <row r="1220" spans="1:17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s="8">
        <f t="shared" si="57"/>
        <v>6505</v>
      </c>
      <c r="G1220" t="s">
        <v>8218</v>
      </c>
      <c r="H1220" t="s">
        <v>8223</v>
      </c>
      <c r="I1220" t="s">
        <v>8245</v>
      </c>
      <c r="J1220">
        <v>1446346800</v>
      </c>
      <c r="K1220">
        <v>1443714800</v>
      </c>
      <c r="L1220" t="b">
        <v>0</v>
      </c>
      <c r="M1220">
        <v>89</v>
      </c>
      <c r="N1220" t="b">
        <v>1</v>
      </c>
      <c r="O1220" t="s">
        <v>8283</v>
      </c>
      <c r="P1220">
        <f t="shared" si="58"/>
        <v>2015</v>
      </c>
      <c r="Q1220" s="11">
        <f t="shared" si="59"/>
        <v>42278.662037037036</v>
      </c>
    </row>
    <row r="1221" spans="1:17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s="8">
        <f t="shared" si="57"/>
        <v>9674</v>
      </c>
      <c r="G1221" t="s">
        <v>8218</v>
      </c>
      <c r="H1221" t="s">
        <v>8223</v>
      </c>
      <c r="I1221" t="s">
        <v>8245</v>
      </c>
      <c r="J1221">
        <v>1476961513</v>
      </c>
      <c r="K1221">
        <v>1474369513</v>
      </c>
      <c r="L1221" t="b">
        <v>0</v>
      </c>
      <c r="M1221">
        <v>253</v>
      </c>
      <c r="N1221" t="b">
        <v>1</v>
      </c>
      <c r="O1221" t="s">
        <v>8283</v>
      </c>
      <c r="P1221">
        <f t="shared" si="58"/>
        <v>2016</v>
      </c>
      <c r="Q1221" s="11">
        <f t="shared" si="59"/>
        <v>42633.461956018517</v>
      </c>
    </row>
    <row r="1222" spans="1:17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s="8">
        <f t="shared" si="57"/>
        <v>565</v>
      </c>
      <c r="G1222" t="s">
        <v>8218</v>
      </c>
      <c r="H1222" t="s">
        <v>8235</v>
      </c>
      <c r="I1222" t="s">
        <v>8248</v>
      </c>
      <c r="J1222">
        <v>1440515112</v>
      </c>
      <c r="K1222">
        <v>1437923112</v>
      </c>
      <c r="L1222" t="b">
        <v>0</v>
      </c>
      <c r="M1222">
        <v>140</v>
      </c>
      <c r="N1222" t="b">
        <v>1</v>
      </c>
      <c r="O1222" t="s">
        <v>8283</v>
      </c>
      <c r="P1222">
        <f t="shared" si="58"/>
        <v>2015</v>
      </c>
      <c r="Q1222" s="11">
        <f t="shared" si="59"/>
        <v>42211.628611111111</v>
      </c>
    </row>
    <row r="1223" spans="1:17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s="8">
        <f t="shared" si="57"/>
        <v>251.01000000000022</v>
      </c>
      <c r="G1223" t="s">
        <v>8218</v>
      </c>
      <c r="H1223" t="s">
        <v>8224</v>
      </c>
      <c r="I1223" t="s">
        <v>8246</v>
      </c>
      <c r="J1223">
        <v>1480809600</v>
      </c>
      <c r="K1223">
        <v>1478431488</v>
      </c>
      <c r="L1223" t="b">
        <v>0</v>
      </c>
      <c r="M1223">
        <v>103</v>
      </c>
      <c r="N1223" t="b">
        <v>1</v>
      </c>
      <c r="O1223" t="s">
        <v>8283</v>
      </c>
      <c r="P1223">
        <f t="shared" si="58"/>
        <v>2016</v>
      </c>
      <c r="Q1223" s="11">
        <f t="shared" si="59"/>
        <v>42680.47555555556</v>
      </c>
    </row>
    <row r="1224" spans="1:17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s="8">
        <f t="shared" si="57"/>
        <v>7215</v>
      </c>
      <c r="G1224" t="s">
        <v>8218</v>
      </c>
      <c r="H1224" t="s">
        <v>8228</v>
      </c>
      <c r="I1224" t="s">
        <v>8250</v>
      </c>
      <c r="J1224">
        <v>1459483200</v>
      </c>
      <c r="K1224">
        <v>1456852647</v>
      </c>
      <c r="L1224" t="b">
        <v>0</v>
      </c>
      <c r="M1224">
        <v>138</v>
      </c>
      <c r="N1224" t="b">
        <v>1</v>
      </c>
      <c r="O1224" t="s">
        <v>8283</v>
      </c>
      <c r="P1224">
        <f t="shared" si="58"/>
        <v>2016</v>
      </c>
      <c r="Q1224" s="11">
        <f t="shared" si="59"/>
        <v>42430.720451388886</v>
      </c>
    </row>
    <row r="1225" spans="1:17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s="8">
        <f t="shared" si="57"/>
        <v>2397</v>
      </c>
      <c r="G1225" t="s">
        <v>8218</v>
      </c>
      <c r="H1225" t="s">
        <v>8223</v>
      </c>
      <c r="I1225" t="s">
        <v>8245</v>
      </c>
      <c r="J1225">
        <v>1478754909</v>
      </c>
      <c r="K1225">
        <v>1476159309</v>
      </c>
      <c r="L1225" t="b">
        <v>0</v>
      </c>
      <c r="M1225">
        <v>191</v>
      </c>
      <c r="N1225" t="b">
        <v>1</v>
      </c>
      <c r="O1225" t="s">
        <v>8283</v>
      </c>
      <c r="P1225">
        <f t="shared" si="58"/>
        <v>2016</v>
      </c>
      <c r="Q1225" s="11">
        <f t="shared" si="59"/>
        <v>42654.177187499998</v>
      </c>
    </row>
    <row r="1226" spans="1:17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s="8">
        <f t="shared" si="57"/>
        <v>-13940</v>
      </c>
      <c r="G1226" t="s">
        <v>8219</v>
      </c>
      <c r="H1226" t="s">
        <v>8223</v>
      </c>
      <c r="I1226" t="s">
        <v>8245</v>
      </c>
      <c r="J1226">
        <v>1402060302</v>
      </c>
      <c r="K1226">
        <v>1396876302</v>
      </c>
      <c r="L1226" t="b">
        <v>0</v>
      </c>
      <c r="M1226">
        <v>18</v>
      </c>
      <c r="N1226" t="b">
        <v>0</v>
      </c>
      <c r="O1226" t="s">
        <v>8284</v>
      </c>
      <c r="P1226">
        <f t="shared" si="58"/>
        <v>2014</v>
      </c>
      <c r="Q1226" s="11">
        <f t="shared" si="59"/>
        <v>41736.549791666665</v>
      </c>
    </row>
    <row r="1227" spans="1:17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s="8">
        <f t="shared" si="57"/>
        <v>-2868</v>
      </c>
      <c r="G1227" t="s">
        <v>8219</v>
      </c>
      <c r="H1227" t="s">
        <v>8223</v>
      </c>
      <c r="I1227" t="s">
        <v>8245</v>
      </c>
      <c r="J1227">
        <v>1382478278</v>
      </c>
      <c r="K1227">
        <v>1377294278</v>
      </c>
      <c r="L1227" t="b">
        <v>0</v>
      </c>
      <c r="M1227">
        <v>3</v>
      </c>
      <c r="N1227" t="b">
        <v>0</v>
      </c>
      <c r="O1227" t="s">
        <v>8284</v>
      </c>
      <c r="P1227">
        <f t="shared" si="58"/>
        <v>2013</v>
      </c>
      <c r="Q1227" s="11">
        <f t="shared" si="59"/>
        <v>41509.905995370369</v>
      </c>
    </row>
    <row r="1228" spans="1:17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s="8">
        <f t="shared" si="57"/>
        <v>-48063</v>
      </c>
      <c r="G1228" t="s">
        <v>8219</v>
      </c>
      <c r="H1228" t="s">
        <v>8223</v>
      </c>
      <c r="I1228" t="s">
        <v>8245</v>
      </c>
      <c r="J1228">
        <v>1398042000</v>
      </c>
      <c r="K1228">
        <v>1395089981</v>
      </c>
      <c r="L1228" t="b">
        <v>0</v>
      </c>
      <c r="M1228">
        <v>40</v>
      </c>
      <c r="N1228" t="b">
        <v>0</v>
      </c>
      <c r="O1228" t="s">
        <v>8284</v>
      </c>
      <c r="P1228">
        <f t="shared" si="58"/>
        <v>2014</v>
      </c>
      <c r="Q1228" s="11">
        <f t="shared" si="59"/>
        <v>41715.874780092592</v>
      </c>
    </row>
    <row r="1229" spans="1:17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s="8">
        <f t="shared" si="57"/>
        <v>-2000</v>
      </c>
      <c r="G1229" t="s">
        <v>8219</v>
      </c>
      <c r="H1229" t="s">
        <v>8223</v>
      </c>
      <c r="I1229" t="s">
        <v>8245</v>
      </c>
      <c r="J1229">
        <v>1407394800</v>
      </c>
      <c r="K1229">
        <v>1404770616</v>
      </c>
      <c r="L1229" t="b">
        <v>0</v>
      </c>
      <c r="M1229">
        <v>0</v>
      </c>
      <c r="N1229" t="b">
        <v>0</v>
      </c>
      <c r="O1229" t="s">
        <v>8284</v>
      </c>
      <c r="P1229">
        <f t="shared" si="58"/>
        <v>2014</v>
      </c>
      <c r="Q1229" s="11">
        <f t="shared" si="59"/>
        <v>41827.919166666667</v>
      </c>
    </row>
    <row r="1230" spans="1:17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s="8">
        <f t="shared" si="57"/>
        <v>-3535</v>
      </c>
      <c r="G1230" t="s">
        <v>8219</v>
      </c>
      <c r="H1230" t="s">
        <v>8223</v>
      </c>
      <c r="I1230" t="s">
        <v>8245</v>
      </c>
      <c r="J1230">
        <v>1317231008</v>
      </c>
      <c r="K1230">
        <v>1312047008</v>
      </c>
      <c r="L1230" t="b">
        <v>0</v>
      </c>
      <c r="M1230">
        <v>24</v>
      </c>
      <c r="N1230" t="b">
        <v>0</v>
      </c>
      <c r="O1230" t="s">
        <v>8284</v>
      </c>
      <c r="P1230">
        <f t="shared" si="58"/>
        <v>2011</v>
      </c>
      <c r="Q1230" s="11">
        <f t="shared" si="59"/>
        <v>40754.729259259257</v>
      </c>
    </row>
    <row r="1231" spans="1:17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s="8">
        <f t="shared" si="57"/>
        <v>-2725</v>
      </c>
      <c r="G1231" t="s">
        <v>8219</v>
      </c>
      <c r="H1231" t="s">
        <v>8223</v>
      </c>
      <c r="I1231" t="s">
        <v>8245</v>
      </c>
      <c r="J1231">
        <v>1334592000</v>
      </c>
      <c r="K1231">
        <v>1331982127</v>
      </c>
      <c r="L1231" t="b">
        <v>0</v>
      </c>
      <c r="M1231">
        <v>1</v>
      </c>
      <c r="N1231" t="b">
        <v>0</v>
      </c>
      <c r="O1231" t="s">
        <v>8284</v>
      </c>
      <c r="P1231">
        <f t="shared" si="58"/>
        <v>2012</v>
      </c>
      <c r="Q1231" s="11">
        <f t="shared" si="59"/>
        <v>40985.459803240738</v>
      </c>
    </row>
    <row r="1232" spans="1:17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s="8">
        <f t="shared" si="57"/>
        <v>-500000</v>
      </c>
      <c r="G1232" t="s">
        <v>8219</v>
      </c>
      <c r="H1232" t="s">
        <v>8223</v>
      </c>
      <c r="I1232" t="s">
        <v>8245</v>
      </c>
      <c r="J1232">
        <v>1298589630</v>
      </c>
      <c r="K1232">
        <v>1295997630</v>
      </c>
      <c r="L1232" t="b">
        <v>0</v>
      </c>
      <c r="M1232">
        <v>0</v>
      </c>
      <c r="N1232" t="b">
        <v>0</v>
      </c>
      <c r="O1232" t="s">
        <v>8284</v>
      </c>
      <c r="P1232">
        <f t="shared" si="58"/>
        <v>2011</v>
      </c>
      <c r="Q1232" s="11">
        <f t="shared" si="59"/>
        <v>40568.972569444442</v>
      </c>
    </row>
    <row r="1233" spans="1:17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s="8">
        <f t="shared" si="57"/>
        <v>-5000</v>
      </c>
      <c r="G1233" t="s">
        <v>8219</v>
      </c>
      <c r="H1233" t="s">
        <v>8223</v>
      </c>
      <c r="I1233" t="s">
        <v>8245</v>
      </c>
      <c r="J1233">
        <v>1440723600</v>
      </c>
      <c r="K1233">
        <v>1436394968</v>
      </c>
      <c r="L1233" t="b">
        <v>0</v>
      </c>
      <c r="M1233">
        <v>0</v>
      </c>
      <c r="N1233" t="b">
        <v>0</v>
      </c>
      <c r="O1233" t="s">
        <v>8284</v>
      </c>
      <c r="P1233">
        <f t="shared" si="58"/>
        <v>2015</v>
      </c>
      <c r="Q1233" s="11">
        <f t="shared" si="59"/>
        <v>42193.941759259258</v>
      </c>
    </row>
    <row r="1234" spans="1:17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s="8">
        <f t="shared" si="57"/>
        <v>-4960</v>
      </c>
      <c r="G1234" t="s">
        <v>8219</v>
      </c>
      <c r="H1234" t="s">
        <v>8223</v>
      </c>
      <c r="I1234" t="s">
        <v>8245</v>
      </c>
      <c r="J1234">
        <v>1381090870</v>
      </c>
      <c r="K1234">
        <v>1377030070</v>
      </c>
      <c r="L1234" t="b">
        <v>0</v>
      </c>
      <c r="M1234">
        <v>1</v>
      </c>
      <c r="N1234" t="b">
        <v>0</v>
      </c>
      <c r="O1234" t="s">
        <v>8284</v>
      </c>
      <c r="P1234">
        <f t="shared" si="58"/>
        <v>2013</v>
      </c>
      <c r="Q1234" s="11">
        <f t="shared" si="59"/>
        <v>41506.848032407412</v>
      </c>
    </row>
    <row r="1235" spans="1:17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s="8">
        <f t="shared" si="57"/>
        <v>-884</v>
      </c>
      <c r="G1235" t="s">
        <v>8219</v>
      </c>
      <c r="H1235" t="s">
        <v>8223</v>
      </c>
      <c r="I1235" t="s">
        <v>8245</v>
      </c>
      <c r="J1235">
        <v>1329864374</v>
      </c>
      <c r="K1235">
        <v>1328049974</v>
      </c>
      <c r="L1235" t="b">
        <v>0</v>
      </c>
      <c r="M1235">
        <v>6</v>
      </c>
      <c r="N1235" t="b">
        <v>0</v>
      </c>
      <c r="O1235" t="s">
        <v>8284</v>
      </c>
      <c r="P1235">
        <f t="shared" si="58"/>
        <v>2012</v>
      </c>
      <c r="Q1235" s="11">
        <f t="shared" si="59"/>
        <v>40939.948773148149</v>
      </c>
    </row>
    <row r="1236" spans="1:17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s="8">
        <f t="shared" si="57"/>
        <v>-50000</v>
      </c>
      <c r="G1236" t="s">
        <v>8219</v>
      </c>
      <c r="H1236" t="s">
        <v>8224</v>
      </c>
      <c r="I1236" t="s">
        <v>8246</v>
      </c>
      <c r="J1236">
        <v>1422903342</v>
      </c>
      <c r="K1236">
        <v>1420311342</v>
      </c>
      <c r="L1236" t="b">
        <v>0</v>
      </c>
      <c r="M1236">
        <v>0</v>
      </c>
      <c r="N1236" t="b">
        <v>0</v>
      </c>
      <c r="O1236" t="s">
        <v>8284</v>
      </c>
      <c r="P1236">
        <f t="shared" si="58"/>
        <v>2015</v>
      </c>
      <c r="Q1236" s="11">
        <f t="shared" si="59"/>
        <v>42007.788680555561</v>
      </c>
    </row>
    <row r="1237" spans="1:17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s="8">
        <f t="shared" si="57"/>
        <v>-7324</v>
      </c>
      <c r="G1237" t="s">
        <v>8219</v>
      </c>
      <c r="H1237" t="s">
        <v>8223</v>
      </c>
      <c r="I1237" t="s">
        <v>8245</v>
      </c>
      <c r="J1237">
        <v>1387077299</v>
      </c>
      <c r="K1237">
        <v>1383621299</v>
      </c>
      <c r="L1237" t="b">
        <v>0</v>
      </c>
      <c r="M1237">
        <v>6</v>
      </c>
      <c r="N1237" t="b">
        <v>0</v>
      </c>
      <c r="O1237" t="s">
        <v>8284</v>
      </c>
      <c r="P1237">
        <f t="shared" si="58"/>
        <v>2013</v>
      </c>
      <c r="Q1237" s="11">
        <f t="shared" si="59"/>
        <v>41583.135405092595</v>
      </c>
    </row>
    <row r="1238" spans="1:17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s="8">
        <f t="shared" si="57"/>
        <v>-2500</v>
      </c>
      <c r="G1238" t="s">
        <v>8219</v>
      </c>
      <c r="H1238" t="s">
        <v>8223</v>
      </c>
      <c r="I1238" t="s">
        <v>8245</v>
      </c>
      <c r="J1238">
        <v>1343491200</v>
      </c>
      <c r="K1238">
        <v>1342801164</v>
      </c>
      <c r="L1238" t="b">
        <v>0</v>
      </c>
      <c r="M1238">
        <v>0</v>
      </c>
      <c r="N1238" t="b">
        <v>0</v>
      </c>
      <c r="O1238" t="s">
        <v>8284</v>
      </c>
      <c r="P1238">
        <f t="shared" si="58"/>
        <v>2012</v>
      </c>
      <c r="Q1238" s="11">
        <f t="shared" si="59"/>
        <v>41110.680138888885</v>
      </c>
    </row>
    <row r="1239" spans="1:17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s="8">
        <f t="shared" si="57"/>
        <v>-25000</v>
      </c>
      <c r="G1239" t="s">
        <v>8219</v>
      </c>
      <c r="H1239" t="s">
        <v>8223</v>
      </c>
      <c r="I1239" t="s">
        <v>8245</v>
      </c>
      <c r="J1239">
        <v>1345790865</v>
      </c>
      <c r="K1239">
        <v>1344062865</v>
      </c>
      <c r="L1239" t="b">
        <v>0</v>
      </c>
      <c r="M1239">
        <v>0</v>
      </c>
      <c r="N1239" t="b">
        <v>0</v>
      </c>
      <c r="O1239" t="s">
        <v>8284</v>
      </c>
      <c r="P1239">
        <f t="shared" si="58"/>
        <v>2012</v>
      </c>
      <c r="Q1239" s="11">
        <f t="shared" si="59"/>
        <v>41125.283159722225</v>
      </c>
    </row>
    <row r="1240" spans="1:17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s="8">
        <f t="shared" si="57"/>
        <v>-822</v>
      </c>
      <c r="G1240" t="s">
        <v>8219</v>
      </c>
      <c r="H1240" t="s">
        <v>8223</v>
      </c>
      <c r="I1240" t="s">
        <v>8245</v>
      </c>
      <c r="J1240">
        <v>1312641536</v>
      </c>
      <c r="K1240">
        <v>1310049536</v>
      </c>
      <c r="L1240" t="b">
        <v>0</v>
      </c>
      <c r="M1240">
        <v>3</v>
      </c>
      <c r="N1240" t="b">
        <v>0</v>
      </c>
      <c r="O1240" t="s">
        <v>8284</v>
      </c>
      <c r="P1240">
        <f t="shared" si="58"/>
        <v>2011</v>
      </c>
      <c r="Q1240" s="11">
        <f t="shared" si="59"/>
        <v>40731.61037037037</v>
      </c>
    </row>
    <row r="1241" spans="1:17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s="8">
        <f t="shared" si="57"/>
        <v>-2500</v>
      </c>
      <c r="G1241" t="s">
        <v>8219</v>
      </c>
      <c r="H1241" t="s">
        <v>8223</v>
      </c>
      <c r="I1241" t="s">
        <v>8245</v>
      </c>
      <c r="J1241">
        <v>1325804767</v>
      </c>
      <c r="K1241">
        <v>1323212767</v>
      </c>
      <c r="L1241" t="b">
        <v>0</v>
      </c>
      <c r="M1241">
        <v>0</v>
      </c>
      <c r="N1241" t="b">
        <v>0</v>
      </c>
      <c r="O1241" t="s">
        <v>8284</v>
      </c>
      <c r="P1241">
        <f t="shared" si="58"/>
        <v>2011</v>
      </c>
      <c r="Q1241" s="11">
        <f t="shared" si="59"/>
        <v>40883.962581018517</v>
      </c>
    </row>
    <row r="1242" spans="1:17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s="8">
        <f t="shared" si="57"/>
        <v>-7759</v>
      </c>
      <c r="G1242" t="s">
        <v>8219</v>
      </c>
      <c r="H1242" t="s">
        <v>8223</v>
      </c>
      <c r="I1242" t="s">
        <v>8245</v>
      </c>
      <c r="J1242">
        <v>1373665860</v>
      </c>
      <c r="K1242">
        <v>1368579457</v>
      </c>
      <c r="L1242" t="b">
        <v>0</v>
      </c>
      <c r="M1242">
        <v>8</v>
      </c>
      <c r="N1242" t="b">
        <v>0</v>
      </c>
      <c r="O1242" t="s">
        <v>8284</v>
      </c>
      <c r="P1242">
        <f t="shared" si="58"/>
        <v>2013</v>
      </c>
      <c r="Q1242" s="11">
        <f t="shared" si="59"/>
        <v>41409.040011574078</v>
      </c>
    </row>
    <row r="1243" spans="1:17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s="8">
        <f t="shared" si="57"/>
        <v>-2463</v>
      </c>
      <c r="G1243" t="s">
        <v>8219</v>
      </c>
      <c r="H1243" t="s">
        <v>8223</v>
      </c>
      <c r="I1243" t="s">
        <v>8245</v>
      </c>
      <c r="J1243">
        <v>1414994340</v>
      </c>
      <c r="K1243">
        <v>1413057980</v>
      </c>
      <c r="L1243" t="b">
        <v>0</v>
      </c>
      <c r="M1243">
        <v>34</v>
      </c>
      <c r="N1243" t="b">
        <v>0</v>
      </c>
      <c r="O1243" t="s">
        <v>8284</v>
      </c>
      <c r="P1243">
        <f t="shared" si="58"/>
        <v>2014</v>
      </c>
      <c r="Q1243" s="11">
        <f t="shared" si="59"/>
        <v>41923.837731481479</v>
      </c>
    </row>
    <row r="1244" spans="1:17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s="8">
        <f t="shared" si="57"/>
        <v>-906</v>
      </c>
      <c r="G1244" t="s">
        <v>8219</v>
      </c>
      <c r="H1244" t="s">
        <v>8223</v>
      </c>
      <c r="I1244" t="s">
        <v>8245</v>
      </c>
      <c r="J1244">
        <v>1315747080</v>
      </c>
      <c r="K1244">
        <v>1314417502</v>
      </c>
      <c r="L1244" t="b">
        <v>0</v>
      </c>
      <c r="M1244">
        <v>1</v>
      </c>
      <c r="N1244" t="b">
        <v>0</v>
      </c>
      <c r="O1244" t="s">
        <v>8284</v>
      </c>
      <c r="P1244">
        <f t="shared" si="58"/>
        <v>2011</v>
      </c>
      <c r="Q1244" s="11">
        <f t="shared" si="59"/>
        <v>40782.165532407409</v>
      </c>
    </row>
    <row r="1245" spans="1:17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s="8">
        <f t="shared" si="57"/>
        <v>-10309</v>
      </c>
      <c r="G1245" t="s">
        <v>8219</v>
      </c>
      <c r="H1245" t="s">
        <v>8223</v>
      </c>
      <c r="I1245" t="s">
        <v>8245</v>
      </c>
      <c r="J1245">
        <v>1310158800</v>
      </c>
      <c r="K1245">
        <v>1304888771</v>
      </c>
      <c r="L1245" t="b">
        <v>0</v>
      </c>
      <c r="M1245">
        <v>38</v>
      </c>
      <c r="N1245" t="b">
        <v>0</v>
      </c>
      <c r="O1245" t="s">
        <v>8284</v>
      </c>
      <c r="P1245">
        <f t="shared" si="58"/>
        <v>2011</v>
      </c>
      <c r="Q1245" s="11">
        <f t="shared" si="59"/>
        <v>40671.879293981481</v>
      </c>
    </row>
    <row r="1246" spans="1:17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s="8">
        <f t="shared" si="57"/>
        <v>76</v>
      </c>
      <c r="G1246" t="s">
        <v>8218</v>
      </c>
      <c r="H1246" t="s">
        <v>8223</v>
      </c>
      <c r="I1246" t="s">
        <v>8245</v>
      </c>
      <c r="J1246">
        <v>1366664400</v>
      </c>
      <c r="K1246">
        <v>1363981723</v>
      </c>
      <c r="L1246" t="b">
        <v>1</v>
      </c>
      <c r="M1246">
        <v>45</v>
      </c>
      <c r="N1246" t="b">
        <v>1</v>
      </c>
      <c r="O1246" t="s">
        <v>8274</v>
      </c>
      <c r="P1246">
        <f t="shared" si="58"/>
        <v>2013</v>
      </c>
      <c r="Q1246" s="11">
        <f t="shared" si="59"/>
        <v>41355.825497685182</v>
      </c>
    </row>
    <row r="1247" spans="1:17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s="8">
        <f t="shared" si="57"/>
        <v>405</v>
      </c>
      <c r="G1247" t="s">
        <v>8218</v>
      </c>
      <c r="H1247" t="s">
        <v>8223</v>
      </c>
      <c r="I1247" t="s">
        <v>8245</v>
      </c>
      <c r="J1247">
        <v>1402755834</v>
      </c>
      <c r="K1247">
        <v>1400163834</v>
      </c>
      <c r="L1247" t="b">
        <v>1</v>
      </c>
      <c r="M1247">
        <v>17</v>
      </c>
      <c r="N1247" t="b">
        <v>1</v>
      </c>
      <c r="O1247" t="s">
        <v>8274</v>
      </c>
      <c r="P1247">
        <f t="shared" si="58"/>
        <v>2014</v>
      </c>
      <c r="Q1247" s="11">
        <f t="shared" si="59"/>
        <v>41774.599930555552</v>
      </c>
    </row>
    <row r="1248" spans="1:17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s="8">
        <f t="shared" si="57"/>
        <v>340</v>
      </c>
      <c r="G1248" t="s">
        <v>8218</v>
      </c>
      <c r="H1248" t="s">
        <v>8223</v>
      </c>
      <c r="I1248" t="s">
        <v>8245</v>
      </c>
      <c r="J1248">
        <v>1323136949</v>
      </c>
      <c r="K1248">
        <v>1319245349</v>
      </c>
      <c r="L1248" t="b">
        <v>1</v>
      </c>
      <c r="M1248">
        <v>31</v>
      </c>
      <c r="N1248" t="b">
        <v>1</v>
      </c>
      <c r="O1248" t="s">
        <v>8274</v>
      </c>
      <c r="P1248">
        <f t="shared" si="58"/>
        <v>2011</v>
      </c>
      <c r="Q1248" s="11">
        <f t="shared" si="59"/>
        <v>40838.043391203704</v>
      </c>
    </row>
    <row r="1249" spans="1:17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s="8">
        <f t="shared" si="57"/>
        <v>775</v>
      </c>
      <c r="G1249" t="s">
        <v>8218</v>
      </c>
      <c r="H1249" t="s">
        <v>8223</v>
      </c>
      <c r="I1249" t="s">
        <v>8245</v>
      </c>
      <c r="J1249">
        <v>1367823655</v>
      </c>
      <c r="K1249">
        <v>1365231655</v>
      </c>
      <c r="L1249" t="b">
        <v>1</v>
      </c>
      <c r="M1249">
        <v>50</v>
      </c>
      <c r="N1249" t="b">
        <v>1</v>
      </c>
      <c r="O1249" t="s">
        <v>8274</v>
      </c>
      <c r="P1249">
        <f t="shared" si="58"/>
        <v>2013</v>
      </c>
      <c r="Q1249" s="11">
        <f t="shared" si="59"/>
        <v>41370.292303240742</v>
      </c>
    </row>
    <row r="1250" spans="1:17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s="8">
        <f t="shared" si="57"/>
        <v>1291</v>
      </c>
      <c r="G1250" t="s">
        <v>8218</v>
      </c>
      <c r="H1250" t="s">
        <v>8223</v>
      </c>
      <c r="I1250" t="s">
        <v>8245</v>
      </c>
      <c r="J1250">
        <v>1402642740</v>
      </c>
      <c r="K1250">
        <v>1399563953</v>
      </c>
      <c r="L1250" t="b">
        <v>1</v>
      </c>
      <c r="M1250">
        <v>59</v>
      </c>
      <c r="N1250" t="b">
        <v>1</v>
      </c>
      <c r="O1250" t="s">
        <v>8274</v>
      </c>
      <c r="P1250">
        <f t="shared" si="58"/>
        <v>2014</v>
      </c>
      <c r="Q1250" s="11">
        <f t="shared" si="59"/>
        <v>41767.656863425924</v>
      </c>
    </row>
    <row r="1251" spans="1:17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s="8">
        <f t="shared" si="57"/>
        <v>222</v>
      </c>
      <c r="G1251" t="s">
        <v>8218</v>
      </c>
      <c r="H1251" t="s">
        <v>8223</v>
      </c>
      <c r="I1251" t="s">
        <v>8245</v>
      </c>
      <c r="J1251">
        <v>1341683211</v>
      </c>
      <c r="K1251">
        <v>1339091211</v>
      </c>
      <c r="L1251" t="b">
        <v>1</v>
      </c>
      <c r="M1251">
        <v>81</v>
      </c>
      <c r="N1251" t="b">
        <v>1</v>
      </c>
      <c r="O1251" t="s">
        <v>8274</v>
      </c>
      <c r="P1251">
        <f t="shared" si="58"/>
        <v>2012</v>
      </c>
      <c r="Q1251" s="11">
        <f t="shared" si="59"/>
        <v>41067.74086805556</v>
      </c>
    </row>
    <row r="1252" spans="1:17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s="8">
        <f t="shared" si="57"/>
        <v>30046</v>
      </c>
      <c r="G1252" t="s">
        <v>8218</v>
      </c>
      <c r="H1252" t="s">
        <v>8223</v>
      </c>
      <c r="I1252" t="s">
        <v>8245</v>
      </c>
      <c r="J1252">
        <v>1410017131</v>
      </c>
      <c r="K1252">
        <v>1406129131</v>
      </c>
      <c r="L1252" t="b">
        <v>1</v>
      </c>
      <c r="M1252">
        <v>508</v>
      </c>
      <c r="N1252" t="b">
        <v>1</v>
      </c>
      <c r="O1252" t="s">
        <v>8274</v>
      </c>
      <c r="P1252">
        <f t="shared" si="58"/>
        <v>2014</v>
      </c>
      <c r="Q1252" s="11">
        <f t="shared" si="59"/>
        <v>41843.64271990741</v>
      </c>
    </row>
    <row r="1253" spans="1:17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s="8">
        <f t="shared" si="57"/>
        <v>108</v>
      </c>
      <c r="G1253" t="s">
        <v>8218</v>
      </c>
      <c r="H1253" t="s">
        <v>8223</v>
      </c>
      <c r="I1253" t="s">
        <v>8245</v>
      </c>
      <c r="J1253">
        <v>1316979167</v>
      </c>
      <c r="K1253">
        <v>1311795167</v>
      </c>
      <c r="L1253" t="b">
        <v>1</v>
      </c>
      <c r="M1253">
        <v>74</v>
      </c>
      <c r="N1253" t="b">
        <v>1</v>
      </c>
      <c r="O1253" t="s">
        <v>8274</v>
      </c>
      <c r="P1253">
        <f t="shared" si="58"/>
        <v>2011</v>
      </c>
      <c r="Q1253" s="11">
        <f t="shared" si="59"/>
        <v>40751.814432870371</v>
      </c>
    </row>
    <row r="1254" spans="1:17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s="8">
        <f t="shared" si="57"/>
        <v>1318</v>
      </c>
      <c r="G1254" t="s">
        <v>8218</v>
      </c>
      <c r="H1254" t="s">
        <v>8223</v>
      </c>
      <c r="I1254" t="s">
        <v>8245</v>
      </c>
      <c r="J1254">
        <v>1382658169</v>
      </c>
      <c r="K1254">
        <v>1380238969</v>
      </c>
      <c r="L1254" t="b">
        <v>1</v>
      </c>
      <c r="M1254">
        <v>141</v>
      </c>
      <c r="N1254" t="b">
        <v>1</v>
      </c>
      <c r="O1254" t="s">
        <v>8274</v>
      </c>
      <c r="P1254">
        <f t="shared" si="58"/>
        <v>2013</v>
      </c>
      <c r="Q1254" s="11">
        <f t="shared" si="59"/>
        <v>41543.988067129627</v>
      </c>
    </row>
    <row r="1255" spans="1:17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s="8">
        <f t="shared" si="57"/>
        <v>30373.32</v>
      </c>
      <c r="G1255" t="s">
        <v>8218</v>
      </c>
      <c r="H1255" t="s">
        <v>8223</v>
      </c>
      <c r="I1255" t="s">
        <v>8245</v>
      </c>
      <c r="J1255">
        <v>1409770107</v>
      </c>
      <c r="K1255">
        <v>1407178107</v>
      </c>
      <c r="L1255" t="b">
        <v>1</v>
      </c>
      <c r="M1255">
        <v>711</v>
      </c>
      <c r="N1255" t="b">
        <v>1</v>
      </c>
      <c r="O1255" t="s">
        <v>8274</v>
      </c>
      <c r="P1255">
        <f t="shared" si="58"/>
        <v>2014</v>
      </c>
      <c r="Q1255" s="11">
        <f t="shared" si="59"/>
        <v>41855.783645833333</v>
      </c>
    </row>
    <row r="1256" spans="1:17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s="8">
        <f t="shared" si="57"/>
        <v>6623</v>
      </c>
      <c r="G1256" t="s">
        <v>8218</v>
      </c>
      <c r="H1256" t="s">
        <v>8223</v>
      </c>
      <c r="I1256" t="s">
        <v>8245</v>
      </c>
      <c r="J1256">
        <v>1293857940</v>
      </c>
      <c r="K1256">
        <v>1288968886</v>
      </c>
      <c r="L1256" t="b">
        <v>1</v>
      </c>
      <c r="M1256">
        <v>141</v>
      </c>
      <c r="N1256" t="b">
        <v>1</v>
      </c>
      <c r="O1256" t="s">
        <v>8274</v>
      </c>
      <c r="P1256">
        <f t="shared" si="58"/>
        <v>2010</v>
      </c>
      <c r="Q1256" s="11">
        <f t="shared" si="59"/>
        <v>40487.621365740742</v>
      </c>
    </row>
    <row r="1257" spans="1:17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s="8">
        <f t="shared" si="57"/>
        <v>3071</v>
      </c>
      <c r="G1257" t="s">
        <v>8218</v>
      </c>
      <c r="H1257" t="s">
        <v>8223</v>
      </c>
      <c r="I1257" t="s">
        <v>8245</v>
      </c>
      <c r="J1257">
        <v>1385932652</v>
      </c>
      <c r="K1257">
        <v>1383337052</v>
      </c>
      <c r="L1257" t="b">
        <v>1</v>
      </c>
      <c r="M1257">
        <v>109</v>
      </c>
      <c r="N1257" t="b">
        <v>1</v>
      </c>
      <c r="O1257" t="s">
        <v>8274</v>
      </c>
      <c r="P1257">
        <f t="shared" si="58"/>
        <v>2013</v>
      </c>
      <c r="Q1257" s="11">
        <f t="shared" si="59"/>
        <v>41579.845509259263</v>
      </c>
    </row>
    <row r="1258" spans="1:17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s="8">
        <f t="shared" si="57"/>
        <v>5389.1299999999974</v>
      </c>
      <c r="G1258" t="s">
        <v>8218</v>
      </c>
      <c r="H1258" t="s">
        <v>8223</v>
      </c>
      <c r="I1258" t="s">
        <v>8245</v>
      </c>
      <c r="J1258">
        <v>1329084231</v>
      </c>
      <c r="K1258">
        <v>1326492231</v>
      </c>
      <c r="L1258" t="b">
        <v>1</v>
      </c>
      <c r="M1258">
        <v>361</v>
      </c>
      <c r="N1258" t="b">
        <v>1</v>
      </c>
      <c r="O1258" t="s">
        <v>8274</v>
      </c>
      <c r="P1258">
        <f t="shared" si="58"/>
        <v>2012</v>
      </c>
      <c r="Q1258" s="11">
        <f t="shared" si="59"/>
        <v>40921.919340277782</v>
      </c>
    </row>
    <row r="1259" spans="1:17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s="8">
        <f t="shared" si="57"/>
        <v>10710</v>
      </c>
      <c r="G1259" t="s">
        <v>8218</v>
      </c>
      <c r="H1259" t="s">
        <v>8223</v>
      </c>
      <c r="I1259" t="s">
        <v>8245</v>
      </c>
      <c r="J1259">
        <v>1301792590</v>
      </c>
      <c r="K1259">
        <v>1297562590</v>
      </c>
      <c r="L1259" t="b">
        <v>1</v>
      </c>
      <c r="M1259">
        <v>176</v>
      </c>
      <c r="N1259" t="b">
        <v>1</v>
      </c>
      <c r="O1259" t="s">
        <v>8274</v>
      </c>
      <c r="P1259">
        <f t="shared" si="58"/>
        <v>2011</v>
      </c>
      <c r="Q1259" s="11">
        <f t="shared" si="59"/>
        <v>40587.085532407407</v>
      </c>
    </row>
    <row r="1260" spans="1:17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s="8">
        <f t="shared" si="57"/>
        <v>13577.560000000001</v>
      </c>
      <c r="G1260" t="s">
        <v>8218</v>
      </c>
      <c r="H1260" t="s">
        <v>8223</v>
      </c>
      <c r="I1260" t="s">
        <v>8245</v>
      </c>
      <c r="J1260">
        <v>1377960012</v>
      </c>
      <c r="K1260">
        <v>1375368012</v>
      </c>
      <c r="L1260" t="b">
        <v>1</v>
      </c>
      <c r="M1260">
        <v>670</v>
      </c>
      <c r="N1260" t="b">
        <v>1</v>
      </c>
      <c r="O1260" t="s">
        <v>8274</v>
      </c>
      <c r="P1260">
        <f t="shared" si="58"/>
        <v>2013</v>
      </c>
      <c r="Q1260" s="11">
        <f t="shared" si="59"/>
        <v>41487.611250000002</v>
      </c>
    </row>
    <row r="1261" spans="1:17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s="8">
        <f t="shared" si="57"/>
        <v>106</v>
      </c>
      <c r="G1261" t="s">
        <v>8218</v>
      </c>
      <c r="H1261" t="s">
        <v>8223</v>
      </c>
      <c r="I1261" t="s">
        <v>8245</v>
      </c>
      <c r="J1261">
        <v>1402286340</v>
      </c>
      <c r="K1261">
        <v>1399504664</v>
      </c>
      <c r="L1261" t="b">
        <v>1</v>
      </c>
      <c r="M1261">
        <v>96</v>
      </c>
      <c r="N1261" t="b">
        <v>1</v>
      </c>
      <c r="O1261" t="s">
        <v>8274</v>
      </c>
      <c r="P1261">
        <f t="shared" si="58"/>
        <v>2014</v>
      </c>
      <c r="Q1261" s="11">
        <f t="shared" si="59"/>
        <v>41766.970648148148</v>
      </c>
    </row>
    <row r="1262" spans="1:17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s="8">
        <f t="shared" si="57"/>
        <v>451</v>
      </c>
      <c r="G1262" t="s">
        <v>8218</v>
      </c>
      <c r="H1262" t="s">
        <v>8223</v>
      </c>
      <c r="I1262" t="s">
        <v>8245</v>
      </c>
      <c r="J1262">
        <v>1393445620</v>
      </c>
      <c r="K1262">
        <v>1390853620</v>
      </c>
      <c r="L1262" t="b">
        <v>1</v>
      </c>
      <c r="M1262">
        <v>74</v>
      </c>
      <c r="N1262" t="b">
        <v>1</v>
      </c>
      <c r="O1262" t="s">
        <v>8274</v>
      </c>
      <c r="P1262">
        <f t="shared" si="58"/>
        <v>2014</v>
      </c>
      <c r="Q1262" s="11">
        <f t="shared" si="59"/>
        <v>41666.842824074076</v>
      </c>
    </row>
    <row r="1263" spans="1:17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s="8">
        <f t="shared" si="57"/>
        <v>25</v>
      </c>
      <c r="G1263" t="s">
        <v>8218</v>
      </c>
      <c r="H1263" t="s">
        <v>8223</v>
      </c>
      <c r="I1263" t="s">
        <v>8245</v>
      </c>
      <c r="J1263">
        <v>1390983227</v>
      </c>
      <c r="K1263">
        <v>1388391227</v>
      </c>
      <c r="L1263" t="b">
        <v>1</v>
      </c>
      <c r="M1263">
        <v>52</v>
      </c>
      <c r="N1263" t="b">
        <v>1</v>
      </c>
      <c r="O1263" t="s">
        <v>8274</v>
      </c>
      <c r="P1263">
        <f t="shared" si="58"/>
        <v>2013</v>
      </c>
      <c r="Q1263" s="11">
        <f t="shared" si="59"/>
        <v>41638.342905092592</v>
      </c>
    </row>
    <row r="1264" spans="1:17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s="8">
        <f t="shared" si="57"/>
        <v>1652</v>
      </c>
      <c r="G1264" t="s">
        <v>8218</v>
      </c>
      <c r="H1264" t="s">
        <v>8228</v>
      </c>
      <c r="I1264" t="s">
        <v>8250</v>
      </c>
      <c r="J1264">
        <v>1392574692</v>
      </c>
      <c r="K1264">
        <v>1389982692</v>
      </c>
      <c r="L1264" t="b">
        <v>1</v>
      </c>
      <c r="M1264">
        <v>105</v>
      </c>
      <c r="N1264" t="b">
        <v>1</v>
      </c>
      <c r="O1264" t="s">
        <v>8274</v>
      </c>
      <c r="P1264">
        <f t="shared" si="58"/>
        <v>2014</v>
      </c>
      <c r="Q1264" s="11">
        <f t="shared" si="59"/>
        <v>41656.762638888889</v>
      </c>
    </row>
    <row r="1265" spans="1:17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s="8">
        <f t="shared" si="57"/>
        <v>285</v>
      </c>
      <c r="G1265" t="s">
        <v>8218</v>
      </c>
      <c r="H1265" t="s">
        <v>8223</v>
      </c>
      <c r="I1265" t="s">
        <v>8245</v>
      </c>
      <c r="J1265">
        <v>1396054800</v>
      </c>
      <c r="K1265">
        <v>1393034470</v>
      </c>
      <c r="L1265" t="b">
        <v>1</v>
      </c>
      <c r="M1265">
        <v>41</v>
      </c>
      <c r="N1265" t="b">
        <v>1</v>
      </c>
      <c r="O1265" t="s">
        <v>8274</v>
      </c>
      <c r="P1265">
        <f t="shared" si="58"/>
        <v>2014</v>
      </c>
      <c r="Q1265" s="11">
        <f t="shared" si="59"/>
        <v>41692.084143518521</v>
      </c>
    </row>
    <row r="1266" spans="1:17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s="8">
        <f t="shared" si="57"/>
        <v>432</v>
      </c>
      <c r="G1266" t="s">
        <v>8218</v>
      </c>
      <c r="H1266" t="s">
        <v>8223</v>
      </c>
      <c r="I1266" t="s">
        <v>8245</v>
      </c>
      <c r="J1266">
        <v>1383062083</v>
      </c>
      <c r="K1266">
        <v>1380556483</v>
      </c>
      <c r="L1266" t="b">
        <v>1</v>
      </c>
      <c r="M1266">
        <v>34</v>
      </c>
      <c r="N1266" t="b">
        <v>1</v>
      </c>
      <c r="O1266" t="s">
        <v>8274</v>
      </c>
      <c r="P1266">
        <f t="shared" si="58"/>
        <v>2013</v>
      </c>
      <c r="Q1266" s="11">
        <f t="shared" si="59"/>
        <v>41547.662997685184</v>
      </c>
    </row>
    <row r="1267" spans="1:17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s="8">
        <f t="shared" si="57"/>
        <v>670.17000000000007</v>
      </c>
      <c r="G1267" t="s">
        <v>8218</v>
      </c>
      <c r="H1267" t="s">
        <v>8223</v>
      </c>
      <c r="I1267" t="s">
        <v>8245</v>
      </c>
      <c r="J1267">
        <v>1291131815</v>
      </c>
      <c r="K1267">
        <v>1287071015</v>
      </c>
      <c r="L1267" t="b">
        <v>1</v>
      </c>
      <c r="M1267">
        <v>66</v>
      </c>
      <c r="N1267" t="b">
        <v>1</v>
      </c>
      <c r="O1267" t="s">
        <v>8274</v>
      </c>
      <c r="P1267">
        <f t="shared" si="58"/>
        <v>2010</v>
      </c>
      <c r="Q1267" s="11">
        <f t="shared" si="59"/>
        <v>40465.655266203699</v>
      </c>
    </row>
    <row r="1268" spans="1:17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s="8">
        <f t="shared" si="57"/>
        <v>45</v>
      </c>
      <c r="G1268" t="s">
        <v>8218</v>
      </c>
      <c r="H1268" t="s">
        <v>8223</v>
      </c>
      <c r="I1268" t="s">
        <v>8245</v>
      </c>
      <c r="J1268">
        <v>1389474145</v>
      </c>
      <c r="K1268">
        <v>1386882145</v>
      </c>
      <c r="L1268" t="b">
        <v>1</v>
      </c>
      <c r="M1268">
        <v>50</v>
      </c>
      <c r="N1268" t="b">
        <v>1</v>
      </c>
      <c r="O1268" t="s">
        <v>8274</v>
      </c>
      <c r="P1268">
        <f t="shared" si="58"/>
        <v>2013</v>
      </c>
      <c r="Q1268" s="11">
        <f t="shared" si="59"/>
        <v>41620.87667824074</v>
      </c>
    </row>
    <row r="1269" spans="1:17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s="8">
        <f t="shared" si="57"/>
        <v>396</v>
      </c>
      <c r="G1269" t="s">
        <v>8218</v>
      </c>
      <c r="H1269" t="s">
        <v>8223</v>
      </c>
      <c r="I1269" t="s">
        <v>8245</v>
      </c>
      <c r="J1269">
        <v>1374674558</v>
      </c>
      <c r="K1269">
        <v>1372082558</v>
      </c>
      <c r="L1269" t="b">
        <v>1</v>
      </c>
      <c r="M1269">
        <v>159</v>
      </c>
      <c r="N1269" t="b">
        <v>1</v>
      </c>
      <c r="O1269" t="s">
        <v>8274</v>
      </c>
      <c r="P1269">
        <f t="shared" si="58"/>
        <v>2013</v>
      </c>
      <c r="Q1269" s="11">
        <f t="shared" si="59"/>
        <v>41449.585162037038</v>
      </c>
    </row>
    <row r="1270" spans="1:17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s="8">
        <f t="shared" si="57"/>
        <v>2000</v>
      </c>
      <c r="G1270" t="s">
        <v>8218</v>
      </c>
      <c r="H1270" t="s">
        <v>8223</v>
      </c>
      <c r="I1270" t="s">
        <v>8245</v>
      </c>
      <c r="J1270">
        <v>1379708247</v>
      </c>
      <c r="K1270">
        <v>1377116247</v>
      </c>
      <c r="L1270" t="b">
        <v>1</v>
      </c>
      <c r="M1270">
        <v>182</v>
      </c>
      <c r="N1270" t="b">
        <v>1</v>
      </c>
      <c r="O1270" t="s">
        <v>8274</v>
      </c>
      <c r="P1270">
        <f t="shared" si="58"/>
        <v>2013</v>
      </c>
      <c r="Q1270" s="11">
        <f t="shared" si="59"/>
        <v>41507.845451388886</v>
      </c>
    </row>
    <row r="1271" spans="1:17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s="8">
        <f t="shared" si="57"/>
        <v>1626</v>
      </c>
      <c r="G1271" t="s">
        <v>8218</v>
      </c>
      <c r="H1271" t="s">
        <v>8223</v>
      </c>
      <c r="I1271" t="s">
        <v>8245</v>
      </c>
      <c r="J1271">
        <v>1460764800</v>
      </c>
      <c r="K1271">
        <v>1458157512</v>
      </c>
      <c r="L1271" t="b">
        <v>1</v>
      </c>
      <c r="M1271">
        <v>206</v>
      </c>
      <c r="N1271" t="b">
        <v>1</v>
      </c>
      <c r="O1271" t="s">
        <v>8274</v>
      </c>
      <c r="P1271">
        <f t="shared" si="58"/>
        <v>2016</v>
      </c>
      <c r="Q1271" s="11">
        <f t="shared" si="59"/>
        <v>42445.823055555549</v>
      </c>
    </row>
    <row r="1272" spans="1:17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s="8">
        <f t="shared" si="57"/>
        <v>1472</v>
      </c>
      <c r="G1272" t="s">
        <v>8218</v>
      </c>
      <c r="H1272" t="s">
        <v>8223</v>
      </c>
      <c r="I1272" t="s">
        <v>8245</v>
      </c>
      <c r="J1272">
        <v>1332704042</v>
      </c>
      <c r="K1272">
        <v>1327523642</v>
      </c>
      <c r="L1272" t="b">
        <v>1</v>
      </c>
      <c r="M1272">
        <v>169</v>
      </c>
      <c r="N1272" t="b">
        <v>1</v>
      </c>
      <c r="O1272" t="s">
        <v>8274</v>
      </c>
      <c r="P1272">
        <f t="shared" si="58"/>
        <v>2012</v>
      </c>
      <c r="Q1272" s="11">
        <f t="shared" si="59"/>
        <v>40933.856967592597</v>
      </c>
    </row>
    <row r="1273" spans="1:17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s="8">
        <f t="shared" si="57"/>
        <v>135</v>
      </c>
      <c r="G1273" t="s">
        <v>8218</v>
      </c>
      <c r="H1273" t="s">
        <v>8223</v>
      </c>
      <c r="I1273" t="s">
        <v>8245</v>
      </c>
      <c r="J1273">
        <v>1384363459</v>
      </c>
      <c r="K1273">
        <v>1381767859</v>
      </c>
      <c r="L1273" t="b">
        <v>1</v>
      </c>
      <c r="M1273">
        <v>31</v>
      </c>
      <c r="N1273" t="b">
        <v>1</v>
      </c>
      <c r="O1273" t="s">
        <v>8274</v>
      </c>
      <c r="P1273">
        <f t="shared" si="58"/>
        <v>2013</v>
      </c>
      <c r="Q1273" s="11">
        <f t="shared" si="59"/>
        <v>41561.683553240742</v>
      </c>
    </row>
    <row r="1274" spans="1:17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s="8">
        <f t="shared" si="57"/>
        <v>300</v>
      </c>
      <c r="G1274" t="s">
        <v>8218</v>
      </c>
      <c r="H1274" t="s">
        <v>8223</v>
      </c>
      <c r="I1274" t="s">
        <v>8245</v>
      </c>
      <c r="J1274">
        <v>1276574400</v>
      </c>
      <c r="K1274">
        <v>1270576379</v>
      </c>
      <c r="L1274" t="b">
        <v>1</v>
      </c>
      <c r="M1274">
        <v>28</v>
      </c>
      <c r="N1274" t="b">
        <v>1</v>
      </c>
      <c r="O1274" t="s">
        <v>8274</v>
      </c>
      <c r="P1274">
        <f t="shared" si="58"/>
        <v>2010</v>
      </c>
      <c r="Q1274" s="11">
        <f t="shared" si="59"/>
        <v>40274.745127314818</v>
      </c>
    </row>
    <row r="1275" spans="1:17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s="8">
        <f t="shared" si="57"/>
        <v>140</v>
      </c>
      <c r="G1275" t="s">
        <v>8218</v>
      </c>
      <c r="H1275" t="s">
        <v>8228</v>
      </c>
      <c r="I1275" t="s">
        <v>8250</v>
      </c>
      <c r="J1275">
        <v>1409506291</v>
      </c>
      <c r="K1275">
        <v>1406914291</v>
      </c>
      <c r="L1275" t="b">
        <v>1</v>
      </c>
      <c r="M1275">
        <v>54</v>
      </c>
      <c r="N1275" t="b">
        <v>1</v>
      </c>
      <c r="O1275" t="s">
        <v>8274</v>
      </c>
      <c r="P1275">
        <f t="shared" si="58"/>
        <v>2014</v>
      </c>
      <c r="Q1275" s="11">
        <f t="shared" si="59"/>
        <v>41852.730219907404</v>
      </c>
    </row>
    <row r="1276" spans="1:17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s="8">
        <f t="shared" si="57"/>
        <v>13743.839999999997</v>
      </c>
      <c r="G1276" t="s">
        <v>8218</v>
      </c>
      <c r="H1276" t="s">
        <v>8223</v>
      </c>
      <c r="I1276" t="s">
        <v>8245</v>
      </c>
      <c r="J1276">
        <v>1346344425</v>
      </c>
      <c r="K1276">
        <v>1343320425</v>
      </c>
      <c r="L1276" t="b">
        <v>1</v>
      </c>
      <c r="M1276">
        <v>467</v>
      </c>
      <c r="N1276" t="b">
        <v>1</v>
      </c>
      <c r="O1276" t="s">
        <v>8274</v>
      </c>
      <c r="P1276">
        <f t="shared" si="58"/>
        <v>2012</v>
      </c>
      <c r="Q1276" s="11">
        <f t="shared" si="59"/>
        <v>41116.690104166664</v>
      </c>
    </row>
    <row r="1277" spans="1:17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s="8">
        <f t="shared" si="57"/>
        <v>9321.0999999999985</v>
      </c>
      <c r="G1277" t="s">
        <v>8218</v>
      </c>
      <c r="H1277" t="s">
        <v>8223</v>
      </c>
      <c r="I1277" t="s">
        <v>8245</v>
      </c>
      <c r="J1277">
        <v>1375908587</v>
      </c>
      <c r="K1277">
        <v>1372884587</v>
      </c>
      <c r="L1277" t="b">
        <v>1</v>
      </c>
      <c r="M1277">
        <v>389</v>
      </c>
      <c r="N1277" t="b">
        <v>1</v>
      </c>
      <c r="O1277" t="s">
        <v>8274</v>
      </c>
      <c r="P1277">
        <f t="shared" si="58"/>
        <v>2013</v>
      </c>
      <c r="Q1277" s="11">
        <f t="shared" si="59"/>
        <v>41458.867905092593</v>
      </c>
    </row>
    <row r="1278" spans="1:17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s="8">
        <f t="shared" si="57"/>
        <v>132.63000000000011</v>
      </c>
      <c r="G1278" t="s">
        <v>8218</v>
      </c>
      <c r="H1278" t="s">
        <v>8223</v>
      </c>
      <c r="I1278" t="s">
        <v>8245</v>
      </c>
      <c r="J1278">
        <v>1251777600</v>
      </c>
      <c r="K1278">
        <v>1247504047</v>
      </c>
      <c r="L1278" t="b">
        <v>1</v>
      </c>
      <c r="M1278">
        <v>68</v>
      </c>
      <c r="N1278" t="b">
        <v>1</v>
      </c>
      <c r="O1278" t="s">
        <v>8274</v>
      </c>
      <c r="P1278">
        <f t="shared" si="58"/>
        <v>2009</v>
      </c>
      <c r="Q1278" s="11">
        <f t="shared" si="59"/>
        <v>40007.704247685186</v>
      </c>
    </row>
    <row r="1279" spans="1:17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s="8">
        <f t="shared" si="57"/>
        <v>918.64999999999964</v>
      </c>
      <c r="G1279" t="s">
        <v>8218</v>
      </c>
      <c r="H1279" t="s">
        <v>8223</v>
      </c>
      <c r="I1279" t="s">
        <v>8245</v>
      </c>
      <c r="J1279">
        <v>1346765347</v>
      </c>
      <c r="K1279">
        <v>1343741347</v>
      </c>
      <c r="L1279" t="b">
        <v>1</v>
      </c>
      <c r="M1279">
        <v>413</v>
      </c>
      <c r="N1279" t="b">
        <v>1</v>
      </c>
      <c r="O1279" t="s">
        <v>8274</v>
      </c>
      <c r="P1279">
        <f t="shared" si="58"/>
        <v>2012</v>
      </c>
      <c r="Q1279" s="11">
        <f t="shared" si="59"/>
        <v>41121.561886574076</v>
      </c>
    </row>
    <row r="1280" spans="1:17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s="8">
        <f t="shared" si="57"/>
        <v>3571</v>
      </c>
      <c r="G1280" t="s">
        <v>8218</v>
      </c>
      <c r="H1280" t="s">
        <v>8223</v>
      </c>
      <c r="I1280" t="s">
        <v>8245</v>
      </c>
      <c r="J1280">
        <v>1403661600</v>
      </c>
      <c r="K1280">
        <v>1401196766</v>
      </c>
      <c r="L1280" t="b">
        <v>1</v>
      </c>
      <c r="M1280">
        <v>190</v>
      </c>
      <c r="N1280" t="b">
        <v>1</v>
      </c>
      <c r="O1280" t="s">
        <v>8274</v>
      </c>
      <c r="P1280">
        <f t="shared" si="58"/>
        <v>2014</v>
      </c>
      <c r="Q1280" s="11">
        <f t="shared" si="59"/>
        <v>41786.555162037039</v>
      </c>
    </row>
    <row r="1281" spans="1:17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s="8">
        <f t="shared" si="57"/>
        <v>1348.17</v>
      </c>
      <c r="G1281" t="s">
        <v>8218</v>
      </c>
      <c r="H1281" t="s">
        <v>8223</v>
      </c>
      <c r="I1281" t="s">
        <v>8245</v>
      </c>
      <c r="J1281">
        <v>1395624170</v>
      </c>
      <c r="K1281">
        <v>1392171770</v>
      </c>
      <c r="L1281" t="b">
        <v>1</v>
      </c>
      <c r="M1281">
        <v>189</v>
      </c>
      <c r="N1281" t="b">
        <v>1</v>
      </c>
      <c r="O1281" t="s">
        <v>8274</v>
      </c>
      <c r="P1281">
        <f t="shared" si="58"/>
        <v>2014</v>
      </c>
      <c r="Q1281" s="11">
        <f t="shared" si="59"/>
        <v>41682.099189814813</v>
      </c>
    </row>
    <row r="1282" spans="1:17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s="8">
        <f t="shared" si="57"/>
        <v>1636.7799999999988</v>
      </c>
      <c r="G1282" t="s">
        <v>8218</v>
      </c>
      <c r="H1282" t="s">
        <v>8223</v>
      </c>
      <c r="I1282" t="s">
        <v>8245</v>
      </c>
      <c r="J1282">
        <v>1299003054</v>
      </c>
      <c r="K1282">
        <v>1291227054</v>
      </c>
      <c r="L1282" t="b">
        <v>1</v>
      </c>
      <c r="M1282">
        <v>130</v>
      </c>
      <c r="N1282" t="b">
        <v>1</v>
      </c>
      <c r="O1282" t="s">
        <v>8274</v>
      </c>
      <c r="P1282">
        <f t="shared" si="58"/>
        <v>2010</v>
      </c>
      <c r="Q1282" s="11">
        <f t="shared" si="59"/>
        <v>40513.757569444446</v>
      </c>
    </row>
    <row r="1283" spans="1:17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s="8">
        <f t="shared" ref="F1283:F1346" si="60">E1283-D1283</f>
        <v>750</v>
      </c>
      <c r="G1283" t="s">
        <v>8218</v>
      </c>
      <c r="H1283" t="s">
        <v>8223</v>
      </c>
      <c r="I1283" t="s">
        <v>8245</v>
      </c>
      <c r="J1283">
        <v>1375033836</v>
      </c>
      <c r="K1283">
        <v>1373305836</v>
      </c>
      <c r="L1283" t="b">
        <v>1</v>
      </c>
      <c r="M1283">
        <v>74</v>
      </c>
      <c r="N1283" t="b">
        <v>1</v>
      </c>
      <c r="O1283" t="s">
        <v>8274</v>
      </c>
      <c r="P1283">
        <f t="shared" ref="P1283:P1346" si="61">YEAR(Q1283)</f>
        <v>2013</v>
      </c>
      <c r="Q1283" s="11">
        <f t="shared" ref="Q1283:Q1346" si="62">(((K1283/60)/60)/24)+DATE(1970,1,1)</f>
        <v>41463.743472222224</v>
      </c>
    </row>
    <row r="1284" spans="1:17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s="8">
        <f t="shared" si="60"/>
        <v>3542</v>
      </c>
      <c r="G1284" t="s">
        <v>8218</v>
      </c>
      <c r="H1284" t="s">
        <v>8223</v>
      </c>
      <c r="I1284" t="s">
        <v>8245</v>
      </c>
      <c r="J1284">
        <v>1386565140</v>
      </c>
      <c r="K1284">
        <v>1383909855</v>
      </c>
      <c r="L1284" t="b">
        <v>1</v>
      </c>
      <c r="M1284">
        <v>274</v>
      </c>
      <c r="N1284" t="b">
        <v>1</v>
      </c>
      <c r="O1284" t="s">
        <v>8274</v>
      </c>
      <c r="P1284">
        <f t="shared" si="61"/>
        <v>2013</v>
      </c>
      <c r="Q1284" s="11">
        <f t="shared" si="62"/>
        <v>41586.475173611114</v>
      </c>
    </row>
    <row r="1285" spans="1:17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s="8">
        <f t="shared" si="60"/>
        <v>1110.5</v>
      </c>
      <c r="G1285" t="s">
        <v>8218</v>
      </c>
      <c r="H1285" t="s">
        <v>8223</v>
      </c>
      <c r="I1285" t="s">
        <v>8245</v>
      </c>
      <c r="J1285">
        <v>1362974400</v>
      </c>
      <c r="K1285">
        <v>1360948389</v>
      </c>
      <c r="L1285" t="b">
        <v>1</v>
      </c>
      <c r="M1285">
        <v>22</v>
      </c>
      <c r="N1285" t="b">
        <v>1</v>
      </c>
      <c r="O1285" t="s">
        <v>8274</v>
      </c>
      <c r="P1285">
        <f t="shared" si="61"/>
        <v>2013</v>
      </c>
      <c r="Q1285" s="11">
        <f t="shared" si="62"/>
        <v>41320.717465277776</v>
      </c>
    </row>
    <row r="1286" spans="1:17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s="8">
        <f t="shared" si="60"/>
        <v>20</v>
      </c>
      <c r="G1286" t="s">
        <v>8218</v>
      </c>
      <c r="H1286" t="s">
        <v>8223</v>
      </c>
      <c r="I1286" t="s">
        <v>8245</v>
      </c>
      <c r="J1286">
        <v>1483203540</v>
      </c>
      <c r="K1286">
        <v>1481175482</v>
      </c>
      <c r="L1286" t="b">
        <v>0</v>
      </c>
      <c r="M1286">
        <v>31</v>
      </c>
      <c r="N1286" t="b">
        <v>1</v>
      </c>
      <c r="O1286" t="s">
        <v>8269</v>
      </c>
      <c r="P1286">
        <f t="shared" si="61"/>
        <v>2016</v>
      </c>
      <c r="Q1286" s="11">
        <f t="shared" si="62"/>
        <v>42712.23474537037</v>
      </c>
    </row>
    <row r="1287" spans="1:17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s="8">
        <f t="shared" si="60"/>
        <v>33</v>
      </c>
      <c r="G1287" t="s">
        <v>8218</v>
      </c>
      <c r="H1287" t="s">
        <v>8224</v>
      </c>
      <c r="I1287" t="s">
        <v>8246</v>
      </c>
      <c r="J1287">
        <v>1434808775</v>
      </c>
      <c r="K1287">
        <v>1433512775</v>
      </c>
      <c r="L1287" t="b">
        <v>0</v>
      </c>
      <c r="M1287">
        <v>63</v>
      </c>
      <c r="N1287" t="b">
        <v>1</v>
      </c>
      <c r="O1287" t="s">
        <v>8269</v>
      </c>
      <c r="P1287">
        <f t="shared" si="61"/>
        <v>2015</v>
      </c>
      <c r="Q1287" s="11">
        <f t="shared" si="62"/>
        <v>42160.583043981482</v>
      </c>
    </row>
    <row r="1288" spans="1:17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s="8">
        <f t="shared" si="60"/>
        <v>125</v>
      </c>
      <c r="G1288" t="s">
        <v>8218</v>
      </c>
      <c r="H1288" t="s">
        <v>8224</v>
      </c>
      <c r="I1288" t="s">
        <v>8246</v>
      </c>
      <c r="J1288">
        <v>1424181600</v>
      </c>
      <c r="K1288">
        <v>1423041227</v>
      </c>
      <c r="L1288" t="b">
        <v>0</v>
      </c>
      <c r="M1288">
        <v>20</v>
      </c>
      <c r="N1288" t="b">
        <v>1</v>
      </c>
      <c r="O1288" t="s">
        <v>8269</v>
      </c>
      <c r="P1288">
        <f t="shared" si="61"/>
        <v>2015</v>
      </c>
      <c r="Q1288" s="11">
        <f t="shared" si="62"/>
        <v>42039.384571759263</v>
      </c>
    </row>
    <row r="1289" spans="1:17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s="8">
        <f t="shared" si="60"/>
        <v>355</v>
      </c>
      <c r="G1289" t="s">
        <v>8218</v>
      </c>
      <c r="H1289" t="s">
        <v>8224</v>
      </c>
      <c r="I1289" t="s">
        <v>8246</v>
      </c>
      <c r="J1289">
        <v>1434120856</v>
      </c>
      <c r="K1289">
        <v>1428936856</v>
      </c>
      <c r="L1289" t="b">
        <v>0</v>
      </c>
      <c r="M1289">
        <v>25</v>
      </c>
      <c r="N1289" t="b">
        <v>1</v>
      </c>
      <c r="O1289" t="s">
        <v>8269</v>
      </c>
      <c r="P1289">
        <f t="shared" si="61"/>
        <v>2015</v>
      </c>
      <c r="Q1289" s="11">
        <f t="shared" si="62"/>
        <v>42107.621018518519</v>
      </c>
    </row>
    <row r="1290" spans="1:17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s="8">
        <f t="shared" si="60"/>
        <v>18</v>
      </c>
      <c r="G1290" t="s">
        <v>8218</v>
      </c>
      <c r="H1290" t="s">
        <v>8223</v>
      </c>
      <c r="I1290" t="s">
        <v>8245</v>
      </c>
      <c r="J1290">
        <v>1470801600</v>
      </c>
      <c r="K1290">
        <v>1468122163</v>
      </c>
      <c r="L1290" t="b">
        <v>0</v>
      </c>
      <c r="M1290">
        <v>61</v>
      </c>
      <c r="N1290" t="b">
        <v>1</v>
      </c>
      <c r="O1290" t="s">
        <v>8269</v>
      </c>
      <c r="P1290">
        <f t="shared" si="61"/>
        <v>2016</v>
      </c>
      <c r="Q1290" s="11">
        <f t="shared" si="62"/>
        <v>42561.154664351852</v>
      </c>
    </row>
    <row r="1291" spans="1:17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s="8">
        <f t="shared" si="60"/>
        <v>376</v>
      </c>
      <c r="G1291" t="s">
        <v>8218</v>
      </c>
      <c r="H1291" t="s">
        <v>8223</v>
      </c>
      <c r="I1291" t="s">
        <v>8245</v>
      </c>
      <c r="J1291">
        <v>1483499645</v>
      </c>
      <c r="K1291">
        <v>1480907645</v>
      </c>
      <c r="L1291" t="b">
        <v>0</v>
      </c>
      <c r="M1291">
        <v>52</v>
      </c>
      <c r="N1291" t="b">
        <v>1</v>
      </c>
      <c r="O1291" t="s">
        <v>8269</v>
      </c>
      <c r="P1291">
        <f t="shared" si="61"/>
        <v>2016</v>
      </c>
      <c r="Q1291" s="11">
        <f t="shared" si="62"/>
        <v>42709.134780092587</v>
      </c>
    </row>
    <row r="1292" spans="1:17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s="8">
        <f t="shared" si="60"/>
        <v>300</v>
      </c>
      <c r="G1292" t="s">
        <v>8218</v>
      </c>
      <c r="H1292" t="s">
        <v>8223</v>
      </c>
      <c r="I1292" t="s">
        <v>8245</v>
      </c>
      <c r="J1292">
        <v>1429772340</v>
      </c>
      <c r="K1292">
        <v>1427121931</v>
      </c>
      <c r="L1292" t="b">
        <v>0</v>
      </c>
      <c r="M1292">
        <v>86</v>
      </c>
      <c r="N1292" t="b">
        <v>1</v>
      </c>
      <c r="O1292" t="s">
        <v>8269</v>
      </c>
      <c r="P1292">
        <f t="shared" si="61"/>
        <v>2015</v>
      </c>
      <c r="Q1292" s="11">
        <f t="shared" si="62"/>
        <v>42086.614942129629</v>
      </c>
    </row>
    <row r="1293" spans="1:17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s="8">
        <f t="shared" si="60"/>
        <v>1371</v>
      </c>
      <c r="G1293" t="s">
        <v>8218</v>
      </c>
      <c r="H1293" t="s">
        <v>8223</v>
      </c>
      <c r="I1293" t="s">
        <v>8245</v>
      </c>
      <c r="J1293">
        <v>1428390000</v>
      </c>
      <c r="K1293">
        <v>1425224391</v>
      </c>
      <c r="L1293" t="b">
        <v>0</v>
      </c>
      <c r="M1293">
        <v>42</v>
      </c>
      <c r="N1293" t="b">
        <v>1</v>
      </c>
      <c r="O1293" t="s">
        <v>8269</v>
      </c>
      <c r="P1293">
        <f t="shared" si="61"/>
        <v>2015</v>
      </c>
      <c r="Q1293" s="11">
        <f t="shared" si="62"/>
        <v>42064.652673611112</v>
      </c>
    </row>
    <row r="1294" spans="1:17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s="8">
        <f t="shared" si="60"/>
        <v>170</v>
      </c>
      <c r="G1294" t="s">
        <v>8218</v>
      </c>
      <c r="H1294" t="s">
        <v>8224</v>
      </c>
      <c r="I1294" t="s">
        <v>8246</v>
      </c>
      <c r="J1294">
        <v>1444172340</v>
      </c>
      <c r="K1294">
        <v>1441822828</v>
      </c>
      <c r="L1294" t="b">
        <v>0</v>
      </c>
      <c r="M1294">
        <v>52</v>
      </c>
      <c r="N1294" t="b">
        <v>1</v>
      </c>
      <c r="O1294" t="s">
        <v>8269</v>
      </c>
      <c r="P1294">
        <f t="shared" si="61"/>
        <v>2015</v>
      </c>
      <c r="Q1294" s="11">
        <f t="shared" si="62"/>
        <v>42256.764212962968</v>
      </c>
    </row>
    <row r="1295" spans="1:17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s="8">
        <f t="shared" si="60"/>
        <v>335</v>
      </c>
      <c r="G1295" t="s">
        <v>8218</v>
      </c>
      <c r="H1295" t="s">
        <v>8223</v>
      </c>
      <c r="I1295" t="s">
        <v>8245</v>
      </c>
      <c r="J1295">
        <v>1447523371</v>
      </c>
      <c r="K1295">
        <v>1444927771</v>
      </c>
      <c r="L1295" t="b">
        <v>0</v>
      </c>
      <c r="M1295">
        <v>120</v>
      </c>
      <c r="N1295" t="b">
        <v>1</v>
      </c>
      <c r="O1295" t="s">
        <v>8269</v>
      </c>
      <c r="P1295">
        <f t="shared" si="61"/>
        <v>2015</v>
      </c>
      <c r="Q1295" s="11">
        <f t="shared" si="62"/>
        <v>42292.701053240744</v>
      </c>
    </row>
    <row r="1296" spans="1:17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s="8">
        <f t="shared" si="60"/>
        <v>110</v>
      </c>
      <c r="G1296" t="s">
        <v>8218</v>
      </c>
      <c r="H1296" t="s">
        <v>8224</v>
      </c>
      <c r="I1296" t="s">
        <v>8246</v>
      </c>
      <c r="J1296">
        <v>1445252400</v>
      </c>
      <c r="K1296">
        <v>1443696797</v>
      </c>
      <c r="L1296" t="b">
        <v>0</v>
      </c>
      <c r="M1296">
        <v>22</v>
      </c>
      <c r="N1296" t="b">
        <v>1</v>
      </c>
      <c r="O1296" t="s">
        <v>8269</v>
      </c>
      <c r="P1296">
        <f t="shared" si="61"/>
        <v>2015</v>
      </c>
      <c r="Q1296" s="11">
        <f t="shared" si="62"/>
        <v>42278.453668981485</v>
      </c>
    </row>
    <row r="1297" spans="1:17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s="8">
        <f t="shared" si="60"/>
        <v>49</v>
      </c>
      <c r="G1297" t="s">
        <v>8218</v>
      </c>
      <c r="H1297" t="s">
        <v>8224</v>
      </c>
      <c r="I1297" t="s">
        <v>8246</v>
      </c>
      <c r="J1297">
        <v>1438189200</v>
      </c>
      <c r="K1297">
        <v>1435585497</v>
      </c>
      <c r="L1297" t="b">
        <v>0</v>
      </c>
      <c r="M1297">
        <v>64</v>
      </c>
      <c r="N1297" t="b">
        <v>1</v>
      </c>
      <c r="O1297" t="s">
        <v>8269</v>
      </c>
      <c r="P1297">
        <f t="shared" si="61"/>
        <v>2015</v>
      </c>
      <c r="Q1297" s="11">
        <f t="shared" si="62"/>
        <v>42184.572881944448</v>
      </c>
    </row>
    <row r="1298" spans="1:17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s="8">
        <f t="shared" si="60"/>
        <v>350</v>
      </c>
      <c r="G1298" t="s">
        <v>8218</v>
      </c>
      <c r="H1298" t="s">
        <v>8224</v>
      </c>
      <c r="I1298" t="s">
        <v>8246</v>
      </c>
      <c r="J1298">
        <v>1457914373</v>
      </c>
      <c r="K1298">
        <v>1456189973</v>
      </c>
      <c r="L1298" t="b">
        <v>0</v>
      </c>
      <c r="M1298">
        <v>23</v>
      </c>
      <c r="N1298" t="b">
        <v>1</v>
      </c>
      <c r="O1298" t="s">
        <v>8269</v>
      </c>
      <c r="P1298">
        <f t="shared" si="61"/>
        <v>2016</v>
      </c>
      <c r="Q1298" s="11">
        <f t="shared" si="62"/>
        <v>42423.050613425927</v>
      </c>
    </row>
    <row r="1299" spans="1:17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s="8">
        <f t="shared" si="60"/>
        <v>1905</v>
      </c>
      <c r="G1299" t="s">
        <v>8218</v>
      </c>
      <c r="H1299" t="s">
        <v>8223</v>
      </c>
      <c r="I1299" t="s">
        <v>8245</v>
      </c>
      <c r="J1299">
        <v>1462125358</v>
      </c>
      <c r="K1299">
        <v>1459533358</v>
      </c>
      <c r="L1299" t="b">
        <v>0</v>
      </c>
      <c r="M1299">
        <v>238</v>
      </c>
      <c r="N1299" t="b">
        <v>1</v>
      </c>
      <c r="O1299" t="s">
        <v>8269</v>
      </c>
      <c r="P1299">
        <f t="shared" si="61"/>
        <v>2016</v>
      </c>
      <c r="Q1299" s="11">
        <f t="shared" si="62"/>
        <v>42461.747199074074</v>
      </c>
    </row>
    <row r="1300" spans="1:17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s="8">
        <f t="shared" si="60"/>
        <v>93</v>
      </c>
      <c r="G1300" t="s">
        <v>8218</v>
      </c>
      <c r="H1300" t="s">
        <v>8224</v>
      </c>
      <c r="I1300" t="s">
        <v>8246</v>
      </c>
      <c r="J1300">
        <v>1461860432</v>
      </c>
      <c r="K1300">
        <v>1459268432</v>
      </c>
      <c r="L1300" t="b">
        <v>0</v>
      </c>
      <c r="M1300">
        <v>33</v>
      </c>
      <c r="N1300" t="b">
        <v>1</v>
      </c>
      <c r="O1300" t="s">
        <v>8269</v>
      </c>
      <c r="P1300">
        <f t="shared" si="61"/>
        <v>2016</v>
      </c>
      <c r="Q1300" s="11">
        <f t="shared" si="62"/>
        <v>42458.680925925932</v>
      </c>
    </row>
    <row r="1301" spans="1:17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s="8">
        <f t="shared" si="60"/>
        <v>840</v>
      </c>
      <c r="G1301" t="s">
        <v>8218</v>
      </c>
      <c r="H1301" t="s">
        <v>8223</v>
      </c>
      <c r="I1301" t="s">
        <v>8245</v>
      </c>
      <c r="J1301">
        <v>1436902359</v>
      </c>
      <c r="K1301">
        <v>1434310359</v>
      </c>
      <c r="L1301" t="b">
        <v>0</v>
      </c>
      <c r="M1301">
        <v>32</v>
      </c>
      <c r="N1301" t="b">
        <v>1</v>
      </c>
      <c r="O1301" t="s">
        <v>8269</v>
      </c>
      <c r="P1301">
        <f t="shared" si="61"/>
        <v>2015</v>
      </c>
      <c r="Q1301" s="11">
        <f t="shared" si="62"/>
        <v>42169.814340277779</v>
      </c>
    </row>
    <row r="1302" spans="1:17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s="8">
        <f t="shared" si="60"/>
        <v>1050</v>
      </c>
      <c r="G1302" t="s">
        <v>8218</v>
      </c>
      <c r="H1302" t="s">
        <v>8223</v>
      </c>
      <c r="I1302" t="s">
        <v>8245</v>
      </c>
      <c r="J1302">
        <v>1464807420</v>
      </c>
      <c r="K1302">
        <v>1461427938</v>
      </c>
      <c r="L1302" t="b">
        <v>0</v>
      </c>
      <c r="M1302">
        <v>24</v>
      </c>
      <c r="N1302" t="b">
        <v>1</v>
      </c>
      <c r="O1302" t="s">
        <v>8269</v>
      </c>
      <c r="P1302">
        <f t="shared" si="61"/>
        <v>2016</v>
      </c>
      <c r="Q1302" s="11">
        <f t="shared" si="62"/>
        <v>42483.675208333334</v>
      </c>
    </row>
    <row r="1303" spans="1:17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s="8">
        <f t="shared" si="60"/>
        <v>55</v>
      </c>
      <c r="G1303" t="s">
        <v>8218</v>
      </c>
      <c r="H1303" t="s">
        <v>8223</v>
      </c>
      <c r="I1303" t="s">
        <v>8245</v>
      </c>
      <c r="J1303">
        <v>1437447600</v>
      </c>
      <c r="K1303">
        <v>1436551178</v>
      </c>
      <c r="L1303" t="b">
        <v>0</v>
      </c>
      <c r="M1303">
        <v>29</v>
      </c>
      <c r="N1303" t="b">
        <v>1</v>
      </c>
      <c r="O1303" t="s">
        <v>8269</v>
      </c>
      <c r="P1303">
        <f t="shared" si="61"/>
        <v>2015</v>
      </c>
      <c r="Q1303" s="11">
        <f t="shared" si="62"/>
        <v>42195.749745370369</v>
      </c>
    </row>
    <row r="1304" spans="1:17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s="8">
        <f t="shared" si="60"/>
        <v>0</v>
      </c>
      <c r="G1304" t="s">
        <v>8218</v>
      </c>
      <c r="H1304" t="s">
        <v>8223</v>
      </c>
      <c r="I1304" t="s">
        <v>8245</v>
      </c>
      <c r="J1304">
        <v>1480559011</v>
      </c>
      <c r="K1304">
        <v>1477963411</v>
      </c>
      <c r="L1304" t="b">
        <v>0</v>
      </c>
      <c r="M1304">
        <v>50</v>
      </c>
      <c r="N1304" t="b">
        <v>1</v>
      </c>
      <c r="O1304" t="s">
        <v>8269</v>
      </c>
      <c r="P1304">
        <f t="shared" si="61"/>
        <v>2016</v>
      </c>
      <c r="Q1304" s="11">
        <f t="shared" si="62"/>
        <v>42675.057997685188</v>
      </c>
    </row>
    <row r="1305" spans="1:17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s="8">
        <f t="shared" si="60"/>
        <v>1059.1300000000001</v>
      </c>
      <c r="G1305" t="s">
        <v>8218</v>
      </c>
      <c r="H1305" t="s">
        <v>8224</v>
      </c>
      <c r="I1305" t="s">
        <v>8246</v>
      </c>
      <c r="J1305">
        <v>1469962800</v>
      </c>
      <c r="K1305">
        <v>1468578920</v>
      </c>
      <c r="L1305" t="b">
        <v>0</v>
      </c>
      <c r="M1305">
        <v>108</v>
      </c>
      <c r="N1305" t="b">
        <v>1</v>
      </c>
      <c r="O1305" t="s">
        <v>8269</v>
      </c>
      <c r="P1305">
        <f t="shared" si="61"/>
        <v>2016</v>
      </c>
      <c r="Q1305" s="11">
        <f t="shared" si="62"/>
        <v>42566.441203703704</v>
      </c>
    </row>
    <row r="1306" spans="1:17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s="8">
        <f t="shared" si="60"/>
        <v>-24149</v>
      </c>
      <c r="G1306" t="s">
        <v>8219</v>
      </c>
      <c r="H1306" t="s">
        <v>8224</v>
      </c>
      <c r="I1306" t="s">
        <v>8246</v>
      </c>
      <c r="J1306">
        <v>1489376405</v>
      </c>
      <c r="K1306">
        <v>1484196005</v>
      </c>
      <c r="L1306" t="b">
        <v>0</v>
      </c>
      <c r="M1306">
        <v>104</v>
      </c>
      <c r="N1306" t="b">
        <v>0</v>
      </c>
      <c r="O1306" t="s">
        <v>8271</v>
      </c>
      <c r="P1306">
        <f t="shared" si="61"/>
        <v>2017</v>
      </c>
      <c r="Q1306" s="11">
        <f t="shared" si="62"/>
        <v>42747.194502314815</v>
      </c>
    </row>
    <row r="1307" spans="1:17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s="8">
        <f t="shared" si="60"/>
        <v>-22207</v>
      </c>
      <c r="G1307" t="s">
        <v>8219</v>
      </c>
      <c r="H1307" t="s">
        <v>8223</v>
      </c>
      <c r="I1307" t="s">
        <v>8245</v>
      </c>
      <c r="J1307">
        <v>1469122200</v>
      </c>
      <c r="K1307">
        <v>1466611108</v>
      </c>
      <c r="L1307" t="b">
        <v>0</v>
      </c>
      <c r="M1307">
        <v>86</v>
      </c>
      <c r="N1307" t="b">
        <v>0</v>
      </c>
      <c r="O1307" t="s">
        <v>8271</v>
      </c>
      <c r="P1307">
        <f t="shared" si="61"/>
        <v>2016</v>
      </c>
      <c r="Q1307" s="11">
        <f t="shared" si="62"/>
        <v>42543.665601851855</v>
      </c>
    </row>
    <row r="1308" spans="1:17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s="8">
        <f t="shared" si="60"/>
        <v>-38229</v>
      </c>
      <c r="G1308" t="s">
        <v>8219</v>
      </c>
      <c r="H1308" t="s">
        <v>8223</v>
      </c>
      <c r="I1308" t="s">
        <v>8245</v>
      </c>
      <c r="J1308">
        <v>1417690734</v>
      </c>
      <c r="K1308">
        <v>1415098734</v>
      </c>
      <c r="L1308" t="b">
        <v>0</v>
      </c>
      <c r="M1308">
        <v>356</v>
      </c>
      <c r="N1308" t="b">
        <v>0</v>
      </c>
      <c r="O1308" t="s">
        <v>8271</v>
      </c>
      <c r="P1308">
        <f t="shared" si="61"/>
        <v>2014</v>
      </c>
      <c r="Q1308" s="11">
        <f t="shared" si="62"/>
        <v>41947.457569444443</v>
      </c>
    </row>
    <row r="1309" spans="1:17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s="8">
        <f t="shared" si="60"/>
        <v>-44243</v>
      </c>
      <c r="G1309" t="s">
        <v>8219</v>
      </c>
      <c r="H1309" t="s">
        <v>8223</v>
      </c>
      <c r="I1309" t="s">
        <v>8245</v>
      </c>
      <c r="J1309">
        <v>1455710679</v>
      </c>
      <c r="K1309">
        <v>1453118679</v>
      </c>
      <c r="L1309" t="b">
        <v>0</v>
      </c>
      <c r="M1309">
        <v>45</v>
      </c>
      <c r="N1309" t="b">
        <v>0</v>
      </c>
      <c r="O1309" t="s">
        <v>8271</v>
      </c>
      <c r="P1309">
        <f t="shared" si="61"/>
        <v>2016</v>
      </c>
      <c r="Q1309" s="11">
        <f t="shared" si="62"/>
        <v>42387.503229166665</v>
      </c>
    </row>
    <row r="1310" spans="1:17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s="8">
        <f t="shared" si="60"/>
        <v>-8864</v>
      </c>
      <c r="G1310" t="s">
        <v>8219</v>
      </c>
      <c r="H1310" t="s">
        <v>8223</v>
      </c>
      <c r="I1310" t="s">
        <v>8245</v>
      </c>
      <c r="J1310">
        <v>1475937812</v>
      </c>
      <c r="K1310">
        <v>1472481812</v>
      </c>
      <c r="L1310" t="b">
        <v>0</v>
      </c>
      <c r="M1310">
        <v>38</v>
      </c>
      <c r="N1310" t="b">
        <v>0</v>
      </c>
      <c r="O1310" t="s">
        <v>8271</v>
      </c>
      <c r="P1310">
        <f t="shared" si="61"/>
        <v>2016</v>
      </c>
      <c r="Q1310" s="11">
        <f t="shared" si="62"/>
        <v>42611.613564814819</v>
      </c>
    </row>
    <row r="1311" spans="1:17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s="8">
        <f t="shared" si="60"/>
        <v>1379</v>
      </c>
      <c r="G1311" t="s">
        <v>8219</v>
      </c>
      <c r="H1311" t="s">
        <v>8223</v>
      </c>
      <c r="I1311" t="s">
        <v>8245</v>
      </c>
      <c r="J1311">
        <v>1444943468</v>
      </c>
      <c r="K1311">
        <v>1441919468</v>
      </c>
      <c r="L1311" t="b">
        <v>0</v>
      </c>
      <c r="M1311">
        <v>35</v>
      </c>
      <c r="N1311" t="b">
        <v>0</v>
      </c>
      <c r="O1311" t="s">
        <v>8271</v>
      </c>
      <c r="P1311">
        <f t="shared" si="61"/>
        <v>2015</v>
      </c>
      <c r="Q1311" s="11">
        <f t="shared" si="62"/>
        <v>42257.882731481484</v>
      </c>
    </row>
    <row r="1312" spans="1:17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s="8">
        <f t="shared" si="60"/>
        <v>-16900</v>
      </c>
      <c r="G1312" t="s">
        <v>8219</v>
      </c>
      <c r="H1312" t="s">
        <v>8223</v>
      </c>
      <c r="I1312" t="s">
        <v>8245</v>
      </c>
      <c r="J1312">
        <v>1471622450</v>
      </c>
      <c r="K1312">
        <v>1467734450</v>
      </c>
      <c r="L1312" t="b">
        <v>0</v>
      </c>
      <c r="M1312">
        <v>24</v>
      </c>
      <c r="N1312" t="b">
        <v>0</v>
      </c>
      <c r="O1312" t="s">
        <v>8271</v>
      </c>
      <c r="P1312">
        <f t="shared" si="61"/>
        <v>2016</v>
      </c>
      <c r="Q1312" s="11">
        <f t="shared" si="62"/>
        <v>42556.667245370365</v>
      </c>
    </row>
    <row r="1313" spans="1:17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s="8">
        <f t="shared" si="60"/>
        <v>-169930</v>
      </c>
      <c r="G1313" t="s">
        <v>8219</v>
      </c>
      <c r="H1313" t="s">
        <v>8223</v>
      </c>
      <c r="I1313" t="s">
        <v>8245</v>
      </c>
      <c r="J1313">
        <v>1480536919</v>
      </c>
      <c r="K1313">
        <v>1477509319</v>
      </c>
      <c r="L1313" t="b">
        <v>0</v>
      </c>
      <c r="M1313">
        <v>100</v>
      </c>
      <c r="N1313" t="b">
        <v>0</v>
      </c>
      <c r="O1313" t="s">
        <v>8271</v>
      </c>
      <c r="P1313">
        <f t="shared" si="61"/>
        <v>2016</v>
      </c>
      <c r="Q1313" s="11">
        <f t="shared" si="62"/>
        <v>42669.802303240736</v>
      </c>
    </row>
    <row r="1314" spans="1:17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s="8">
        <f t="shared" si="60"/>
        <v>-4572</v>
      </c>
      <c r="G1314" t="s">
        <v>8219</v>
      </c>
      <c r="H1314" t="s">
        <v>8223</v>
      </c>
      <c r="I1314" t="s">
        <v>8245</v>
      </c>
      <c r="J1314">
        <v>1429375922</v>
      </c>
      <c r="K1314">
        <v>1426783922</v>
      </c>
      <c r="L1314" t="b">
        <v>0</v>
      </c>
      <c r="M1314">
        <v>1</v>
      </c>
      <c r="N1314" t="b">
        <v>0</v>
      </c>
      <c r="O1314" t="s">
        <v>8271</v>
      </c>
      <c r="P1314">
        <f t="shared" si="61"/>
        <v>2015</v>
      </c>
      <c r="Q1314" s="11">
        <f t="shared" si="62"/>
        <v>42082.702800925923</v>
      </c>
    </row>
    <row r="1315" spans="1:17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s="8">
        <f t="shared" si="60"/>
        <v>-27554</v>
      </c>
      <c r="G1315" t="s">
        <v>8219</v>
      </c>
      <c r="H1315" t="s">
        <v>8223</v>
      </c>
      <c r="I1315" t="s">
        <v>8245</v>
      </c>
      <c r="J1315">
        <v>1457024514</v>
      </c>
      <c r="K1315">
        <v>1454432514</v>
      </c>
      <c r="L1315" t="b">
        <v>0</v>
      </c>
      <c r="M1315">
        <v>122</v>
      </c>
      <c r="N1315" t="b">
        <v>0</v>
      </c>
      <c r="O1315" t="s">
        <v>8271</v>
      </c>
      <c r="P1315">
        <f t="shared" si="61"/>
        <v>2016</v>
      </c>
      <c r="Q1315" s="11">
        <f t="shared" si="62"/>
        <v>42402.709652777776</v>
      </c>
    </row>
    <row r="1316" spans="1:17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s="8">
        <f t="shared" si="60"/>
        <v>-177972</v>
      </c>
      <c r="G1316" t="s">
        <v>8219</v>
      </c>
      <c r="H1316" t="s">
        <v>8223</v>
      </c>
      <c r="I1316" t="s">
        <v>8245</v>
      </c>
      <c r="J1316">
        <v>1477065860</v>
      </c>
      <c r="K1316">
        <v>1471881860</v>
      </c>
      <c r="L1316" t="b">
        <v>0</v>
      </c>
      <c r="M1316">
        <v>11</v>
      </c>
      <c r="N1316" t="b">
        <v>0</v>
      </c>
      <c r="O1316" t="s">
        <v>8271</v>
      </c>
      <c r="P1316">
        <f t="shared" si="61"/>
        <v>2016</v>
      </c>
      <c r="Q1316" s="11">
        <f t="shared" si="62"/>
        <v>42604.669675925921</v>
      </c>
    </row>
    <row r="1317" spans="1:17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s="8">
        <f t="shared" si="60"/>
        <v>-59596</v>
      </c>
      <c r="G1317" t="s">
        <v>8219</v>
      </c>
      <c r="H1317" t="s">
        <v>8223</v>
      </c>
      <c r="I1317" t="s">
        <v>8245</v>
      </c>
      <c r="J1317">
        <v>1446771600</v>
      </c>
      <c r="K1317">
        <v>1443700648</v>
      </c>
      <c r="L1317" t="b">
        <v>0</v>
      </c>
      <c r="M1317">
        <v>248</v>
      </c>
      <c r="N1317" t="b">
        <v>0</v>
      </c>
      <c r="O1317" t="s">
        <v>8271</v>
      </c>
      <c r="P1317">
        <f t="shared" si="61"/>
        <v>2015</v>
      </c>
      <c r="Q1317" s="11">
        <f t="shared" si="62"/>
        <v>42278.498240740737</v>
      </c>
    </row>
    <row r="1318" spans="1:17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s="8">
        <f t="shared" si="60"/>
        <v>-74999</v>
      </c>
      <c r="G1318" t="s">
        <v>8219</v>
      </c>
      <c r="H1318" t="s">
        <v>8223</v>
      </c>
      <c r="I1318" t="s">
        <v>8245</v>
      </c>
      <c r="J1318">
        <v>1456700709</v>
      </c>
      <c r="K1318">
        <v>1453676709</v>
      </c>
      <c r="L1318" t="b">
        <v>0</v>
      </c>
      <c r="M1318">
        <v>1</v>
      </c>
      <c r="N1318" t="b">
        <v>0</v>
      </c>
      <c r="O1318" t="s">
        <v>8271</v>
      </c>
      <c r="P1318">
        <f t="shared" si="61"/>
        <v>2016</v>
      </c>
      <c r="Q1318" s="11">
        <f t="shared" si="62"/>
        <v>42393.961909722217</v>
      </c>
    </row>
    <row r="1319" spans="1:17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s="8">
        <f t="shared" si="60"/>
        <v>-188533</v>
      </c>
      <c r="G1319" t="s">
        <v>8219</v>
      </c>
      <c r="H1319" t="s">
        <v>8231</v>
      </c>
      <c r="I1319" t="s">
        <v>8252</v>
      </c>
      <c r="J1319">
        <v>1469109600</v>
      </c>
      <c r="K1319">
        <v>1464586746</v>
      </c>
      <c r="L1319" t="b">
        <v>0</v>
      </c>
      <c r="M1319">
        <v>19</v>
      </c>
      <c r="N1319" t="b">
        <v>0</v>
      </c>
      <c r="O1319" t="s">
        <v>8271</v>
      </c>
      <c r="P1319">
        <f t="shared" si="61"/>
        <v>2016</v>
      </c>
      <c r="Q1319" s="11">
        <f t="shared" si="62"/>
        <v>42520.235486111109</v>
      </c>
    </row>
    <row r="1320" spans="1:17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s="8">
        <f t="shared" si="60"/>
        <v>-33870</v>
      </c>
      <c r="G1320" t="s">
        <v>8219</v>
      </c>
      <c r="H1320" t="s">
        <v>8223</v>
      </c>
      <c r="I1320" t="s">
        <v>8245</v>
      </c>
      <c r="J1320">
        <v>1420938172</v>
      </c>
      <c r="K1320">
        <v>1418346172</v>
      </c>
      <c r="L1320" t="b">
        <v>0</v>
      </c>
      <c r="M1320">
        <v>135</v>
      </c>
      <c r="N1320" t="b">
        <v>0</v>
      </c>
      <c r="O1320" t="s">
        <v>8271</v>
      </c>
      <c r="P1320">
        <f t="shared" si="61"/>
        <v>2014</v>
      </c>
      <c r="Q1320" s="11">
        <f t="shared" si="62"/>
        <v>41985.043657407412</v>
      </c>
    </row>
    <row r="1321" spans="1:17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s="8">
        <f t="shared" si="60"/>
        <v>-4924</v>
      </c>
      <c r="G1321" t="s">
        <v>8219</v>
      </c>
      <c r="H1321" t="s">
        <v>8224</v>
      </c>
      <c r="I1321" t="s">
        <v>8246</v>
      </c>
      <c r="J1321">
        <v>1405094400</v>
      </c>
      <c r="K1321">
        <v>1403810965</v>
      </c>
      <c r="L1321" t="b">
        <v>0</v>
      </c>
      <c r="M1321">
        <v>9</v>
      </c>
      <c r="N1321" t="b">
        <v>0</v>
      </c>
      <c r="O1321" t="s">
        <v>8271</v>
      </c>
      <c r="P1321">
        <f t="shared" si="61"/>
        <v>2014</v>
      </c>
      <c r="Q1321" s="11">
        <f t="shared" si="62"/>
        <v>41816.812094907407</v>
      </c>
    </row>
    <row r="1322" spans="1:17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s="8">
        <f t="shared" si="60"/>
        <v>-99497</v>
      </c>
      <c r="G1322" t="s">
        <v>8219</v>
      </c>
      <c r="H1322" t="s">
        <v>8232</v>
      </c>
      <c r="I1322" t="s">
        <v>8248</v>
      </c>
      <c r="J1322">
        <v>1483138800</v>
      </c>
      <c r="K1322">
        <v>1480610046</v>
      </c>
      <c r="L1322" t="b">
        <v>0</v>
      </c>
      <c r="M1322">
        <v>3</v>
      </c>
      <c r="N1322" t="b">
        <v>0</v>
      </c>
      <c r="O1322" t="s">
        <v>8271</v>
      </c>
      <c r="P1322">
        <f t="shared" si="61"/>
        <v>2016</v>
      </c>
      <c r="Q1322" s="11">
        <f t="shared" si="62"/>
        <v>42705.690347222218</v>
      </c>
    </row>
    <row r="1323" spans="1:17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s="8">
        <f t="shared" si="60"/>
        <v>-455981</v>
      </c>
      <c r="G1323" t="s">
        <v>8219</v>
      </c>
      <c r="H1323" t="s">
        <v>8234</v>
      </c>
      <c r="I1323" t="s">
        <v>8254</v>
      </c>
      <c r="J1323">
        <v>1482515937</v>
      </c>
      <c r="K1323">
        <v>1479923937</v>
      </c>
      <c r="L1323" t="b">
        <v>0</v>
      </c>
      <c r="M1323">
        <v>7</v>
      </c>
      <c r="N1323" t="b">
        <v>0</v>
      </c>
      <c r="O1323" t="s">
        <v>8271</v>
      </c>
      <c r="P1323">
        <f t="shared" si="61"/>
        <v>2016</v>
      </c>
      <c r="Q1323" s="11">
        <f t="shared" si="62"/>
        <v>42697.74927083333</v>
      </c>
    </row>
    <row r="1324" spans="1:17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s="8">
        <f t="shared" si="60"/>
        <v>-34894</v>
      </c>
      <c r="G1324" t="s">
        <v>8219</v>
      </c>
      <c r="H1324" t="s">
        <v>8224</v>
      </c>
      <c r="I1324" t="s">
        <v>8246</v>
      </c>
      <c r="J1324">
        <v>1432223125</v>
      </c>
      <c r="K1324">
        <v>1429631125</v>
      </c>
      <c r="L1324" t="b">
        <v>0</v>
      </c>
      <c r="M1324">
        <v>4</v>
      </c>
      <c r="N1324" t="b">
        <v>0</v>
      </c>
      <c r="O1324" t="s">
        <v>8271</v>
      </c>
      <c r="P1324">
        <f t="shared" si="61"/>
        <v>2015</v>
      </c>
      <c r="Q1324" s="11">
        <f t="shared" si="62"/>
        <v>42115.656539351854</v>
      </c>
    </row>
    <row r="1325" spans="1:17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s="8">
        <f t="shared" si="60"/>
        <v>-13668</v>
      </c>
      <c r="G1325" t="s">
        <v>8219</v>
      </c>
      <c r="H1325" t="s">
        <v>8223</v>
      </c>
      <c r="I1325" t="s">
        <v>8245</v>
      </c>
      <c r="J1325">
        <v>1461653700</v>
      </c>
      <c r="K1325">
        <v>1458665146</v>
      </c>
      <c r="L1325" t="b">
        <v>0</v>
      </c>
      <c r="M1325">
        <v>44</v>
      </c>
      <c r="N1325" t="b">
        <v>0</v>
      </c>
      <c r="O1325" t="s">
        <v>8271</v>
      </c>
      <c r="P1325">
        <f t="shared" si="61"/>
        <v>2016</v>
      </c>
      <c r="Q1325" s="11">
        <f t="shared" si="62"/>
        <v>42451.698449074072</v>
      </c>
    </row>
    <row r="1326" spans="1:17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s="8">
        <f t="shared" si="60"/>
        <v>-45080</v>
      </c>
      <c r="G1326" t="s">
        <v>8219</v>
      </c>
      <c r="H1326" t="s">
        <v>8223</v>
      </c>
      <c r="I1326" t="s">
        <v>8245</v>
      </c>
      <c r="J1326">
        <v>1476371552</v>
      </c>
      <c r="K1326">
        <v>1473779552</v>
      </c>
      <c r="L1326" t="b">
        <v>0</v>
      </c>
      <c r="M1326">
        <v>90</v>
      </c>
      <c r="N1326" t="b">
        <v>0</v>
      </c>
      <c r="O1326" t="s">
        <v>8271</v>
      </c>
      <c r="P1326">
        <f t="shared" si="61"/>
        <v>2016</v>
      </c>
      <c r="Q1326" s="11">
        <f t="shared" si="62"/>
        <v>42626.633703703701</v>
      </c>
    </row>
    <row r="1327" spans="1:17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s="8">
        <f t="shared" si="60"/>
        <v>-19514</v>
      </c>
      <c r="G1327" t="s">
        <v>8219</v>
      </c>
      <c r="H1327" t="s">
        <v>8223</v>
      </c>
      <c r="I1327" t="s">
        <v>8245</v>
      </c>
      <c r="J1327">
        <v>1483063435</v>
      </c>
      <c r="K1327">
        <v>1480471435</v>
      </c>
      <c r="L1327" t="b">
        <v>0</v>
      </c>
      <c r="M1327">
        <v>8</v>
      </c>
      <c r="N1327" t="b">
        <v>0</v>
      </c>
      <c r="O1327" t="s">
        <v>8271</v>
      </c>
      <c r="P1327">
        <f t="shared" si="61"/>
        <v>2016</v>
      </c>
      <c r="Q1327" s="11">
        <f t="shared" si="62"/>
        <v>42704.086053240739</v>
      </c>
    </row>
    <row r="1328" spans="1:17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s="8">
        <f t="shared" si="60"/>
        <v>-98870</v>
      </c>
      <c r="G1328" t="s">
        <v>8219</v>
      </c>
      <c r="H1328" t="s">
        <v>8223</v>
      </c>
      <c r="I1328" t="s">
        <v>8245</v>
      </c>
      <c r="J1328">
        <v>1421348428</v>
      </c>
      <c r="K1328">
        <v>1417460428</v>
      </c>
      <c r="L1328" t="b">
        <v>0</v>
      </c>
      <c r="M1328">
        <v>11</v>
      </c>
      <c r="N1328" t="b">
        <v>0</v>
      </c>
      <c r="O1328" t="s">
        <v>8271</v>
      </c>
      <c r="P1328">
        <f t="shared" si="61"/>
        <v>2014</v>
      </c>
      <c r="Q1328" s="11">
        <f t="shared" si="62"/>
        <v>41974.791990740734</v>
      </c>
    </row>
    <row r="1329" spans="1:17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s="8">
        <f t="shared" si="60"/>
        <v>-46295</v>
      </c>
      <c r="G1329" t="s">
        <v>8219</v>
      </c>
      <c r="H1329" t="s">
        <v>8223</v>
      </c>
      <c r="I1329" t="s">
        <v>8245</v>
      </c>
      <c r="J1329">
        <v>1432916235</v>
      </c>
      <c r="K1329">
        <v>1430324235</v>
      </c>
      <c r="L1329" t="b">
        <v>0</v>
      </c>
      <c r="M1329">
        <v>41</v>
      </c>
      <c r="N1329" t="b">
        <v>0</v>
      </c>
      <c r="O1329" t="s">
        <v>8271</v>
      </c>
      <c r="P1329">
        <f t="shared" si="61"/>
        <v>2015</v>
      </c>
      <c r="Q1329" s="11">
        <f t="shared" si="62"/>
        <v>42123.678645833337</v>
      </c>
    </row>
    <row r="1330" spans="1:17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s="8">
        <f t="shared" si="60"/>
        <v>-73252</v>
      </c>
      <c r="G1330" t="s">
        <v>8219</v>
      </c>
      <c r="H1330" t="s">
        <v>8223</v>
      </c>
      <c r="I1330" t="s">
        <v>8245</v>
      </c>
      <c r="J1330">
        <v>1476458734</v>
      </c>
      <c r="K1330">
        <v>1472570734</v>
      </c>
      <c r="L1330" t="b">
        <v>0</v>
      </c>
      <c r="M1330">
        <v>15</v>
      </c>
      <c r="N1330" t="b">
        <v>0</v>
      </c>
      <c r="O1330" t="s">
        <v>8271</v>
      </c>
      <c r="P1330">
        <f t="shared" si="61"/>
        <v>2016</v>
      </c>
      <c r="Q1330" s="11">
        <f t="shared" si="62"/>
        <v>42612.642754629633</v>
      </c>
    </row>
    <row r="1331" spans="1:17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s="8">
        <f t="shared" si="60"/>
        <v>-49592</v>
      </c>
      <c r="G1331" t="s">
        <v>8219</v>
      </c>
      <c r="H1331" t="s">
        <v>8223</v>
      </c>
      <c r="I1331" t="s">
        <v>8245</v>
      </c>
      <c r="J1331">
        <v>1417501145</v>
      </c>
      <c r="K1331">
        <v>1414041545</v>
      </c>
      <c r="L1331" t="b">
        <v>0</v>
      </c>
      <c r="M1331">
        <v>9</v>
      </c>
      <c r="N1331" t="b">
        <v>0</v>
      </c>
      <c r="O1331" t="s">
        <v>8271</v>
      </c>
      <c r="P1331">
        <f t="shared" si="61"/>
        <v>2014</v>
      </c>
      <c r="Q1331" s="11">
        <f t="shared" si="62"/>
        <v>41935.221585648149</v>
      </c>
    </row>
    <row r="1332" spans="1:17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s="8">
        <f t="shared" si="60"/>
        <v>-27127</v>
      </c>
      <c r="G1332" t="s">
        <v>8219</v>
      </c>
      <c r="H1332" t="s">
        <v>8223</v>
      </c>
      <c r="I1332" t="s">
        <v>8245</v>
      </c>
      <c r="J1332">
        <v>1467432000</v>
      </c>
      <c r="K1332">
        <v>1464763109</v>
      </c>
      <c r="L1332" t="b">
        <v>0</v>
      </c>
      <c r="M1332">
        <v>50</v>
      </c>
      <c r="N1332" t="b">
        <v>0</v>
      </c>
      <c r="O1332" t="s">
        <v>8271</v>
      </c>
      <c r="P1332">
        <f t="shared" si="61"/>
        <v>2016</v>
      </c>
      <c r="Q1332" s="11">
        <f t="shared" si="62"/>
        <v>42522.276724537034</v>
      </c>
    </row>
    <row r="1333" spans="1:17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s="8">
        <f t="shared" si="60"/>
        <v>-246583</v>
      </c>
      <c r="G1333" t="s">
        <v>8219</v>
      </c>
      <c r="H1333" t="s">
        <v>8223</v>
      </c>
      <c r="I1333" t="s">
        <v>8245</v>
      </c>
      <c r="J1333">
        <v>1471435554</v>
      </c>
      <c r="K1333">
        <v>1468843554</v>
      </c>
      <c r="L1333" t="b">
        <v>0</v>
      </c>
      <c r="M1333">
        <v>34</v>
      </c>
      <c r="N1333" t="b">
        <v>0</v>
      </c>
      <c r="O1333" t="s">
        <v>8271</v>
      </c>
      <c r="P1333">
        <f t="shared" si="61"/>
        <v>2016</v>
      </c>
      <c r="Q1333" s="11">
        <f t="shared" si="62"/>
        <v>42569.50409722222</v>
      </c>
    </row>
    <row r="1334" spans="1:17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s="8">
        <f t="shared" si="60"/>
        <v>-10115</v>
      </c>
      <c r="G1334" t="s">
        <v>8219</v>
      </c>
      <c r="H1334" t="s">
        <v>8239</v>
      </c>
      <c r="I1334" t="s">
        <v>8256</v>
      </c>
      <c r="J1334">
        <v>1485480408</v>
      </c>
      <c r="K1334">
        <v>1482888408</v>
      </c>
      <c r="L1334" t="b">
        <v>0</v>
      </c>
      <c r="M1334">
        <v>0</v>
      </c>
      <c r="N1334" t="b">
        <v>0</v>
      </c>
      <c r="O1334" t="s">
        <v>8271</v>
      </c>
      <c r="P1334">
        <f t="shared" si="61"/>
        <v>2016</v>
      </c>
      <c r="Q1334" s="11">
        <f t="shared" si="62"/>
        <v>42732.060277777782</v>
      </c>
    </row>
    <row r="1335" spans="1:17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s="8">
        <f t="shared" si="60"/>
        <v>-2500</v>
      </c>
      <c r="G1335" t="s">
        <v>8219</v>
      </c>
      <c r="H1335" t="s">
        <v>8225</v>
      </c>
      <c r="I1335" t="s">
        <v>8247</v>
      </c>
      <c r="J1335">
        <v>1405478025</v>
      </c>
      <c r="K1335">
        <v>1402886025</v>
      </c>
      <c r="L1335" t="b">
        <v>0</v>
      </c>
      <c r="M1335">
        <v>0</v>
      </c>
      <c r="N1335" t="b">
        <v>0</v>
      </c>
      <c r="O1335" t="s">
        <v>8271</v>
      </c>
      <c r="P1335">
        <f t="shared" si="61"/>
        <v>2014</v>
      </c>
      <c r="Q1335" s="11">
        <f t="shared" si="62"/>
        <v>41806.106770833336</v>
      </c>
    </row>
    <row r="1336" spans="1:17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s="8">
        <f t="shared" si="60"/>
        <v>-118697</v>
      </c>
      <c r="G1336" t="s">
        <v>8219</v>
      </c>
      <c r="H1336" t="s">
        <v>8223</v>
      </c>
      <c r="I1336" t="s">
        <v>8245</v>
      </c>
      <c r="J1336">
        <v>1457721287</v>
      </c>
      <c r="K1336">
        <v>1455129287</v>
      </c>
      <c r="L1336" t="b">
        <v>0</v>
      </c>
      <c r="M1336">
        <v>276</v>
      </c>
      <c r="N1336" t="b">
        <v>0</v>
      </c>
      <c r="O1336" t="s">
        <v>8271</v>
      </c>
      <c r="P1336">
        <f t="shared" si="61"/>
        <v>2016</v>
      </c>
      <c r="Q1336" s="11">
        <f t="shared" si="62"/>
        <v>42410.774155092593</v>
      </c>
    </row>
    <row r="1337" spans="1:17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s="8">
        <f t="shared" si="60"/>
        <v>-20060</v>
      </c>
      <c r="G1337" t="s">
        <v>8219</v>
      </c>
      <c r="H1337" t="s">
        <v>8223</v>
      </c>
      <c r="I1337" t="s">
        <v>8245</v>
      </c>
      <c r="J1337">
        <v>1449354502</v>
      </c>
      <c r="K1337">
        <v>1446762502</v>
      </c>
      <c r="L1337" t="b">
        <v>0</v>
      </c>
      <c r="M1337">
        <v>16</v>
      </c>
      <c r="N1337" t="b">
        <v>0</v>
      </c>
      <c r="O1337" t="s">
        <v>8271</v>
      </c>
      <c r="P1337">
        <f t="shared" si="61"/>
        <v>2015</v>
      </c>
      <c r="Q1337" s="11">
        <f t="shared" si="62"/>
        <v>42313.936365740738</v>
      </c>
    </row>
    <row r="1338" spans="1:17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s="8">
        <f t="shared" si="60"/>
        <v>-15053</v>
      </c>
      <c r="G1338" t="s">
        <v>8219</v>
      </c>
      <c r="H1338" t="s">
        <v>8223</v>
      </c>
      <c r="I1338" t="s">
        <v>8245</v>
      </c>
      <c r="J1338">
        <v>1418849028</v>
      </c>
      <c r="K1338">
        <v>1415825028</v>
      </c>
      <c r="L1338" t="b">
        <v>0</v>
      </c>
      <c r="M1338">
        <v>224</v>
      </c>
      <c r="N1338" t="b">
        <v>0</v>
      </c>
      <c r="O1338" t="s">
        <v>8271</v>
      </c>
      <c r="P1338">
        <f t="shared" si="61"/>
        <v>2014</v>
      </c>
      <c r="Q1338" s="11">
        <f t="shared" si="62"/>
        <v>41955.863750000004</v>
      </c>
    </row>
    <row r="1339" spans="1:17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s="8">
        <f t="shared" si="60"/>
        <v>-25309</v>
      </c>
      <c r="G1339" t="s">
        <v>8219</v>
      </c>
      <c r="H1339" t="s">
        <v>8223</v>
      </c>
      <c r="I1339" t="s">
        <v>8245</v>
      </c>
      <c r="J1339">
        <v>1488549079</v>
      </c>
      <c r="K1339">
        <v>1485957079</v>
      </c>
      <c r="L1339" t="b">
        <v>0</v>
      </c>
      <c r="M1339">
        <v>140</v>
      </c>
      <c r="N1339" t="b">
        <v>0</v>
      </c>
      <c r="O1339" t="s">
        <v>8271</v>
      </c>
      <c r="P1339">
        <f t="shared" si="61"/>
        <v>2017</v>
      </c>
      <c r="Q1339" s="11">
        <f t="shared" si="62"/>
        <v>42767.577303240745</v>
      </c>
    </row>
    <row r="1340" spans="1:17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s="8">
        <f t="shared" si="60"/>
        <v>-29009</v>
      </c>
      <c r="G1340" t="s">
        <v>8219</v>
      </c>
      <c r="H1340" t="s">
        <v>8223</v>
      </c>
      <c r="I1340" t="s">
        <v>8245</v>
      </c>
      <c r="J1340">
        <v>1438543033</v>
      </c>
      <c r="K1340">
        <v>1435951033</v>
      </c>
      <c r="L1340" t="b">
        <v>0</v>
      </c>
      <c r="M1340">
        <v>15</v>
      </c>
      <c r="N1340" t="b">
        <v>0</v>
      </c>
      <c r="O1340" t="s">
        <v>8271</v>
      </c>
      <c r="P1340">
        <f t="shared" si="61"/>
        <v>2015</v>
      </c>
      <c r="Q1340" s="11">
        <f t="shared" si="62"/>
        <v>42188.803622685184</v>
      </c>
    </row>
    <row r="1341" spans="1:17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s="8">
        <f t="shared" si="60"/>
        <v>-46683</v>
      </c>
      <c r="G1341" t="s">
        <v>8219</v>
      </c>
      <c r="H1341" t="s">
        <v>8223</v>
      </c>
      <c r="I1341" t="s">
        <v>8245</v>
      </c>
      <c r="J1341">
        <v>1418056315</v>
      </c>
      <c r="K1341">
        <v>1414164715</v>
      </c>
      <c r="L1341" t="b">
        <v>0</v>
      </c>
      <c r="M1341">
        <v>37</v>
      </c>
      <c r="N1341" t="b">
        <v>0</v>
      </c>
      <c r="O1341" t="s">
        <v>8271</v>
      </c>
      <c r="P1341">
        <f t="shared" si="61"/>
        <v>2014</v>
      </c>
      <c r="Q1341" s="11">
        <f t="shared" si="62"/>
        <v>41936.647164351853</v>
      </c>
    </row>
    <row r="1342" spans="1:17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s="8">
        <f t="shared" si="60"/>
        <v>-1680</v>
      </c>
      <c r="G1342" t="s">
        <v>8219</v>
      </c>
      <c r="H1342" t="s">
        <v>8223</v>
      </c>
      <c r="I1342" t="s">
        <v>8245</v>
      </c>
      <c r="J1342">
        <v>1408112253</v>
      </c>
      <c r="K1342">
        <v>1405520253</v>
      </c>
      <c r="L1342" t="b">
        <v>0</v>
      </c>
      <c r="M1342">
        <v>0</v>
      </c>
      <c r="N1342" t="b">
        <v>0</v>
      </c>
      <c r="O1342" t="s">
        <v>8271</v>
      </c>
      <c r="P1342">
        <f t="shared" si="61"/>
        <v>2014</v>
      </c>
      <c r="Q1342" s="11">
        <f t="shared" si="62"/>
        <v>41836.595520833333</v>
      </c>
    </row>
    <row r="1343" spans="1:17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s="8">
        <f t="shared" si="60"/>
        <v>-7410</v>
      </c>
      <c r="G1343" t="s">
        <v>8219</v>
      </c>
      <c r="H1343" t="s">
        <v>8224</v>
      </c>
      <c r="I1343" t="s">
        <v>8246</v>
      </c>
      <c r="J1343">
        <v>1475333917</v>
      </c>
      <c r="K1343">
        <v>1472569117</v>
      </c>
      <c r="L1343" t="b">
        <v>0</v>
      </c>
      <c r="M1343">
        <v>46</v>
      </c>
      <c r="N1343" t="b">
        <v>0</v>
      </c>
      <c r="O1343" t="s">
        <v>8271</v>
      </c>
      <c r="P1343">
        <f t="shared" si="61"/>
        <v>2016</v>
      </c>
      <c r="Q1343" s="11">
        <f t="shared" si="62"/>
        <v>42612.624039351853</v>
      </c>
    </row>
    <row r="1344" spans="1:17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s="8">
        <f t="shared" si="60"/>
        <v>-49900</v>
      </c>
      <c r="G1344" t="s">
        <v>8219</v>
      </c>
      <c r="H1344" t="s">
        <v>8223</v>
      </c>
      <c r="I1344" t="s">
        <v>8245</v>
      </c>
      <c r="J1344">
        <v>1437161739</v>
      </c>
      <c r="K1344">
        <v>1434569739</v>
      </c>
      <c r="L1344" t="b">
        <v>0</v>
      </c>
      <c r="M1344">
        <v>1</v>
      </c>
      <c r="N1344" t="b">
        <v>0</v>
      </c>
      <c r="O1344" t="s">
        <v>8271</v>
      </c>
      <c r="P1344">
        <f t="shared" si="61"/>
        <v>2015</v>
      </c>
      <c r="Q1344" s="11">
        <f t="shared" si="62"/>
        <v>42172.816423611104</v>
      </c>
    </row>
    <row r="1345" spans="1:17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s="8">
        <f t="shared" si="60"/>
        <v>1149</v>
      </c>
      <c r="G1345" t="s">
        <v>8219</v>
      </c>
      <c r="H1345" t="s">
        <v>8223</v>
      </c>
      <c r="I1345" t="s">
        <v>8245</v>
      </c>
      <c r="J1345">
        <v>1471579140</v>
      </c>
      <c r="K1345">
        <v>1466512683</v>
      </c>
      <c r="L1345" t="b">
        <v>0</v>
      </c>
      <c r="M1345">
        <v>323</v>
      </c>
      <c r="N1345" t="b">
        <v>0</v>
      </c>
      <c r="O1345" t="s">
        <v>8271</v>
      </c>
      <c r="P1345">
        <f t="shared" si="61"/>
        <v>2016</v>
      </c>
      <c r="Q1345" s="11">
        <f t="shared" si="62"/>
        <v>42542.526423611111</v>
      </c>
    </row>
    <row r="1346" spans="1:17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s="8">
        <f t="shared" si="60"/>
        <v>4166</v>
      </c>
      <c r="G1346" t="s">
        <v>8218</v>
      </c>
      <c r="H1346" t="s">
        <v>8228</v>
      </c>
      <c r="I1346" t="s">
        <v>8250</v>
      </c>
      <c r="J1346">
        <v>1467313039</v>
      </c>
      <c r="K1346">
        <v>1464807439</v>
      </c>
      <c r="L1346" t="b">
        <v>0</v>
      </c>
      <c r="M1346">
        <v>139</v>
      </c>
      <c r="N1346" t="b">
        <v>1</v>
      </c>
      <c r="O1346" t="s">
        <v>8272</v>
      </c>
      <c r="P1346">
        <f t="shared" si="61"/>
        <v>2016</v>
      </c>
      <c r="Q1346" s="11">
        <f t="shared" si="62"/>
        <v>42522.789803240739</v>
      </c>
    </row>
    <row r="1347" spans="1:17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s="8">
        <f t="shared" ref="F1347:F1410" si="63">E1347-D1347</f>
        <v>75</v>
      </c>
      <c r="G1347" t="s">
        <v>8218</v>
      </c>
      <c r="H1347" t="s">
        <v>8223</v>
      </c>
      <c r="I1347" t="s">
        <v>8245</v>
      </c>
      <c r="J1347">
        <v>1405366359</v>
      </c>
      <c r="K1347">
        <v>1402342359</v>
      </c>
      <c r="L1347" t="b">
        <v>0</v>
      </c>
      <c r="M1347">
        <v>7</v>
      </c>
      <c r="N1347" t="b">
        <v>1</v>
      </c>
      <c r="O1347" t="s">
        <v>8272</v>
      </c>
      <c r="P1347">
        <f t="shared" ref="P1347:P1410" si="64">YEAR(Q1347)</f>
        <v>2014</v>
      </c>
      <c r="Q1347" s="11">
        <f t="shared" ref="Q1347:Q1410" si="65">(((K1347/60)/60)/24)+DATE(1970,1,1)</f>
        <v>41799.814340277779</v>
      </c>
    </row>
    <row r="1348" spans="1:17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s="8">
        <f t="shared" si="63"/>
        <v>2319</v>
      </c>
      <c r="G1348" t="s">
        <v>8218</v>
      </c>
      <c r="H1348" t="s">
        <v>8223</v>
      </c>
      <c r="I1348" t="s">
        <v>8245</v>
      </c>
      <c r="J1348">
        <v>1372297751</v>
      </c>
      <c r="K1348">
        <v>1369705751</v>
      </c>
      <c r="L1348" t="b">
        <v>0</v>
      </c>
      <c r="M1348">
        <v>149</v>
      </c>
      <c r="N1348" t="b">
        <v>1</v>
      </c>
      <c r="O1348" t="s">
        <v>8272</v>
      </c>
      <c r="P1348">
        <f t="shared" si="64"/>
        <v>2013</v>
      </c>
      <c r="Q1348" s="11">
        <f t="shared" si="65"/>
        <v>41422.075821759259</v>
      </c>
    </row>
    <row r="1349" spans="1:17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s="8">
        <f t="shared" si="63"/>
        <v>55</v>
      </c>
      <c r="G1349" t="s">
        <v>8218</v>
      </c>
      <c r="H1349" t="s">
        <v>8223</v>
      </c>
      <c r="I1349" t="s">
        <v>8245</v>
      </c>
      <c r="J1349">
        <v>1425741525</v>
      </c>
      <c r="K1349">
        <v>1423149525</v>
      </c>
      <c r="L1349" t="b">
        <v>0</v>
      </c>
      <c r="M1349">
        <v>31</v>
      </c>
      <c r="N1349" t="b">
        <v>1</v>
      </c>
      <c r="O1349" t="s">
        <v>8272</v>
      </c>
      <c r="P1349">
        <f t="shared" si="64"/>
        <v>2015</v>
      </c>
      <c r="Q1349" s="11">
        <f t="shared" si="65"/>
        <v>42040.638020833328</v>
      </c>
    </row>
    <row r="1350" spans="1:17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s="8">
        <f t="shared" si="63"/>
        <v>110</v>
      </c>
      <c r="G1350" t="s">
        <v>8218</v>
      </c>
      <c r="H1350" t="s">
        <v>8223</v>
      </c>
      <c r="I1350" t="s">
        <v>8245</v>
      </c>
      <c r="J1350">
        <v>1418904533</v>
      </c>
      <c r="K1350">
        <v>1416485333</v>
      </c>
      <c r="L1350" t="b">
        <v>0</v>
      </c>
      <c r="M1350">
        <v>26</v>
      </c>
      <c r="N1350" t="b">
        <v>1</v>
      </c>
      <c r="O1350" t="s">
        <v>8272</v>
      </c>
      <c r="P1350">
        <f t="shared" si="64"/>
        <v>2014</v>
      </c>
      <c r="Q1350" s="11">
        <f t="shared" si="65"/>
        <v>41963.506168981476</v>
      </c>
    </row>
    <row r="1351" spans="1:17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s="8">
        <f t="shared" si="63"/>
        <v>5210</v>
      </c>
      <c r="G1351" t="s">
        <v>8218</v>
      </c>
      <c r="H1351" t="s">
        <v>8228</v>
      </c>
      <c r="I1351" t="s">
        <v>8250</v>
      </c>
      <c r="J1351">
        <v>1450249140</v>
      </c>
      <c r="K1351">
        <v>1447055935</v>
      </c>
      <c r="L1351" t="b">
        <v>0</v>
      </c>
      <c r="M1351">
        <v>172</v>
      </c>
      <c r="N1351" t="b">
        <v>1</v>
      </c>
      <c r="O1351" t="s">
        <v>8272</v>
      </c>
      <c r="P1351">
        <f t="shared" si="64"/>
        <v>2015</v>
      </c>
      <c r="Q1351" s="11">
        <f t="shared" si="65"/>
        <v>42317.33258101852</v>
      </c>
    </row>
    <row r="1352" spans="1:17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s="8">
        <f t="shared" si="63"/>
        <v>202.5</v>
      </c>
      <c r="G1352" t="s">
        <v>8218</v>
      </c>
      <c r="H1352" t="s">
        <v>8223</v>
      </c>
      <c r="I1352" t="s">
        <v>8245</v>
      </c>
      <c r="J1352">
        <v>1451089134</v>
      </c>
      <c r="K1352">
        <v>1448497134</v>
      </c>
      <c r="L1352" t="b">
        <v>0</v>
      </c>
      <c r="M1352">
        <v>78</v>
      </c>
      <c r="N1352" t="b">
        <v>1</v>
      </c>
      <c r="O1352" t="s">
        <v>8272</v>
      </c>
      <c r="P1352">
        <f t="shared" si="64"/>
        <v>2015</v>
      </c>
      <c r="Q1352" s="11">
        <f t="shared" si="65"/>
        <v>42334.013124999998</v>
      </c>
    </row>
    <row r="1353" spans="1:17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s="8">
        <f t="shared" si="63"/>
        <v>253</v>
      </c>
      <c r="G1353" t="s">
        <v>8218</v>
      </c>
      <c r="H1353" t="s">
        <v>8223</v>
      </c>
      <c r="I1353" t="s">
        <v>8245</v>
      </c>
      <c r="J1353">
        <v>1455299144</v>
      </c>
      <c r="K1353">
        <v>1452707144</v>
      </c>
      <c r="L1353" t="b">
        <v>0</v>
      </c>
      <c r="M1353">
        <v>120</v>
      </c>
      <c r="N1353" t="b">
        <v>1</v>
      </c>
      <c r="O1353" t="s">
        <v>8272</v>
      </c>
      <c r="P1353">
        <f t="shared" si="64"/>
        <v>2016</v>
      </c>
      <c r="Q1353" s="11">
        <f t="shared" si="65"/>
        <v>42382.74009259259</v>
      </c>
    </row>
    <row r="1354" spans="1:17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s="8">
        <f t="shared" si="63"/>
        <v>3614</v>
      </c>
      <c r="G1354" t="s">
        <v>8218</v>
      </c>
      <c r="H1354" t="s">
        <v>8223</v>
      </c>
      <c r="I1354" t="s">
        <v>8245</v>
      </c>
      <c r="J1354">
        <v>1441425540</v>
      </c>
      <c r="K1354">
        <v>1436968366</v>
      </c>
      <c r="L1354" t="b">
        <v>0</v>
      </c>
      <c r="M1354">
        <v>227</v>
      </c>
      <c r="N1354" t="b">
        <v>1</v>
      </c>
      <c r="O1354" t="s">
        <v>8272</v>
      </c>
      <c r="P1354">
        <f t="shared" si="64"/>
        <v>2015</v>
      </c>
      <c r="Q1354" s="11">
        <f t="shared" si="65"/>
        <v>42200.578310185185</v>
      </c>
    </row>
    <row r="1355" spans="1:17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s="8">
        <f t="shared" si="63"/>
        <v>336</v>
      </c>
      <c r="G1355" t="s">
        <v>8218</v>
      </c>
      <c r="H1355" t="s">
        <v>8223</v>
      </c>
      <c r="I1355" t="s">
        <v>8245</v>
      </c>
      <c r="J1355">
        <v>1362960000</v>
      </c>
      <c r="K1355">
        <v>1359946188</v>
      </c>
      <c r="L1355" t="b">
        <v>0</v>
      </c>
      <c r="M1355">
        <v>42</v>
      </c>
      <c r="N1355" t="b">
        <v>1</v>
      </c>
      <c r="O1355" t="s">
        <v>8272</v>
      </c>
      <c r="P1355">
        <f t="shared" si="64"/>
        <v>2013</v>
      </c>
      <c r="Q1355" s="11">
        <f t="shared" si="65"/>
        <v>41309.11791666667</v>
      </c>
    </row>
    <row r="1356" spans="1:17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s="8">
        <f t="shared" si="63"/>
        <v>363</v>
      </c>
      <c r="G1356" t="s">
        <v>8218</v>
      </c>
      <c r="H1356" t="s">
        <v>8224</v>
      </c>
      <c r="I1356" t="s">
        <v>8246</v>
      </c>
      <c r="J1356">
        <v>1465672979</v>
      </c>
      <c r="K1356">
        <v>1463080979</v>
      </c>
      <c r="L1356" t="b">
        <v>0</v>
      </c>
      <c r="M1356">
        <v>64</v>
      </c>
      <c r="N1356" t="b">
        <v>1</v>
      </c>
      <c r="O1356" t="s">
        <v>8272</v>
      </c>
      <c r="P1356">
        <f t="shared" si="64"/>
        <v>2016</v>
      </c>
      <c r="Q1356" s="11">
        <f t="shared" si="65"/>
        <v>42502.807627314818</v>
      </c>
    </row>
    <row r="1357" spans="1:17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s="8">
        <f t="shared" si="63"/>
        <v>567</v>
      </c>
      <c r="G1357" t="s">
        <v>8218</v>
      </c>
      <c r="H1357" t="s">
        <v>8224</v>
      </c>
      <c r="I1357" t="s">
        <v>8246</v>
      </c>
      <c r="J1357">
        <v>1354269600</v>
      </c>
      <c r="K1357">
        <v>1351663605</v>
      </c>
      <c r="L1357" t="b">
        <v>0</v>
      </c>
      <c r="M1357">
        <v>121</v>
      </c>
      <c r="N1357" t="b">
        <v>1</v>
      </c>
      <c r="O1357" t="s">
        <v>8272</v>
      </c>
      <c r="P1357">
        <f t="shared" si="64"/>
        <v>2012</v>
      </c>
      <c r="Q1357" s="11">
        <f t="shared" si="65"/>
        <v>41213.254687499997</v>
      </c>
    </row>
    <row r="1358" spans="1:17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s="8">
        <f t="shared" si="63"/>
        <v>2815.5600000000004</v>
      </c>
      <c r="G1358" t="s">
        <v>8218</v>
      </c>
      <c r="H1358" t="s">
        <v>8223</v>
      </c>
      <c r="I1358" t="s">
        <v>8245</v>
      </c>
      <c r="J1358">
        <v>1372985760</v>
      </c>
      <c r="K1358">
        <v>1370393760</v>
      </c>
      <c r="L1358" t="b">
        <v>0</v>
      </c>
      <c r="M1358">
        <v>87</v>
      </c>
      <c r="N1358" t="b">
        <v>1</v>
      </c>
      <c r="O1358" t="s">
        <v>8272</v>
      </c>
      <c r="P1358">
        <f t="shared" si="64"/>
        <v>2013</v>
      </c>
      <c r="Q1358" s="11">
        <f t="shared" si="65"/>
        <v>41430.038888888892</v>
      </c>
    </row>
    <row r="1359" spans="1:17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s="8">
        <f t="shared" si="63"/>
        <v>506</v>
      </c>
      <c r="G1359" t="s">
        <v>8218</v>
      </c>
      <c r="H1359" t="s">
        <v>8223</v>
      </c>
      <c r="I1359" t="s">
        <v>8245</v>
      </c>
      <c r="J1359">
        <v>1362117540</v>
      </c>
      <c r="K1359">
        <v>1359587137</v>
      </c>
      <c r="L1359" t="b">
        <v>0</v>
      </c>
      <c r="M1359">
        <v>65</v>
      </c>
      <c r="N1359" t="b">
        <v>1</v>
      </c>
      <c r="O1359" t="s">
        <v>8272</v>
      </c>
      <c r="P1359">
        <f t="shared" si="64"/>
        <v>2013</v>
      </c>
      <c r="Q1359" s="11">
        <f t="shared" si="65"/>
        <v>41304.962233796294</v>
      </c>
    </row>
    <row r="1360" spans="1:17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s="8">
        <f t="shared" si="63"/>
        <v>350</v>
      </c>
      <c r="G1360" t="s">
        <v>8218</v>
      </c>
      <c r="H1360" t="s">
        <v>8223</v>
      </c>
      <c r="I1360" t="s">
        <v>8245</v>
      </c>
      <c r="J1360">
        <v>1309009323</v>
      </c>
      <c r="K1360">
        <v>1306417323</v>
      </c>
      <c r="L1360" t="b">
        <v>0</v>
      </c>
      <c r="M1360">
        <v>49</v>
      </c>
      <c r="N1360" t="b">
        <v>1</v>
      </c>
      <c r="O1360" t="s">
        <v>8272</v>
      </c>
      <c r="P1360">
        <f t="shared" si="64"/>
        <v>2011</v>
      </c>
      <c r="Q1360" s="11">
        <f t="shared" si="65"/>
        <v>40689.570868055554</v>
      </c>
    </row>
    <row r="1361" spans="1:17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s="8">
        <f t="shared" si="63"/>
        <v>104</v>
      </c>
      <c r="G1361" t="s">
        <v>8218</v>
      </c>
      <c r="H1361" t="s">
        <v>8223</v>
      </c>
      <c r="I1361" t="s">
        <v>8245</v>
      </c>
      <c r="J1361">
        <v>1309980790</v>
      </c>
      <c r="K1361">
        <v>1304623990</v>
      </c>
      <c r="L1361" t="b">
        <v>0</v>
      </c>
      <c r="M1361">
        <v>19</v>
      </c>
      <c r="N1361" t="b">
        <v>1</v>
      </c>
      <c r="O1361" t="s">
        <v>8272</v>
      </c>
      <c r="P1361">
        <f t="shared" si="64"/>
        <v>2011</v>
      </c>
      <c r="Q1361" s="11">
        <f t="shared" si="65"/>
        <v>40668.814699074072</v>
      </c>
    </row>
    <row r="1362" spans="1:17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s="8">
        <f t="shared" si="63"/>
        <v>1098</v>
      </c>
      <c r="G1362" t="s">
        <v>8218</v>
      </c>
      <c r="H1362" t="s">
        <v>8223</v>
      </c>
      <c r="I1362" t="s">
        <v>8245</v>
      </c>
      <c r="J1362">
        <v>1343943420</v>
      </c>
      <c r="K1362">
        <v>1341524220</v>
      </c>
      <c r="L1362" t="b">
        <v>0</v>
      </c>
      <c r="M1362">
        <v>81</v>
      </c>
      <c r="N1362" t="b">
        <v>1</v>
      </c>
      <c r="O1362" t="s">
        <v>8272</v>
      </c>
      <c r="P1362">
        <f t="shared" si="64"/>
        <v>2012</v>
      </c>
      <c r="Q1362" s="11">
        <f t="shared" si="65"/>
        <v>41095.900694444441</v>
      </c>
    </row>
    <row r="1363" spans="1:17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s="8">
        <f t="shared" si="63"/>
        <v>1559</v>
      </c>
      <c r="G1363" t="s">
        <v>8218</v>
      </c>
      <c r="H1363" t="s">
        <v>8224</v>
      </c>
      <c r="I1363" t="s">
        <v>8246</v>
      </c>
      <c r="J1363">
        <v>1403370772</v>
      </c>
      <c r="K1363">
        <v>1400778772</v>
      </c>
      <c r="L1363" t="b">
        <v>0</v>
      </c>
      <c r="M1363">
        <v>264</v>
      </c>
      <c r="N1363" t="b">
        <v>1</v>
      </c>
      <c r="O1363" t="s">
        <v>8272</v>
      </c>
      <c r="P1363">
        <f t="shared" si="64"/>
        <v>2014</v>
      </c>
      <c r="Q1363" s="11">
        <f t="shared" si="65"/>
        <v>41781.717268518521</v>
      </c>
    </row>
    <row r="1364" spans="1:17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s="8">
        <f t="shared" si="63"/>
        <v>91</v>
      </c>
      <c r="G1364" t="s">
        <v>8218</v>
      </c>
      <c r="H1364" t="s">
        <v>8223</v>
      </c>
      <c r="I1364" t="s">
        <v>8245</v>
      </c>
      <c r="J1364">
        <v>1378592731</v>
      </c>
      <c r="K1364">
        <v>1373408731</v>
      </c>
      <c r="L1364" t="b">
        <v>0</v>
      </c>
      <c r="M1364">
        <v>25</v>
      </c>
      <c r="N1364" t="b">
        <v>1</v>
      </c>
      <c r="O1364" t="s">
        <v>8272</v>
      </c>
      <c r="P1364">
        <f t="shared" si="64"/>
        <v>2013</v>
      </c>
      <c r="Q1364" s="11">
        <f t="shared" si="65"/>
        <v>41464.934386574074</v>
      </c>
    </row>
    <row r="1365" spans="1:17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s="8">
        <f t="shared" si="63"/>
        <v>0</v>
      </c>
      <c r="G1365" t="s">
        <v>8218</v>
      </c>
      <c r="H1365" t="s">
        <v>8223</v>
      </c>
      <c r="I1365" t="s">
        <v>8245</v>
      </c>
      <c r="J1365">
        <v>1455523140</v>
      </c>
      <c r="K1365">
        <v>1453925727</v>
      </c>
      <c r="L1365" t="b">
        <v>0</v>
      </c>
      <c r="M1365">
        <v>5</v>
      </c>
      <c r="N1365" t="b">
        <v>1</v>
      </c>
      <c r="O1365" t="s">
        <v>8272</v>
      </c>
      <c r="P1365">
        <f t="shared" si="64"/>
        <v>2016</v>
      </c>
      <c r="Q1365" s="11">
        <f t="shared" si="65"/>
        <v>42396.8440625</v>
      </c>
    </row>
    <row r="1366" spans="1:17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s="8">
        <f t="shared" si="63"/>
        <v>7830</v>
      </c>
      <c r="G1366" t="s">
        <v>8218</v>
      </c>
      <c r="H1366" t="s">
        <v>8231</v>
      </c>
      <c r="I1366" t="s">
        <v>8252</v>
      </c>
      <c r="J1366">
        <v>1420648906</v>
      </c>
      <c r="K1366">
        <v>1415464906</v>
      </c>
      <c r="L1366" t="b">
        <v>0</v>
      </c>
      <c r="M1366">
        <v>144</v>
      </c>
      <c r="N1366" t="b">
        <v>1</v>
      </c>
      <c r="O1366" t="s">
        <v>8274</v>
      </c>
      <c r="P1366">
        <f t="shared" si="64"/>
        <v>2014</v>
      </c>
      <c r="Q1366" s="11">
        <f t="shared" si="65"/>
        <v>41951.695671296293</v>
      </c>
    </row>
    <row r="1367" spans="1:17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s="8">
        <f t="shared" si="63"/>
        <v>20</v>
      </c>
      <c r="G1367" t="s">
        <v>8218</v>
      </c>
      <c r="H1367" t="s">
        <v>8223</v>
      </c>
      <c r="I1367" t="s">
        <v>8245</v>
      </c>
      <c r="J1367">
        <v>1426523752</v>
      </c>
      <c r="K1367">
        <v>1423935352</v>
      </c>
      <c r="L1367" t="b">
        <v>0</v>
      </c>
      <c r="M1367">
        <v>92</v>
      </c>
      <c r="N1367" t="b">
        <v>1</v>
      </c>
      <c r="O1367" t="s">
        <v>8274</v>
      </c>
      <c r="P1367">
        <f t="shared" si="64"/>
        <v>2015</v>
      </c>
      <c r="Q1367" s="11">
        <f t="shared" si="65"/>
        <v>42049.733240740738</v>
      </c>
    </row>
    <row r="1368" spans="1:17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s="8">
        <f t="shared" si="63"/>
        <v>1986.6900000000005</v>
      </c>
      <c r="G1368" t="s">
        <v>8218</v>
      </c>
      <c r="H1368" t="s">
        <v>8223</v>
      </c>
      <c r="I1368" t="s">
        <v>8245</v>
      </c>
      <c r="J1368">
        <v>1417049663</v>
      </c>
      <c r="K1368">
        <v>1413158063</v>
      </c>
      <c r="L1368" t="b">
        <v>0</v>
      </c>
      <c r="M1368">
        <v>147</v>
      </c>
      <c r="N1368" t="b">
        <v>1</v>
      </c>
      <c r="O1368" t="s">
        <v>8274</v>
      </c>
      <c r="P1368">
        <f t="shared" si="64"/>
        <v>2014</v>
      </c>
      <c r="Q1368" s="11">
        <f t="shared" si="65"/>
        <v>41924.996099537035</v>
      </c>
    </row>
    <row r="1369" spans="1:17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s="8">
        <f t="shared" si="63"/>
        <v>713</v>
      </c>
      <c r="G1369" t="s">
        <v>8218</v>
      </c>
      <c r="H1369" t="s">
        <v>8223</v>
      </c>
      <c r="I1369" t="s">
        <v>8245</v>
      </c>
      <c r="J1369">
        <v>1447463050</v>
      </c>
      <c r="K1369">
        <v>1444867450</v>
      </c>
      <c r="L1369" t="b">
        <v>0</v>
      </c>
      <c r="M1369">
        <v>90</v>
      </c>
      <c r="N1369" t="b">
        <v>1</v>
      </c>
      <c r="O1369" t="s">
        <v>8274</v>
      </c>
      <c r="P1369">
        <f t="shared" si="64"/>
        <v>2015</v>
      </c>
      <c r="Q1369" s="11">
        <f t="shared" si="65"/>
        <v>42292.002893518518</v>
      </c>
    </row>
    <row r="1370" spans="1:17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s="8">
        <f t="shared" si="63"/>
        <v>535</v>
      </c>
      <c r="G1370" t="s">
        <v>8218</v>
      </c>
      <c r="H1370" t="s">
        <v>8223</v>
      </c>
      <c r="I1370" t="s">
        <v>8245</v>
      </c>
      <c r="J1370">
        <v>1434342894</v>
      </c>
      <c r="K1370">
        <v>1432269294</v>
      </c>
      <c r="L1370" t="b">
        <v>0</v>
      </c>
      <c r="M1370">
        <v>87</v>
      </c>
      <c r="N1370" t="b">
        <v>1</v>
      </c>
      <c r="O1370" t="s">
        <v>8274</v>
      </c>
      <c r="P1370">
        <f t="shared" si="64"/>
        <v>2015</v>
      </c>
      <c r="Q1370" s="11">
        <f t="shared" si="65"/>
        <v>42146.190902777773</v>
      </c>
    </row>
    <row r="1371" spans="1:17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s="8">
        <f t="shared" si="63"/>
        <v>1730.6299999999974</v>
      </c>
      <c r="G1371" t="s">
        <v>8218</v>
      </c>
      <c r="H1371" t="s">
        <v>8223</v>
      </c>
      <c r="I1371" t="s">
        <v>8245</v>
      </c>
      <c r="J1371">
        <v>1397225746</v>
      </c>
      <c r="K1371">
        <v>1394633746</v>
      </c>
      <c r="L1371" t="b">
        <v>0</v>
      </c>
      <c r="M1371">
        <v>406</v>
      </c>
      <c r="N1371" t="b">
        <v>1</v>
      </c>
      <c r="O1371" t="s">
        <v>8274</v>
      </c>
      <c r="P1371">
        <f t="shared" si="64"/>
        <v>2014</v>
      </c>
      <c r="Q1371" s="11">
        <f t="shared" si="65"/>
        <v>41710.594282407408</v>
      </c>
    </row>
    <row r="1372" spans="1:17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s="8">
        <f t="shared" si="63"/>
        <v>55</v>
      </c>
      <c r="G1372" t="s">
        <v>8218</v>
      </c>
      <c r="H1372" t="s">
        <v>8223</v>
      </c>
      <c r="I1372" t="s">
        <v>8245</v>
      </c>
      <c r="J1372">
        <v>1381881890</v>
      </c>
      <c r="K1372">
        <v>1380585890</v>
      </c>
      <c r="L1372" t="b">
        <v>0</v>
      </c>
      <c r="M1372">
        <v>20</v>
      </c>
      <c r="N1372" t="b">
        <v>1</v>
      </c>
      <c r="O1372" t="s">
        <v>8274</v>
      </c>
      <c r="P1372">
        <f t="shared" si="64"/>
        <v>2013</v>
      </c>
      <c r="Q1372" s="11">
        <f t="shared" si="65"/>
        <v>41548.00335648148</v>
      </c>
    </row>
    <row r="1373" spans="1:17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s="8">
        <f t="shared" si="63"/>
        <v>496</v>
      </c>
      <c r="G1373" t="s">
        <v>8218</v>
      </c>
      <c r="H1373" t="s">
        <v>8223</v>
      </c>
      <c r="I1373" t="s">
        <v>8245</v>
      </c>
      <c r="J1373">
        <v>1431022342</v>
      </c>
      <c r="K1373">
        <v>1428430342</v>
      </c>
      <c r="L1373" t="b">
        <v>0</v>
      </c>
      <c r="M1373">
        <v>70</v>
      </c>
      <c r="N1373" t="b">
        <v>1</v>
      </c>
      <c r="O1373" t="s">
        <v>8274</v>
      </c>
      <c r="P1373">
        <f t="shared" si="64"/>
        <v>2015</v>
      </c>
      <c r="Q1373" s="11">
        <f t="shared" si="65"/>
        <v>42101.758587962962</v>
      </c>
    </row>
    <row r="1374" spans="1:17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s="8">
        <f t="shared" si="63"/>
        <v>120</v>
      </c>
      <c r="G1374" t="s">
        <v>8218</v>
      </c>
      <c r="H1374" t="s">
        <v>8223</v>
      </c>
      <c r="I1374" t="s">
        <v>8245</v>
      </c>
      <c r="J1374">
        <v>1342115132</v>
      </c>
      <c r="K1374">
        <v>1339523132</v>
      </c>
      <c r="L1374" t="b">
        <v>0</v>
      </c>
      <c r="M1374">
        <v>16</v>
      </c>
      <c r="N1374" t="b">
        <v>1</v>
      </c>
      <c r="O1374" t="s">
        <v>8274</v>
      </c>
      <c r="P1374">
        <f t="shared" si="64"/>
        <v>2012</v>
      </c>
      <c r="Q1374" s="11">
        <f t="shared" si="65"/>
        <v>41072.739953703705</v>
      </c>
    </row>
    <row r="1375" spans="1:17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s="8">
        <f t="shared" si="63"/>
        <v>501</v>
      </c>
      <c r="G1375" t="s">
        <v>8218</v>
      </c>
      <c r="H1375" t="s">
        <v>8223</v>
      </c>
      <c r="I1375" t="s">
        <v>8245</v>
      </c>
      <c r="J1375">
        <v>1483138233</v>
      </c>
      <c r="K1375">
        <v>1480546233</v>
      </c>
      <c r="L1375" t="b">
        <v>0</v>
      </c>
      <c r="M1375">
        <v>52</v>
      </c>
      <c r="N1375" t="b">
        <v>1</v>
      </c>
      <c r="O1375" t="s">
        <v>8274</v>
      </c>
      <c r="P1375">
        <f t="shared" si="64"/>
        <v>2016</v>
      </c>
      <c r="Q1375" s="11">
        <f t="shared" si="65"/>
        <v>42704.95177083333</v>
      </c>
    </row>
    <row r="1376" spans="1:17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s="8">
        <f t="shared" si="63"/>
        <v>1342</v>
      </c>
      <c r="G1376" t="s">
        <v>8218</v>
      </c>
      <c r="H1376" t="s">
        <v>8223</v>
      </c>
      <c r="I1376" t="s">
        <v>8245</v>
      </c>
      <c r="J1376">
        <v>1458874388</v>
      </c>
      <c r="K1376">
        <v>1456285988</v>
      </c>
      <c r="L1376" t="b">
        <v>0</v>
      </c>
      <c r="M1376">
        <v>66</v>
      </c>
      <c r="N1376" t="b">
        <v>1</v>
      </c>
      <c r="O1376" t="s">
        <v>8274</v>
      </c>
      <c r="P1376">
        <f t="shared" si="64"/>
        <v>2016</v>
      </c>
      <c r="Q1376" s="11">
        <f t="shared" si="65"/>
        <v>42424.161898148144</v>
      </c>
    </row>
    <row r="1377" spans="1:17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s="8">
        <f t="shared" si="63"/>
        <v>2853</v>
      </c>
      <c r="G1377" t="s">
        <v>8218</v>
      </c>
      <c r="H1377" t="s">
        <v>8229</v>
      </c>
      <c r="I1377" t="s">
        <v>8248</v>
      </c>
      <c r="J1377">
        <v>1484444119</v>
      </c>
      <c r="K1377">
        <v>1481852119</v>
      </c>
      <c r="L1377" t="b">
        <v>0</v>
      </c>
      <c r="M1377">
        <v>109</v>
      </c>
      <c r="N1377" t="b">
        <v>1</v>
      </c>
      <c r="O1377" t="s">
        <v>8274</v>
      </c>
      <c r="P1377">
        <f t="shared" si="64"/>
        <v>2016</v>
      </c>
      <c r="Q1377" s="11">
        <f t="shared" si="65"/>
        <v>42720.066192129627</v>
      </c>
    </row>
    <row r="1378" spans="1:17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s="8">
        <f t="shared" si="63"/>
        <v>5642</v>
      </c>
      <c r="G1378" t="s">
        <v>8218</v>
      </c>
      <c r="H1378" t="s">
        <v>8224</v>
      </c>
      <c r="I1378" t="s">
        <v>8246</v>
      </c>
      <c r="J1378">
        <v>1480784606</v>
      </c>
      <c r="K1378">
        <v>1478189006</v>
      </c>
      <c r="L1378" t="b">
        <v>0</v>
      </c>
      <c r="M1378">
        <v>168</v>
      </c>
      <c r="N1378" t="b">
        <v>1</v>
      </c>
      <c r="O1378" t="s">
        <v>8274</v>
      </c>
      <c r="P1378">
        <f t="shared" si="64"/>
        <v>2016</v>
      </c>
      <c r="Q1378" s="11">
        <f t="shared" si="65"/>
        <v>42677.669050925921</v>
      </c>
    </row>
    <row r="1379" spans="1:17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s="8">
        <f t="shared" si="63"/>
        <v>210</v>
      </c>
      <c r="G1379" t="s">
        <v>8218</v>
      </c>
      <c r="H1379" t="s">
        <v>8223</v>
      </c>
      <c r="I1379" t="s">
        <v>8245</v>
      </c>
      <c r="J1379">
        <v>1486095060</v>
      </c>
      <c r="K1379">
        <v>1484198170</v>
      </c>
      <c r="L1379" t="b">
        <v>0</v>
      </c>
      <c r="M1379">
        <v>31</v>
      </c>
      <c r="N1379" t="b">
        <v>1</v>
      </c>
      <c r="O1379" t="s">
        <v>8274</v>
      </c>
      <c r="P1379">
        <f t="shared" si="64"/>
        <v>2017</v>
      </c>
      <c r="Q1379" s="11">
        <f t="shared" si="65"/>
        <v>42747.219560185185</v>
      </c>
    </row>
    <row r="1380" spans="1:17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s="8">
        <f t="shared" si="63"/>
        <v>2067</v>
      </c>
      <c r="G1380" t="s">
        <v>8218</v>
      </c>
      <c r="H1380" t="s">
        <v>8224</v>
      </c>
      <c r="I1380" t="s">
        <v>8246</v>
      </c>
      <c r="J1380">
        <v>1470075210</v>
      </c>
      <c r="K1380">
        <v>1468779210</v>
      </c>
      <c r="L1380" t="b">
        <v>0</v>
      </c>
      <c r="M1380">
        <v>133</v>
      </c>
      <c r="N1380" t="b">
        <v>1</v>
      </c>
      <c r="O1380" t="s">
        <v>8274</v>
      </c>
      <c r="P1380">
        <f t="shared" si="64"/>
        <v>2016</v>
      </c>
      <c r="Q1380" s="11">
        <f t="shared" si="65"/>
        <v>42568.759374999994</v>
      </c>
    </row>
    <row r="1381" spans="1:17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s="8">
        <f t="shared" si="63"/>
        <v>1160</v>
      </c>
      <c r="G1381" t="s">
        <v>8218</v>
      </c>
      <c r="H1381" t="s">
        <v>8223</v>
      </c>
      <c r="I1381" t="s">
        <v>8245</v>
      </c>
      <c r="J1381">
        <v>1433504876</v>
      </c>
      <c r="K1381">
        <v>1430912876</v>
      </c>
      <c r="L1381" t="b">
        <v>0</v>
      </c>
      <c r="M1381">
        <v>151</v>
      </c>
      <c r="N1381" t="b">
        <v>1</v>
      </c>
      <c r="O1381" t="s">
        <v>8274</v>
      </c>
      <c r="P1381">
        <f t="shared" si="64"/>
        <v>2015</v>
      </c>
      <c r="Q1381" s="11">
        <f t="shared" si="65"/>
        <v>42130.491620370376</v>
      </c>
    </row>
    <row r="1382" spans="1:17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s="8">
        <f t="shared" si="63"/>
        <v>81</v>
      </c>
      <c r="G1382" t="s">
        <v>8218</v>
      </c>
      <c r="H1382" t="s">
        <v>8223</v>
      </c>
      <c r="I1382" t="s">
        <v>8245</v>
      </c>
      <c r="J1382">
        <v>1433815200</v>
      </c>
      <c r="K1382">
        <v>1431886706</v>
      </c>
      <c r="L1382" t="b">
        <v>0</v>
      </c>
      <c r="M1382">
        <v>5</v>
      </c>
      <c r="N1382" t="b">
        <v>1</v>
      </c>
      <c r="O1382" t="s">
        <v>8274</v>
      </c>
      <c r="P1382">
        <f t="shared" si="64"/>
        <v>2015</v>
      </c>
      <c r="Q1382" s="11">
        <f t="shared" si="65"/>
        <v>42141.762800925921</v>
      </c>
    </row>
    <row r="1383" spans="1:17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s="8">
        <f t="shared" si="63"/>
        <v>355</v>
      </c>
      <c r="G1383" t="s">
        <v>8218</v>
      </c>
      <c r="H1383" t="s">
        <v>8223</v>
      </c>
      <c r="I1383" t="s">
        <v>8245</v>
      </c>
      <c r="J1383">
        <v>1482988125</v>
      </c>
      <c r="K1383">
        <v>1480396125</v>
      </c>
      <c r="L1383" t="b">
        <v>0</v>
      </c>
      <c r="M1383">
        <v>73</v>
      </c>
      <c r="N1383" t="b">
        <v>1</v>
      </c>
      <c r="O1383" t="s">
        <v>8274</v>
      </c>
      <c r="P1383">
        <f t="shared" si="64"/>
        <v>2016</v>
      </c>
      <c r="Q1383" s="11">
        <f t="shared" si="65"/>
        <v>42703.214409722219</v>
      </c>
    </row>
    <row r="1384" spans="1:17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s="8">
        <f t="shared" si="63"/>
        <v>349</v>
      </c>
      <c r="G1384" t="s">
        <v>8218</v>
      </c>
      <c r="H1384" t="s">
        <v>8223</v>
      </c>
      <c r="I1384" t="s">
        <v>8245</v>
      </c>
      <c r="J1384">
        <v>1367867536</v>
      </c>
      <c r="K1384">
        <v>1365275536</v>
      </c>
      <c r="L1384" t="b">
        <v>0</v>
      </c>
      <c r="M1384">
        <v>148</v>
      </c>
      <c r="N1384" t="b">
        <v>1</v>
      </c>
      <c r="O1384" t="s">
        <v>8274</v>
      </c>
      <c r="P1384">
        <f t="shared" si="64"/>
        <v>2013</v>
      </c>
      <c r="Q1384" s="11">
        <f t="shared" si="65"/>
        <v>41370.800185185188</v>
      </c>
    </row>
    <row r="1385" spans="1:17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s="8">
        <f t="shared" si="63"/>
        <v>2473</v>
      </c>
      <c r="G1385" t="s">
        <v>8218</v>
      </c>
      <c r="H1385" t="s">
        <v>8228</v>
      </c>
      <c r="I1385" t="s">
        <v>8250</v>
      </c>
      <c r="J1385">
        <v>1482457678</v>
      </c>
      <c r="K1385">
        <v>1480729678</v>
      </c>
      <c r="L1385" t="b">
        <v>0</v>
      </c>
      <c r="M1385">
        <v>93</v>
      </c>
      <c r="N1385" t="b">
        <v>1</v>
      </c>
      <c r="O1385" t="s">
        <v>8274</v>
      </c>
      <c r="P1385">
        <f t="shared" si="64"/>
        <v>2016</v>
      </c>
      <c r="Q1385" s="11">
        <f t="shared" si="65"/>
        <v>42707.074976851851</v>
      </c>
    </row>
    <row r="1386" spans="1:17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s="8">
        <f t="shared" si="63"/>
        <v>843</v>
      </c>
      <c r="G1386" t="s">
        <v>8218</v>
      </c>
      <c r="H1386" t="s">
        <v>8223</v>
      </c>
      <c r="I1386" t="s">
        <v>8245</v>
      </c>
      <c r="J1386">
        <v>1436117922</v>
      </c>
      <c r="K1386">
        <v>1433525922</v>
      </c>
      <c r="L1386" t="b">
        <v>0</v>
      </c>
      <c r="M1386">
        <v>63</v>
      </c>
      <c r="N1386" t="b">
        <v>1</v>
      </c>
      <c r="O1386" t="s">
        <v>8274</v>
      </c>
      <c r="P1386">
        <f t="shared" si="64"/>
        <v>2015</v>
      </c>
      <c r="Q1386" s="11">
        <f t="shared" si="65"/>
        <v>42160.735208333332</v>
      </c>
    </row>
    <row r="1387" spans="1:17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s="8">
        <f t="shared" si="63"/>
        <v>832.48999999999978</v>
      </c>
      <c r="G1387" t="s">
        <v>8218</v>
      </c>
      <c r="H1387" t="s">
        <v>8235</v>
      </c>
      <c r="I1387" t="s">
        <v>8248</v>
      </c>
      <c r="J1387">
        <v>1461931860</v>
      </c>
      <c r="K1387">
        <v>1457109121</v>
      </c>
      <c r="L1387" t="b">
        <v>0</v>
      </c>
      <c r="M1387">
        <v>134</v>
      </c>
      <c r="N1387" t="b">
        <v>1</v>
      </c>
      <c r="O1387" t="s">
        <v>8274</v>
      </c>
      <c r="P1387">
        <f t="shared" si="64"/>
        <v>2016</v>
      </c>
      <c r="Q1387" s="11">
        <f t="shared" si="65"/>
        <v>42433.688900462963</v>
      </c>
    </row>
    <row r="1388" spans="1:17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s="8">
        <f t="shared" si="63"/>
        <v>475</v>
      </c>
      <c r="G1388" t="s">
        <v>8218</v>
      </c>
      <c r="H1388" t="s">
        <v>8223</v>
      </c>
      <c r="I1388" t="s">
        <v>8245</v>
      </c>
      <c r="J1388">
        <v>1438183889</v>
      </c>
      <c r="K1388">
        <v>1435591889</v>
      </c>
      <c r="L1388" t="b">
        <v>0</v>
      </c>
      <c r="M1388">
        <v>14</v>
      </c>
      <c r="N1388" t="b">
        <v>1</v>
      </c>
      <c r="O1388" t="s">
        <v>8274</v>
      </c>
      <c r="P1388">
        <f t="shared" si="64"/>
        <v>2015</v>
      </c>
      <c r="Q1388" s="11">
        <f t="shared" si="65"/>
        <v>42184.646863425922</v>
      </c>
    </row>
    <row r="1389" spans="1:17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s="8">
        <f t="shared" si="63"/>
        <v>1465</v>
      </c>
      <c r="G1389" t="s">
        <v>8218</v>
      </c>
      <c r="H1389" t="s">
        <v>8223</v>
      </c>
      <c r="I1389" t="s">
        <v>8245</v>
      </c>
      <c r="J1389">
        <v>1433305800</v>
      </c>
      <c r="K1389">
        <v>1430604395</v>
      </c>
      <c r="L1389" t="b">
        <v>0</v>
      </c>
      <c r="M1389">
        <v>78</v>
      </c>
      <c r="N1389" t="b">
        <v>1</v>
      </c>
      <c r="O1389" t="s">
        <v>8274</v>
      </c>
      <c r="P1389">
        <f t="shared" si="64"/>
        <v>2015</v>
      </c>
      <c r="Q1389" s="11">
        <f t="shared" si="65"/>
        <v>42126.92123842593</v>
      </c>
    </row>
    <row r="1390" spans="1:17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s="8">
        <f t="shared" si="63"/>
        <v>1740.37</v>
      </c>
      <c r="G1390" t="s">
        <v>8218</v>
      </c>
      <c r="H1390" t="s">
        <v>8223</v>
      </c>
      <c r="I1390" t="s">
        <v>8245</v>
      </c>
      <c r="J1390">
        <v>1476720840</v>
      </c>
      <c r="K1390">
        <v>1474469117</v>
      </c>
      <c r="L1390" t="b">
        <v>0</v>
      </c>
      <c r="M1390">
        <v>112</v>
      </c>
      <c r="N1390" t="b">
        <v>1</v>
      </c>
      <c r="O1390" t="s">
        <v>8274</v>
      </c>
      <c r="P1390">
        <f t="shared" si="64"/>
        <v>2016</v>
      </c>
      <c r="Q1390" s="11">
        <f t="shared" si="65"/>
        <v>42634.614780092597</v>
      </c>
    </row>
    <row r="1391" spans="1:17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s="8">
        <f t="shared" si="63"/>
        <v>227</v>
      </c>
      <c r="G1391" t="s">
        <v>8218</v>
      </c>
      <c r="H1391" t="s">
        <v>8224</v>
      </c>
      <c r="I1391" t="s">
        <v>8246</v>
      </c>
      <c r="J1391">
        <v>1471087957</v>
      </c>
      <c r="K1391">
        <v>1468495957</v>
      </c>
      <c r="L1391" t="b">
        <v>0</v>
      </c>
      <c r="M1391">
        <v>34</v>
      </c>
      <c r="N1391" t="b">
        <v>1</v>
      </c>
      <c r="O1391" t="s">
        <v>8274</v>
      </c>
      <c r="P1391">
        <f t="shared" si="64"/>
        <v>2016</v>
      </c>
      <c r="Q1391" s="11">
        <f t="shared" si="65"/>
        <v>42565.480983796297</v>
      </c>
    </row>
    <row r="1392" spans="1:17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s="8">
        <f t="shared" si="63"/>
        <v>255</v>
      </c>
      <c r="G1392" t="s">
        <v>8218</v>
      </c>
      <c r="H1392" t="s">
        <v>8223</v>
      </c>
      <c r="I1392" t="s">
        <v>8245</v>
      </c>
      <c r="J1392">
        <v>1430154720</v>
      </c>
      <c r="K1392">
        <v>1427224606</v>
      </c>
      <c r="L1392" t="b">
        <v>0</v>
      </c>
      <c r="M1392">
        <v>19</v>
      </c>
      <c r="N1392" t="b">
        <v>1</v>
      </c>
      <c r="O1392" t="s">
        <v>8274</v>
      </c>
      <c r="P1392">
        <f t="shared" si="64"/>
        <v>2015</v>
      </c>
      <c r="Q1392" s="11">
        <f t="shared" si="65"/>
        <v>42087.803310185183</v>
      </c>
    </row>
    <row r="1393" spans="1:17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s="8">
        <f t="shared" si="63"/>
        <v>51</v>
      </c>
      <c r="G1393" t="s">
        <v>8218</v>
      </c>
      <c r="H1393" t="s">
        <v>8223</v>
      </c>
      <c r="I1393" t="s">
        <v>8245</v>
      </c>
      <c r="J1393">
        <v>1440219540</v>
      </c>
      <c r="K1393">
        <v>1436369818</v>
      </c>
      <c r="L1393" t="b">
        <v>0</v>
      </c>
      <c r="M1393">
        <v>13</v>
      </c>
      <c r="N1393" t="b">
        <v>1</v>
      </c>
      <c r="O1393" t="s">
        <v>8274</v>
      </c>
      <c r="P1393">
        <f t="shared" si="64"/>
        <v>2015</v>
      </c>
      <c r="Q1393" s="11">
        <f t="shared" si="65"/>
        <v>42193.650671296295</v>
      </c>
    </row>
    <row r="1394" spans="1:17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s="8">
        <f t="shared" si="63"/>
        <v>341</v>
      </c>
      <c r="G1394" t="s">
        <v>8218</v>
      </c>
      <c r="H1394" t="s">
        <v>8223</v>
      </c>
      <c r="I1394" t="s">
        <v>8245</v>
      </c>
      <c r="J1394">
        <v>1456976586</v>
      </c>
      <c r="K1394">
        <v>1454298186</v>
      </c>
      <c r="L1394" t="b">
        <v>0</v>
      </c>
      <c r="M1394">
        <v>104</v>
      </c>
      <c r="N1394" t="b">
        <v>1</v>
      </c>
      <c r="O1394" t="s">
        <v>8274</v>
      </c>
      <c r="P1394">
        <f t="shared" si="64"/>
        <v>2016</v>
      </c>
      <c r="Q1394" s="11">
        <f t="shared" si="65"/>
        <v>42401.154930555553</v>
      </c>
    </row>
    <row r="1395" spans="1:17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s="8">
        <f t="shared" si="63"/>
        <v>235</v>
      </c>
      <c r="G1395" t="s">
        <v>8218</v>
      </c>
      <c r="H1395" t="s">
        <v>8223</v>
      </c>
      <c r="I1395" t="s">
        <v>8245</v>
      </c>
      <c r="J1395">
        <v>1470068523</v>
      </c>
      <c r="K1395">
        <v>1467476523</v>
      </c>
      <c r="L1395" t="b">
        <v>0</v>
      </c>
      <c r="M1395">
        <v>52</v>
      </c>
      <c r="N1395" t="b">
        <v>1</v>
      </c>
      <c r="O1395" t="s">
        <v>8274</v>
      </c>
      <c r="P1395">
        <f t="shared" si="64"/>
        <v>2016</v>
      </c>
      <c r="Q1395" s="11">
        <f t="shared" si="65"/>
        <v>42553.681979166664</v>
      </c>
    </row>
    <row r="1396" spans="1:17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s="8">
        <f t="shared" si="63"/>
        <v>166</v>
      </c>
      <c r="G1396" t="s">
        <v>8218</v>
      </c>
      <c r="H1396" t="s">
        <v>8223</v>
      </c>
      <c r="I1396" t="s">
        <v>8245</v>
      </c>
      <c r="J1396">
        <v>1488337200</v>
      </c>
      <c r="K1396">
        <v>1484623726</v>
      </c>
      <c r="L1396" t="b">
        <v>0</v>
      </c>
      <c r="M1396">
        <v>17</v>
      </c>
      <c r="N1396" t="b">
        <v>1</v>
      </c>
      <c r="O1396" t="s">
        <v>8274</v>
      </c>
      <c r="P1396">
        <f t="shared" si="64"/>
        <v>2017</v>
      </c>
      <c r="Q1396" s="11">
        <f t="shared" si="65"/>
        <v>42752.144976851851</v>
      </c>
    </row>
    <row r="1397" spans="1:17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s="8">
        <f t="shared" si="63"/>
        <v>416</v>
      </c>
      <c r="G1397" t="s">
        <v>8218</v>
      </c>
      <c r="H1397" t="s">
        <v>8223</v>
      </c>
      <c r="I1397" t="s">
        <v>8245</v>
      </c>
      <c r="J1397">
        <v>1484430481</v>
      </c>
      <c r="K1397">
        <v>1481838481</v>
      </c>
      <c r="L1397" t="b">
        <v>0</v>
      </c>
      <c r="M1397">
        <v>82</v>
      </c>
      <c r="N1397" t="b">
        <v>1</v>
      </c>
      <c r="O1397" t="s">
        <v>8274</v>
      </c>
      <c r="P1397">
        <f t="shared" si="64"/>
        <v>2016</v>
      </c>
      <c r="Q1397" s="11">
        <f t="shared" si="65"/>
        <v>42719.90834490741</v>
      </c>
    </row>
    <row r="1398" spans="1:17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s="8">
        <f t="shared" si="63"/>
        <v>438</v>
      </c>
      <c r="G1398" t="s">
        <v>8218</v>
      </c>
      <c r="H1398" t="s">
        <v>8223</v>
      </c>
      <c r="I1398" t="s">
        <v>8245</v>
      </c>
      <c r="J1398">
        <v>1423871882</v>
      </c>
      <c r="K1398">
        <v>1421279882</v>
      </c>
      <c r="L1398" t="b">
        <v>0</v>
      </c>
      <c r="M1398">
        <v>73</v>
      </c>
      <c r="N1398" t="b">
        <v>1</v>
      </c>
      <c r="O1398" t="s">
        <v>8274</v>
      </c>
      <c r="P1398">
        <f t="shared" si="64"/>
        <v>2015</v>
      </c>
      <c r="Q1398" s="11">
        <f t="shared" si="65"/>
        <v>42018.99863425926</v>
      </c>
    </row>
    <row r="1399" spans="1:17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s="8">
        <f t="shared" si="63"/>
        <v>1385</v>
      </c>
      <c r="G1399" t="s">
        <v>8218</v>
      </c>
      <c r="H1399" t="s">
        <v>8223</v>
      </c>
      <c r="I1399" t="s">
        <v>8245</v>
      </c>
      <c r="J1399">
        <v>1477603140</v>
      </c>
      <c r="K1399">
        <v>1475013710</v>
      </c>
      <c r="L1399" t="b">
        <v>0</v>
      </c>
      <c r="M1399">
        <v>158</v>
      </c>
      <c r="N1399" t="b">
        <v>1</v>
      </c>
      <c r="O1399" t="s">
        <v>8274</v>
      </c>
      <c r="P1399">
        <f t="shared" si="64"/>
        <v>2016</v>
      </c>
      <c r="Q1399" s="11">
        <f t="shared" si="65"/>
        <v>42640.917939814812</v>
      </c>
    </row>
    <row r="1400" spans="1:17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s="8">
        <f t="shared" si="63"/>
        <v>426</v>
      </c>
      <c r="G1400" t="s">
        <v>8218</v>
      </c>
      <c r="H1400" t="s">
        <v>8223</v>
      </c>
      <c r="I1400" t="s">
        <v>8245</v>
      </c>
      <c r="J1400">
        <v>1467752334</v>
      </c>
      <c r="K1400">
        <v>1465160334</v>
      </c>
      <c r="L1400" t="b">
        <v>0</v>
      </c>
      <c r="M1400">
        <v>65</v>
      </c>
      <c r="N1400" t="b">
        <v>1</v>
      </c>
      <c r="O1400" t="s">
        <v>8274</v>
      </c>
      <c r="P1400">
        <f t="shared" si="64"/>
        <v>2016</v>
      </c>
      <c r="Q1400" s="11">
        <f t="shared" si="65"/>
        <v>42526.874236111107</v>
      </c>
    </row>
    <row r="1401" spans="1:17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s="8">
        <f t="shared" si="63"/>
        <v>2353</v>
      </c>
      <c r="G1401" t="s">
        <v>8218</v>
      </c>
      <c r="H1401" t="s">
        <v>8223</v>
      </c>
      <c r="I1401" t="s">
        <v>8245</v>
      </c>
      <c r="J1401">
        <v>1412640373</v>
      </c>
      <c r="K1401">
        <v>1410048373</v>
      </c>
      <c r="L1401" t="b">
        <v>0</v>
      </c>
      <c r="M1401">
        <v>184</v>
      </c>
      <c r="N1401" t="b">
        <v>1</v>
      </c>
      <c r="O1401" t="s">
        <v>8274</v>
      </c>
      <c r="P1401">
        <f t="shared" si="64"/>
        <v>2014</v>
      </c>
      <c r="Q1401" s="11">
        <f t="shared" si="65"/>
        <v>41889.004317129627</v>
      </c>
    </row>
    <row r="1402" spans="1:17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s="8">
        <f t="shared" si="63"/>
        <v>236</v>
      </c>
      <c r="G1402" t="s">
        <v>8218</v>
      </c>
      <c r="H1402" t="s">
        <v>8224</v>
      </c>
      <c r="I1402" t="s">
        <v>8246</v>
      </c>
      <c r="J1402">
        <v>1465709400</v>
      </c>
      <c r="K1402">
        <v>1462695073</v>
      </c>
      <c r="L1402" t="b">
        <v>0</v>
      </c>
      <c r="M1402">
        <v>34</v>
      </c>
      <c r="N1402" t="b">
        <v>1</v>
      </c>
      <c r="O1402" t="s">
        <v>8274</v>
      </c>
      <c r="P1402">
        <f t="shared" si="64"/>
        <v>2016</v>
      </c>
      <c r="Q1402" s="11">
        <f t="shared" si="65"/>
        <v>42498.341122685189</v>
      </c>
    </row>
    <row r="1403" spans="1:17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s="8">
        <f t="shared" si="63"/>
        <v>9913</v>
      </c>
      <c r="G1403" t="s">
        <v>8218</v>
      </c>
      <c r="H1403" t="s">
        <v>8223</v>
      </c>
      <c r="I1403" t="s">
        <v>8245</v>
      </c>
      <c r="J1403">
        <v>1369612474</v>
      </c>
      <c r="K1403">
        <v>1367798074</v>
      </c>
      <c r="L1403" t="b">
        <v>0</v>
      </c>
      <c r="M1403">
        <v>240</v>
      </c>
      <c r="N1403" t="b">
        <v>1</v>
      </c>
      <c r="O1403" t="s">
        <v>8274</v>
      </c>
      <c r="P1403">
        <f t="shared" si="64"/>
        <v>2013</v>
      </c>
      <c r="Q1403" s="11">
        <f t="shared" si="65"/>
        <v>41399.99622685185</v>
      </c>
    </row>
    <row r="1404" spans="1:17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s="8">
        <f t="shared" si="63"/>
        <v>229</v>
      </c>
      <c r="G1404" t="s">
        <v>8218</v>
      </c>
      <c r="H1404" t="s">
        <v>8224</v>
      </c>
      <c r="I1404" t="s">
        <v>8246</v>
      </c>
      <c r="J1404">
        <v>1430439411</v>
      </c>
      <c r="K1404">
        <v>1425259011</v>
      </c>
      <c r="L1404" t="b">
        <v>0</v>
      </c>
      <c r="M1404">
        <v>113</v>
      </c>
      <c r="N1404" t="b">
        <v>1</v>
      </c>
      <c r="O1404" t="s">
        <v>8274</v>
      </c>
      <c r="P1404">
        <f t="shared" si="64"/>
        <v>2015</v>
      </c>
      <c r="Q1404" s="11">
        <f t="shared" si="65"/>
        <v>42065.053368055553</v>
      </c>
    </row>
    <row r="1405" spans="1:17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s="8">
        <f t="shared" si="63"/>
        <v>103</v>
      </c>
      <c r="G1405" t="s">
        <v>8218</v>
      </c>
      <c r="H1405" t="s">
        <v>8223</v>
      </c>
      <c r="I1405" t="s">
        <v>8245</v>
      </c>
      <c r="J1405">
        <v>1374802235</v>
      </c>
      <c r="K1405">
        <v>1372210235</v>
      </c>
      <c r="L1405" t="b">
        <v>0</v>
      </c>
      <c r="M1405">
        <v>66</v>
      </c>
      <c r="N1405" t="b">
        <v>1</v>
      </c>
      <c r="O1405" t="s">
        <v>8274</v>
      </c>
      <c r="P1405">
        <f t="shared" si="64"/>
        <v>2013</v>
      </c>
      <c r="Q1405" s="11">
        <f t="shared" si="65"/>
        <v>41451.062905092593</v>
      </c>
    </row>
    <row r="1406" spans="1:17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s="8">
        <f t="shared" si="63"/>
        <v>-14259</v>
      </c>
      <c r="G1406" t="s">
        <v>8220</v>
      </c>
      <c r="H1406" t="s">
        <v>8224</v>
      </c>
      <c r="I1406" t="s">
        <v>8246</v>
      </c>
      <c r="J1406">
        <v>1424607285</v>
      </c>
      <c r="K1406">
        <v>1422447285</v>
      </c>
      <c r="L1406" t="b">
        <v>1</v>
      </c>
      <c r="M1406">
        <v>5</v>
      </c>
      <c r="N1406" t="b">
        <v>0</v>
      </c>
      <c r="O1406" t="s">
        <v>8285</v>
      </c>
      <c r="P1406">
        <f t="shared" si="64"/>
        <v>2015</v>
      </c>
      <c r="Q1406" s="11">
        <f t="shared" si="65"/>
        <v>42032.510243055556</v>
      </c>
    </row>
    <row r="1407" spans="1:17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s="8">
        <f t="shared" si="63"/>
        <v>-24895</v>
      </c>
      <c r="G1407" t="s">
        <v>8220</v>
      </c>
      <c r="H1407" t="s">
        <v>8223</v>
      </c>
      <c r="I1407" t="s">
        <v>8245</v>
      </c>
      <c r="J1407">
        <v>1417195201</v>
      </c>
      <c r="K1407">
        <v>1414599601</v>
      </c>
      <c r="L1407" t="b">
        <v>1</v>
      </c>
      <c r="M1407">
        <v>17</v>
      </c>
      <c r="N1407" t="b">
        <v>0</v>
      </c>
      <c r="O1407" t="s">
        <v>8285</v>
      </c>
      <c r="P1407">
        <f t="shared" si="64"/>
        <v>2014</v>
      </c>
      <c r="Q1407" s="11">
        <f t="shared" si="65"/>
        <v>41941.680567129632</v>
      </c>
    </row>
    <row r="1408" spans="1:17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s="8">
        <f t="shared" si="63"/>
        <v>-11985</v>
      </c>
      <c r="G1408" t="s">
        <v>8220</v>
      </c>
      <c r="H1408" t="s">
        <v>8236</v>
      </c>
      <c r="I1408" t="s">
        <v>8248</v>
      </c>
      <c r="J1408">
        <v>1449914400</v>
      </c>
      <c r="K1408">
        <v>1445336607</v>
      </c>
      <c r="L1408" t="b">
        <v>0</v>
      </c>
      <c r="M1408">
        <v>3</v>
      </c>
      <c r="N1408" t="b">
        <v>0</v>
      </c>
      <c r="O1408" t="s">
        <v>8285</v>
      </c>
      <c r="P1408">
        <f t="shared" si="64"/>
        <v>2015</v>
      </c>
      <c r="Q1408" s="11">
        <f t="shared" si="65"/>
        <v>42297.432951388888</v>
      </c>
    </row>
    <row r="1409" spans="1:17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s="8">
        <f t="shared" si="63"/>
        <v>-2985</v>
      </c>
      <c r="G1409" t="s">
        <v>8220</v>
      </c>
      <c r="H1409" t="s">
        <v>8223</v>
      </c>
      <c r="I1409" t="s">
        <v>8245</v>
      </c>
      <c r="J1409">
        <v>1407847978</v>
      </c>
      <c r="K1409">
        <v>1405687978</v>
      </c>
      <c r="L1409" t="b">
        <v>0</v>
      </c>
      <c r="M1409">
        <v>2</v>
      </c>
      <c r="N1409" t="b">
        <v>0</v>
      </c>
      <c r="O1409" t="s">
        <v>8285</v>
      </c>
      <c r="P1409">
        <f t="shared" si="64"/>
        <v>2014</v>
      </c>
      <c r="Q1409" s="11">
        <f t="shared" si="65"/>
        <v>41838.536782407406</v>
      </c>
    </row>
    <row r="1410" spans="1:17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s="8">
        <f t="shared" si="63"/>
        <v>-928</v>
      </c>
      <c r="G1410" t="s">
        <v>8220</v>
      </c>
      <c r="H1410" t="s">
        <v>8224</v>
      </c>
      <c r="I1410" t="s">
        <v>8246</v>
      </c>
      <c r="J1410">
        <v>1447451756</v>
      </c>
      <c r="K1410">
        <v>1444856156</v>
      </c>
      <c r="L1410" t="b">
        <v>0</v>
      </c>
      <c r="M1410">
        <v>6</v>
      </c>
      <c r="N1410" t="b">
        <v>0</v>
      </c>
      <c r="O1410" t="s">
        <v>8285</v>
      </c>
      <c r="P1410">
        <f t="shared" si="64"/>
        <v>2015</v>
      </c>
      <c r="Q1410" s="11">
        <f t="shared" si="65"/>
        <v>42291.872175925921</v>
      </c>
    </row>
    <row r="1411" spans="1:17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s="8">
        <f t="shared" ref="F1411:F1474" si="66">E1411-D1411</f>
        <v>-4000</v>
      </c>
      <c r="G1411" t="s">
        <v>8220</v>
      </c>
      <c r="H1411" t="s">
        <v>8223</v>
      </c>
      <c r="I1411" t="s">
        <v>8245</v>
      </c>
      <c r="J1411">
        <v>1420085535</v>
      </c>
      <c r="K1411">
        <v>1414897935</v>
      </c>
      <c r="L1411" t="b">
        <v>0</v>
      </c>
      <c r="M1411">
        <v>0</v>
      </c>
      <c r="N1411" t="b">
        <v>0</v>
      </c>
      <c r="O1411" t="s">
        <v>8285</v>
      </c>
      <c r="P1411">
        <f t="shared" ref="P1411:P1474" si="67">YEAR(Q1411)</f>
        <v>2014</v>
      </c>
      <c r="Q1411" s="11">
        <f t="shared" ref="Q1411:Q1474" si="68">(((K1411/60)/60)/24)+DATE(1970,1,1)</f>
        <v>41945.133506944447</v>
      </c>
    </row>
    <row r="1412" spans="1:17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s="8">
        <f t="shared" si="66"/>
        <v>-5999</v>
      </c>
      <c r="G1412" t="s">
        <v>8220</v>
      </c>
      <c r="H1412" t="s">
        <v>8236</v>
      </c>
      <c r="I1412" t="s">
        <v>8248</v>
      </c>
      <c r="J1412">
        <v>1464939520</v>
      </c>
      <c r="K1412">
        <v>1461051520</v>
      </c>
      <c r="L1412" t="b">
        <v>0</v>
      </c>
      <c r="M1412">
        <v>1</v>
      </c>
      <c r="N1412" t="b">
        <v>0</v>
      </c>
      <c r="O1412" t="s">
        <v>8285</v>
      </c>
      <c r="P1412">
        <f t="shared" si="67"/>
        <v>2016</v>
      </c>
      <c r="Q1412" s="11">
        <f t="shared" si="68"/>
        <v>42479.318518518514</v>
      </c>
    </row>
    <row r="1413" spans="1:17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s="8">
        <f t="shared" si="66"/>
        <v>-2993</v>
      </c>
      <c r="G1413" t="s">
        <v>8220</v>
      </c>
      <c r="H1413" t="s">
        <v>8224</v>
      </c>
      <c r="I1413" t="s">
        <v>8246</v>
      </c>
      <c r="J1413">
        <v>1423185900</v>
      </c>
      <c r="K1413">
        <v>1420766700</v>
      </c>
      <c r="L1413" t="b">
        <v>0</v>
      </c>
      <c r="M1413">
        <v>3</v>
      </c>
      <c r="N1413" t="b">
        <v>0</v>
      </c>
      <c r="O1413" t="s">
        <v>8285</v>
      </c>
      <c r="P1413">
        <f t="shared" si="67"/>
        <v>2015</v>
      </c>
      <c r="Q1413" s="11">
        <f t="shared" si="68"/>
        <v>42013.059027777781</v>
      </c>
    </row>
    <row r="1414" spans="1:17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s="8">
        <f t="shared" si="66"/>
        <v>-6680</v>
      </c>
      <c r="G1414" t="s">
        <v>8220</v>
      </c>
      <c r="H1414" t="s">
        <v>8223</v>
      </c>
      <c r="I1414" t="s">
        <v>8245</v>
      </c>
      <c r="J1414">
        <v>1417656699</v>
      </c>
      <c r="K1414">
        <v>1415064699</v>
      </c>
      <c r="L1414" t="b">
        <v>0</v>
      </c>
      <c r="M1414">
        <v>13</v>
      </c>
      <c r="N1414" t="b">
        <v>0</v>
      </c>
      <c r="O1414" t="s">
        <v>8285</v>
      </c>
      <c r="P1414">
        <f t="shared" si="67"/>
        <v>2014</v>
      </c>
      <c r="Q1414" s="11">
        <f t="shared" si="68"/>
        <v>41947.063645833332</v>
      </c>
    </row>
    <row r="1415" spans="1:17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s="8">
        <f t="shared" si="66"/>
        <v>-1900</v>
      </c>
      <c r="G1415" t="s">
        <v>8220</v>
      </c>
      <c r="H1415" t="s">
        <v>8236</v>
      </c>
      <c r="I1415" t="s">
        <v>8248</v>
      </c>
      <c r="J1415">
        <v>1455964170</v>
      </c>
      <c r="K1415">
        <v>1450780170</v>
      </c>
      <c r="L1415" t="b">
        <v>0</v>
      </c>
      <c r="M1415">
        <v>1</v>
      </c>
      <c r="N1415" t="b">
        <v>0</v>
      </c>
      <c r="O1415" t="s">
        <v>8285</v>
      </c>
      <c r="P1415">
        <f t="shared" si="67"/>
        <v>2015</v>
      </c>
      <c r="Q1415" s="11">
        <f t="shared" si="68"/>
        <v>42360.437152777777</v>
      </c>
    </row>
    <row r="1416" spans="1:17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s="8">
        <f t="shared" si="66"/>
        <v>-499</v>
      </c>
      <c r="G1416" t="s">
        <v>8220</v>
      </c>
      <c r="H1416" t="s">
        <v>8223</v>
      </c>
      <c r="I1416" t="s">
        <v>8245</v>
      </c>
      <c r="J1416">
        <v>1483423467</v>
      </c>
      <c r="K1416">
        <v>1480831467</v>
      </c>
      <c r="L1416" t="b">
        <v>0</v>
      </c>
      <c r="M1416">
        <v>1</v>
      </c>
      <c r="N1416" t="b">
        <v>0</v>
      </c>
      <c r="O1416" t="s">
        <v>8285</v>
      </c>
      <c r="P1416">
        <f t="shared" si="67"/>
        <v>2016</v>
      </c>
      <c r="Q1416" s="11">
        <f t="shared" si="68"/>
        <v>42708.25309027778</v>
      </c>
    </row>
    <row r="1417" spans="1:17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s="8">
        <f t="shared" si="66"/>
        <v>-3600</v>
      </c>
      <c r="G1417" t="s">
        <v>8220</v>
      </c>
      <c r="H1417" t="s">
        <v>8223</v>
      </c>
      <c r="I1417" t="s">
        <v>8245</v>
      </c>
      <c r="J1417">
        <v>1439741591</v>
      </c>
      <c r="K1417">
        <v>1436285591</v>
      </c>
      <c r="L1417" t="b">
        <v>0</v>
      </c>
      <c r="M1417">
        <v>9</v>
      </c>
      <c r="N1417" t="b">
        <v>0</v>
      </c>
      <c r="O1417" t="s">
        <v>8285</v>
      </c>
      <c r="P1417">
        <f t="shared" si="67"/>
        <v>2015</v>
      </c>
      <c r="Q1417" s="11">
        <f t="shared" si="68"/>
        <v>42192.675821759258</v>
      </c>
    </row>
    <row r="1418" spans="1:17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s="8">
        <f t="shared" si="66"/>
        <v>-50000</v>
      </c>
      <c r="G1418" t="s">
        <v>8220</v>
      </c>
      <c r="H1418" t="s">
        <v>8223</v>
      </c>
      <c r="I1418" t="s">
        <v>8245</v>
      </c>
      <c r="J1418">
        <v>1448147619</v>
      </c>
      <c r="K1418">
        <v>1445552019</v>
      </c>
      <c r="L1418" t="b">
        <v>0</v>
      </c>
      <c r="M1418">
        <v>0</v>
      </c>
      <c r="N1418" t="b">
        <v>0</v>
      </c>
      <c r="O1418" t="s">
        <v>8285</v>
      </c>
      <c r="P1418">
        <f t="shared" si="67"/>
        <v>2015</v>
      </c>
      <c r="Q1418" s="11">
        <f t="shared" si="68"/>
        <v>42299.926145833335</v>
      </c>
    </row>
    <row r="1419" spans="1:17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s="8">
        <f t="shared" si="66"/>
        <v>-4445</v>
      </c>
      <c r="G1419" t="s">
        <v>8220</v>
      </c>
      <c r="H1419" t="s">
        <v>8223</v>
      </c>
      <c r="I1419" t="s">
        <v>8245</v>
      </c>
      <c r="J1419">
        <v>1442315460</v>
      </c>
      <c r="K1419">
        <v>1439696174</v>
      </c>
      <c r="L1419" t="b">
        <v>0</v>
      </c>
      <c r="M1419">
        <v>2</v>
      </c>
      <c r="N1419" t="b">
        <v>0</v>
      </c>
      <c r="O1419" t="s">
        <v>8285</v>
      </c>
      <c r="P1419">
        <f t="shared" si="67"/>
        <v>2015</v>
      </c>
      <c r="Q1419" s="11">
        <f t="shared" si="68"/>
        <v>42232.15016203704</v>
      </c>
    </row>
    <row r="1420" spans="1:17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s="8">
        <f t="shared" si="66"/>
        <v>-2994</v>
      </c>
      <c r="G1420" t="s">
        <v>8220</v>
      </c>
      <c r="H1420" t="s">
        <v>8226</v>
      </c>
      <c r="I1420" t="s">
        <v>8248</v>
      </c>
      <c r="J1420">
        <v>1456397834</v>
      </c>
      <c r="K1420">
        <v>1453805834</v>
      </c>
      <c r="L1420" t="b">
        <v>0</v>
      </c>
      <c r="M1420">
        <v>1</v>
      </c>
      <c r="N1420" t="b">
        <v>0</v>
      </c>
      <c r="O1420" t="s">
        <v>8285</v>
      </c>
      <c r="P1420">
        <f t="shared" si="67"/>
        <v>2016</v>
      </c>
      <c r="Q1420" s="11">
        <f t="shared" si="68"/>
        <v>42395.456412037034</v>
      </c>
    </row>
    <row r="1421" spans="1:17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s="8">
        <f t="shared" si="66"/>
        <v>-5855</v>
      </c>
      <c r="G1421" t="s">
        <v>8220</v>
      </c>
      <c r="H1421" t="s">
        <v>8223</v>
      </c>
      <c r="I1421" t="s">
        <v>8245</v>
      </c>
      <c r="J1421">
        <v>1476010619</v>
      </c>
      <c r="K1421">
        <v>1473418619</v>
      </c>
      <c r="L1421" t="b">
        <v>0</v>
      </c>
      <c r="M1421">
        <v>10</v>
      </c>
      <c r="N1421" t="b">
        <v>0</v>
      </c>
      <c r="O1421" t="s">
        <v>8285</v>
      </c>
      <c r="P1421">
        <f t="shared" si="67"/>
        <v>2016</v>
      </c>
      <c r="Q1421" s="11">
        <f t="shared" si="68"/>
        <v>42622.456238425926</v>
      </c>
    </row>
    <row r="1422" spans="1:17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s="8">
        <f t="shared" si="66"/>
        <v>-107</v>
      </c>
      <c r="G1422" t="s">
        <v>8220</v>
      </c>
      <c r="H1422" t="s">
        <v>8223</v>
      </c>
      <c r="I1422" t="s">
        <v>8245</v>
      </c>
      <c r="J1422">
        <v>1467129686</v>
      </c>
      <c r="K1422">
        <v>1464969686</v>
      </c>
      <c r="L1422" t="b">
        <v>0</v>
      </c>
      <c r="M1422">
        <v>3</v>
      </c>
      <c r="N1422" t="b">
        <v>0</v>
      </c>
      <c r="O1422" t="s">
        <v>8285</v>
      </c>
      <c r="P1422">
        <f t="shared" si="67"/>
        <v>2016</v>
      </c>
      <c r="Q1422" s="11">
        <f t="shared" si="68"/>
        <v>42524.667662037042</v>
      </c>
    </row>
    <row r="1423" spans="1:17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s="8">
        <f t="shared" si="66"/>
        <v>-199800</v>
      </c>
      <c r="G1423" t="s">
        <v>8220</v>
      </c>
      <c r="H1423" t="s">
        <v>8234</v>
      </c>
      <c r="I1423" t="s">
        <v>8254</v>
      </c>
      <c r="J1423">
        <v>1423432709</v>
      </c>
      <c r="K1423">
        <v>1420840709</v>
      </c>
      <c r="L1423" t="b">
        <v>0</v>
      </c>
      <c r="M1423">
        <v>2</v>
      </c>
      <c r="N1423" t="b">
        <v>0</v>
      </c>
      <c r="O1423" t="s">
        <v>8285</v>
      </c>
      <c r="P1423">
        <f t="shared" si="67"/>
        <v>2015</v>
      </c>
      <c r="Q1423" s="11">
        <f t="shared" si="68"/>
        <v>42013.915613425925</v>
      </c>
    </row>
    <row r="1424" spans="1:17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s="8">
        <f t="shared" si="66"/>
        <v>-24974</v>
      </c>
      <c r="G1424" t="s">
        <v>8220</v>
      </c>
      <c r="H1424" t="s">
        <v>8227</v>
      </c>
      <c r="I1424" t="s">
        <v>8249</v>
      </c>
      <c r="J1424">
        <v>1474436704</v>
      </c>
      <c r="K1424">
        <v>1471844704</v>
      </c>
      <c r="L1424" t="b">
        <v>0</v>
      </c>
      <c r="M1424">
        <v>2</v>
      </c>
      <c r="N1424" t="b">
        <v>0</v>
      </c>
      <c r="O1424" t="s">
        <v>8285</v>
      </c>
      <c r="P1424">
        <f t="shared" si="67"/>
        <v>2016</v>
      </c>
      <c r="Q1424" s="11">
        <f t="shared" si="68"/>
        <v>42604.239629629628</v>
      </c>
    </row>
    <row r="1425" spans="1:17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s="8">
        <f t="shared" si="66"/>
        <v>-29900</v>
      </c>
      <c r="G1425" t="s">
        <v>8220</v>
      </c>
      <c r="H1425" t="s">
        <v>8225</v>
      </c>
      <c r="I1425" t="s">
        <v>8247</v>
      </c>
      <c r="J1425">
        <v>1451637531</v>
      </c>
      <c r="K1425">
        <v>1449045531</v>
      </c>
      <c r="L1425" t="b">
        <v>0</v>
      </c>
      <c r="M1425">
        <v>1</v>
      </c>
      <c r="N1425" t="b">
        <v>0</v>
      </c>
      <c r="O1425" t="s">
        <v>8285</v>
      </c>
      <c r="P1425">
        <f t="shared" si="67"/>
        <v>2015</v>
      </c>
      <c r="Q1425" s="11">
        <f t="shared" si="68"/>
        <v>42340.360312500001</v>
      </c>
    </row>
    <row r="1426" spans="1:17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s="8">
        <f t="shared" si="66"/>
        <v>-5973</v>
      </c>
      <c r="G1426" t="s">
        <v>8220</v>
      </c>
      <c r="H1426" t="s">
        <v>8223</v>
      </c>
      <c r="I1426" t="s">
        <v>8245</v>
      </c>
      <c r="J1426">
        <v>1479233602</v>
      </c>
      <c r="K1426">
        <v>1478106802</v>
      </c>
      <c r="L1426" t="b">
        <v>0</v>
      </c>
      <c r="M1426">
        <v>14</v>
      </c>
      <c r="N1426" t="b">
        <v>0</v>
      </c>
      <c r="O1426" t="s">
        <v>8285</v>
      </c>
      <c r="P1426">
        <f t="shared" si="67"/>
        <v>2016</v>
      </c>
      <c r="Q1426" s="11">
        <f t="shared" si="68"/>
        <v>42676.717615740738</v>
      </c>
    </row>
    <row r="1427" spans="1:17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s="8">
        <f t="shared" si="66"/>
        <v>-13000</v>
      </c>
      <c r="G1427" t="s">
        <v>8220</v>
      </c>
      <c r="H1427" t="s">
        <v>8223</v>
      </c>
      <c r="I1427" t="s">
        <v>8245</v>
      </c>
      <c r="J1427">
        <v>1430276959</v>
      </c>
      <c r="K1427">
        <v>1427684959</v>
      </c>
      <c r="L1427" t="b">
        <v>0</v>
      </c>
      <c r="M1427">
        <v>0</v>
      </c>
      <c r="N1427" t="b">
        <v>0</v>
      </c>
      <c r="O1427" t="s">
        <v>8285</v>
      </c>
      <c r="P1427">
        <f t="shared" si="67"/>
        <v>2015</v>
      </c>
      <c r="Q1427" s="11">
        <f t="shared" si="68"/>
        <v>42093.131469907406</v>
      </c>
    </row>
    <row r="1428" spans="1:17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s="8">
        <f t="shared" si="66"/>
        <v>-1000</v>
      </c>
      <c r="G1428" t="s">
        <v>8220</v>
      </c>
      <c r="H1428" t="s">
        <v>8235</v>
      </c>
      <c r="I1428" t="s">
        <v>8248</v>
      </c>
      <c r="J1428">
        <v>1440408120</v>
      </c>
      <c r="K1428">
        <v>1435224120</v>
      </c>
      <c r="L1428" t="b">
        <v>0</v>
      </c>
      <c r="M1428">
        <v>0</v>
      </c>
      <c r="N1428" t="b">
        <v>0</v>
      </c>
      <c r="O1428" t="s">
        <v>8285</v>
      </c>
      <c r="P1428">
        <f t="shared" si="67"/>
        <v>2015</v>
      </c>
      <c r="Q1428" s="11">
        <f t="shared" si="68"/>
        <v>42180.390277777777</v>
      </c>
    </row>
    <row r="1429" spans="1:17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s="8">
        <f t="shared" si="66"/>
        <v>-4581</v>
      </c>
      <c r="G1429" t="s">
        <v>8220</v>
      </c>
      <c r="H1429" t="s">
        <v>8235</v>
      </c>
      <c r="I1429" t="s">
        <v>8248</v>
      </c>
      <c r="J1429">
        <v>1474230385</v>
      </c>
      <c r="K1429">
        <v>1471638385</v>
      </c>
      <c r="L1429" t="b">
        <v>0</v>
      </c>
      <c r="M1429">
        <v>4</v>
      </c>
      <c r="N1429" t="b">
        <v>0</v>
      </c>
      <c r="O1429" t="s">
        <v>8285</v>
      </c>
      <c r="P1429">
        <f t="shared" si="67"/>
        <v>2016</v>
      </c>
      <c r="Q1429" s="11">
        <f t="shared" si="68"/>
        <v>42601.851678240739</v>
      </c>
    </row>
    <row r="1430" spans="1:17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s="8">
        <f t="shared" si="66"/>
        <v>-955</v>
      </c>
      <c r="G1430" t="s">
        <v>8220</v>
      </c>
      <c r="H1430" t="s">
        <v>8226</v>
      </c>
      <c r="I1430" t="s">
        <v>8248</v>
      </c>
      <c r="J1430">
        <v>1459584417</v>
      </c>
      <c r="K1430">
        <v>1456996017</v>
      </c>
      <c r="L1430" t="b">
        <v>0</v>
      </c>
      <c r="M1430">
        <v>3</v>
      </c>
      <c r="N1430" t="b">
        <v>0</v>
      </c>
      <c r="O1430" t="s">
        <v>8285</v>
      </c>
      <c r="P1430">
        <f t="shared" si="67"/>
        <v>2016</v>
      </c>
      <c r="Q1430" s="11">
        <f t="shared" si="68"/>
        <v>42432.379826388889</v>
      </c>
    </row>
    <row r="1431" spans="1:17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s="8">
        <f t="shared" si="66"/>
        <v>-10000</v>
      </c>
      <c r="G1431" t="s">
        <v>8220</v>
      </c>
      <c r="H1431" t="s">
        <v>8223</v>
      </c>
      <c r="I1431" t="s">
        <v>8245</v>
      </c>
      <c r="J1431">
        <v>1428629242</v>
      </c>
      <c r="K1431">
        <v>1426037242</v>
      </c>
      <c r="L1431" t="b">
        <v>0</v>
      </c>
      <c r="M1431">
        <v>0</v>
      </c>
      <c r="N1431" t="b">
        <v>0</v>
      </c>
      <c r="O1431" t="s">
        <v>8285</v>
      </c>
      <c r="P1431">
        <f t="shared" si="67"/>
        <v>2015</v>
      </c>
      <c r="Q1431" s="11">
        <f t="shared" si="68"/>
        <v>42074.060671296291</v>
      </c>
    </row>
    <row r="1432" spans="1:17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s="8">
        <f t="shared" si="66"/>
        <v>-4597</v>
      </c>
      <c r="G1432" t="s">
        <v>8220</v>
      </c>
      <c r="H1432" t="s">
        <v>8223</v>
      </c>
      <c r="I1432" t="s">
        <v>8245</v>
      </c>
      <c r="J1432">
        <v>1419017488</v>
      </c>
      <c r="K1432">
        <v>1416339088</v>
      </c>
      <c r="L1432" t="b">
        <v>0</v>
      </c>
      <c r="M1432">
        <v>5</v>
      </c>
      <c r="N1432" t="b">
        <v>0</v>
      </c>
      <c r="O1432" t="s">
        <v>8285</v>
      </c>
      <c r="P1432">
        <f t="shared" si="67"/>
        <v>2014</v>
      </c>
      <c r="Q1432" s="11">
        <f t="shared" si="68"/>
        <v>41961.813518518517</v>
      </c>
    </row>
    <row r="1433" spans="1:17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s="8">
        <f t="shared" si="66"/>
        <v>-11569</v>
      </c>
      <c r="G1433" t="s">
        <v>8220</v>
      </c>
      <c r="H1433" t="s">
        <v>8223</v>
      </c>
      <c r="I1433" t="s">
        <v>8245</v>
      </c>
      <c r="J1433">
        <v>1448517816</v>
      </c>
      <c r="K1433">
        <v>1445922216</v>
      </c>
      <c r="L1433" t="b">
        <v>0</v>
      </c>
      <c r="M1433">
        <v>47</v>
      </c>
      <c r="N1433" t="b">
        <v>0</v>
      </c>
      <c r="O1433" t="s">
        <v>8285</v>
      </c>
      <c r="P1433">
        <f t="shared" si="67"/>
        <v>2015</v>
      </c>
      <c r="Q1433" s="11">
        <f t="shared" si="68"/>
        <v>42304.210833333331</v>
      </c>
    </row>
    <row r="1434" spans="1:17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s="8">
        <f t="shared" si="66"/>
        <v>-40000</v>
      </c>
      <c r="G1434" t="s">
        <v>8220</v>
      </c>
      <c r="H1434" t="s">
        <v>8223</v>
      </c>
      <c r="I1434" t="s">
        <v>8245</v>
      </c>
      <c r="J1434">
        <v>1437417828</v>
      </c>
      <c r="K1434">
        <v>1434825828</v>
      </c>
      <c r="L1434" t="b">
        <v>0</v>
      </c>
      <c r="M1434">
        <v>0</v>
      </c>
      <c r="N1434" t="b">
        <v>0</v>
      </c>
      <c r="O1434" t="s">
        <v>8285</v>
      </c>
      <c r="P1434">
        <f t="shared" si="67"/>
        <v>2015</v>
      </c>
      <c r="Q1434" s="11">
        <f t="shared" si="68"/>
        <v>42175.780416666668</v>
      </c>
    </row>
    <row r="1435" spans="1:17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s="8">
        <f t="shared" si="66"/>
        <v>-11195</v>
      </c>
      <c r="G1435" t="s">
        <v>8220</v>
      </c>
      <c r="H1435" t="s">
        <v>8236</v>
      </c>
      <c r="I1435" t="s">
        <v>8248</v>
      </c>
      <c r="J1435">
        <v>1481367600</v>
      </c>
      <c r="K1435">
        <v>1477839675</v>
      </c>
      <c r="L1435" t="b">
        <v>0</v>
      </c>
      <c r="M1435">
        <v>10</v>
      </c>
      <c r="N1435" t="b">
        <v>0</v>
      </c>
      <c r="O1435" t="s">
        <v>8285</v>
      </c>
      <c r="P1435">
        <f t="shared" si="67"/>
        <v>2016</v>
      </c>
      <c r="Q1435" s="11">
        <f t="shared" si="68"/>
        <v>42673.625868055555</v>
      </c>
    </row>
    <row r="1436" spans="1:17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s="8">
        <f t="shared" si="66"/>
        <v>-73810</v>
      </c>
      <c r="G1436" t="s">
        <v>8220</v>
      </c>
      <c r="H1436" t="s">
        <v>8231</v>
      </c>
      <c r="I1436" t="s">
        <v>8252</v>
      </c>
      <c r="J1436">
        <v>1433775600</v>
      </c>
      <c r="K1436">
        <v>1431973478</v>
      </c>
      <c r="L1436" t="b">
        <v>0</v>
      </c>
      <c r="M1436">
        <v>11</v>
      </c>
      <c r="N1436" t="b">
        <v>0</v>
      </c>
      <c r="O1436" t="s">
        <v>8285</v>
      </c>
      <c r="P1436">
        <f t="shared" si="67"/>
        <v>2015</v>
      </c>
      <c r="Q1436" s="11">
        <f t="shared" si="68"/>
        <v>42142.767106481479</v>
      </c>
    </row>
    <row r="1437" spans="1:17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s="8">
        <f t="shared" si="66"/>
        <v>-14985</v>
      </c>
      <c r="G1437" t="s">
        <v>8220</v>
      </c>
      <c r="H1437" t="s">
        <v>8236</v>
      </c>
      <c r="I1437" t="s">
        <v>8248</v>
      </c>
      <c r="J1437">
        <v>1444589020</v>
      </c>
      <c r="K1437">
        <v>1441997020</v>
      </c>
      <c r="L1437" t="b">
        <v>0</v>
      </c>
      <c r="M1437">
        <v>2</v>
      </c>
      <c r="N1437" t="b">
        <v>0</v>
      </c>
      <c r="O1437" t="s">
        <v>8285</v>
      </c>
      <c r="P1437">
        <f t="shared" si="67"/>
        <v>2015</v>
      </c>
      <c r="Q1437" s="11">
        <f t="shared" si="68"/>
        <v>42258.780324074076</v>
      </c>
    </row>
    <row r="1438" spans="1:17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s="8">
        <f t="shared" si="66"/>
        <v>-9923</v>
      </c>
      <c r="G1438" t="s">
        <v>8220</v>
      </c>
      <c r="H1438" t="s">
        <v>8235</v>
      </c>
      <c r="I1438" t="s">
        <v>8248</v>
      </c>
      <c r="J1438">
        <v>1456043057</v>
      </c>
      <c r="K1438">
        <v>1453451057</v>
      </c>
      <c r="L1438" t="b">
        <v>0</v>
      </c>
      <c r="M1438">
        <v>2</v>
      </c>
      <c r="N1438" t="b">
        <v>0</v>
      </c>
      <c r="O1438" t="s">
        <v>8285</v>
      </c>
      <c r="P1438">
        <f t="shared" si="67"/>
        <v>2016</v>
      </c>
      <c r="Q1438" s="11">
        <f t="shared" si="68"/>
        <v>42391.35019675926</v>
      </c>
    </row>
    <row r="1439" spans="1:17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s="8">
        <f t="shared" si="66"/>
        <v>-2193</v>
      </c>
      <c r="G1439" t="s">
        <v>8220</v>
      </c>
      <c r="H1439" t="s">
        <v>8223</v>
      </c>
      <c r="I1439" t="s">
        <v>8245</v>
      </c>
      <c r="J1439">
        <v>1405227540</v>
      </c>
      <c r="K1439">
        <v>1402058739</v>
      </c>
      <c r="L1439" t="b">
        <v>0</v>
      </c>
      <c r="M1439">
        <v>22</v>
      </c>
      <c r="N1439" t="b">
        <v>0</v>
      </c>
      <c r="O1439" t="s">
        <v>8285</v>
      </c>
      <c r="P1439">
        <f t="shared" si="67"/>
        <v>2014</v>
      </c>
      <c r="Q1439" s="11">
        <f t="shared" si="68"/>
        <v>41796.531701388885</v>
      </c>
    </row>
    <row r="1440" spans="1:17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s="8">
        <f t="shared" si="66"/>
        <v>-19400</v>
      </c>
      <c r="G1440" t="s">
        <v>8220</v>
      </c>
      <c r="H1440" t="s">
        <v>8231</v>
      </c>
      <c r="I1440" t="s">
        <v>8252</v>
      </c>
      <c r="J1440">
        <v>1461765300</v>
      </c>
      <c r="K1440">
        <v>1459198499</v>
      </c>
      <c r="L1440" t="b">
        <v>0</v>
      </c>
      <c r="M1440">
        <v>8</v>
      </c>
      <c r="N1440" t="b">
        <v>0</v>
      </c>
      <c r="O1440" t="s">
        <v>8285</v>
      </c>
      <c r="P1440">
        <f t="shared" si="67"/>
        <v>2016</v>
      </c>
      <c r="Q1440" s="11">
        <f t="shared" si="68"/>
        <v>42457.871516203704</v>
      </c>
    </row>
    <row r="1441" spans="1:17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s="8">
        <f t="shared" si="66"/>
        <v>-2545</v>
      </c>
      <c r="G1441" t="s">
        <v>8220</v>
      </c>
      <c r="H1441" t="s">
        <v>8228</v>
      </c>
      <c r="I1441" t="s">
        <v>8250</v>
      </c>
      <c r="J1441">
        <v>1425758101</v>
      </c>
      <c r="K1441">
        <v>1423166101</v>
      </c>
      <c r="L1441" t="b">
        <v>0</v>
      </c>
      <c r="M1441">
        <v>6</v>
      </c>
      <c r="N1441" t="b">
        <v>0</v>
      </c>
      <c r="O1441" t="s">
        <v>8285</v>
      </c>
      <c r="P1441">
        <f t="shared" si="67"/>
        <v>2015</v>
      </c>
      <c r="Q1441" s="11">
        <f t="shared" si="68"/>
        <v>42040.829872685179</v>
      </c>
    </row>
    <row r="1442" spans="1:17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s="8">
        <f t="shared" si="66"/>
        <v>-12999</v>
      </c>
      <c r="G1442" t="s">
        <v>8220</v>
      </c>
      <c r="H1442" t="s">
        <v>8236</v>
      </c>
      <c r="I1442" t="s">
        <v>8248</v>
      </c>
      <c r="J1442">
        <v>1464285463</v>
      </c>
      <c r="K1442">
        <v>1461693463</v>
      </c>
      <c r="L1442" t="b">
        <v>0</v>
      </c>
      <c r="M1442">
        <v>1</v>
      </c>
      <c r="N1442" t="b">
        <v>0</v>
      </c>
      <c r="O1442" t="s">
        <v>8285</v>
      </c>
      <c r="P1442">
        <f t="shared" si="67"/>
        <v>2016</v>
      </c>
      <c r="Q1442" s="11">
        <f t="shared" si="68"/>
        <v>42486.748414351852</v>
      </c>
    </row>
    <row r="1443" spans="1:17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s="8">
        <f t="shared" si="66"/>
        <v>-177980</v>
      </c>
      <c r="G1443" t="s">
        <v>8220</v>
      </c>
      <c r="H1443" t="s">
        <v>8224</v>
      </c>
      <c r="I1443" t="s">
        <v>8246</v>
      </c>
      <c r="J1443">
        <v>1441995769</v>
      </c>
      <c r="K1443">
        <v>1436811769</v>
      </c>
      <c r="L1443" t="b">
        <v>0</v>
      </c>
      <c r="M1443">
        <v>3</v>
      </c>
      <c r="N1443" t="b">
        <v>0</v>
      </c>
      <c r="O1443" t="s">
        <v>8285</v>
      </c>
      <c r="P1443">
        <f t="shared" si="67"/>
        <v>2015</v>
      </c>
      <c r="Q1443" s="11">
        <f t="shared" si="68"/>
        <v>42198.765844907408</v>
      </c>
    </row>
    <row r="1444" spans="1:17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s="8">
        <f t="shared" si="66"/>
        <v>-1500</v>
      </c>
      <c r="G1444" t="s">
        <v>8220</v>
      </c>
      <c r="H1444" t="s">
        <v>8223</v>
      </c>
      <c r="I1444" t="s">
        <v>8245</v>
      </c>
      <c r="J1444">
        <v>1464190158</v>
      </c>
      <c r="K1444">
        <v>1461598158</v>
      </c>
      <c r="L1444" t="b">
        <v>0</v>
      </c>
      <c r="M1444">
        <v>0</v>
      </c>
      <c r="N1444" t="b">
        <v>0</v>
      </c>
      <c r="O1444" t="s">
        <v>8285</v>
      </c>
      <c r="P1444">
        <f t="shared" si="67"/>
        <v>2016</v>
      </c>
      <c r="Q1444" s="11">
        <f t="shared" si="68"/>
        <v>42485.64534722222</v>
      </c>
    </row>
    <row r="1445" spans="1:17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s="8">
        <f t="shared" si="66"/>
        <v>-13000</v>
      </c>
      <c r="G1445" t="s">
        <v>8220</v>
      </c>
      <c r="H1445" t="s">
        <v>8229</v>
      </c>
      <c r="I1445" t="s">
        <v>8248</v>
      </c>
      <c r="J1445">
        <v>1483395209</v>
      </c>
      <c r="K1445">
        <v>1480803209</v>
      </c>
      <c r="L1445" t="b">
        <v>0</v>
      </c>
      <c r="M1445">
        <v>0</v>
      </c>
      <c r="N1445" t="b">
        <v>0</v>
      </c>
      <c r="O1445" t="s">
        <v>8285</v>
      </c>
      <c r="P1445">
        <f t="shared" si="67"/>
        <v>2016</v>
      </c>
      <c r="Q1445" s="11">
        <f t="shared" si="68"/>
        <v>42707.926030092596</v>
      </c>
    </row>
    <row r="1446" spans="1:17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s="8">
        <f t="shared" si="66"/>
        <v>-4950</v>
      </c>
      <c r="G1446" t="s">
        <v>8220</v>
      </c>
      <c r="H1446" t="s">
        <v>8235</v>
      </c>
      <c r="I1446" t="s">
        <v>8248</v>
      </c>
      <c r="J1446">
        <v>1442091462</v>
      </c>
      <c r="K1446">
        <v>1436907462</v>
      </c>
      <c r="L1446" t="b">
        <v>0</v>
      </c>
      <c r="M1446">
        <v>0</v>
      </c>
      <c r="N1446" t="b">
        <v>0</v>
      </c>
      <c r="O1446" t="s">
        <v>8285</v>
      </c>
      <c r="P1446">
        <f t="shared" si="67"/>
        <v>2015</v>
      </c>
      <c r="Q1446" s="11">
        <f t="shared" si="68"/>
        <v>42199.873402777783</v>
      </c>
    </row>
    <row r="1447" spans="1:17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s="8">
        <f t="shared" si="66"/>
        <v>-130000</v>
      </c>
      <c r="G1447" t="s">
        <v>8220</v>
      </c>
      <c r="H1447" t="s">
        <v>8235</v>
      </c>
      <c r="I1447" t="s">
        <v>8248</v>
      </c>
      <c r="J1447">
        <v>1434286855</v>
      </c>
      <c r="K1447">
        <v>1431694855</v>
      </c>
      <c r="L1447" t="b">
        <v>0</v>
      </c>
      <c r="M1447">
        <v>0</v>
      </c>
      <c r="N1447" t="b">
        <v>0</v>
      </c>
      <c r="O1447" t="s">
        <v>8285</v>
      </c>
      <c r="P1447">
        <f t="shared" si="67"/>
        <v>2015</v>
      </c>
      <c r="Q1447" s="11">
        <f t="shared" si="68"/>
        <v>42139.542303240742</v>
      </c>
    </row>
    <row r="1448" spans="1:17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s="8">
        <f t="shared" si="66"/>
        <v>-900</v>
      </c>
      <c r="G1448" t="s">
        <v>8220</v>
      </c>
      <c r="H1448" t="s">
        <v>8236</v>
      </c>
      <c r="I1448" t="s">
        <v>8248</v>
      </c>
      <c r="J1448">
        <v>1461235478</v>
      </c>
      <c r="K1448">
        <v>1459507478</v>
      </c>
      <c r="L1448" t="b">
        <v>0</v>
      </c>
      <c r="M1448">
        <v>0</v>
      </c>
      <c r="N1448" t="b">
        <v>0</v>
      </c>
      <c r="O1448" t="s">
        <v>8285</v>
      </c>
      <c r="P1448">
        <f t="shared" si="67"/>
        <v>2016</v>
      </c>
      <c r="Q1448" s="11">
        <f t="shared" si="68"/>
        <v>42461.447662037041</v>
      </c>
    </row>
    <row r="1449" spans="1:17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s="8">
        <f t="shared" si="66"/>
        <v>-499925</v>
      </c>
      <c r="G1449" t="s">
        <v>8220</v>
      </c>
      <c r="H1449" t="s">
        <v>8223</v>
      </c>
      <c r="I1449" t="s">
        <v>8245</v>
      </c>
      <c r="J1449">
        <v>1467999134</v>
      </c>
      <c r="K1449">
        <v>1465407134</v>
      </c>
      <c r="L1449" t="b">
        <v>0</v>
      </c>
      <c r="M1449">
        <v>3</v>
      </c>
      <c r="N1449" t="b">
        <v>0</v>
      </c>
      <c r="O1449" t="s">
        <v>8285</v>
      </c>
      <c r="P1449">
        <f t="shared" si="67"/>
        <v>2016</v>
      </c>
      <c r="Q1449" s="11">
        <f t="shared" si="68"/>
        <v>42529.730717592596</v>
      </c>
    </row>
    <row r="1450" spans="1:17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s="8">
        <f t="shared" si="66"/>
        <v>-200000</v>
      </c>
      <c r="G1450" t="s">
        <v>8220</v>
      </c>
      <c r="H1450" t="s">
        <v>8225</v>
      </c>
      <c r="I1450" t="s">
        <v>8247</v>
      </c>
      <c r="J1450">
        <v>1432272300</v>
      </c>
      <c r="K1450">
        <v>1429655318</v>
      </c>
      <c r="L1450" t="b">
        <v>0</v>
      </c>
      <c r="M1450">
        <v>0</v>
      </c>
      <c r="N1450" t="b">
        <v>0</v>
      </c>
      <c r="O1450" t="s">
        <v>8285</v>
      </c>
      <c r="P1450">
        <f t="shared" si="67"/>
        <v>2015</v>
      </c>
      <c r="Q1450" s="11">
        <f t="shared" si="68"/>
        <v>42115.936550925922</v>
      </c>
    </row>
    <row r="1451" spans="1:17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s="8">
        <f t="shared" si="66"/>
        <v>-8888</v>
      </c>
      <c r="G1451" t="s">
        <v>8220</v>
      </c>
      <c r="H1451" t="s">
        <v>8223</v>
      </c>
      <c r="I1451" t="s">
        <v>8245</v>
      </c>
      <c r="J1451">
        <v>1431286105</v>
      </c>
      <c r="K1451">
        <v>1427138905</v>
      </c>
      <c r="L1451" t="b">
        <v>0</v>
      </c>
      <c r="M1451">
        <v>0</v>
      </c>
      <c r="N1451" t="b">
        <v>0</v>
      </c>
      <c r="O1451" t="s">
        <v>8285</v>
      </c>
      <c r="P1451">
        <f t="shared" si="67"/>
        <v>2015</v>
      </c>
      <c r="Q1451" s="11">
        <f t="shared" si="68"/>
        <v>42086.811400462961</v>
      </c>
    </row>
    <row r="1452" spans="1:17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s="8">
        <f t="shared" si="66"/>
        <v>-99999</v>
      </c>
      <c r="G1452" t="s">
        <v>8220</v>
      </c>
      <c r="H1452" t="s">
        <v>8223</v>
      </c>
      <c r="I1452" t="s">
        <v>8245</v>
      </c>
      <c r="J1452">
        <v>1455941197</v>
      </c>
      <c r="K1452">
        <v>1453349197</v>
      </c>
      <c r="L1452" t="b">
        <v>0</v>
      </c>
      <c r="M1452">
        <v>1</v>
      </c>
      <c r="N1452" t="b">
        <v>0</v>
      </c>
      <c r="O1452" t="s">
        <v>8285</v>
      </c>
      <c r="P1452">
        <f t="shared" si="67"/>
        <v>2016</v>
      </c>
      <c r="Q1452" s="11">
        <f t="shared" si="68"/>
        <v>42390.171261574069</v>
      </c>
    </row>
    <row r="1453" spans="1:17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s="8">
        <f t="shared" si="66"/>
        <v>-18948</v>
      </c>
      <c r="G1453" t="s">
        <v>8219</v>
      </c>
      <c r="H1453" t="s">
        <v>8223</v>
      </c>
      <c r="I1453" t="s">
        <v>8245</v>
      </c>
      <c r="J1453">
        <v>1416355259</v>
      </c>
      <c r="K1453">
        <v>1413759659</v>
      </c>
      <c r="L1453" t="b">
        <v>0</v>
      </c>
      <c r="M1453">
        <v>2</v>
      </c>
      <c r="N1453" t="b">
        <v>0</v>
      </c>
      <c r="O1453" t="s">
        <v>8285</v>
      </c>
      <c r="P1453">
        <f t="shared" si="67"/>
        <v>2014</v>
      </c>
      <c r="Q1453" s="11">
        <f t="shared" si="68"/>
        <v>41931.959016203706</v>
      </c>
    </row>
    <row r="1454" spans="1:17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s="8">
        <f t="shared" si="66"/>
        <v>-14000</v>
      </c>
      <c r="G1454" t="s">
        <v>8219</v>
      </c>
      <c r="H1454" t="s">
        <v>8223</v>
      </c>
      <c r="I1454" t="s">
        <v>8245</v>
      </c>
      <c r="J1454">
        <v>1406566363</v>
      </c>
      <c r="K1454">
        <v>1403974363</v>
      </c>
      <c r="L1454" t="b">
        <v>0</v>
      </c>
      <c r="M1454">
        <v>0</v>
      </c>
      <c r="N1454" t="b">
        <v>0</v>
      </c>
      <c r="O1454" t="s">
        <v>8285</v>
      </c>
      <c r="P1454">
        <f t="shared" si="67"/>
        <v>2014</v>
      </c>
      <c r="Q1454" s="11">
        <f t="shared" si="68"/>
        <v>41818.703275462962</v>
      </c>
    </row>
    <row r="1455" spans="1:17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s="8">
        <f t="shared" si="66"/>
        <v>-25000</v>
      </c>
      <c r="G1455" t="s">
        <v>8219</v>
      </c>
      <c r="H1455" t="s">
        <v>8229</v>
      </c>
      <c r="I1455" t="s">
        <v>8248</v>
      </c>
      <c r="J1455">
        <v>1492270947</v>
      </c>
      <c r="K1455">
        <v>1488386547</v>
      </c>
      <c r="L1455" t="b">
        <v>0</v>
      </c>
      <c r="M1455">
        <v>0</v>
      </c>
      <c r="N1455" t="b">
        <v>0</v>
      </c>
      <c r="O1455" t="s">
        <v>8285</v>
      </c>
      <c r="P1455">
        <f t="shared" si="67"/>
        <v>2017</v>
      </c>
      <c r="Q1455" s="11">
        <f t="shared" si="68"/>
        <v>42795.696145833332</v>
      </c>
    </row>
    <row r="1456" spans="1:17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s="8">
        <f t="shared" si="66"/>
        <v>-1735</v>
      </c>
      <c r="G1456" t="s">
        <v>8219</v>
      </c>
      <c r="H1456" t="s">
        <v>8226</v>
      </c>
      <c r="I1456" t="s">
        <v>8248</v>
      </c>
      <c r="J1456">
        <v>1461535140</v>
      </c>
      <c r="K1456">
        <v>1459716480</v>
      </c>
      <c r="L1456" t="b">
        <v>0</v>
      </c>
      <c r="M1456">
        <v>1</v>
      </c>
      <c r="N1456" t="b">
        <v>0</v>
      </c>
      <c r="O1456" t="s">
        <v>8285</v>
      </c>
      <c r="P1456">
        <f t="shared" si="67"/>
        <v>2016</v>
      </c>
      <c r="Q1456" s="11">
        <f t="shared" si="68"/>
        <v>42463.866666666669</v>
      </c>
    </row>
    <row r="1457" spans="1:17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s="8">
        <f t="shared" si="66"/>
        <v>-13425</v>
      </c>
      <c r="G1457" t="s">
        <v>8219</v>
      </c>
      <c r="H1457" t="s">
        <v>8223</v>
      </c>
      <c r="I1457" t="s">
        <v>8245</v>
      </c>
      <c r="J1457">
        <v>1409924340</v>
      </c>
      <c r="K1457">
        <v>1405181320</v>
      </c>
      <c r="L1457" t="b">
        <v>0</v>
      </c>
      <c r="M1457">
        <v>7</v>
      </c>
      <c r="N1457" t="b">
        <v>0</v>
      </c>
      <c r="O1457" t="s">
        <v>8285</v>
      </c>
      <c r="P1457">
        <f t="shared" si="67"/>
        <v>2014</v>
      </c>
      <c r="Q1457" s="11">
        <f t="shared" si="68"/>
        <v>41832.672685185185</v>
      </c>
    </row>
    <row r="1458" spans="1:17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s="8">
        <f t="shared" si="66"/>
        <v>-4855</v>
      </c>
      <c r="G1458" t="s">
        <v>8219</v>
      </c>
      <c r="H1458" t="s">
        <v>8236</v>
      </c>
      <c r="I1458" t="s">
        <v>8248</v>
      </c>
      <c r="J1458">
        <v>1483459365</v>
      </c>
      <c r="K1458">
        <v>1480867365</v>
      </c>
      <c r="L1458" t="b">
        <v>0</v>
      </c>
      <c r="M1458">
        <v>3</v>
      </c>
      <c r="N1458" t="b">
        <v>0</v>
      </c>
      <c r="O1458" t="s">
        <v>8285</v>
      </c>
      <c r="P1458">
        <f t="shared" si="67"/>
        <v>2016</v>
      </c>
      <c r="Q1458" s="11">
        <f t="shared" si="68"/>
        <v>42708.668576388889</v>
      </c>
    </row>
    <row r="1459" spans="1:17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s="8">
        <f t="shared" si="66"/>
        <v>-6000</v>
      </c>
      <c r="G1459" t="s">
        <v>8219</v>
      </c>
      <c r="H1459" t="s">
        <v>8223</v>
      </c>
      <c r="I1459" t="s">
        <v>8245</v>
      </c>
      <c r="J1459">
        <v>1447281044</v>
      </c>
      <c r="K1459">
        <v>1444685444</v>
      </c>
      <c r="L1459" t="b">
        <v>0</v>
      </c>
      <c r="M1459">
        <v>0</v>
      </c>
      <c r="N1459" t="b">
        <v>0</v>
      </c>
      <c r="O1459" t="s">
        <v>8285</v>
      </c>
      <c r="P1459">
        <f t="shared" si="67"/>
        <v>2015</v>
      </c>
      <c r="Q1459" s="11">
        <f t="shared" si="68"/>
        <v>42289.89634259259</v>
      </c>
    </row>
    <row r="1460" spans="1:17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s="8">
        <f t="shared" si="66"/>
        <v>-5000</v>
      </c>
      <c r="G1460" t="s">
        <v>8219</v>
      </c>
      <c r="H1460" t="s">
        <v>8223</v>
      </c>
      <c r="I1460" t="s">
        <v>8245</v>
      </c>
      <c r="J1460">
        <v>1407729600</v>
      </c>
      <c r="K1460">
        <v>1405097760</v>
      </c>
      <c r="L1460" t="b">
        <v>0</v>
      </c>
      <c r="M1460">
        <v>0</v>
      </c>
      <c r="N1460" t="b">
        <v>0</v>
      </c>
      <c r="O1460" t="s">
        <v>8285</v>
      </c>
      <c r="P1460">
        <f t="shared" si="67"/>
        <v>2014</v>
      </c>
      <c r="Q1460" s="11">
        <f t="shared" si="68"/>
        <v>41831.705555555556</v>
      </c>
    </row>
    <row r="1461" spans="1:17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s="8">
        <f t="shared" si="66"/>
        <v>-37000</v>
      </c>
      <c r="G1461" t="s">
        <v>8219</v>
      </c>
      <c r="H1461" t="s">
        <v>8231</v>
      </c>
      <c r="I1461" t="s">
        <v>8252</v>
      </c>
      <c r="J1461">
        <v>1449077100</v>
      </c>
      <c r="K1461">
        <v>1446612896</v>
      </c>
      <c r="L1461" t="b">
        <v>0</v>
      </c>
      <c r="M1461">
        <v>0</v>
      </c>
      <c r="N1461" t="b">
        <v>0</v>
      </c>
      <c r="O1461" t="s">
        <v>8285</v>
      </c>
      <c r="P1461">
        <f t="shared" si="67"/>
        <v>2015</v>
      </c>
      <c r="Q1461" s="11">
        <f t="shared" si="68"/>
        <v>42312.204814814817</v>
      </c>
    </row>
    <row r="1462" spans="1:17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s="8">
        <f t="shared" si="66"/>
        <v>-25000000</v>
      </c>
      <c r="G1462" t="s">
        <v>8219</v>
      </c>
      <c r="H1462" t="s">
        <v>8223</v>
      </c>
      <c r="I1462" t="s">
        <v>8245</v>
      </c>
      <c r="J1462">
        <v>1417391100</v>
      </c>
      <c r="K1462">
        <v>1412371898</v>
      </c>
      <c r="L1462" t="b">
        <v>0</v>
      </c>
      <c r="M1462">
        <v>0</v>
      </c>
      <c r="N1462" t="b">
        <v>0</v>
      </c>
      <c r="O1462" t="s">
        <v>8285</v>
      </c>
      <c r="P1462">
        <f t="shared" si="67"/>
        <v>2014</v>
      </c>
      <c r="Q1462" s="11">
        <f t="shared" si="68"/>
        <v>41915.896967592591</v>
      </c>
    </row>
    <row r="1463" spans="1:17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s="8">
        <f t="shared" si="66"/>
        <v>186.69000000000051</v>
      </c>
      <c r="G1463" t="s">
        <v>8218</v>
      </c>
      <c r="H1463" t="s">
        <v>8223</v>
      </c>
      <c r="I1463" t="s">
        <v>8245</v>
      </c>
      <c r="J1463">
        <v>1413849600</v>
      </c>
      <c r="K1463">
        <v>1410967754</v>
      </c>
      <c r="L1463" t="b">
        <v>1</v>
      </c>
      <c r="M1463">
        <v>340</v>
      </c>
      <c r="N1463" t="b">
        <v>1</v>
      </c>
      <c r="O1463" t="s">
        <v>8286</v>
      </c>
      <c r="P1463">
        <f t="shared" si="67"/>
        <v>2014</v>
      </c>
      <c r="Q1463" s="11">
        <f t="shared" si="68"/>
        <v>41899.645300925928</v>
      </c>
    </row>
    <row r="1464" spans="1:17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s="8">
        <f t="shared" si="66"/>
        <v>340.69999999999982</v>
      </c>
      <c r="G1464" t="s">
        <v>8218</v>
      </c>
      <c r="H1464" t="s">
        <v>8223</v>
      </c>
      <c r="I1464" t="s">
        <v>8245</v>
      </c>
      <c r="J1464">
        <v>1365609271</v>
      </c>
      <c r="K1464">
        <v>1363017271</v>
      </c>
      <c r="L1464" t="b">
        <v>1</v>
      </c>
      <c r="M1464">
        <v>150</v>
      </c>
      <c r="N1464" t="b">
        <v>1</v>
      </c>
      <c r="O1464" t="s">
        <v>8286</v>
      </c>
      <c r="P1464">
        <f t="shared" si="67"/>
        <v>2013</v>
      </c>
      <c r="Q1464" s="11">
        <f t="shared" si="68"/>
        <v>41344.662858796299</v>
      </c>
    </row>
    <row r="1465" spans="1:17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s="8">
        <f t="shared" si="66"/>
        <v>286</v>
      </c>
      <c r="G1465" t="s">
        <v>8218</v>
      </c>
      <c r="H1465" t="s">
        <v>8223</v>
      </c>
      <c r="I1465" t="s">
        <v>8245</v>
      </c>
      <c r="J1465">
        <v>1365367938</v>
      </c>
      <c r="K1465">
        <v>1361483538</v>
      </c>
      <c r="L1465" t="b">
        <v>1</v>
      </c>
      <c r="M1465">
        <v>25</v>
      </c>
      <c r="N1465" t="b">
        <v>1</v>
      </c>
      <c r="O1465" t="s">
        <v>8286</v>
      </c>
      <c r="P1465">
        <f t="shared" si="67"/>
        <v>2013</v>
      </c>
      <c r="Q1465" s="11">
        <f t="shared" si="68"/>
        <v>41326.911319444444</v>
      </c>
    </row>
    <row r="1466" spans="1:17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s="8">
        <f t="shared" si="66"/>
        <v>3160</v>
      </c>
      <c r="G1466" t="s">
        <v>8218</v>
      </c>
      <c r="H1466" t="s">
        <v>8223</v>
      </c>
      <c r="I1466" t="s">
        <v>8245</v>
      </c>
      <c r="J1466">
        <v>1361029958</v>
      </c>
      <c r="K1466">
        <v>1358437958</v>
      </c>
      <c r="L1466" t="b">
        <v>1</v>
      </c>
      <c r="M1466">
        <v>234</v>
      </c>
      <c r="N1466" t="b">
        <v>1</v>
      </c>
      <c r="O1466" t="s">
        <v>8286</v>
      </c>
      <c r="P1466">
        <f t="shared" si="67"/>
        <v>2013</v>
      </c>
      <c r="Q1466" s="11">
        <f t="shared" si="68"/>
        <v>41291.661550925928</v>
      </c>
    </row>
    <row r="1467" spans="1:17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s="8">
        <f t="shared" si="66"/>
        <v>106924.35</v>
      </c>
      <c r="G1467" t="s">
        <v>8218</v>
      </c>
      <c r="H1467" t="s">
        <v>8223</v>
      </c>
      <c r="I1467" t="s">
        <v>8245</v>
      </c>
      <c r="J1467">
        <v>1332385200</v>
      </c>
      <c r="K1467">
        <v>1329759452</v>
      </c>
      <c r="L1467" t="b">
        <v>1</v>
      </c>
      <c r="M1467">
        <v>2602</v>
      </c>
      <c r="N1467" t="b">
        <v>1</v>
      </c>
      <c r="O1467" t="s">
        <v>8286</v>
      </c>
      <c r="P1467">
        <f t="shared" si="67"/>
        <v>2012</v>
      </c>
      <c r="Q1467" s="11">
        <f t="shared" si="68"/>
        <v>40959.734398148146</v>
      </c>
    </row>
    <row r="1468" spans="1:17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s="8">
        <f t="shared" si="66"/>
        <v>1260.369999999999</v>
      </c>
      <c r="G1468" t="s">
        <v>8218</v>
      </c>
      <c r="H1468" t="s">
        <v>8223</v>
      </c>
      <c r="I1468" t="s">
        <v>8245</v>
      </c>
      <c r="J1468">
        <v>1452574800</v>
      </c>
      <c r="K1468">
        <v>1449029266</v>
      </c>
      <c r="L1468" t="b">
        <v>1</v>
      </c>
      <c r="M1468">
        <v>248</v>
      </c>
      <c r="N1468" t="b">
        <v>1</v>
      </c>
      <c r="O1468" t="s">
        <v>8286</v>
      </c>
      <c r="P1468">
        <f t="shared" si="67"/>
        <v>2015</v>
      </c>
      <c r="Q1468" s="11">
        <f t="shared" si="68"/>
        <v>42340.172060185185</v>
      </c>
    </row>
    <row r="1469" spans="1:17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s="8">
        <f t="shared" si="66"/>
        <v>6032</v>
      </c>
      <c r="G1469" t="s">
        <v>8218</v>
      </c>
      <c r="H1469" t="s">
        <v>8223</v>
      </c>
      <c r="I1469" t="s">
        <v>8245</v>
      </c>
      <c r="J1469">
        <v>1332699285</v>
      </c>
      <c r="K1469">
        <v>1327518885</v>
      </c>
      <c r="L1469" t="b">
        <v>1</v>
      </c>
      <c r="M1469">
        <v>600</v>
      </c>
      <c r="N1469" t="b">
        <v>1</v>
      </c>
      <c r="O1469" t="s">
        <v>8286</v>
      </c>
      <c r="P1469">
        <f t="shared" si="67"/>
        <v>2012</v>
      </c>
      <c r="Q1469" s="11">
        <f t="shared" si="68"/>
        <v>40933.80190972222</v>
      </c>
    </row>
    <row r="1470" spans="1:17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s="8">
        <f t="shared" si="66"/>
        <v>225</v>
      </c>
      <c r="G1470" t="s">
        <v>8218</v>
      </c>
      <c r="H1470" t="s">
        <v>8223</v>
      </c>
      <c r="I1470" t="s">
        <v>8245</v>
      </c>
      <c r="J1470">
        <v>1307838049</v>
      </c>
      <c r="K1470">
        <v>1302654049</v>
      </c>
      <c r="L1470" t="b">
        <v>1</v>
      </c>
      <c r="M1470">
        <v>293</v>
      </c>
      <c r="N1470" t="b">
        <v>1</v>
      </c>
      <c r="O1470" t="s">
        <v>8286</v>
      </c>
      <c r="P1470">
        <f t="shared" si="67"/>
        <v>2011</v>
      </c>
      <c r="Q1470" s="11">
        <f t="shared" si="68"/>
        <v>40646.014456018522</v>
      </c>
    </row>
    <row r="1471" spans="1:17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s="8">
        <f t="shared" si="66"/>
        <v>3728</v>
      </c>
      <c r="G1471" t="s">
        <v>8218</v>
      </c>
      <c r="H1471" t="s">
        <v>8223</v>
      </c>
      <c r="I1471" t="s">
        <v>8245</v>
      </c>
      <c r="J1471">
        <v>1360938109</v>
      </c>
      <c r="K1471">
        <v>1358346109</v>
      </c>
      <c r="L1471" t="b">
        <v>1</v>
      </c>
      <c r="M1471">
        <v>321</v>
      </c>
      <c r="N1471" t="b">
        <v>1</v>
      </c>
      <c r="O1471" t="s">
        <v>8286</v>
      </c>
      <c r="P1471">
        <f t="shared" si="67"/>
        <v>2013</v>
      </c>
      <c r="Q1471" s="11">
        <f t="shared" si="68"/>
        <v>41290.598483796297</v>
      </c>
    </row>
    <row r="1472" spans="1:17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s="8">
        <f t="shared" si="66"/>
        <v>377</v>
      </c>
      <c r="G1472" t="s">
        <v>8218</v>
      </c>
      <c r="H1472" t="s">
        <v>8223</v>
      </c>
      <c r="I1472" t="s">
        <v>8245</v>
      </c>
      <c r="J1472">
        <v>1356724263</v>
      </c>
      <c r="K1472">
        <v>1354909863</v>
      </c>
      <c r="L1472" t="b">
        <v>1</v>
      </c>
      <c r="M1472">
        <v>81</v>
      </c>
      <c r="N1472" t="b">
        <v>1</v>
      </c>
      <c r="O1472" t="s">
        <v>8286</v>
      </c>
      <c r="P1472">
        <f t="shared" si="67"/>
        <v>2012</v>
      </c>
      <c r="Q1472" s="11">
        <f t="shared" si="68"/>
        <v>41250.827118055553</v>
      </c>
    </row>
    <row r="1473" spans="1:17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s="8">
        <f t="shared" si="66"/>
        <v>1229</v>
      </c>
      <c r="G1473" t="s">
        <v>8218</v>
      </c>
      <c r="H1473" t="s">
        <v>8223</v>
      </c>
      <c r="I1473" t="s">
        <v>8245</v>
      </c>
      <c r="J1473">
        <v>1428620334</v>
      </c>
      <c r="K1473">
        <v>1426028334</v>
      </c>
      <c r="L1473" t="b">
        <v>1</v>
      </c>
      <c r="M1473">
        <v>343</v>
      </c>
      <c r="N1473" t="b">
        <v>1</v>
      </c>
      <c r="O1473" t="s">
        <v>8286</v>
      </c>
      <c r="P1473">
        <f t="shared" si="67"/>
        <v>2015</v>
      </c>
      <c r="Q1473" s="11">
        <f t="shared" si="68"/>
        <v>42073.957569444443</v>
      </c>
    </row>
    <row r="1474" spans="1:17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s="8">
        <f t="shared" si="66"/>
        <v>9676</v>
      </c>
      <c r="G1474" t="s">
        <v>8218</v>
      </c>
      <c r="H1474" t="s">
        <v>8223</v>
      </c>
      <c r="I1474" t="s">
        <v>8245</v>
      </c>
      <c r="J1474">
        <v>1381928503</v>
      </c>
      <c r="K1474">
        <v>1379336503</v>
      </c>
      <c r="L1474" t="b">
        <v>1</v>
      </c>
      <c r="M1474">
        <v>336</v>
      </c>
      <c r="N1474" t="b">
        <v>1</v>
      </c>
      <c r="O1474" t="s">
        <v>8286</v>
      </c>
      <c r="P1474">
        <f t="shared" si="67"/>
        <v>2013</v>
      </c>
      <c r="Q1474" s="11">
        <f t="shared" si="68"/>
        <v>41533.542858796296</v>
      </c>
    </row>
    <row r="1475" spans="1:17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s="8">
        <f t="shared" ref="F1475:F1538" si="69">E1475-D1475</f>
        <v>307.74</v>
      </c>
      <c r="G1475" t="s">
        <v>8218</v>
      </c>
      <c r="H1475" t="s">
        <v>8223</v>
      </c>
      <c r="I1475" t="s">
        <v>8245</v>
      </c>
      <c r="J1475">
        <v>1330644639</v>
      </c>
      <c r="K1475">
        <v>1328052639</v>
      </c>
      <c r="L1475" t="b">
        <v>1</v>
      </c>
      <c r="M1475">
        <v>47</v>
      </c>
      <c r="N1475" t="b">
        <v>1</v>
      </c>
      <c r="O1475" t="s">
        <v>8286</v>
      </c>
      <c r="P1475">
        <f t="shared" ref="P1475:P1538" si="70">YEAR(Q1475)</f>
        <v>2012</v>
      </c>
      <c r="Q1475" s="11">
        <f t="shared" ref="Q1475:Q1538" si="71">(((K1475/60)/60)/24)+DATE(1970,1,1)</f>
        <v>40939.979618055557</v>
      </c>
    </row>
    <row r="1476" spans="1:17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s="8">
        <f t="shared" si="69"/>
        <v>368</v>
      </c>
      <c r="G1476" t="s">
        <v>8218</v>
      </c>
      <c r="H1476" t="s">
        <v>8223</v>
      </c>
      <c r="I1476" t="s">
        <v>8245</v>
      </c>
      <c r="J1476">
        <v>1379093292</v>
      </c>
      <c r="K1476">
        <v>1376501292</v>
      </c>
      <c r="L1476" t="b">
        <v>1</v>
      </c>
      <c r="M1476">
        <v>76</v>
      </c>
      <c r="N1476" t="b">
        <v>1</v>
      </c>
      <c r="O1476" t="s">
        <v>8286</v>
      </c>
      <c r="P1476">
        <f t="shared" si="70"/>
        <v>2013</v>
      </c>
      <c r="Q1476" s="11">
        <f t="shared" si="71"/>
        <v>41500.727916666663</v>
      </c>
    </row>
    <row r="1477" spans="1:17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s="8">
        <f t="shared" si="69"/>
        <v>13300.45</v>
      </c>
      <c r="G1477" t="s">
        <v>8218</v>
      </c>
      <c r="H1477" t="s">
        <v>8223</v>
      </c>
      <c r="I1477" t="s">
        <v>8245</v>
      </c>
      <c r="J1477">
        <v>1419051540</v>
      </c>
      <c r="K1477">
        <v>1416244863</v>
      </c>
      <c r="L1477" t="b">
        <v>1</v>
      </c>
      <c r="M1477">
        <v>441</v>
      </c>
      <c r="N1477" t="b">
        <v>1</v>
      </c>
      <c r="O1477" t="s">
        <v>8286</v>
      </c>
      <c r="P1477">
        <f t="shared" si="70"/>
        <v>2014</v>
      </c>
      <c r="Q1477" s="11">
        <f t="shared" si="71"/>
        <v>41960.722951388889</v>
      </c>
    </row>
    <row r="1478" spans="1:17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s="8">
        <f t="shared" si="69"/>
        <v>33693.279999999999</v>
      </c>
      <c r="G1478" t="s">
        <v>8218</v>
      </c>
      <c r="H1478" t="s">
        <v>8223</v>
      </c>
      <c r="I1478" t="s">
        <v>8245</v>
      </c>
      <c r="J1478">
        <v>1315616422</v>
      </c>
      <c r="K1478">
        <v>1313024422</v>
      </c>
      <c r="L1478" t="b">
        <v>1</v>
      </c>
      <c r="M1478">
        <v>916</v>
      </c>
      <c r="N1478" t="b">
        <v>1</v>
      </c>
      <c r="O1478" t="s">
        <v>8286</v>
      </c>
      <c r="P1478">
        <f t="shared" si="70"/>
        <v>2011</v>
      </c>
      <c r="Q1478" s="11">
        <f t="shared" si="71"/>
        <v>40766.041921296295</v>
      </c>
    </row>
    <row r="1479" spans="1:17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s="8">
        <f t="shared" si="69"/>
        <v>3393</v>
      </c>
      <c r="G1479" t="s">
        <v>8218</v>
      </c>
      <c r="H1479" t="s">
        <v>8223</v>
      </c>
      <c r="I1479" t="s">
        <v>8245</v>
      </c>
      <c r="J1479">
        <v>1324609200</v>
      </c>
      <c r="K1479">
        <v>1319467604</v>
      </c>
      <c r="L1479" t="b">
        <v>1</v>
      </c>
      <c r="M1479">
        <v>369</v>
      </c>
      <c r="N1479" t="b">
        <v>1</v>
      </c>
      <c r="O1479" t="s">
        <v>8286</v>
      </c>
      <c r="P1479">
        <f t="shared" si="70"/>
        <v>2011</v>
      </c>
      <c r="Q1479" s="11">
        <f t="shared" si="71"/>
        <v>40840.615787037037</v>
      </c>
    </row>
    <row r="1480" spans="1:17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s="8">
        <f t="shared" si="69"/>
        <v>540807.11</v>
      </c>
      <c r="G1480" t="s">
        <v>8218</v>
      </c>
      <c r="H1480" t="s">
        <v>8223</v>
      </c>
      <c r="I1480" t="s">
        <v>8245</v>
      </c>
      <c r="J1480">
        <v>1368564913</v>
      </c>
      <c r="K1480">
        <v>1367355313</v>
      </c>
      <c r="L1480" t="b">
        <v>1</v>
      </c>
      <c r="M1480">
        <v>20242</v>
      </c>
      <c r="N1480" t="b">
        <v>1</v>
      </c>
      <c r="O1480" t="s">
        <v>8286</v>
      </c>
      <c r="P1480">
        <f t="shared" si="70"/>
        <v>2013</v>
      </c>
      <c r="Q1480" s="11">
        <f t="shared" si="71"/>
        <v>41394.871678240743</v>
      </c>
    </row>
    <row r="1481" spans="1:17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s="8">
        <f t="shared" si="69"/>
        <v>598</v>
      </c>
      <c r="G1481" t="s">
        <v>8218</v>
      </c>
      <c r="H1481" t="s">
        <v>8223</v>
      </c>
      <c r="I1481" t="s">
        <v>8245</v>
      </c>
      <c r="J1481">
        <v>1399694340</v>
      </c>
      <c r="K1481">
        <v>1398448389</v>
      </c>
      <c r="L1481" t="b">
        <v>1</v>
      </c>
      <c r="M1481">
        <v>71</v>
      </c>
      <c r="N1481" t="b">
        <v>1</v>
      </c>
      <c r="O1481" t="s">
        <v>8286</v>
      </c>
      <c r="P1481">
        <f t="shared" si="70"/>
        <v>2014</v>
      </c>
      <c r="Q1481" s="11">
        <f t="shared" si="71"/>
        <v>41754.745243055557</v>
      </c>
    </row>
    <row r="1482" spans="1:17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s="8">
        <f t="shared" si="69"/>
        <v>8520.1999999999971</v>
      </c>
      <c r="G1482" t="s">
        <v>8218</v>
      </c>
      <c r="H1482" t="s">
        <v>8223</v>
      </c>
      <c r="I1482" t="s">
        <v>8245</v>
      </c>
      <c r="J1482">
        <v>1374858000</v>
      </c>
      <c r="K1482">
        <v>1373408699</v>
      </c>
      <c r="L1482" t="b">
        <v>1</v>
      </c>
      <c r="M1482">
        <v>635</v>
      </c>
      <c r="N1482" t="b">
        <v>1</v>
      </c>
      <c r="O1482" t="s">
        <v>8286</v>
      </c>
      <c r="P1482">
        <f t="shared" si="70"/>
        <v>2013</v>
      </c>
      <c r="Q1482" s="11">
        <f t="shared" si="71"/>
        <v>41464.934016203704</v>
      </c>
    </row>
    <row r="1483" spans="1:17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s="8">
        <f t="shared" si="69"/>
        <v>-4895</v>
      </c>
      <c r="G1483" t="s">
        <v>8220</v>
      </c>
      <c r="H1483" t="s">
        <v>8228</v>
      </c>
      <c r="I1483" t="s">
        <v>8250</v>
      </c>
      <c r="J1483">
        <v>1383430145</v>
      </c>
      <c r="K1483">
        <v>1380838145</v>
      </c>
      <c r="L1483" t="b">
        <v>0</v>
      </c>
      <c r="M1483">
        <v>6</v>
      </c>
      <c r="N1483" t="b">
        <v>0</v>
      </c>
      <c r="O1483" t="s">
        <v>8273</v>
      </c>
      <c r="P1483">
        <f t="shared" si="70"/>
        <v>2013</v>
      </c>
      <c r="Q1483" s="11">
        <f t="shared" si="71"/>
        <v>41550.922974537039</v>
      </c>
    </row>
    <row r="1484" spans="1:17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s="8">
        <f t="shared" si="69"/>
        <v>-4995</v>
      </c>
      <c r="G1484" t="s">
        <v>8220</v>
      </c>
      <c r="H1484" t="s">
        <v>8223</v>
      </c>
      <c r="I1484" t="s">
        <v>8245</v>
      </c>
      <c r="J1484">
        <v>1347004260</v>
      </c>
      <c r="K1484">
        <v>1345062936</v>
      </c>
      <c r="L1484" t="b">
        <v>0</v>
      </c>
      <c r="M1484">
        <v>1</v>
      </c>
      <c r="N1484" t="b">
        <v>0</v>
      </c>
      <c r="O1484" t="s">
        <v>8273</v>
      </c>
      <c r="P1484">
        <f t="shared" si="70"/>
        <v>2012</v>
      </c>
      <c r="Q1484" s="11">
        <f t="shared" si="71"/>
        <v>41136.85805555556</v>
      </c>
    </row>
    <row r="1485" spans="1:17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s="8">
        <f t="shared" si="69"/>
        <v>-6950</v>
      </c>
      <c r="G1485" t="s">
        <v>8220</v>
      </c>
      <c r="H1485" t="s">
        <v>8223</v>
      </c>
      <c r="I1485" t="s">
        <v>8245</v>
      </c>
      <c r="J1485">
        <v>1469162275</v>
      </c>
      <c r="K1485">
        <v>1467002275</v>
      </c>
      <c r="L1485" t="b">
        <v>0</v>
      </c>
      <c r="M1485">
        <v>2</v>
      </c>
      <c r="N1485" t="b">
        <v>0</v>
      </c>
      <c r="O1485" t="s">
        <v>8273</v>
      </c>
      <c r="P1485">
        <f t="shared" si="70"/>
        <v>2016</v>
      </c>
      <c r="Q1485" s="11">
        <f t="shared" si="71"/>
        <v>42548.192997685182</v>
      </c>
    </row>
    <row r="1486" spans="1:17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s="8">
        <f t="shared" si="69"/>
        <v>-2000</v>
      </c>
      <c r="G1486" t="s">
        <v>8220</v>
      </c>
      <c r="H1486" t="s">
        <v>8223</v>
      </c>
      <c r="I1486" t="s">
        <v>8245</v>
      </c>
      <c r="J1486">
        <v>1342882260</v>
      </c>
      <c r="K1486">
        <v>1337834963</v>
      </c>
      <c r="L1486" t="b">
        <v>0</v>
      </c>
      <c r="M1486">
        <v>0</v>
      </c>
      <c r="N1486" t="b">
        <v>0</v>
      </c>
      <c r="O1486" t="s">
        <v>8273</v>
      </c>
      <c r="P1486">
        <f t="shared" si="70"/>
        <v>2012</v>
      </c>
      <c r="Q1486" s="11">
        <f t="shared" si="71"/>
        <v>41053.200960648144</v>
      </c>
    </row>
    <row r="1487" spans="1:17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s="8">
        <f t="shared" si="69"/>
        <v>-6550</v>
      </c>
      <c r="G1487" t="s">
        <v>8220</v>
      </c>
      <c r="H1487" t="s">
        <v>8223</v>
      </c>
      <c r="I1487" t="s">
        <v>8245</v>
      </c>
      <c r="J1487">
        <v>1434827173</v>
      </c>
      <c r="K1487">
        <v>1430939173</v>
      </c>
      <c r="L1487" t="b">
        <v>0</v>
      </c>
      <c r="M1487">
        <v>3</v>
      </c>
      <c r="N1487" t="b">
        <v>0</v>
      </c>
      <c r="O1487" t="s">
        <v>8273</v>
      </c>
      <c r="P1487">
        <f t="shared" si="70"/>
        <v>2015</v>
      </c>
      <c r="Q1487" s="11">
        <f t="shared" si="71"/>
        <v>42130.795983796299</v>
      </c>
    </row>
    <row r="1488" spans="1:17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s="8">
        <f t="shared" si="69"/>
        <v>-19952</v>
      </c>
      <c r="G1488" t="s">
        <v>8220</v>
      </c>
      <c r="H1488" t="s">
        <v>8223</v>
      </c>
      <c r="I1488" t="s">
        <v>8245</v>
      </c>
      <c r="J1488">
        <v>1425009761</v>
      </c>
      <c r="K1488">
        <v>1422417761</v>
      </c>
      <c r="L1488" t="b">
        <v>0</v>
      </c>
      <c r="M1488">
        <v>3</v>
      </c>
      <c r="N1488" t="b">
        <v>0</v>
      </c>
      <c r="O1488" t="s">
        <v>8273</v>
      </c>
      <c r="P1488">
        <f t="shared" si="70"/>
        <v>2015</v>
      </c>
      <c r="Q1488" s="11">
        <f t="shared" si="71"/>
        <v>42032.168530092589</v>
      </c>
    </row>
    <row r="1489" spans="1:17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s="8">
        <f t="shared" si="69"/>
        <v>-10000</v>
      </c>
      <c r="G1489" t="s">
        <v>8220</v>
      </c>
      <c r="H1489" t="s">
        <v>8223</v>
      </c>
      <c r="I1489" t="s">
        <v>8245</v>
      </c>
      <c r="J1489">
        <v>1470175271</v>
      </c>
      <c r="K1489">
        <v>1467583271</v>
      </c>
      <c r="L1489" t="b">
        <v>0</v>
      </c>
      <c r="M1489">
        <v>0</v>
      </c>
      <c r="N1489" t="b">
        <v>0</v>
      </c>
      <c r="O1489" t="s">
        <v>8273</v>
      </c>
      <c r="P1489">
        <f t="shared" si="70"/>
        <v>2016</v>
      </c>
      <c r="Q1489" s="11">
        <f t="shared" si="71"/>
        <v>42554.917488425926</v>
      </c>
    </row>
    <row r="1490" spans="1:17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s="8">
        <f t="shared" si="69"/>
        <v>-14640</v>
      </c>
      <c r="G1490" t="s">
        <v>8220</v>
      </c>
      <c r="H1490" t="s">
        <v>8225</v>
      </c>
      <c r="I1490" t="s">
        <v>8247</v>
      </c>
      <c r="J1490">
        <v>1388928660</v>
      </c>
      <c r="K1490">
        <v>1386336660</v>
      </c>
      <c r="L1490" t="b">
        <v>0</v>
      </c>
      <c r="M1490">
        <v>6</v>
      </c>
      <c r="N1490" t="b">
        <v>0</v>
      </c>
      <c r="O1490" t="s">
        <v>8273</v>
      </c>
      <c r="P1490">
        <f t="shared" si="70"/>
        <v>2013</v>
      </c>
      <c r="Q1490" s="11">
        <f t="shared" si="71"/>
        <v>41614.563194444447</v>
      </c>
    </row>
    <row r="1491" spans="1:17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s="8">
        <f t="shared" si="69"/>
        <v>-5000</v>
      </c>
      <c r="G1491" t="s">
        <v>8220</v>
      </c>
      <c r="H1491" t="s">
        <v>8223</v>
      </c>
      <c r="I1491" t="s">
        <v>8245</v>
      </c>
      <c r="J1491">
        <v>1352994052</v>
      </c>
      <c r="K1491">
        <v>1350398452</v>
      </c>
      <c r="L1491" t="b">
        <v>0</v>
      </c>
      <c r="M1491">
        <v>0</v>
      </c>
      <c r="N1491" t="b">
        <v>0</v>
      </c>
      <c r="O1491" t="s">
        <v>8273</v>
      </c>
      <c r="P1491">
        <f t="shared" si="70"/>
        <v>2012</v>
      </c>
      <c r="Q1491" s="11">
        <f t="shared" si="71"/>
        <v>41198.611712962964</v>
      </c>
    </row>
    <row r="1492" spans="1:17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s="8">
        <f t="shared" si="69"/>
        <v>-2005</v>
      </c>
      <c r="G1492" t="s">
        <v>8220</v>
      </c>
      <c r="H1492" t="s">
        <v>8223</v>
      </c>
      <c r="I1492" t="s">
        <v>8245</v>
      </c>
      <c r="J1492">
        <v>1380720474</v>
      </c>
      <c r="K1492">
        <v>1378214874</v>
      </c>
      <c r="L1492" t="b">
        <v>0</v>
      </c>
      <c r="M1492">
        <v>19</v>
      </c>
      <c r="N1492" t="b">
        <v>0</v>
      </c>
      <c r="O1492" t="s">
        <v>8273</v>
      </c>
      <c r="P1492">
        <f t="shared" si="70"/>
        <v>2013</v>
      </c>
      <c r="Q1492" s="11">
        <f t="shared" si="71"/>
        <v>41520.561041666668</v>
      </c>
    </row>
    <row r="1493" spans="1:17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s="8">
        <f t="shared" si="69"/>
        <v>-1100</v>
      </c>
      <c r="G1493" t="s">
        <v>8220</v>
      </c>
      <c r="H1493" t="s">
        <v>8223</v>
      </c>
      <c r="I1493" t="s">
        <v>8245</v>
      </c>
      <c r="J1493">
        <v>1424014680</v>
      </c>
      <c r="K1493">
        <v>1418922443</v>
      </c>
      <c r="L1493" t="b">
        <v>0</v>
      </c>
      <c r="M1493">
        <v>1</v>
      </c>
      <c r="N1493" t="b">
        <v>0</v>
      </c>
      <c r="O1493" t="s">
        <v>8273</v>
      </c>
      <c r="P1493">
        <f t="shared" si="70"/>
        <v>2014</v>
      </c>
      <c r="Q1493" s="11">
        <f t="shared" si="71"/>
        <v>41991.713460648149</v>
      </c>
    </row>
    <row r="1494" spans="1:17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s="8">
        <f t="shared" si="69"/>
        <v>-3970</v>
      </c>
      <c r="G1494" t="s">
        <v>8220</v>
      </c>
      <c r="H1494" t="s">
        <v>8223</v>
      </c>
      <c r="I1494" t="s">
        <v>8245</v>
      </c>
      <c r="J1494">
        <v>1308431646</v>
      </c>
      <c r="K1494">
        <v>1305839646</v>
      </c>
      <c r="L1494" t="b">
        <v>0</v>
      </c>
      <c r="M1494">
        <v>2</v>
      </c>
      <c r="N1494" t="b">
        <v>0</v>
      </c>
      <c r="O1494" t="s">
        <v>8273</v>
      </c>
      <c r="P1494">
        <f t="shared" si="70"/>
        <v>2011</v>
      </c>
      <c r="Q1494" s="11">
        <f t="shared" si="71"/>
        <v>40682.884791666671</v>
      </c>
    </row>
    <row r="1495" spans="1:17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s="8">
        <f t="shared" si="69"/>
        <v>-2400</v>
      </c>
      <c r="G1495" t="s">
        <v>8220</v>
      </c>
      <c r="H1495" t="s">
        <v>8223</v>
      </c>
      <c r="I1495" t="s">
        <v>8245</v>
      </c>
      <c r="J1495">
        <v>1371415675</v>
      </c>
      <c r="K1495">
        <v>1368823675</v>
      </c>
      <c r="L1495" t="b">
        <v>0</v>
      </c>
      <c r="M1495">
        <v>0</v>
      </c>
      <c r="N1495" t="b">
        <v>0</v>
      </c>
      <c r="O1495" t="s">
        <v>8273</v>
      </c>
      <c r="P1495">
        <f t="shared" si="70"/>
        <v>2013</v>
      </c>
      <c r="Q1495" s="11">
        <f t="shared" si="71"/>
        <v>41411.866608796299</v>
      </c>
    </row>
    <row r="1496" spans="1:17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s="8">
        <f t="shared" si="69"/>
        <v>-4555</v>
      </c>
      <c r="G1496" t="s">
        <v>8220</v>
      </c>
      <c r="H1496" t="s">
        <v>8223</v>
      </c>
      <c r="I1496" t="s">
        <v>8245</v>
      </c>
      <c r="J1496">
        <v>1428075480</v>
      </c>
      <c r="K1496">
        <v>1425489613</v>
      </c>
      <c r="L1496" t="b">
        <v>0</v>
      </c>
      <c r="M1496">
        <v>11</v>
      </c>
      <c r="N1496" t="b">
        <v>0</v>
      </c>
      <c r="O1496" t="s">
        <v>8273</v>
      </c>
      <c r="P1496">
        <f t="shared" si="70"/>
        <v>2015</v>
      </c>
      <c r="Q1496" s="11">
        <f t="shared" si="71"/>
        <v>42067.722372685181</v>
      </c>
    </row>
    <row r="1497" spans="1:17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s="8">
        <f t="shared" si="69"/>
        <v>-2000</v>
      </c>
      <c r="G1497" t="s">
        <v>8220</v>
      </c>
      <c r="H1497" t="s">
        <v>8223</v>
      </c>
      <c r="I1497" t="s">
        <v>8245</v>
      </c>
      <c r="J1497">
        <v>1314471431</v>
      </c>
      <c r="K1497">
        <v>1311879431</v>
      </c>
      <c r="L1497" t="b">
        <v>0</v>
      </c>
      <c r="M1497">
        <v>0</v>
      </c>
      <c r="N1497" t="b">
        <v>0</v>
      </c>
      <c r="O1497" t="s">
        <v>8273</v>
      </c>
      <c r="P1497">
        <f t="shared" si="70"/>
        <v>2011</v>
      </c>
      <c r="Q1497" s="11">
        <f t="shared" si="71"/>
        <v>40752.789710648147</v>
      </c>
    </row>
    <row r="1498" spans="1:17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s="8">
        <f t="shared" si="69"/>
        <v>-1500</v>
      </c>
      <c r="G1498" t="s">
        <v>8220</v>
      </c>
      <c r="H1498" t="s">
        <v>8223</v>
      </c>
      <c r="I1498" t="s">
        <v>8245</v>
      </c>
      <c r="J1498">
        <v>1410866659</v>
      </c>
      <c r="K1498">
        <v>1405682659</v>
      </c>
      <c r="L1498" t="b">
        <v>0</v>
      </c>
      <c r="M1498">
        <v>0</v>
      </c>
      <c r="N1498" t="b">
        <v>0</v>
      </c>
      <c r="O1498" t="s">
        <v>8273</v>
      </c>
      <c r="P1498">
        <f t="shared" si="70"/>
        <v>2014</v>
      </c>
      <c r="Q1498" s="11">
        <f t="shared" si="71"/>
        <v>41838.475219907406</v>
      </c>
    </row>
    <row r="1499" spans="1:17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s="8">
        <f t="shared" si="69"/>
        <v>-14999</v>
      </c>
      <c r="G1499" t="s">
        <v>8220</v>
      </c>
      <c r="H1499" t="s">
        <v>8223</v>
      </c>
      <c r="I1499" t="s">
        <v>8245</v>
      </c>
      <c r="J1499">
        <v>1375299780</v>
      </c>
      <c r="K1499">
        <v>1371655522</v>
      </c>
      <c r="L1499" t="b">
        <v>0</v>
      </c>
      <c r="M1499">
        <v>1</v>
      </c>
      <c r="N1499" t="b">
        <v>0</v>
      </c>
      <c r="O1499" t="s">
        <v>8273</v>
      </c>
      <c r="P1499">
        <f t="shared" si="70"/>
        <v>2013</v>
      </c>
      <c r="Q1499" s="11">
        <f t="shared" si="71"/>
        <v>41444.64261574074</v>
      </c>
    </row>
    <row r="1500" spans="1:17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s="8">
        <f t="shared" si="69"/>
        <v>-2943</v>
      </c>
      <c r="G1500" t="s">
        <v>8220</v>
      </c>
      <c r="H1500" t="s">
        <v>8223</v>
      </c>
      <c r="I1500" t="s">
        <v>8245</v>
      </c>
      <c r="J1500">
        <v>1409787378</v>
      </c>
      <c r="K1500">
        <v>1405899378</v>
      </c>
      <c r="L1500" t="b">
        <v>0</v>
      </c>
      <c r="M1500">
        <v>3</v>
      </c>
      <c r="N1500" t="b">
        <v>0</v>
      </c>
      <c r="O1500" t="s">
        <v>8273</v>
      </c>
      <c r="P1500">
        <f t="shared" si="70"/>
        <v>2014</v>
      </c>
      <c r="Q1500" s="11">
        <f t="shared" si="71"/>
        <v>41840.983541666668</v>
      </c>
    </row>
    <row r="1501" spans="1:17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s="8">
        <f t="shared" si="69"/>
        <v>-1995</v>
      </c>
      <c r="G1501" t="s">
        <v>8220</v>
      </c>
      <c r="H1501" t="s">
        <v>8223</v>
      </c>
      <c r="I1501" t="s">
        <v>8245</v>
      </c>
      <c r="J1501">
        <v>1470355833</v>
      </c>
      <c r="K1501">
        <v>1465171833</v>
      </c>
      <c r="L1501" t="b">
        <v>0</v>
      </c>
      <c r="M1501">
        <v>1</v>
      </c>
      <c r="N1501" t="b">
        <v>0</v>
      </c>
      <c r="O1501" t="s">
        <v>8273</v>
      </c>
      <c r="P1501">
        <f t="shared" si="70"/>
        <v>2016</v>
      </c>
      <c r="Q1501" s="11">
        <f t="shared" si="71"/>
        <v>42527.007326388892</v>
      </c>
    </row>
    <row r="1502" spans="1:17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s="8">
        <f t="shared" si="69"/>
        <v>-2099</v>
      </c>
      <c r="G1502" t="s">
        <v>8220</v>
      </c>
      <c r="H1502" t="s">
        <v>8223</v>
      </c>
      <c r="I1502" t="s">
        <v>8245</v>
      </c>
      <c r="J1502">
        <v>1367444557</v>
      </c>
      <c r="K1502">
        <v>1364852557</v>
      </c>
      <c r="L1502" t="b">
        <v>0</v>
      </c>
      <c r="M1502">
        <v>15</v>
      </c>
      <c r="N1502" t="b">
        <v>0</v>
      </c>
      <c r="O1502" t="s">
        <v>8273</v>
      </c>
      <c r="P1502">
        <f t="shared" si="70"/>
        <v>2013</v>
      </c>
      <c r="Q1502" s="11">
        <f t="shared" si="71"/>
        <v>41365.904594907406</v>
      </c>
    </row>
    <row r="1503" spans="1:17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s="8">
        <f t="shared" si="69"/>
        <v>34492</v>
      </c>
      <c r="G1503" t="s">
        <v>8218</v>
      </c>
      <c r="H1503" t="s">
        <v>8228</v>
      </c>
      <c r="I1503" t="s">
        <v>8250</v>
      </c>
      <c r="J1503">
        <v>1436364023</v>
      </c>
      <c r="K1503">
        <v>1433772023</v>
      </c>
      <c r="L1503" t="b">
        <v>1</v>
      </c>
      <c r="M1503">
        <v>885</v>
      </c>
      <c r="N1503" t="b">
        <v>1</v>
      </c>
      <c r="O1503" t="s">
        <v>8283</v>
      </c>
      <c r="P1503">
        <f t="shared" si="70"/>
        <v>2015</v>
      </c>
      <c r="Q1503" s="11">
        <f t="shared" si="71"/>
        <v>42163.583599537036</v>
      </c>
    </row>
    <row r="1504" spans="1:17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s="8">
        <f t="shared" si="69"/>
        <v>318</v>
      </c>
      <c r="G1504" t="s">
        <v>8218</v>
      </c>
      <c r="H1504" t="s">
        <v>8224</v>
      </c>
      <c r="I1504" t="s">
        <v>8246</v>
      </c>
      <c r="J1504">
        <v>1458943200</v>
      </c>
      <c r="K1504">
        <v>1456491680</v>
      </c>
      <c r="L1504" t="b">
        <v>1</v>
      </c>
      <c r="M1504">
        <v>329</v>
      </c>
      <c r="N1504" t="b">
        <v>1</v>
      </c>
      <c r="O1504" t="s">
        <v>8283</v>
      </c>
      <c r="P1504">
        <f t="shared" si="70"/>
        <v>2016</v>
      </c>
      <c r="Q1504" s="11">
        <f t="shared" si="71"/>
        <v>42426.542592592596</v>
      </c>
    </row>
    <row r="1505" spans="1:17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s="8">
        <f t="shared" si="69"/>
        <v>295.92999999999984</v>
      </c>
      <c r="G1505" t="s">
        <v>8218</v>
      </c>
      <c r="H1505" t="s">
        <v>8241</v>
      </c>
      <c r="I1505" t="s">
        <v>8248</v>
      </c>
      <c r="J1505">
        <v>1477210801</v>
      </c>
      <c r="K1505">
        <v>1472026801</v>
      </c>
      <c r="L1505" t="b">
        <v>1</v>
      </c>
      <c r="M1505">
        <v>71</v>
      </c>
      <c r="N1505" t="b">
        <v>1</v>
      </c>
      <c r="O1505" t="s">
        <v>8283</v>
      </c>
      <c r="P1505">
        <f t="shared" si="70"/>
        <v>2016</v>
      </c>
      <c r="Q1505" s="11">
        <f t="shared" si="71"/>
        <v>42606.347233796296</v>
      </c>
    </row>
    <row r="1506" spans="1:17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s="8">
        <f t="shared" si="69"/>
        <v>11566</v>
      </c>
      <c r="G1506" t="s">
        <v>8218</v>
      </c>
      <c r="H1506" t="s">
        <v>8224</v>
      </c>
      <c r="I1506" t="s">
        <v>8246</v>
      </c>
      <c r="J1506">
        <v>1402389180</v>
      </c>
      <c r="K1506">
        <v>1399996024</v>
      </c>
      <c r="L1506" t="b">
        <v>1</v>
      </c>
      <c r="M1506">
        <v>269</v>
      </c>
      <c r="N1506" t="b">
        <v>1</v>
      </c>
      <c r="O1506" t="s">
        <v>8283</v>
      </c>
      <c r="P1506">
        <f t="shared" si="70"/>
        <v>2014</v>
      </c>
      <c r="Q1506" s="11">
        <f t="shared" si="71"/>
        <v>41772.657685185186</v>
      </c>
    </row>
    <row r="1507" spans="1:17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s="8">
        <f t="shared" si="69"/>
        <v>573</v>
      </c>
      <c r="G1507" t="s">
        <v>8218</v>
      </c>
      <c r="H1507" t="s">
        <v>8235</v>
      </c>
      <c r="I1507" t="s">
        <v>8248</v>
      </c>
      <c r="J1507">
        <v>1458676860</v>
      </c>
      <c r="K1507">
        <v>1455446303</v>
      </c>
      <c r="L1507" t="b">
        <v>1</v>
      </c>
      <c r="M1507">
        <v>345</v>
      </c>
      <c r="N1507" t="b">
        <v>1</v>
      </c>
      <c r="O1507" t="s">
        <v>8283</v>
      </c>
      <c r="P1507">
        <f t="shared" si="70"/>
        <v>2016</v>
      </c>
      <c r="Q1507" s="11">
        <f t="shared" si="71"/>
        <v>42414.44332175926</v>
      </c>
    </row>
    <row r="1508" spans="1:17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s="8">
        <f t="shared" si="69"/>
        <v>171</v>
      </c>
      <c r="G1508" t="s">
        <v>8218</v>
      </c>
      <c r="H1508" t="s">
        <v>8224</v>
      </c>
      <c r="I1508" t="s">
        <v>8246</v>
      </c>
      <c r="J1508">
        <v>1406227904</v>
      </c>
      <c r="K1508">
        <v>1403635904</v>
      </c>
      <c r="L1508" t="b">
        <v>1</v>
      </c>
      <c r="M1508">
        <v>43</v>
      </c>
      <c r="N1508" t="b">
        <v>1</v>
      </c>
      <c r="O1508" t="s">
        <v>8283</v>
      </c>
      <c r="P1508">
        <f t="shared" si="70"/>
        <v>2014</v>
      </c>
      <c r="Q1508" s="11">
        <f t="shared" si="71"/>
        <v>41814.785925925928</v>
      </c>
    </row>
    <row r="1509" spans="1:17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s="8">
        <f t="shared" si="69"/>
        <v>1380</v>
      </c>
      <c r="G1509" t="s">
        <v>8218</v>
      </c>
      <c r="H1509" t="s">
        <v>8223</v>
      </c>
      <c r="I1509" t="s">
        <v>8245</v>
      </c>
      <c r="J1509">
        <v>1273911000</v>
      </c>
      <c r="K1509">
        <v>1268822909</v>
      </c>
      <c r="L1509" t="b">
        <v>1</v>
      </c>
      <c r="M1509">
        <v>33</v>
      </c>
      <c r="N1509" t="b">
        <v>1</v>
      </c>
      <c r="O1509" t="s">
        <v>8283</v>
      </c>
      <c r="P1509">
        <f t="shared" si="70"/>
        <v>2010</v>
      </c>
      <c r="Q1509" s="11">
        <f t="shared" si="71"/>
        <v>40254.450335648151</v>
      </c>
    </row>
    <row r="1510" spans="1:17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s="8">
        <f t="shared" si="69"/>
        <v>1991</v>
      </c>
      <c r="G1510" t="s">
        <v>8218</v>
      </c>
      <c r="H1510" t="s">
        <v>8223</v>
      </c>
      <c r="I1510" t="s">
        <v>8245</v>
      </c>
      <c r="J1510">
        <v>1403880281</v>
      </c>
      <c r="K1510">
        <v>1401201881</v>
      </c>
      <c r="L1510" t="b">
        <v>1</v>
      </c>
      <c r="M1510">
        <v>211</v>
      </c>
      <c r="N1510" t="b">
        <v>1</v>
      </c>
      <c r="O1510" t="s">
        <v>8283</v>
      </c>
      <c r="P1510">
        <f t="shared" si="70"/>
        <v>2014</v>
      </c>
      <c r="Q1510" s="11">
        <f t="shared" si="71"/>
        <v>41786.614363425928</v>
      </c>
    </row>
    <row r="1511" spans="1:17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s="8">
        <f t="shared" si="69"/>
        <v>4137.2200000000012</v>
      </c>
      <c r="G1511" t="s">
        <v>8218</v>
      </c>
      <c r="H1511" t="s">
        <v>8235</v>
      </c>
      <c r="I1511" t="s">
        <v>8248</v>
      </c>
      <c r="J1511">
        <v>1487113140</v>
      </c>
      <c r="K1511">
        <v>1484570885</v>
      </c>
      <c r="L1511" t="b">
        <v>1</v>
      </c>
      <c r="M1511">
        <v>196</v>
      </c>
      <c r="N1511" t="b">
        <v>1</v>
      </c>
      <c r="O1511" t="s">
        <v>8283</v>
      </c>
      <c r="P1511">
        <f t="shared" si="70"/>
        <v>2017</v>
      </c>
      <c r="Q1511" s="11">
        <f t="shared" si="71"/>
        <v>42751.533391203702</v>
      </c>
    </row>
    <row r="1512" spans="1:17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s="8">
        <f t="shared" si="69"/>
        <v>165.60000000000036</v>
      </c>
      <c r="G1512" t="s">
        <v>8218</v>
      </c>
      <c r="H1512" t="s">
        <v>8224</v>
      </c>
      <c r="I1512" t="s">
        <v>8246</v>
      </c>
      <c r="J1512">
        <v>1405761278</v>
      </c>
      <c r="K1512">
        <v>1403169278</v>
      </c>
      <c r="L1512" t="b">
        <v>1</v>
      </c>
      <c r="M1512">
        <v>405</v>
      </c>
      <c r="N1512" t="b">
        <v>1</v>
      </c>
      <c r="O1512" t="s">
        <v>8283</v>
      </c>
      <c r="P1512">
        <f t="shared" si="70"/>
        <v>2014</v>
      </c>
      <c r="Q1512" s="11">
        <f t="shared" si="71"/>
        <v>41809.385162037033</v>
      </c>
    </row>
    <row r="1513" spans="1:17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s="8">
        <f t="shared" si="69"/>
        <v>1651</v>
      </c>
      <c r="G1513" t="s">
        <v>8218</v>
      </c>
      <c r="H1513" t="s">
        <v>8223</v>
      </c>
      <c r="I1513" t="s">
        <v>8245</v>
      </c>
      <c r="J1513">
        <v>1447858804</v>
      </c>
      <c r="K1513">
        <v>1445263204</v>
      </c>
      <c r="L1513" t="b">
        <v>1</v>
      </c>
      <c r="M1513">
        <v>206</v>
      </c>
      <c r="N1513" t="b">
        <v>1</v>
      </c>
      <c r="O1513" t="s">
        <v>8283</v>
      </c>
      <c r="P1513">
        <f t="shared" si="70"/>
        <v>2015</v>
      </c>
      <c r="Q1513" s="11">
        <f t="shared" si="71"/>
        <v>42296.583379629628</v>
      </c>
    </row>
    <row r="1514" spans="1:17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s="8">
        <f t="shared" si="69"/>
        <v>16057</v>
      </c>
      <c r="G1514" t="s">
        <v>8218</v>
      </c>
      <c r="H1514" t="s">
        <v>8223</v>
      </c>
      <c r="I1514" t="s">
        <v>8245</v>
      </c>
      <c r="J1514">
        <v>1486311939</v>
      </c>
      <c r="K1514">
        <v>1483719939</v>
      </c>
      <c r="L1514" t="b">
        <v>1</v>
      </c>
      <c r="M1514">
        <v>335</v>
      </c>
      <c r="N1514" t="b">
        <v>1</v>
      </c>
      <c r="O1514" t="s">
        <v>8283</v>
      </c>
      <c r="P1514">
        <f t="shared" si="70"/>
        <v>2017</v>
      </c>
      <c r="Q1514" s="11">
        <f t="shared" si="71"/>
        <v>42741.684479166666</v>
      </c>
    </row>
    <row r="1515" spans="1:17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s="8">
        <f t="shared" si="69"/>
        <v>4001.5</v>
      </c>
      <c r="G1515" t="s">
        <v>8218</v>
      </c>
      <c r="H1515" t="s">
        <v>8224</v>
      </c>
      <c r="I1515" t="s">
        <v>8246</v>
      </c>
      <c r="J1515">
        <v>1405523866</v>
      </c>
      <c r="K1515">
        <v>1402931866</v>
      </c>
      <c r="L1515" t="b">
        <v>1</v>
      </c>
      <c r="M1515">
        <v>215</v>
      </c>
      <c r="N1515" t="b">
        <v>1</v>
      </c>
      <c r="O1515" t="s">
        <v>8283</v>
      </c>
      <c r="P1515">
        <f t="shared" si="70"/>
        <v>2014</v>
      </c>
      <c r="Q1515" s="11">
        <f t="shared" si="71"/>
        <v>41806.637337962966</v>
      </c>
    </row>
    <row r="1516" spans="1:17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s="8">
        <f t="shared" si="69"/>
        <v>1619</v>
      </c>
      <c r="G1516" t="s">
        <v>8218</v>
      </c>
      <c r="H1516" t="s">
        <v>8223</v>
      </c>
      <c r="I1516" t="s">
        <v>8245</v>
      </c>
      <c r="J1516">
        <v>1443363640</v>
      </c>
      <c r="K1516">
        <v>1439907640</v>
      </c>
      <c r="L1516" t="b">
        <v>1</v>
      </c>
      <c r="M1516">
        <v>176</v>
      </c>
      <c r="N1516" t="b">
        <v>1</v>
      </c>
      <c r="O1516" t="s">
        <v>8283</v>
      </c>
      <c r="P1516">
        <f t="shared" si="70"/>
        <v>2015</v>
      </c>
      <c r="Q1516" s="11">
        <f t="shared" si="71"/>
        <v>42234.597685185188</v>
      </c>
    </row>
    <row r="1517" spans="1:17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s="8">
        <f t="shared" si="69"/>
        <v>171567</v>
      </c>
      <c r="G1517" t="s">
        <v>8218</v>
      </c>
      <c r="H1517" t="s">
        <v>8233</v>
      </c>
      <c r="I1517" t="s">
        <v>8253</v>
      </c>
      <c r="J1517">
        <v>1458104697</v>
      </c>
      <c r="K1517">
        <v>1455516297</v>
      </c>
      <c r="L1517" t="b">
        <v>1</v>
      </c>
      <c r="M1517">
        <v>555</v>
      </c>
      <c r="N1517" t="b">
        <v>1</v>
      </c>
      <c r="O1517" t="s">
        <v>8283</v>
      </c>
      <c r="P1517">
        <f t="shared" si="70"/>
        <v>2016</v>
      </c>
      <c r="Q1517" s="11">
        <f t="shared" si="71"/>
        <v>42415.253437499996</v>
      </c>
    </row>
    <row r="1518" spans="1:17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s="8">
        <f t="shared" si="69"/>
        <v>1472</v>
      </c>
      <c r="G1518" t="s">
        <v>8218</v>
      </c>
      <c r="H1518" t="s">
        <v>8223</v>
      </c>
      <c r="I1518" t="s">
        <v>8245</v>
      </c>
      <c r="J1518">
        <v>1475762400</v>
      </c>
      <c r="K1518">
        <v>1473160292</v>
      </c>
      <c r="L1518" t="b">
        <v>1</v>
      </c>
      <c r="M1518">
        <v>116</v>
      </c>
      <c r="N1518" t="b">
        <v>1</v>
      </c>
      <c r="O1518" t="s">
        <v>8283</v>
      </c>
      <c r="P1518">
        <f t="shared" si="70"/>
        <v>2016</v>
      </c>
      <c r="Q1518" s="11">
        <f t="shared" si="71"/>
        <v>42619.466342592597</v>
      </c>
    </row>
    <row r="1519" spans="1:17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s="8">
        <f t="shared" si="69"/>
        <v>9297</v>
      </c>
      <c r="G1519" t="s">
        <v>8218</v>
      </c>
      <c r="H1519" t="s">
        <v>8223</v>
      </c>
      <c r="I1519" t="s">
        <v>8245</v>
      </c>
      <c r="J1519">
        <v>1417845600</v>
      </c>
      <c r="K1519">
        <v>1415194553</v>
      </c>
      <c r="L1519" t="b">
        <v>1</v>
      </c>
      <c r="M1519">
        <v>615</v>
      </c>
      <c r="N1519" t="b">
        <v>1</v>
      </c>
      <c r="O1519" t="s">
        <v>8283</v>
      </c>
      <c r="P1519">
        <f t="shared" si="70"/>
        <v>2014</v>
      </c>
      <c r="Q1519" s="11">
        <f t="shared" si="71"/>
        <v>41948.56658564815</v>
      </c>
    </row>
    <row r="1520" spans="1:17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s="8">
        <f t="shared" si="69"/>
        <v>15805</v>
      </c>
      <c r="G1520" t="s">
        <v>8218</v>
      </c>
      <c r="H1520" t="s">
        <v>8223</v>
      </c>
      <c r="I1520" t="s">
        <v>8245</v>
      </c>
      <c r="J1520">
        <v>1401565252</v>
      </c>
      <c r="K1520">
        <v>1398973252</v>
      </c>
      <c r="L1520" t="b">
        <v>1</v>
      </c>
      <c r="M1520">
        <v>236</v>
      </c>
      <c r="N1520" t="b">
        <v>1</v>
      </c>
      <c r="O1520" t="s">
        <v>8283</v>
      </c>
      <c r="P1520">
        <f t="shared" si="70"/>
        <v>2014</v>
      </c>
      <c r="Q1520" s="11">
        <f t="shared" si="71"/>
        <v>41760.8200462963</v>
      </c>
    </row>
    <row r="1521" spans="1:17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s="8">
        <f t="shared" si="69"/>
        <v>302.75</v>
      </c>
      <c r="G1521" t="s">
        <v>8218</v>
      </c>
      <c r="H1521" t="s">
        <v>8223</v>
      </c>
      <c r="I1521" t="s">
        <v>8245</v>
      </c>
      <c r="J1521">
        <v>1403301540</v>
      </c>
      <c r="K1521">
        <v>1400867283</v>
      </c>
      <c r="L1521" t="b">
        <v>1</v>
      </c>
      <c r="M1521">
        <v>145</v>
      </c>
      <c r="N1521" t="b">
        <v>1</v>
      </c>
      <c r="O1521" t="s">
        <v>8283</v>
      </c>
      <c r="P1521">
        <f t="shared" si="70"/>
        <v>2014</v>
      </c>
      <c r="Q1521" s="11">
        <f t="shared" si="71"/>
        <v>41782.741701388892</v>
      </c>
    </row>
    <row r="1522" spans="1:17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s="8">
        <f t="shared" si="69"/>
        <v>625</v>
      </c>
      <c r="G1522" t="s">
        <v>8218</v>
      </c>
      <c r="H1522" t="s">
        <v>8223</v>
      </c>
      <c r="I1522" t="s">
        <v>8245</v>
      </c>
      <c r="J1522">
        <v>1418961600</v>
      </c>
      <c r="K1522">
        <v>1415824513</v>
      </c>
      <c r="L1522" t="b">
        <v>1</v>
      </c>
      <c r="M1522">
        <v>167</v>
      </c>
      <c r="N1522" t="b">
        <v>1</v>
      </c>
      <c r="O1522" t="s">
        <v>8283</v>
      </c>
      <c r="P1522">
        <f t="shared" si="70"/>
        <v>2014</v>
      </c>
      <c r="Q1522" s="11">
        <f t="shared" si="71"/>
        <v>41955.857789351852</v>
      </c>
    </row>
    <row r="1523" spans="1:17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s="8">
        <f t="shared" si="69"/>
        <v>2555</v>
      </c>
      <c r="G1523" t="s">
        <v>8218</v>
      </c>
      <c r="H1523" t="s">
        <v>8223</v>
      </c>
      <c r="I1523" t="s">
        <v>8245</v>
      </c>
      <c r="J1523">
        <v>1465272091</v>
      </c>
      <c r="K1523">
        <v>1462248091</v>
      </c>
      <c r="L1523" t="b">
        <v>1</v>
      </c>
      <c r="M1523">
        <v>235</v>
      </c>
      <c r="N1523" t="b">
        <v>1</v>
      </c>
      <c r="O1523" t="s">
        <v>8283</v>
      </c>
      <c r="P1523">
        <f t="shared" si="70"/>
        <v>2016</v>
      </c>
      <c r="Q1523" s="11">
        <f t="shared" si="71"/>
        <v>42493.167719907404</v>
      </c>
    </row>
    <row r="1524" spans="1:17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s="8">
        <f t="shared" si="69"/>
        <v>16950.099999999999</v>
      </c>
      <c r="G1524" t="s">
        <v>8218</v>
      </c>
      <c r="H1524" t="s">
        <v>8223</v>
      </c>
      <c r="I1524" t="s">
        <v>8245</v>
      </c>
      <c r="J1524">
        <v>1413575739</v>
      </c>
      <c r="K1524">
        <v>1410983739</v>
      </c>
      <c r="L1524" t="b">
        <v>1</v>
      </c>
      <c r="M1524">
        <v>452</v>
      </c>
      <c r="N1524" t="b">
        <v>1</v>
      </c>
      <c r="O1524" t="s">
        <v>8283</v>
      </c>
      <c r="P1524">
        <f t="shared" si="70"/>
        <v>2014</v>
      </c>
      <c r="Q1524" s="11">
        <f t="shared" si="71"/>
        <v>41899.830312500002</v>
      </c>
    </row>
    <row r="1525" spans="1:17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s="8">
        <f t="shared" si="69"/>
        <v>4596</v>
      </c>
      <c r="G1525" t="s">
        <v>8218</v>
      </c>
      <c r="H1525" t="s">
        <v>8223</v>
      </c>
      <c r="I1525" t="s">
        <v>8245</v>
      </c>
      <c r="J1525">
        <v>1419292800</v>
      </c>
      <c r="K1525">
        <v>1416592916</v>
      </c>
      <c r="L1525" t="b">
        <v>1</v>
      </c>
      <c r="M1525">
        <v>241</v>
      </c>
      <c r="N1525" t="b">
        <v>1</v>
      </c>
      <c r="O1525" t="s">
        <v>8283</v>
      </c>
      <c r="P1525">
        <f t="shared" si="70"/>
        <v>2014</v>
      </c>
      <c r="Q1525" s="11">
        <f t="shared" si="71"/>
        <v>41964.751342592594</v>
      </c>
    </row>
    <row r="1526" spans="1:17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s="8">
        <f t="shared" si="69"/>
        <v>3210</v>
      </c>
      <c r="G1526" t="s">
        <v>8218</v>
      </c>
      <c r="H1526" t="s">
        <v>8234</v>
      </c>
      <c r="I1526" t="s">
        <v>8254</v>
      </c>
      <c r="J1526">
        <v>1487592090</v>
      </c>
      <c r="K1526">
        <v>1485000090</v>
      </c>
      <c r="L1526" t="b">
        <v>1</v>
      </c>
      <c r="M1526">
        <v>28</v>
      </c>
      <c r="N1526" t="b">
        <v>1</v>
      </c>
      <c r="O1526" t="s">
        <v>8283</v>
      </c>
      <c r="P1526">
        <f t="shared" si="70"/>
        <v>2017</v>
      </c>
      <c r="Q1526" s="11">
        <f t="shared" si="71"/>
        <v>42756.501041666663</v>
      </c>
    </row>
    <row r="1527" spans="1:17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s="8">
        <f t="shared" si="69"/>
        <v>1924.1499999999996</v>
      </c>
      <c r="G1527" t="s">
        <v>8218</v>
      </c>
      <c r="H1527" t="s">
        <v>8223</v>
      </c>
      <c r="I1527" t="s">
        <v>8245</v>
      </c>
      <c r="J1527">
        <v>1471539138</v>
      </c>
      <c r="K1527">
        <v>1468947138</v>
      </c>
      <c r="L1527" t="b">
        <v>1</v>
      </c>
      <c r="M1527">
        <v>140</v>
      </c>
      <c r="N1527" t="b">
        <v>1</v>
      </c>
      <c r="O1527" t="s">
        <v>8283</v>
      </c>
      <c r="P1527">
        <f t="shared" si="70"/>
        <v>2016</v>
      </c>
      <c r="Q1527" s="11">
        <f t="shared" si="71"/>
        <v>42570.702986111108</v>
      </c>
    </row>
    <row r="1528" spans="1:17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s="8">
        <f t="shared" si="69"/>
        <v>4675</v>
      </c>
      <c r="G1528" t="s">
        <v>8218</v>
      </c>
      <c r="H1528" t="s">
        <v>8223</v>
      </c>
      <c r="I1528" t="s">
        <v>8245</v>
      </c>
      <c r="J1528">
        <v>1453185447</v>
      </c>
      <c r="K1528">
        <v>1448951847</v>
      </c>
      <c r="L1528" t="b">
        <v>1</v>
      </c>
      <c r="M1528">
        <v>280</v>
      </c>
      <c r="N1528" t="b">
        <v>1</v>
      </c>
      <c r="O1528" t="s">
        <v>8283</v>
      </c>
      <c r="P1528">
        <f t="shared" si="70"/>
        <v>2015</v>
      </c>
      <c r="Q1528" s="11">
        <f t="shared" si="71"/>
        <v>42339.276006944448</v>
      </c>
    </row>
    <row r="1529" spans="1:17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s="8">
        <f t="shared" si="69"/>
        <v>365.55000000000018</v>
      </c>
      <c r="G1529" t="s">
        <v>8218</v>
      </c>
      <c r="H1529" t="s">
        <v>8223</v>
      </c>
      <c r="I1529" t="s">
        <v>8245</v>
      </c>
      <c r="J1529">
        <v>1489497886</v>
      </c>
      <c r="K1529">
        <v>1487082286</v>
      </c>
      <c r="L1529" t="b">
        <v>1</v>
      </c>
      <c r="M1529">
        <v>70</v>
      </c>
      <c r="N1529" t="b">
        <v>1</v>
      </c>
      <c r="O1529" t="s">
        <v>8283</v>
      </c>
      <c r="P1529">
        <f t="shared" si="70"/>
        <v>2017</v>
      </c>
      <c r="Q1529" s="11">
        <f t="shared" si="71"/>
        <v>42780.600532407407</v>
      </c>
    </row>
    <row r="1530" spans="1:17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s="8">
        <f t="shared" si="69"/>
        <v>5447</v>
      </c>
      <c r="G1530" t="s">
        <v>8218</v>
      </c>
      <c r="H1530" t="s">
        <v>8223</v>
      </c>
      <c r="I1530" t="s">
        <v>8245</v>
      </c>
      <c r="J1530">
        <v>1485907200</v>
      </c>
      <c r="K1530">
        <v>1483292122</v>
      </c>
      <c r="L1530" t="b">
        <v>1</v>
      </c>
      <c r="M1530">
        <v>160</v>
      </c>
      <c r="N1530" t="b">
        <v>1</v>
      </c>
      <c r="O1530" t="s">
        <v>8283</v>
      </c>
      <c r="P1530">
        <f t="shared" si="70"/>
        <v>2017</v>
      </c>
      <c r="Q1530" s="11">
        <f t="shared" si="71"/>
        <v>42736.732893518521</v>
      </c>
    </row>
    <row r="1531" spans="1:17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s="8">
        <f t="shared" si="69"/>
        <v>129</v>
      </c>
      <c r="G1531" t="s">
        <v>8218</v>
      </c>
      <c r="H1531" t="s">
        <v>8223</v>
      </c>
      <c r="I1531" t="s">
        <v>8245</v>
      </c>
      <c r="J1531">
        <v>1426773920</v>
      </c>
      <c r="K1531">
        <v>1424185520</v>
      </c>
      <c r="L1531" t="b">
        <v>1</v>
      </c>
      <c r="M1531">
        <v>141</v>
      </c>
      <c r="N1531" t="b">
        <v>1</v>
      </c>
      <c r="O1531" t="s">
        <v>8283</v>
      </c>
      <c r="P1531">
        <f t="shared" si="70"/>
        <v>2015</v>
      </c>
      <c r="Q1531" s="11">
        <f t="shared" si="71"/>
        <v>42052.628703703704</v>
      </c>
    </row>
    <row r="1532" spans="1:17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s="8">
        <f t="shared" si="69"/>
        <v>12189</v>
      </c>
      <c r="G1532" t="s">
        <v>8218</v>
      </c>
      <c r="H1532" t="s">
        <v>8223</v>
      </c>
      <c r="I1532" t="s">
        <v>8245</v>
      </c>
      <c r="J1532">
        <v>1445624695</v>
      </c>
      <c r="K1532">
        <v>1443464695</v>
      </c>
      <c r="L1532" t="b">
        <v>1</v>
      </c>
      <c r="M1532">
        <v>874</v>
      </c>
      <c r="N1532" t="b">
        <v>1</v>
      </c>
      <c r="O1532" t="s">
        <v>8283</v>
      </c>
      <c r="P1532">
        <f t="shared" si="70"/>
        <v>2015</v>
      </c>
      <c r="Q1532" s="11">
        <f t="shared" si="71"/>
        <v>42275.767303240747</v>
      </c>
    </row>
    <row r="1533" spans="1:17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s="8">
        <f t="shared" si="69"/>
        <v>1785</v>
      </c>
      <c r="G1533" t="s">
        <v>8218</v>
      </c>
      <c r="H1533" t="s">
        <v>8223</v>
      </c>
      <c r="I1533" t="s">
        <v>8245</v>
      </c>
      <c r="J1533">
        <v>1417402800</v>
      </c>
      <c r="K1533">
        <v>1414610126</v>
      </c>
      <c r="L1533" t="b">
        <v>1</v>
      </c>
      <c r="M1533">
        <v>73</v>
      </c>
      <c r="N1533" t="b">
        <v>1</v>
      </c>
      <c r="O1533" t="s">
        <v>8283</v>
      </c>
      <c r="P1533">
        <f t="shared" si="70"/>
        <v>2014</v>
      </c>
      <c r="Q1533" s="11">
        <f t="shared" si="71"/>
        <v>41941.802384259259</v>
      </c>
    </row>
    <row r="1534" spans="1:17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s="8">
        <f t="shared" si="69"/>
        <v>19201</v>
      </c>
      <c r="G1534" t="s">
        <v>8218</v>
      </c>
      <c r="H1534" t="s">
        <v>8225</v>
      </c>
      <c r="I1534" t="s">
        <v>8247</v>
      </c>
      <c r="J1534">
        <v>1455548400</v>
      </c>
      <c r="K1534">
        <v>1453461865</v>
      </c>
      <c r="L1534" t="b">
        <v>1</v>
      </c>
      <c r="M1534">
        <v>294</v>
      </c>
      <c r="N1534" t="b">
        <v>1</v>
      </c>
      <c r="O1534" t="s">
        <v>8283</v>
      </c>
      <c r="P1534">
        <f t="shared" si="70"/>
        <v>2016</v>
      </c>
      <c r="Q1534" s="11">
        <f t="shared" si="71"/>
        <v>42391.475289351853</v>
      </c>
    </row>
    <row r="1535" spans="1:17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s="8">
        <f t="shared" si="69"/>
        <v>20313</v>
      </c>
      <c r="G1535" t="s">
        <v>8218</v>
      </c>
      <c r="H1535" t="s">
        <v>8223</v>
      </c>
      <c r="I1535" t="s">
        <v>8245</v>
      </c>
      <c r="J1535">
        <v>1462161540</v>
      </c>
      <c r="K1535">
        <v>1457913777</v>
      </c>
      <c r="L1535" t="b">
        <v>1</v>
      </c>
      <c r="M1535">
        <v>740</v>
      </c>
      <c r="N1535" t="b">
        <v>1</v>
      </c>
      <c r="O1535" t="s">
        <v>8283</v>
      </c>
      <c r="P1535">
        <f t="shared" si="70"/>
        <v>2016</v>
      </c>
      <c r="Q1535" s="11">
        <f t="shared" si="71"/>
        <v>42443.00204861111</v>
      </c>
    </row>
    <row r="1536" spans="1:17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s="8">
        <f t="shared" si="69"/>
        <v>23830</v>
      </c>
      <c r="G1536" t="s">
        <v>8218</v>
      </c>
      <c r="H1536" t="s">
        <v>8223</v>
      </c>
      <c r="I1536" t="s">
        <v>8245</v>
      </c>
      <c r="J1536">
        <v>1441383062</v>
      </c>
      <c r="K1536">
        <v>1438791062</v>
      </c>
      <c r="L1536" t="b">
        <v>1</v>
      </c>
      <c r="M1536">
        <v>369</v>
      </c>
      <c r="N1536" t="b">
        <v>1</v>
      </c>
      <c r="O1536" t="s">
        <v>8283</v>
      </c>
      <c r="P1536">
        <f t="shared" si="70"/>
        <v>2015</v>
      </c>
      <c r="Q1536" s="11">
        <f t="shared" si="71"/>
        <v>42221.67432870371</v>
      </c>
    </row>
    <row r="1537" spans="1:17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s="8">
        <f t="shared" si="69"/>
        <v>1297</v>
      </c>
      <c r="G1537" t="s">
        <v>8218</v>
      </c>
      <c r="H1537" t="s">
        <v>8223</v>
      </c>
      <c r="I1537" t="s">
        <v>8245</v>
      </c>
      <c r="J1537">
        <v>1464040800</v>
      </c>
      <c r="K1537">
        <v>1461527631</v>
      </c>
      <c r="L1537" t="b">
        <v>1</v>
      </c>
      <c r="M1537">
        <v>110</v>
      </c>
      <c r="N1537" t="b">
        <v>1</v>
      </c>
      <c r="O1537" t="s">
        <v>8283</v>
      </c>
      <c r="P1537">
        <f t="shared" si="70"/>
        <v>2016</v>
      </c>
      <c r="Q1537" s="11">
        <f t="shared" si="71"/>
        <v>42484.829062500001</v>
      </c>
    </row>
    <row r="1538" spans="1:17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s="8">
        <f t="shared" si="69"/>
        <v>18037.009999999998</v>
      </c>
      <c r="G1538" t="s">
        <v>8218</v>
      </c>
      <c r="H1538" t="s">
        <v>8223</v>
      </c>
      <c r="I1538" t="s">
        <v>8245</v>
      </c>
      <c r="J1538">
        <v>1440702910</v>
      </c>
      <c r="K1538">
        <v>1438110910</v>
      </c>
      <c r="L1538" t="b">
        <v>1</v>
      </c>
      <c r="M1538">
        <v>455</v>
      </c>
      <c r="N1538" t="b">
        <v>1</v>
      </c>
      <c r="O1538" t="s">
        <v>8283</v>
      </c>
      <c r="P1538">
        <f t="shared" si="70"/>
        <v>2015</v>
      </c>
      <c r="Q1538" s="11">
        <f t="shared" si="71"/>
        <v>42213.802199074074</v>
      </c>
    </row>
    <row r="1539" spans="1:17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s="8">
        <f t="shared" ref="F1539:F1602" si="72">E1539-D1539</f>
        <v>9588</v>
      </c>
      <c r="G1539" t="s">
        <v>8218</v>
      </c>
      <c r="H1539" t="s">
        <v>8235</v>
      </c>
      <c r="I1539" t="s">
        <v>8248</v>
      </c>
      <c r="J1539">
        <v>1470506400</v>
      </c>
      <c r="K1539">
        <v>1467358427</v>
      </c>
      <c r="L1539" t="b">
        <v>1</v>
      </c>
      <c r="M1539">
        <v>224</v>
      </c>
      <c r="N1539" t="b">
        <v>1</v>
      </c>
      <c r="O1539" t="s">
        <v>8283</v>
      </c>
      <c r="P1539">
        <f t="shared" ref="P1539:P1602" si="73">YEAR(Q1539)</f>
        <v>2016</v>
      </c>
      <c r="Q1539" s="11">
        <f t="shared" ref="Q1539:Q1602" si="74">(((K1539/60)/60)/24)+DATE(1970,1,1)</f>
        <v>42552.315127314811</v>
      </c>
    </row>
    <row r="1540" spans="1:17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s="8">
        <f t="shared" si="72"/>
        <v>184</v>
      </c>
      <c r="G1540" t="s">
        <v>8218</v>
      </c>
      <c r="H1540" t="s">
        <v>8223</v>
      </c>
      <c r="I1540" t="s">
        <v>8245</v>
      </c>
      <c r="J1540">
        <v>1421952370</v>
      </c>
      <c r="K1540">
        <v>1418064370</v>
      </c>
      <c r="L1540" t="b">
        <v>1</v>
      </c>
      <c r="M1540">
        <v>46</v>
      </c>
      <c r="N1540" t="b">
        <v>1</v>
      </c>
      <c r="O1540" t="s">
        <v>8283</v>
      </c>
      <c r="P1540">
        <f t="shared" si="73"/>
        <v>2014</v>
      </c>
      <c r="Q1540" s="11">
        <f t="shared" si="74"/>
        <v>41981.782060185185</v>
      </c>
    </row>
    <row r="1541" spans="1:17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s="8">
        <f t="shared" si="72"/>
        <v>7197.2200000000012</v>
      </c>
      <c r="G1541" t="s">
        <v>8218</v>
      </c>
      <c r="H1541" t="s">
        <v>8223</v>
      </c>
      <c r="I1541" t="s">
        <v>8245</v>
      </c>
      <c r="J1541">
        <v>1483481019</v>
      </c>
      <c r="K1541">
        <v>1480629819</v>
      </c>
      <c r="L1541" t="b">
        <v>0</v>
      </c>
      <c r="M1541">
        <v>284</v>
      </c>
      <c r="N1541" t="b">
        <v>1</v>
      </c>
      <c r="O1541" t="s">
        <v>8283</v>
      </c>
      <c r="P1541">
        <f t="shared" si="73"/>
        <v>2016</v>
      </c>
      <c r="Q1541" s="11">
        <f t="shared" si="74"/>
        <v>42705.919201388882</v>
      </c>
    </row>
    <row r="1542" spans="1:17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s="8">
        <f t="shared" si="72"/>
        <v>2680</v>
      </c>
      <c r="G1542" t="s">
        <v>8218</v>
      </c>
      <c r="H1542" t="s">
        <v>8223</v>
      </c>
      <c r="I1542" t="s">
        <v>8245</v>
      </c>
      <c r="J1542">
        <v>1416964500</v>
      </c>
      <c r="K1542">
        <v>1414368616</v>
      </c>
      <c r="L1542" t="b">
        <v>1</v>
      </c>
      <c r="M1542">
        <v>98</v>
      </c>
      <c r="N1542" t="b">
        <v>1</v>
      </c>
      <c r="O1542" t="s">
        <v>8283</v>
      </c>
      <c r="P1542">
        <f t="shared" si="73"/>
        <v>2014</v>
      </c>
      <c r="Q1542" s="11">
        <f t="shared" si="74"/>
        <v>41939.00712962963</v>
      </c>
    </row>
    <row r="1543" spans="1:17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s="8">
        <f t="shared" si="72"/>
        <v>-17994</v>
      </c>
      <c r="G1543" t="s">
        <v>8220</v>
      </c>
      <c r="H1543" t="s">
        <v>8223</v>
      </c>
      <c r="I1543" t="s">
        <v>8245</v>
      </c>
      <c r="J1543">
        <v>1420045538</v>
      </c>
      <c r="K1543">
        <v>1417453538</v>
      </c>
      <c r="L1543" t="b">
        <v>0</v>
      </c>
      <c r="M1543">
        <v>2</v>
      </c>
      <c r="N1543" t="b">
        <v>0</v>
      </c>
      <c r="O1543" t="s">
        <v>8287</v>
      </c>
      <c r="P1543">
        <f t="shared" si="73"/>
        <v>2014</v>
      </c>
      <c r="Q1543" s="11">
        <f t="shared" si="74"/>
        <v>41974.712245370371</v>
      </c>
    </row>
    <row r="1544" spans="1:17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s="8">
        <f t="shared" si="72"/>
        <v>-480</v>
      </c>
      <c r="G1544" t="s">
        <v>8220</v>
      </c>
      <c r="H1544" t="s">
        <v>8228</v>
      </c>
      <c r="I1544" t="s">
        <v>8250</v>
      </c>
      <c r="J1544">
        <v>1435708500</v>
      </c>
      <c r="K1544">
        <v>1434412500</v>
      </c>
      <c r="L1544" t="b">
        <v>0</v>
      </c>
      <c r="M1544">
        <v>1</v>
      </c>
      <c r="N1544" t="b">
        <v>0</v>
      </c>
      <c r="O1544" t="s">
        <v>8287</v>
      </c>
      <c r="P1544">
        <f t="shared" si="73"/>
        <v>2015</v>
      </c>
      <c r="Q1544" s="11">
        <f t="shared" si="74"/>
        <v>42170.996527777781</v>
      </c>
    </row>
    <row r="1545" spans="1:17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s="8">
        <f t="shared" si="72"/>
        <v>-2240</v>
      </c>
      <c r="G1545" t="s">
        <v>8220</v>
      </c>
      <c r="H1545" t="s">
        <v>8223</v>
      </c>
      <c r="I1545" t="s">
        <v>8245</v>
      </c>
      <c r="J1545">
        <v>1416662034</v>
      </c>
      <c r="K1545">
        <v>1414066434</v>
      </c>
      <c r="L1545" t="b">
        <v>0</v>
      </c>
      <c r="M1545">
        <v>1</v>
      </c>
      <c r="N1545" t="b">
        <v>0</v>
      </c>
      <c r="O1545" t="s">
        <v>8287</v>
      </c>
      <c r="P1545">
        <f t="shared" si="73"/>
        <v>2014</v>
      </c>
      <c r="Q1545" s="11">
        <f t="shared" si="74"/>
        <v>41935.509652777779</v>
      </c>
    </row>
    <row r="1546" spans="1:17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s="8">
        <f t="shared" si="72"/>
        <v>-1000</v>
      </c>
      <c r="G1546" t="s">
        <v>8220</v>
      </c>
      <c r="H1546" t="s">
        <v>8223</v>
      </c>
      <c r="I1546" t="s">
        <v>8245</v>
      </c>
      <c r="J1546">
        <v>1427847480</v>
      </c>
      <c r="K1546">
        <v>1424222024</v>
      </c>
      <c r="L1546" t="b">
        <v>0</v>
      </c>
      <c r="M1546">
        <v>0</v>
      </c>
      <c r="N1546" t="b">
        <v>0</v>
      </c>
      <c r="O1546" t="s">
        <v>8287</v>
      </c>
      <c r="P1546">
        <f t="shared" si="73"/>
        <v>2015</v>
      </c>
      <c r="Q1546" s="11">
        <f t="shared" si="74"/>
        <v>42053.051203703704</v>
      </c>
    </row>
    <row r="1547" spans="1:17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s="8">
        <f t="shared" si="72"/>
        <v>-2999</v>
      </c>
      <c r="G1547" t="s">
        <v>8220</v>
      </c>
      <c r="H1547" t="s">
        <v>8223</v>
      </c>
      <c r="I1547" t="s">
        <v>8245</v>
      </c>
      <c r="J1547">
        <v>1425330960</v>
      </c>
      <c r="K1547">
        <v>1422393234</v>
      </c>
      <c r="L1547" t="b">
        <v>0</v>
      </c>
      <c r="M1547">
        <v>1</v>
      </c>
      <c r="N1547" t="b">
        <v>0</v>
      </c>
      <c r="O1547" t="s">
        <v>8287</v>
      </c>
      <c r="P1547">
        <f t="shared" si="73"/>
        <v>2015</v>
      </c>
      <c r="Q1547" s="11">
        <f t="shared" si="74"/>
        <v>42031.884652777779</v>
      </c>
    </row>
    <row r="1548" spans="1:17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s="8">
        <f t="shared" si="72"/>
        <v>-711</v>
      </c>
      <c r="G1548" t="s">
        <v>8220</v>
      </c>
      <c r="H1548" t="s">
        <v>8224</v>
      </c>
      <c r="I1548" t="s">
        <v>8246</v>
      </c>
      <c r="J1548">
        <v>1410930399</v>
      </c>
      <c r="K1548">
        <v>1405746399</v>
      </c>
      <c r="L1548" t="b">
        <v>0</v>
      </c>
      <c r="M1548">
        <v>11</v>
      </c>
      <c r="N1548" t="b">
        <v>0</v>
      </c>
      <c r="O1548" t="s">
        <v>8287</v>
      </c>
      <c r="P1548">
        <f t="shared" si="73"/>
        <v>2014</v>
      </c>
      <c r="Q1548" s="11">
        <f t="shared" si="74"/>
        <v>41839.212951388887</v>
      </c>
    </row>
    <row r="1549" spans="1:17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s="8">
        <f t="shared" si="72"/>
        <v>-20</v>
      </c>
      <c r="G1549" t="s">
        <v>8220</v>
      </c>
      <c r="H1549" t="s">
        <v>8223</v>
      </c>
      <c r="I1549" t="s">
        <v>8245</v>
      </c>
      <c r="J1549">
        <v>1487844882</v>
      </c>
      <c r="K1549">
        <v>1487240082</v>
      </c>
      <c r="L1549" t="b">
        <v>0</v>
      </c>
      <c r="M1549">
        <v>0</v>
      </c>
      <c r="N1549" t="b">
        <v>0</v>
      </c>
      <c r="O1549" t="s">
        <v>8287</v>
      </c>
      <c r="P1549">
        <f t="shared" si="73"/>
        <v>2017</v>
      </c>
      <c r="Q1549" s="11">
        <f t="shared" si="74"/>
        <v>42782.426875000005</v>
      </c>
    </row>
    <row r="1550" spans="1:17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s="8">
        <f t="shared" si="72"/>
        <v>-640</v>
      </c>
      <c r="G1550" t="s">
        <v>8220</v>
      </c>
      <c r="H1550" t="s">
        <v>8223</v>
      </c>
      <c r="I1550" t="s">
        <v>8245</v>
      </c>
      <c r="J1550">
        <v>1447020620</v>
      </c>
      <c r="K1550">
        <v>1444425020</v>
      </c>
      <c r="L1550" t="b">
        <v>0</v>
      </c>
      <c r="M1550">
        <v>1</v>
      </c>
      <c r="N1550" t="b">
        <v>0</v>
      </c>
      <c r="O1550" t="s">
        <v>8287</v>
      </c>
      <c r="P1550">
        <f t="shared" si="73"/>
        <v>2015</v>
      </c>
      <c r="Q1550" s="11">
        <f t="shared" si="74"/>
        <v>42286.88217592593</v>
      </c>
    </row>
    <row r="1551" spans="1:17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s="8">
        <f t="shared" si="72"/>
        <v>-330</v>
      </c>
      <c r="G1551" t="s">
        <v>8220</v>
      </c>
      <c r="H1551" t="s">
        <v>8223</v>
      </c>
      <c r="I1551" t="s">
        <v>8245</v>
      </c>
      <c r="J1551">
        <v>1446524159</v>
      </c>
      <c r="K1551">
        <v>1443928559</v>
      </c>
      <c r="L1551" t="b">
        <v>0</v>
      </c>
      <c r="M1551">
        <v>6</v>
      </c>
      <c r="N1551" t="b">
        <v>0</v>
      </c>
      <c r="O1551" t="s">
        <v>8287</v>
      </c>
      <c r="P1551">
        <f t="shared" si="73"/>
        <v>2015</v>
      </c>
      <c r="Q1551" s="11">
        <f t="shared" si="74"/>
        <v>42281.136099537034</v>
      </c>
    </row>
    <row r="1552" spans="1:17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s="8">
        <f t="shared" si="72"/>
        <v>-649</v>
      </c>
      <c r="G1552" t="s">
        <v>8220</v>
      </c>
      <c r="H1552" t="s">
        <v>8224</v>
      </c>
      <c r="I1552" t="s">
        <v>8246</v>
      </c>
      <c r="J1552">
        <v>1463050034</v>
      </c>
      <c r="K1552">
        <v>1460458034</v>
      </c>
      <c r="L1552" t="b">
        <v>0</v>
      </c>
      <c r="M1552">
        <v>7</v>
      </c>
      <c r="N1552" t="b">
        <v>0</v>
      </c>
      <c r="O1552" t="s">
        <v>8287</v>
      </c>
      <c r="P1552">
        <f t="shared" si="73"/>
        <v>2016</v>
      </c>
      <c r="Q1552" s="11">
        <f t="shared" si="74"/>
        <v>42472.449467592596</v>
      </c>
    </row>
    <row r="1553" spans="1:17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s="8">
        <f t="shared" si="72"/>
        <v>-3500</v>
      </c>
      <c r="G1553" t="s">
        <v>8220</v>
      </c>
      <c r="H1553" t="s">
        <v>8223</v>
      </c>
      <c r="I1553" t="s">
        <v>8245</v>
      </c>
      <c r="J1553">
        <v>1432756039</v>
      </c>
      <c r="K1553">
        <v>1430164039</v>
      </c>
      <c r="L1553" t="b">
        <v>0</v>
      </c>
      <c r="M1553">
        <v>0</v>
      </c>
      <c r="N1553" t="b">
        <v>0</v>
      </c>
      <c r="O1553" t="s">
        <v>8287</v>
      </c>
      <c r="P1553">
        <f t="shared" si="73"/>
        <v>2015</v>
      </c>
      <c r="Q1553" s="11">
        <f t="shared" si="74"/>
        <v>42121.824525462958</v>
      </c>
    </row>
    <row r="1554" spans="1:17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s="8">
        <f t="shared" si="72"/>
        <v>-2185</v>
      </c>
      <c r="G1554" t="s">
        <v>8220</v>
      </c>
      <c r="H1554" t="s">
        <v>8223</v>
      </c>
      <c r="I1554" t="s">
        <v>8245</v>
      </c>
      <c r="J1554">
        <v>1412135940</v>
      </c>
      <c r="K1554">
        <v>1410366708</v>
      </c>
      <c r="L1554" t="b">
        <v>0</v>
      </c>
      <c r="M1554">
        <v>16</v>
      </c>
      <c r="N1554" t="b">
        <v>0</v>
      </c>
      <c r="O1554" t="s">
        <v>8287</v>
      </c>
      <c r="P1554">
        <f t="shared" si="73"/>
        <v>2014</v>
      </c>
      <c r="Q1554" s="11">
        <f t="shared" si="74"/>
        <v>41892.688750000001</v>
      </c>
    </row>
    <row r="1555" spans="1:17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s="8">
        <f t="shared" si="72"/>
        <v>-6000</v>
      </c>
      <c r="G1555" t="s">
        <v>8220</v>
      </c>
      <c r="H1555" t="s">
        <v>8223</v>
      </c>
      <c r="I1555" t="s">
        <v>8245</v>
      </c>
      <c r="J1555">
        <v>1441176447</v>
      </c>
      <c r="K1555">
        <v>1438584447</v>
      </c>
      <c r="L1555" t="b">
        <v>0</v>
      </c>
      <c r="M1555">
        <v>0</v>
      </c>
      <c r="N1555" t="b">
        <v>0</v>
      </c>
      <c r="O1555" t="s">
        <v>8287</v>
      </c>
      <c r="P1555">
        <f t="shared" si="73"/>
        <v>2015</v>
      </c>
      <c r="Q1555" s="11">
        <f t="shared" si="74"/>
        <v>42219.282951388886</v>
      </c>
    </row>
    <row r="1556" spans="1:17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s="8">
        <f t="shared" si="72"/>
        <v>-20000</v>
      </c>
      <c r="G1556" t="s">
        <v>8220</v>
      </c>
      <c r="H1556" t="s">
        <v>8225</v>
      </c>
      <c r="I1556" t="s">
        <v>8247</v>
      </c>
      <c r="J1556">
        <v>1438495390</v>
      </c>
      <c r="K1556">
        <v>1435903390</v>
      </c>
      <c r="L1556" t="b">
        <v>0</v>
      </c>
      <c r="M1556">
        <v>0</v>
      </c>
      <c r="N1556" t="b">
        <v>0</v>
      </c>
      <c r="O1556" t="s">
        <v>8287</v>
      </c>
      <c r="P1556">
        <f t="shared" si="73"/>
        <v>2015</v>
      </c>
      <c r="Q1556" s="11">
        <f t="shared" si="74"/>
        <v>42188.252199074079</v>
      </c>
    </row>
    <row r="1557" spans="1:17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s="8">
        <f t="shared" si="72"/>
        <v>-750</v>
      </c>
      <c r="G1557" t="s">
        <v>8220</v>
      </c>
      <c r="H1557" t="s">
        <v>8223</v>
      </c>
      <c r="I1557" t="s">
        <v>8245</v>
      </c>
      <c r="J1557">
        <v>1442509200</v>
      </c>
      <c r="K1557">
        <v>1440513832</v>
      </c>
      <c r="L1557" t="b">
        <v>0</v>
      </c>
      <c r="M1557">
        <v>0</v>
      </c>
      <c r="N1557" t="b">
        <v>0</v>
      </c>
      <c r="O1557" t="s">
        <v>8287</v>
      </c>
      <c r="P1557">
        <f t="shared" si="73"/>
        <v>2015</v>
      </c>
      <c r="Q1557" s="11">
        <f t="shared" si="74"/>
        <v>42241.613796296297</v>
      </c>
    </row>
    <row r="1558" spans="1:17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s="8">
        <f t="shared" si="72"/>
        <v>-823</v>
      </c>
      <c r="G1558" t="s">
        <v>8220</v>
      </c>
      <c r="H1558" t="s">
        <v>8228</v>
      </c>
      <c r="I1558" t="s">
        <v>8250</v>
      </c>
      <c r="J1558">
        <v>1467603624</v>
      </c>
      <c r="K1558">
        <v>1465011624</v>
      </c>
      <c r="L1558" t="b">
        <v>0</v>
      </c>
      <c r="M1558">
        <v>12</v>
      </c>
      <c r="N1558" t="b">
        <v>0</v>
      </c>
      <c r="O1558" t="s">
        <v>8287</v>
      </c>
      <c r="P1558">
        <f t="shared" si="73"/>
        <v>2016</v>
      </c>
      <c r="Q1558" s="11">
        <f t="shared" si="74"/>
        <v>42525.153055555551</v>
      </c>
    </row>
    <row r="1559" spans="1:17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s="8">
        <f t="shared" si="72"/>
        <v>-2400</v>
      </c>
      <c r="G1559" t="s">
        <v>8220</v>
      </c>
      <c r="H1559" t="s">
        <v>8223</v>
      </c>
      <c r="I1559" t="s">
        <v>8245</v>
      </c>
      <c r="J1559">
        <v>1411227633</v>
      </c>
      <c r="K1559">
        <v>1408549233</v>
      </c>
      <c r="L1559" t="b">
        <v>0</v>
      </c>
      <c r="M1559">
        <v>1</v>
      </c>
      <c r="N1559" t="b">
        <v>0</v>
      </c>
      <c r="O1559" t="s">
        <v>8287</v>
      </c>
      <c r="P1559">
        <f t="shared" si="73"/>
        <v>2014</v>
      </c>
      <c r="Q1559" s="11">
        <f t="shared" si="74"/>
        <v>41871.65315972222</v>
      </c>
    </row>
    <row r="1560" spans="1:17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s="8">
        <f t="shared" si="72"/>
        <v>-715</v>
      </c>
      <c r="G1560" t="s">
        <v>8220</v>
      </c>
      <c r="H1560" t="s">
        <v>8224</v>
      </c>
      <c r="I1560" t="s">
        <v>8246</v>
      </c>
      <c r="J1560">
        <v>1440763920</v>
      </c>
      <c r="K1560">
        <v>1435656759</v>
      </c>
      <c r="L1560" t="b">
        <v>0</v>
      </c>
      <c r="M1560">
        <v>3</v>
      </c>
      <c r="N1560" t="b">
        <v>0</v>
      </c>
      <c r="O1560" t="s">
        <v>8287</v>
      </c>
      <c r="P1560">
        <f t="shared" si="73"/>
        <v>2015</v>
      </c>
      <c r="Q1560" s="11">
        <f t="shared" si="74"/>
        <v>42185.397673611107</v>
      </c>
    </row>
    <row r="1561" spans="1:17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s="8">
        <f t="shared" si="72"/>
        <v>-14950</v>
      </c>
      <c r="G1561" t="s">
        <v>8220</v>
      </c>
      <c r="H1561" t="s">
        <v>8223</v>
      </c>
      <c r="I1561" t="s">
        <v>8245</v>
      </c>
      <c r="J1561">
        <v>1430270199</v>
      </c>
      <c r="K1561">
        <v>1428974199</v>
      </c>
      <c r="L1561" t="b">
        <v>0</v>
      </c>
      <c r="M1561">
        <v>1</v>
      </c>
      <c r="N1561" t="b">
        <v>0</v>
      </c>
      <c r="O1561" t="s">
        <v>8287</v>
      </c>
      <c r="P1561">
        <f t="shared" si="73"/>
        <v>2015</v>
      </c>
      <c r="Q1561" s="11">
        <f t="shared" si="74"/>
        <v>42108.05322916666</v>
      </c>
    </row>
    <row r="1562" spans="1:17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s="8">
        <f t="shared" si="72"/>
        <v>-2406</v>
      </c>
      <c r="G1562" t="s">
        <v>8220</v>
      </c>
      <c r="H1562" t="s">
        <v>8223</v>
      </c>
      <c r="I1562" t="s">
        <v>8245</v>
      </c>
      <c r="J1562">
        <v>1415842193</v>
      </c>
      <c r="K1562">
        <v>1414110593</v>
      </c>
      <c r="L1562" t="b">
        <v>0</v>
      </c>
      <c r="M1562">
        <v>4</v>
      </c>
      <c r="N1562" t="b">
        <v>0</v>
      </c>
      <c r="O1562" t="s">
        <v>8287</v>
      </c>
      <c r="P1562">
        <f t="shared" si="73"/>
        <v>2014</v>
      </c>
      <c r="Q1562" s="11">
        <f t="shared" si="74"/>
        <v>41936.020752314813</v>
      </c>
    </row>
    <row r="1563" spans="1:17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s="8">
        <f t="shared" si="72"/>
        <v>-9933</v>
      </c>
      <c r="G1563" t="s">
        <v>8219</v>
      </c>
      <c r="H1563" t="s">
        <v>8223</v>
      </c>
      <c r="I1563" t="s">
        <v>8245</v>
      </c>
      <c r="J1563">
        <v>1383789603</v>
      </c>
      <c r="K1563">
        <v>1381194003</v>
      </c>
      <c r="L1563" t="b">
        <v>0</v>
      </c>
      <c r="M1563">
        <v>1</v>
      </c>
      <c r="N1563" t="b">
        <v>0</v>
      </c>
      <c r="O1563" t="s">
        <v>8288</v>
      </c>
      <c r="P1563">
        <f t="shared" si="73"/>
        <v>2013</v>
      </c>
      <c r="Q1563" s="11">
        <f t="shared" si="74"/>
        <v>41555.041701388887</v>
      </c>
    </row>
    <row r="1564" spans="1:17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s="8">
        <f t="shared" si="72"/>
        <v>-4000</v>
      </c>
      <c r="G1564" t="s">
        <v>8219</v>
      </c>
      <c r="H1564" t="s">
        <v>8223</v>
      </c>
      <c r="I1564" t="s">
        <v>8245</v>
      </c>
      <c r="J1564">
        <v>1259715000</v>
      </c>
      <c r="K1564">
        <v>1253712916</v>
      </c>
      <c r="L1564" t="b">
        <v>0</v>
      </c>
      <c r="M1564">
        <v>0</v>
      </c>
      <c r="N1564" t="b">
        <v>0</v>
      </c>
      <c r="O1564" t="s">
        <v>8288</v>
      </c>
      <c r="P1564">
        <f t="shared" si="73"/>
        <v>2009</v>
      </c>
      <c r="Q1564" s="11">
        <f t="shared" si="74"/>
        <v>40079.566157407404</v>
      </c>
    </row>
    <row r="1565" spans="1:17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s="8">
        <f t="shared" si="72"/>
        <v>-5915</v>
      </c>
      <c r="G1565" t="s">
        <v>8219</v>
      </c>
      <c r="H1565" t="s">
        <v>8224</v>
      </c>
      <c r="I1565" t="s">
        <v>8246</v>
      </c>
      <c r="J1565">
        <v>1394815751</v>
      </c>
      <c r="K1565">
        <v>1389635351</v>
      </c>
      <c r="L1565" t="b">
        <v>0</v>
      </c>
      <c r="M1565">
        <v>2</v>
      </c>
      <c r="N1565" t="b">
        <v>0</v>
      </c>
      <c r="O1565" t="s">
        <v>8288</v>
      </c>
      <c r="P1565">
        <f t="shared" si="73"/>
        <v>2014</v>
      </c>
      <c r="Q1565" s="11">
        <f t="shared" si="74"/>
        <v>41652.742488425924</v>
      </c>
    </row>
    <row r="1566" spans="1:17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s="8">
        <f t="shared" si="72"/>
        <v>-9990</v>
      </c>
      <c r="G1566" t="s">
        <v>8219</v>
      </c>
      <c r="H1566" t="s">
        <v>8223</v>
      </c>
      <c r="I1566" t="s">
        <v>8245</v>
      </c>
      <c r="J1566">
        <v>1432843500</v>
      </c>
      <c r="K1566">
        <v>1430124509</v>
      </c>
      <c r="L1566" t="b">
        <v>0</v>
      </c>
      <c r="M1566">
        <v>1</v>
      </c>
      <c r="N1566" t="b">
        <v>0</v>
      </c>
      <c r="O1566" t="s">
        <v>8288</v>
      </c>
      <c r="P1566">
        <f t="shared" si="73"/>
        <v>2015</v>
      </c>
      <c r="Q1566" s="11">
        <f t="shared" si="74"/>
        <v>42121.367002314815</v>
      </c>
    </row>
    <row r="1567" spans="1:17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s="8">
        <f t="shared" si="72"/>
        <v>-3900</v>
      </c>
      <c r="G1567" t="s">
        <v>8219</v>
      </c>
      <c r="H1567" t="s">
        <v>8223</v>
      </c>
      <c r="I1567" t="s">
        <v>8245</v>
      </c>
      <c r="J1567">
        <v>1307554261</v>
      </c>
      <c r="K1567">
        <v>1304962261</v>
      </c>
      <c r="L1567" t="b">
        <v>0</v>
      </c>
      <c r="M1567">
        <v>1</v>
      </c>
      <c r="N1567" t="b">
        <v>0</v>
      </c>
      <c r="O1567" t="s">
        <v>8288</v>
      </c>
      <c r="P1567">
        <f t="shared" si="73"/>
        <v>2011</v>
      </c>
      <c r="Q1567" s="11">
        <f t="shared" si="74"/>
        <v>40672.729872685188</v>
      </c>
    </row>
    <row r="1568" spans="1:17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s="8">
        <f t="shared" si="72"/>
        <v>-23625</v>
      </c>
      <c r="G1568" t="s">
        <v>8219</v>
      </c>
      <c r="H1568" t="s">
        <v>8223</v>
      </c>
      <c r="I1568" t="s">
        <v>8245</v>
      </c>
      <c r="J1568">
        <v>1469656800</v>
      </c>
      <c r="K1568">
        <v>1467151204</v>
      </c>
      <c r="L1568" t="b">
        <v>0</v>
      </c>
      <c r="M1568">
        <v>59</v>
      </c>
      <c r="N1568" t="b">
        <v>0</v>
      </c>
      <c r="O1568" t="s">
        <v>8288</v>
      </c>
      <c r="P1568">
        <f t="shared" si="73"/>
        <v>2016</v>
      </c>
      <c r="Q1568" s="11">
        <f t="shared" si="74"/>
        <v>42549.916712962964</v>
      </c>
    </row>
    <row r="1569" spans="1:17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s="8">
        <f t="shared" si="72"/>
        <v>-8150</v>
      </c>
      <c r="G1569" t="s">
        <v>8219</v>
      </c>
      <c r="H1569" t="s">
        <v>8223</v>
      </c>
      <c r="I1569" t="s">
        <v>8245</v>
      </c>
      <c r="J1569">
        <v>1392595200</v>
      </c>
      <c r="K1569">
        <v>1391293745</v>
      </c>
      <c r="L1569" t="b">
        <v>0</v>
      </c>
      <c r="M1569">
        <v>13</v>
      </c>
      <c r="N1569" t="b">
        <v>0</v>
      </c>
      <c r="O1569" t="s">
        <v>8288</v>
      </c>
      <c r="P1569">
        <f t="shared" si="73"/>
        <v>2014</v>
      </c>
      <c r="Q1569" s="11">
        <f t="shared" si="74"/>
        <v>41671.936863425923</v>
      </c>
    </row>
    <row r="1570" spans="1:17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s="8">
        <f t="shared" si="72"/>
        <v>-21590</v>
      </c>
      <c r="G1570" t="s">
        <v>8219</v>
      </c>
      <c r="H1570" t="s">
        <v>8223</v>
      </c>
      <c r="I1570" t="s">
        <v>8245</v>
      </c>
      <c r="J1570">
        <v>1419384585</v>
      </c>
      <c r="K1570">
        <v>1416360585</v>
      </c>
      <c r="L1570" t="b">
        <v>0</v>
      </c>
      <c r="M1570">
        <v>22</v>
      </c>
      <c r="N1570" t="b">
        <v>0</v>
      </c>
      <c r="O1570" t="s">
        <v>8288</v>
      </c>
      <c r="P1570">
        <f t="shared" si="73"/>
        <v>2014</v>
      </c>
      <c r="Q1570" s="11">
        <f t="shared" si="74"/>
        <v>41962.062326388885</v>
      </c>
    </row>
    <row r="1571" spans="1:17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s="8">
        <f t="shared" si="72"/>
        <v>-30000</v>
      </c>
      <c r="G1571" t="s">
        <v>8219</v>
      </c>
      <c r="H1571" t="s">
        <v>8223</v>
      </c>
      <c r="I1571" t="s">
        <v>8245</v>
      </c>
      <c r="J1571">
        <v>1369498714</v>
      </c>
      <c r="K1571">
        <v>1366906714</v>
      </c>
      <c r="L1571" t="b">
        <v>0</v>
      </c>
      <c r="M1571">
        <v>0</v>
      </c>
      <c r="N1571" t="b">
        <v>0</v>
      </c>
      <c r="O1571" t="s">
        <v>8288</v>
      </c>
      <c r="P1571">
        <f t="shared" si="73"/>
        <v>2013</v>
      </c>
      <c r="Q1571" s="11">
        <f t="shared" si="74"/>
        <v>41389.679560185185</v>
      </c>
    </row>
    <row r="1572" spans="1:17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s="8">
        <f t="shared" si="72"/>
        <v>-3516</v>
      </c>
      <c r="G1572" t="s">
        <v>8219</v>
      </c>
      <c r="H1572" t="s">
        <v>8223</v>
      </c>
      <c r="I1572" t="s">
        <v>8245</v>
      </c>
      <c r="J1572">
        <v>1460140282</v>
      </c>
      <c r="K1572">
        <v>1457551882</v>
      </c>
      <c r="L1572" t="b">
        <v>0</v>
      </c>
      <c r="M1572">
        <v>52</v>
      </c>
      <c r="N1572" t="b">
        <v>0</v>
      </c>
      <c r="O1572" t="s">
        <v>8288</v>
      </c>
      <c r="P1572">
        <f t="shared" si="73"/>
        <v>2016</v>
      </c>
      <c r="Q1572" s="11">
        <f t="shared" si="74"/>
        <v>42438.813449074078</v>
      </c>
    </row>
    <row r="1573" spans="1:17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s="8">
        <f t="shared" si="72"/>
        <v>-12020</v>
      </c>
      <c r="G1573" t="s">
        <v>8219</v>
      </c>
      <c r="H1573" t="s">
        <v>8224</v>
      </c>
      <c r="I1573" t="s">
        <v>8246</v>
      </c>
      <c r="J1573">
        <v>1434738483</v>
      </c>
      <c r="K1573">
        <v>1432146483</v>
      </c>
      <c r="L1573" t="b">
        <v>0</v>
      </c>
      <c r="M1573">
        <v>4</v>
      </c>
      <c r="N1573" t="b">
        <v>0</v>
      </c>
      <c r="O1573" t="s">
        <v>8288</v>
      </c>
      <c r="P1573">
        <f t="shared" si="73"/>
        <v>2015</v>
      </c>
      <c r="Q1573" s="11">
        <f t="shared" si="74"/>
        <v>42144.769479166673</v>
      </c>
    </row>
    <row r="1574" spans="1:17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s="8">
        <f t="shared" si="72"/>
        <v>-2375</v>
      </c>
      <c r="G1574" t="s">
        <v>8219</v>
      </c>
      <c r="H1574" t="s">
        <v>8224</v>
      </c>
      <c r="I1574" t="s">
        <v>8246</v>
      </c>
      <c r="J1574">
        <v>1456703940</v>
      </c>
      <c r="K1574">
        <v>1454546859</v>
      </c>
      <c r="L1574" t="b">
        <v>0</v>
      </c>
      <c r="M1574">
        <v>3</v>
      </c>
      <c r="N1574" t="b">
        <v>0</v>
      </c>
      <c r="O1574" t="s">
        <v>8288</v>
      </c>
      <c r="P1574">
        <f t="shared" si="73"/>
        <v>2016</v>
      </c>
      <c r="Q1574" s="11">
        <f t="shared" si="74"/>
        <v>42404.033090277779</v>
      </c>
    </row>
    <row r="1575" spans="1:17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s="8">
        <f t="shared" si="72"/>
        <v>-8777</v>
      </c>
      <c r="G1575" t="s">
        <v>8219</v>
      </c>
      <c r="H1575" t="s">
        <v>8228</v>
      </c>
      <c r="I1575" t="s">
        <v>8250</v>
      </c>
      <c r="J1575">
        <v>1491019140</v>
      </c>
      <c r="K1575">
        <v>1487548802</v>
      </c>
      <c r="L1575" t="b">
        <v>0</v>
      </c>
      <c r="M1575">
        <v>3</v>
      </c>
      <c r="N1575" t="b">
        <v>0</v>
      </c>
      <c r="O1575" t="s">
        <v>8288</v>
      </c>
      <c r="P1575">
        <f t="shared" si="73"/>
        <v>2017</v>
      </c>
      <c r="Q1575" s="11">
        <f t="shared" si="74"/>
        <v>42786.000023148154</v>
      </c>
    </row>
    <row r="1576" spans="1:17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s="8">
        <f t="shared" si="72"/>
        <v>-9494</v>
      </c>
      <c r="G1576" t="s">
        <v>8219</v>
      </c>
      <c r="H1576" t="s">
        <v>8223</v>
      </c>
      <c r="I1576" t="s">
        <v>8245</v>
      </c>
      <c r="J1576">
        <v>1424211329</v>
      </c>
      <c r="K1576">
        <v>1421187329</v>
      </c>
      <c r="L1576" t="b">
        <v>0</v>
      </c>
      <c r="M1576">
        <v>6</v>
      </c>
      <c r="N1576" t="b">
        <v>0</v>
      </c>
      <c r="O1576" t="s">
        <v>8288</v>
      </c>
      <c r="P1576">
        <f t="shared" si="73"/>
        <v>2015</v>
      </c>
      <c r="Q1576" s="11">
        <f t="shared" si="74"/>
        <v>42017.927418981482</v>
      </c>
    </row>
    <row r="1577" spans="1:17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s="8">
        <f t="shared" si="72"/>
        <v>-7709</v>
      </c>
      <c r="G1577" t="s">
        <v>8219</v>
      </c>
      <c r="H1577" t="s">
        <v>8223</v>
      </c>
      <c r="I1577" t="s">
        <v>8245</v>
      </c>
      <c r="J1577">
        <v>1404909296</v>
      </c>
      <c r="K1577">
        <v>1402317296</v>
      </c>
      <c r="L1577" t="b">
        <v>0</v>
      </c>
      <c r="M1577">
        <v>35</v>
      </c>
      <c r="N1577" t="b">
        <v>0</v>
      </c>
      <c r="O1577" t="s">
        <v>8288</v>
      </c>
      <c r="P1577">
        <f t="shared" si="73"/>
        <v>2014</v>
      </c>
      <c r="Q1577" s="11">
        <f t="shared" si="74"/>
        <v>41799.524259259262</v>
      </c>
    </row>
    <row r="1578" spans="1:17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s="8">
        <f t="shared" si="72"/>
        <v>-4350</v>
      </c>
      <c r="G1578" t="s">
        <v>8219</v>
      </c>
      <c r="H1578" t="s">
        <v>8223</v>
      </c>
      <c r="I1578" t="s">
        <v>8245</v>
      </c>
      <c r="J1578">
        <v>1435698368</v>
      </c>
      <c r="K1578">
        <v>1431810368</v>
      </c>
      <c r="L1578" t="b">
        <v>0</v>
      </c>
      <c r="M1578">
        <v>10</v>
      </c>
      <c r="N1578" t="b">
        <v>0</v>
      </c>
      <c r="O1578" t="s">
        <v>8288</v>
      </c>
      <c r="P1578">
        <f t="shared" si="73"/>
        <v>2015</v>
      </c>
      <c r="Q1578" s="11">
        <f t="shared" si="74"/>
        <v>42140.879259259258</v>
      </c>
    </row>
    <row r="1579" spans="1:17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s="8">
        <f t="shared" si="72"/>
        <v>-9945</v>
      </c>
      <c r="G1579" t="s">
        <v>8219</v>
      </c>
      <c r="H1579" t="s">
        <v>8223</v>
      </c>
      <c r="I1579" t="s">
        <v>8245</v>
      </c>
      <c r="J1579">
        <v>1343161248</v>
      </c>
      <c r="K1579">
        <v>1337977248</v>
      </c>
      <c r="L1579" t="b">
        <v>0</v>
      </c>
      <c r="M1579">
        <v>2</v>
      </c>
      <c r="N1579" t="b">
        <v>0</v>
      </c>
      <c r="O1579" t="s">
        <v>8288</v>
      </c>
      <c r="P1579">
        <f t="shared" si="73"/>
        <v>2012</v>
      </c>
      <c r="Q1579" s="11">
        <f t="shared" si="74"/>
        <v>41054.847777777781</v>
      </c>
    </row>
    <row r="1580" spans="1:17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s="8">
        <f t="shared" si="72"/>
        <v>-1692</v>
      </c>
      <c r="G1580" t="s">
        <v>8219</v>
      </c>
      <c r="H1580" t="s">
        <v>8223</v>
      </c>
      <c r="I1580" t="s">
        <v>8245</v>
      </c>
      <c r="J1580">
        <v>1283392800</v>
      </c>
      <c r="K1580">
        <v>1281317691</v>
      </c>
      <c r="L1580" t="b">
        <v>0</v>
      </c>
      <c r="M1580">
        <v>4</v>
      </c>
      <c r="N1580" t="b">
        <v>0</v>
      </c>
      <c r="O1580" t="s">
        <v>8288</v>
      </c>
      <c r="P1580">
        <f t="shared" si="73"/>
        <v>2010</v>
      </c>
      <c r="Q1580" s="11">
        <f t="shared" si="74"/>
        <v>40399.065868055557</v>
      </c>
    </row>
    <row r="1581" spans="1:17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s="8">
        <f t="shared" si="72"/>
        <v>-3305</v>
      </c>
      <c r="G1581" t="s">
        <v>8219</v>
      </c>
      <c r="H1581" t="s">
        <v>8223</v>
      </c>
      <c r="I1581" t="s">
        <v>8245</v>
      </c>
      <c r="J1581">
        <v>1377734091</v>
      </c>
      <c r="K1581">
        <v>1374882891</v>
      </c>
      <c r="L1581" t="b">
        <v>0</v>
      </c>
      <c r="M1581">
        <v>2</v>
      </c>
      <c r="N1581" t="b">
        <v>0</v>
      </c>
      <c r="O1581" t="s">
        <v>8288</v>
      </c>
      <c r="P1581">
        <f t="shared" si="73"/>
        <v>2013</v>
      </c>
      <c r="Q1581" s="11">
        <f t="shared" si="74"/>
        <v>41481.996423611112</v>
      </c>
    </row>
    <row r="1582" spans="1:17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s="8">
        <f t="shared" si="72"/>
        <v>-1750</v>
      </c>
      <c r="G1582" t="s">
        <v>8219</v>
      </c>
      <c r="H1582" t="s">
        <v>8223</v>
      </c>
      <c r="I1582" t="s">
        <v>8245</v>
      </c>
      <c r="J1582">
        <v>1337562726</v>
      </c>
      <c r="K1582">
        <v>1332378726</v>
      </c>
      <c r="L1582" t="b">
        <v>0</v>
      </c>
      <c r="M1582">
        <v>0</v>
      </c>
      <c r="N1582" t="b">
        <v>0</v>
      </c>
      <c r="O1582" t="s">
        <v>8288</v>
      </c>
      <c r="P1582">
        <f t="shared" si="73"/>
        <v>2012</v>
      </c>
      <c r="Q1582" s="11">
        <f t="shared" si="74"/>
        <v>40990.050069444449</v>
      </c>
    </row>
    <row r="1583" spans="1:17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s="8">
        <f t="shared" si="72"/>
        <v>-995</v>
      </c>
      <c r="G1583" t="s">
        <v>8220</v>
      </c>
      <c r="H1583" t="s">
        <v>8224</v>
      </c>
      <c r="I1583" t="s">
        <v>8246</v>
      </c>
      <c r="J1583">
        <v>1450521990</v>
      </c>
      <c r="K1583">
        <v>1447757190</v>
      </c>
      <c r="L1583" t="b">
        <v>0</v>
      </c>
      <c r="M1583">
        <v>1</v>
      </c>
      <c r="N1583" t="b">
        <v>0</v>
      </c>
      <c r="O1583" t="s">
        <v>8289</v>
      </c>
      <c r="P1583">
        <f t="shared" si="73"/>
        <v>2015</v>
      </c>
      <c r="Q1583" s="11">
        <f t="shared" si="74"/>
        <v>42325.448958333334</v>
      </c>
    </row>
    <row r="1584" spans="1:17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s="8">
        <f t="shared" si="72"/>
        <v>-907</v>
      </c>
      <c r="G1584" t="s">
        <v>8220</v>
      </c>
      <c r="H1584" t="s">
        <v>8223</v>
      </c>
      <c r="I1584" t="s">
        <v>8245</v>
      </c>
      <c r="J1584">
        <v>1445894400</v>
      </c>
      <c r="K1584">
        <v>1440961053</v>
      </c>
      <c r="L1584" t="b">
        <v>0</v>
      </c>
      <c r="M1584">
        <v>3</v>
      </c>
      <c r="N1584" t="b">
        <v>0</v>
      </c>
      <c r="O1584" t="s">
        <v>8289</v>
      </c>
      <c r="P1584">
        <f t="shared" si="73"/>
        <v>2015</v>
      </c>
      <c r="Q1584" s="11">
        <f t="shared" si="74"/>
        <v>42246.789965277778</v>
      </c>
    </row>
    <row r="1585" spans="1:17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s="8">
        <f t="shared" si="72"/>
        <v>-19985</v>
      </c>
      <c r="G1585" t="s">
        <v>8220</v>
      </c>
      <c r="H1585" t="s">
        <v>8224</v>
      </c>
      <c r="I1585" t="s">
        <v>8246</v>
      </c>
      <c r="J1585">
        <v>1411681391</v>
      </c>
      <c r="K1585">
        <v>1409089391</v>
      </c>
      <c r="L1585" t="b">
        <v>0</v>
      </c>
      <c r="M1585">
        <v>1</v>
      </c>
      <c r="N1585" t="b">
        <v>0</v>
      </c>
      <c r="O1585" t="s">
        <v>8289</v>
      </c>
      <c r="P1585">
        <f t="shared" si="73"/>
        <v>2014</v>
      </c>
      <c r="Q1585" s="11">
        <f t="shared" si="74"/>
        <v>41877.904988425929</v>
      </c>
    </row>
    <row r="1586" spans="1:17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s="8">
        <f t="shared" si="72"/>
        <v>-1200</v>
      </c>
      <c r="G1586" t="s">
        <v>8220</v>
      </c>
      <c r="H1586" t="s">
        <v>8223</v>
      </c>
      <c r="I1586" t="s">
        <v>8245</v>
      </c>
      <c r="J1586">
        <v>1401464101</v>
      </c>
      <c r="K1586">
        <v>1400600101</v>
      </c>
      <c r="L1586" t="b">
        <v>0</v>
      </c>
      <c r="M1586">
        <v>0</v>
      </c>
      <c r="N1586" t="b">
        <v>0</v>
      </c>
      <c r="O1586" t="s">
        <v>8289</v>
      </c>
      <c r="P1586">
        <f t="shared" si="73"/>
        <v>2014</v>
      </c>
      <c r="Q1586" s="11">
        <f t="shared" si="74"/>
        <v>41779.649317129632</v>
      </c>
    </row>
    <row r="1587" spans="1:17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s="8">
        <f t="shared" si="72"/>
        <v>-420</v>
      </c>
      <c r="G1587" t="s">
        <v>8220</v>
      </c>
      <c r="H1587" t="s">
        <v>8228</v>
      </c>
      <c r="I1587" t="s">
        <v>8250</v>
      </c>
      <c r="J1587">
        <v>1482663600</v>
      </c>
      <c r="K1587">
        <v>1480800568</v>
      </c>
      <c r="L1587" t="b">
        <v>0</v>
      </c>
      <c r="M1587">
        <v>12</v>
      </c>
      <c r="N1587" t="b">
        <v>0</v>
      </c>
      <c r="O1587" t="s">
        <v>8289</v>
      </c>
      <c r="P1587">
        <f t="shared" si="73"/>
        <v>2016</v>
      </c>
      <c r="Q1587" s="11">
        <f t="shared" si="74"/>
        <v>42707.895462962959</v>
      </c>
    </row>
    <row r="1588" spans="1:17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s="8">
        <f t="shared" si="72"/>
        <v>-1500</v>
      </c>
      <c r="G1588" t="s">
        <v>8220</v>
      </c>
      <c r="H1588" t="s">
        <v>8223</v>
      </c>
      <c r="I1588" t="s">
        <v>8245</v>
      </c>
      <c r="J1588">
        <v>1428197422</v>
      </c>
      <c r="K1588">
        <v>1425609022</v>
      </c>
      <c r="L1588" t="b">
        <v>0</v>
      </c>
      <c r="M1588">
        <v>0</v>
      </c>
      <c r="N1588" t="b">
        <v>0</v>
      </c>
      <c r="O1588" t="s">
        <v>8289</v>
      </c>
      <c r="P1588">
        <f t="shared" si="73"/>
        <v>2015</v>
      </c>
      <c r="Q1588" s="11">
        <f t="shared" si="74"/>
        <v>42069.104421296302</v>
      </c>
    </row>
    <row r="1589" spans="1:17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s="8">
        <f t="shared" si="72"/>
        <v>-7499</v>
      </c>
      <c r="G1589" t="s">
        <v>8220</v>
      </c>
      <c r="H1589" t="s">
        <v>8223</v>
      </c>
      <c r="I1589" t="s">
        <v>8245</v>
      </c>
      <c r="J1589">
        <v>1418510965</v>
      </c>
      <c r="K1589">
        <v>1415918965</v>
      </c>
      <c r="L1589" t="b">
        <v>0</v>
      </c>
      <c r="M1589">
        <v>1</v>
      </c>
      <c r="N1589" t="b">
        <v>0</v>
      </c>
      <c r="O1589" t="s">
        <v>8289</v>
      </c>
      <c r="P1589">
        <f t="shared" si="73"/>
        <v>2014</v>
      </c>
      <c r="Q1589" s="11">
        <f t="shared" si="74"/>
        <v>41956.950983796298</v>
      </c>
    </row>
    <row r="1590" spans="1:17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s="8">
        <f t="shared" si="72"/>
        <v>-516</v>
      </c>
      <c r="G1590" t="s">
        <v>8220</v>
      </c>
      <c r="H1590" t="s">
        <v>8223</v>
      </c>
      <c r="I1590" t="s">
        <v>8245</v>
      </c>
      <c r="J1590">
        <v>1422735120</v>
      </c>
      <c r="K1590">
        <v>1420091999</v>
      </c>
      <c r="L1590" t="b">
        <v>0</v>
      </c>
      <c r="M1590">
        <v>0</v>
      </c>
      <c r="N1590" t="b">
        <v>0</v>
      </c>
      <c r="O1590" t="s">
        <v>8289</v>
      </c>
      <c r="P1590">
        <f t="shared" si="73"/>
        <v>2015</v>
      </c>
      <c r="Q1590" s="11">
        <f t="shared" si="74"/>
        <v>42005.24998842593</v>
      </c>
    </row>
    <row r="1591" spans="1:17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s="8">
        <f t="shared" si="72"/>
        <v>-1200</v>
      </c>
      <c r="G1591" t="s">
        <v>8220</v>
      </c>
      <c r="H1591" t="s">
        <v>8223</v>
      </c>
      <c r="I1591" t="s">
        <v>8245</v>
      </c>
      <c r="J1591">
        <v>1444433886</v>
      </c>
      <c r="K1591">
        <v>1441841886</v>
      </c>
      <c r="L1591" t="b">
        <v>0</v>
      </c>
      <c r="M1591">
        <v>0</v>
      </c>
      <c r="N1591" t="b">
        <v>0</v>
      </c>
      <c r="O1591" t="s">
        <v>8289</v>
      </c>
      <c r="P1591">
        <f t="shared" si="73"/>
        <v>2015</v>
      </c>
      <c r="Q1591" s="11">
        <f t="shared" si="74"/>
        <v>42256.984791666662</v>
      </c>
    </row>
    <row r="1592" spans="1:17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s="8">
        <f t="shared" si="72"/>
        <v>-58980</v>
      </c>
      <c r="G1592" t="s">
        <v>8220</v>
      </c>
      <c r="H1592" t="s">
        <v>8236</v>
      </c>
      <c r="I1592" t="s">
        <v>8248</v>
      </c>
      <c r="J1592">
        <v>1443040464</v>
      </c>
      <c r="K1592">
        <v>1440448464</v>
      </c>
      <c r="L1592" t="b">
        <v>0</v>
      </c>
      <c r="M1592">
        <v>2</v>
      </c>
      <c r="N1592" t="b">
        <v>0</v>
      </c>
      <c r="O1592" t="s">
        <v>8289</v>
      </c>
      <c r="P1592">
        <f t="shared" si="73"/>
        <v>2015</v>
      </c>
      <c r="Q1592" s="11">
        <f t="shared" si="74"/>
        <v>42240.857222222221</v>
      </c>
    </row>
    <row r="1593" spans="1:17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s="8">
        <f t="shared" si="72"/>
        <v>-9908</v>
      </c>
      <c r="G1593" t="s">
        <v>8220</v>
      </c>
      <c r="H1593" t="s">
        <v>8224</v>
      </c>
      <c r="I1593" t="s">
        <v>8246</v>
      </c>
      <c r="J1593">
        <v>1459700741</v>
      </c>
      <c r="K1593">
        <v>1457112341</v>
      </c>
      <c r="L1593" t="b">
        <v>0</v>
      </c>
      <c r="M1593">
        <v>92</v>
      </c>
      <c r="N1593" t="b">
        <v>0</v>
      </c>
      <c r="O1593" t="s">
        <v>8289</v>
      </c>
      <c r="P1593">
        <f t="shared" si="73"/>
        <v>2016</v>
      </c>
      <c r="Q1593" s="11">
        <f t="shared" si="74"/>
        <v>42433.726168981477</v>
      </c>
    </row>
    <row r="1594" spans="1:17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s="8">
        <f t="shared" si="72"/>
        <v>-25</v>
      </c>
      <c r="G1594" t="s">
        <v>8220</v>
      </c>
      <c r="H1594" t="s">
        <v>8223</v>
      </c>
      <c r="I1594" t="s">
        <v>8245</v>
      </c>
      <c r="J1594">
        <v>1427503485</v>
      </c>
      <c r="K1594">
        <v>1423619085</v>
      </c>
      <c r="L1594" t="b">
        <v>0</v>
      </c>
      <c r="M1594">
        <v>0</v>
      </c>
      <c r="N1594" t="b">
        <v>0</v>
      </c>
      <c r="O1594" t="s">
        <v>8289</v>
      </c>
      <c r="P1594">
        <f t="shared" si="73"/>
        <v>2015</v>
      </c>
      <c r="Q1594" s="11">
        <f t="shared" si="74"/>
        <v>42046.072743055556</v>
      </c>
    </row>
    <row r="1595" spans="1:17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s="8">
        <f t="shared" si="72"/>
        <v>-21997</v>
      </c>
      <c r="G1595" t="s">
        <v>8220</v>
      </c>
      <c r="H1595" t="s">
        <v>8223</v>
      </c>
      <c r="I1595" t="s">
        <v>8245</v>
      </c>
      <c r="J1595">
        <v>1425154655</v>
      </c>
      <c r="K1595">
        <v>1422562655</v>
      </c>
      <c r="L1595" t="b">
        <v>0</v>
      </c>
      <c r="M1595">
        <v>3</v>
      </c>
      <c r="N1595" t="b">
        <v>0</v>
      </c>
      <c r="O1595" t="s">
        <v>8289</v>
      </c>
      <c r="P1595">
        <f t="shared" si="73"/>
        <v>2015</v>
      </c>
      <c r="Q1595" s="11">
        <f t="shared" si="74"/>
        <v>42033.845543981486</v>
      </c>
    </row>
    <row r="1596" spans="1:17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s="8">
        <f t="shared" si="72"/>
        <v>-795</v>
      </c>
      <c r="G1596" t="s">
        <v>8220</v>
      </c>
      <c r="H1596" t="s">
        <v>8223</v>
      </c>
      <c r="I1596" t="s">
        <v>8245</v>
      </c>
      <c r="J1596">
        <v>1463329260</v>
      </c>
      <c r="K1596">
        <v>1458147982</v>
      </c>
      <c r="L1596" t="b">
        <v>0</v>
      </c>
      <c r="M1596">
        <v>10</v>
      </c>
      <c r="N1596" t="b">
        <v>0</v>
      </c>
      <c r="O1596" t="s">
        <v>8289</v>
      </c>
      <c r="P1596">
        <f t="shared" si="73"/>
        <v>2016</v>
      </c>
      <c r="Q1596" s="11">
        <f t="shared" si="74"/>
        <v>42445.712754629625</v>
      </c>
    </row>
    <row r="1597" spans="1:17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s="8">
        <f t="shared" si="72"/>
        <v>-99720</v>
      </c>
      <c r="G1597" t="s">
        <v>8220</v>
      </c>
      <c r="H1597" t="s">
        <v>8223</v>
      </c>
      <c r="I1597" t="s">
        <v>8245</v>
      </c>
      <c r="J1597">
        <v>1403122380</v>
      </c>
      <c r="K1597">
        <v>1400634728</v>
      </c>
      <c r="L1597" t="b">
        <v>0</v>
      </c>
      <c r="M1597">
        <v>7</v>
      </c>
      <c r="N1597" t="b">
        <v>0</v>
      </c>
      <c r="O1597" t="s">
        <v>8289</v>
      </c>
      <c r="P1597">
        <f t="shared" si="73"/>
        <v>2014</v>
      </c>
      <c r="Q1597" s="11">
        <f t="shared" si="74"/>
        <v>41780.050092592595</v>
      </c>
    </row>
    <row r="1598" spans="1:17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s="8">
        <f t="shared" si="72"/>
        <v>-3175</v>
      </c>
      <c r="G1598" t="s">
        <v>8220</v>
      </c>
      <c r="H1598" t="s">
        <v>8224</v>
      </c>
      <c r="I1598" t="s">
        <v>8246</v>
      </c>
      <c r="J1598">
        <v>1418469569</v>
      </c>
      <c r="K1598">
        <v>1414577969</v>
      </c>
      <c r="L1598" t="b">
        <v>0</v>
      </c>
      <c r="M1598">
        <v>3</v>
      </c>
      <c r="N1598" t="b">
        <v>0</v>
      </c>
      <c r="O1598" t="s">
        <v>8289</v>
      </c>
      <c r="P1598">
        <f t="shared" si="73"/>
        <v>2014</v>
      </c>
      <c r="Q1598" s="11">
        <f t="shared" si="74"/>
        <v>41941.430196759262</v>
      </c>
    </row>
    <row r="1599" spans="1:17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s="8">
        <f t="shared" si="72"/>
        <v>-15000</v>
      </c>
      <c r="G1599" t="s">
        <v>8220</v>
      </c>
      <c r="H1599" t="s">
        <v>8223</v>
      </c>
      <c r="I1599" t="s">
        <v>8245</v>
      </c>
      <c r="J1599">
        <v>1474360197</v>
      </c>
      <c r="K1599">
        <v>1471768197</v>
      </c>
      <c r="L1599" t="b">
        <v>0</v>
      </c>
      <c r="M1599">
        <v>0</v>
      </c>
      <c r="N1599" t="b">
        <v>0</v>
      </c>
      <c r="O1599" t="s">
        <v>8289</v>
      </c>
      <c r="P1599">
        <f t="shared" si="73"/>
        <v>2016</v>
      </c>
      <c r="Q1599" s="11">
        <f t="shared" si="74"/>
        <v>42603.354131944448</v>
      </c>
    </row>
    <row r="1600" spans="1:17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s="8">
        <f t="shared" si="72"/>
        <v>-799</v>
      </c>
      <c r="G1600" t="s">
        <v>8220</v>
      </c>
      <c r="H1600" t="s">
        <v>8223</v>
      </c>
      <c r="I1600" t="s">
        <v>8245</v>
      </c>
      <c r="J1600">
        <v>1437926458</v>
      </c>
      <c r="K1600">
        <v>1432742458</v>
      </c>
      <c r="L1600" t="b">
        <v>0</v>
      </c>
      <c r="M1600">
        <v>1</v>
      </c>
      <c r="N1600" t="b">
        <v>0</v>
      </c>
      <c r="O1600" t="s">
        <v>8289</v>
      </c>
      <c r="P1600">
        <f t="shared" si="73"/>
        <v>2015</v>
      </c>
      <c r="Q1600" s="11">
        <f t="shared" si="74"/>
        <v>42151.667337962965</v>
      </c>
    </row>
    <row r="1601" spans="1:17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s="8">
        <f t="shared" si="72"/>
        <v>-500</v>
      </c>
      <c r="G1601" t="s">
        <v>8220</v>
      </c>
      <c r="H1601" t="s">
        <v>8224</v>
      </c>
      <c r="I1601" t="s">
        <v>8246</v>
      </c>
      <c r="J1601">
        <v>1460116576</v>
      </c>
      <c r="K1601">
        <v>1457528176</v>
      </c>
      <c r="L1601" t="b">
        <v>0</v>
      </c>
      <c r="M1601">
        <v>0</v>
      </c>
      <c r="N1601" t="b">
        <v>0</v>
      </c>
      <c r="O1601" t="s">
        <v>8289</v>
      </c>
      <c r="P1601">
        <f t="shared" si="73"/>
        <v>2016</v>
      </c>
      <c r="Q1601" s="11">
        <f t="shared" si="74"/>
        <v>42438.53907407407</v>
      </c>
    </row>
    <row r="1602" spans="1:17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s="8">
        <f t="shared" si="72"/>
        <v>-4633</v>
      </c>
      <c r="G1602" t="s">
        <v>8220</v>
      </c>
      <c r="H1602" t="s">
        <v>8223</v>
      </c>
      <c r="I1602" t="s">
        <v>8245</v>
      </c>
      <c r="J1602">
        <v>1405401060</v>
      </c>
      <c r="K1602">
        <v>1401585752</v>
      </c>
      <c r="L1602" t="b">
        <v>0</v>
      </c>
      <c r="M1602">
        <v>9</v>
      </c>
      <c r="N1602" t="b">
        <v>0</v>
      </c>
      <c r="O1602" t="s">
        <v>8289</v>
      </c>
      <c r="P1602">
        <f t="shared" si="73"/>
        <v>2014</v>
      </c>
      <c r="Q1602" s="11">
        <f t="shared" si="74"/>
        <v>41791.057314814818</v>
      </c>
    </row>
    <row r="1603" spans="1:17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s="8">
        <f t="shared" ref="F1603:F1666" si="75">E1603-D1603</f>
        <v>206.23000000000002</v>
      </c>
      <c r="G1603" t="s">
        <v>8218</v>
      </c>
      <c r="H1603" t="s">
        <v>8223</v>
      </c>
      <c r="I1603" t="s">
        <v>8245</v>
      </c>
      <c r="J1603">
        <v>1304561633</v>
      </c>
      <c r="K1603">
        <v>1301969633</v>
      </c>
      <c r="L1603" t="b">
        <v>0</v>
      </c>
      <c r="M1603">
        <v>56</v>
      </c>
      <c r="N1603" t="b">
        <v>1</v>
      </c>
      <c r="O1603" t="s">
        <v>8274</v>
      </c>
      <c r="P1603">
        <f t="shared" ref="P1603:P1666" si="76">YEAR(Q1603)</f>
        <v>2011</v>
      </c>
      <c r="Q1603" s="11">
        <f t="shared" ref="Q1603:Q1666" si="77">(((K1603/60)/60)/24)+DATE(1970,1,1)</f>
        <v>40638.092974537038</v>
      </c>
    </row>
    <row r="1604" spans="1:17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s="8">
        <f t="shared" si="75"/>
        <v>2.5</v>
      </c>
      <c r="G1604" t="s">
        <v>8218</v>
      </c>
      <c r="H1604" t="s">
        <v>8223</v>
      </c>
      <c r="I1604" t="s">
        <v>8245</v>
      </c>
      <c r="J1604">
        <v>1318633200</v>
      </c>
      <c r="K1604">
        <v>1314947317</v>
      </c>
      <c r="L1604" t="b">
        <v>0</v>
      </c>
      <c r="M1604">
        <v>32</v>
      </c>
      <c r="N1604" t="b">
        <v>1</v>
      </c>
      <c r="O1604" t="s">
        <v>8274</v>
      </c>
      <c r="P1604">
        <f t="shared" si="76"/>
        <v>2011</v>
      </c>
      <c r="Q1604" s="11">
        <f t="shared" si="77"/>
        <v>40788.297650462962</v>
      </c>
    </row>
    <row r="1605" spans="1:17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s="8">
        <f t="shared" si="75"/>
        <v>0.66000000000008185</v>
      </c>
      <c r="G1605" t="s">
        <v>8218</v>
      </c>
      <c r="H1605" t="s">
        <v>8223</v>
      </c>
      <c r="I1605" t="s">
        <v>8245</v>
      </c>
      <c r="J1605">
        <v>1327723459</v>
      </c>
      <c r="K1605">
        <v>1322539459</v>
      </c>
      <c r="L1605" t="b">
        <v>0</v>
      </c>
      <c r="M1605">
        <v>30</v>
      </c>
      <c r="N1605" t="b">
        <v>1</v>
      </c>
      <c r="O1605" t="s">
        <v>8274</v>
      </c>
      <c r="P1605">
        <f t="shared" si="76"/>
        <v>2011</v>
      </c>
      <c r="Q1605" s="11">
        <f t="shared" si="77"/>
        <v>40876.169664351852</v>
      </c>
    </row>
    <row r="1606" spans="1:17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s="8">
        <f t="shared" si="75"/>
        <v>619</v>
      </c>
      <c r="G1606" t="s">
        <v>8218</v>
      </c>
      <c r="H1606" t="s">
        <v>8223</v>
      </c>
      <c r="I1606" t="s">
        <v>8245</v>
      </c>
      <c r="J1606">
        <v>1332011835</v>
      </c>
      <c r="K1606">
        <v>1328559435</v>
      </c>
      <c r="L1606" t="b">
        <v>0</v>
      </c>
      <c r="M1606">
        <v>70</v>
      </c>
      <c r="N1606" t="b">
        <v>1</v>
      </c>
      <c r="O1606" t="s">
        <v>8274</v>
      </c>
      <c r="P1606">
        <f t="shared" si="76"/>
        <v>2012</v>
      </c>
      <c r="Q1606" s="11">
        <f t="shared" si="77"/>
        <v>40945.845312500001</v>
      </c>
    </row>
    <row r="1607" spans="1:17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s="8">
        <f t="shared" si="75"/>
        <v>41.600000000000364</v>
      </c>
      <c r="G1607" t="s">
        <v>8218</v>
      </c>
      <c r="H1607" t="s">
        <v>8223</v>
      </c>
      <c r="I1607" t="s">
        <v>8245</v>
      </c>
      <c r="J1607">
        <v>1312182000</v>
      </c>
      <c r="K1607">
        <v>1311380313</v>
      </c>
      <c r="L1607" t="b">
        <v>0</v>
      </c>
      <c r="M1607">
        <v>44</v>
      </c>
      <c r="N1607" t="b">
        <v>1</v>
      </c>
      <c r="O1607" t="s">
        <v>8274</v>
      </c>
      <c r="P1607">
        <f t="shared" si="76"/>
        <v>2011</v>
      </c>
      <c r="Q1607" s="11">
        <f t="shared" si="77"/>
        <v>40747.012881944444</v>
      </c>
    </row>
    <row r="1608" spans="1:17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s="8">
        <f t="shared" si="75"/>
        <v>80.329999999999927</v>
      </c>
      <c r="G1608" t="s">
        <v>8218</v>
      </c>
      <c r="H1608" t="s">
        <v>8223</v>
      </c>
      <c r="I1608" t="s">
        <v>8245</v>
      </c>
      <c r="J1608">
        <v>1300930838</v>
      </c>
      <c r="K1608">
        <v>1293158438</v>
      </c>
      <c r="L1608" t="b">
        <v>0</v>
      </c>
      <c r="M1608">
        <v>92</v>
      </c>
      <c r="N1608" t="b">
        <v>1</v>
      </c>
      <c r="O1608" t="s">
        <v>8274</v>
      </c>
      <c r="P1608">
        <f t="shared" si="76"/>
        <v>2010</v>
      </c>
      <c r="Q1608" s="11">
        <f t="shared" si="77"/>
        <v>40536.111550925925</v>
      </c>
    </row>
    <row r="1609" spans="1:17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s="8">
        <f t="shared" si="75"/>
        <v>4511</v>
      </c>
      <c r="G1609" t="s">
        <v>8218</v>
      </c>
      <c r="H1609" t="s">
        <v>8223</v>
      </c>
      <c r="I1609" t="s">
        <v>8245</v>
      </c>
      <c r="J1609">
        <v>1339701851</v>
      </c>
      <c r="K1609">
        <v>1337887451</v>
      </c>
      <c r="L1609" t="b">
        <v>0</v>
      </c>
      <c r="M1609">
        <v>205</v>
      </c>
      <c r="N1609" t="b">
        <v>1</v>
      </c>
      <c r="O1609" t="s">
        <v>8274</v>
      </c>
      <c r="P1609">
        <f t="shared" si="76"/>
        <v>2012</v>
      </c>
      <c r="Q1609" s="11">
        <f t="shared" si="77"/>
        <v>41053.80846064815</v>
      </c>
    </row>
    <row r="1610" spans="1:17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s="8">
        <f t="shared" si="75"/>
        <v>15</v>
      </c>
      <c r="G1610" t="s">
        <v>8218</v>
      </c>
      <c r="H1610" t="s">
        <v>8223</v>
      </c>
      <c r="I1610" t="s">
        <v>8245</v>
      </c>
      <c r="J1610">
        <v>1388553960</v>
      </c>
      <c r="K1610">
        <v>1385754986</v>
      </c>
      <c r="L1610" t="b">
        <v>0</v>
      </c>
      <c r="M1610">
        <v>23</v>
      </c>
      <c r="N1610" t="b">
        <v>1</v>
      </c>
      <c r="O1610" t="s">
        <v>8274</v>
      </c>
      <c r="P1610">
        <f t="shared" si="76"/>
        <v>2013</v>
      </c>
      <c r="Q1610" s="11">
        <f t="shared" si="77"/>
        <v>41607.83085648148</v>
      </c>
    </row>
    <row r="1611" spans="1:17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s="8">
        <f t="shared" si="75"/>
        <v>275</v>
      </c>
      <c r="G1611" t="s">
        <v>8218</v>
      </c>
      <c r="H1611" t="s">
        <v>8223</v>
      </c>
      <c r="I1611" t="s">
        <v>8245</v>
      </c>
      <c r="J1611">
        <v>1320220800</v>
      </c>
      <c r="K1611">
        <v>1315612909</v>
      </c>
      <c r="L1611" t="b">
        <v>0</v>
      </c>
      <c r="M1611">
        <v>4</v>
      </c>
      <c r="N1611" t="b">
        <v>1</v>
      </c>
      <c r="O1611" t="s">
        <v>8274</v>
      </c>
      <c r="P1611">
        <f t="shared" si="76"/>
        <v>2011</v>
      </c>
      <c r="Q1611" s="11">
        <f t="shared" si="77"/>
        <v>40796.001261574071</v>
      </c>
    </row>
    <row r="1612" spans="1:17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s="8">
        <f t="shared" si="75"/>
        <v>3437</v>
      </c>
      <c r="G1612" t="s">
        <v>8218</v>
      </c>
      <c r="H1612" t="s">
        <v>8223</v>
      </c>
      <c r="I1612" t="s">
        <v>8245</v>
      </c>
      <c r="J1612">
        <v>1355609510</v>
      </c>
      <c r="K1612">
        <v>1353017510</v>
      </c>
      <c r="L1612" t="b">
        <v>0</v>
      </c>
      <c r="M1612">
        <v>112</v>
      </c>
      <c r="N1612" t="b">
        <v>1</v>
      </c>
      <c r="O1612" t="s">
        <v>8274</v>
      </c>
      <c r="P1612">
        <f t="shared" si="76"/>
        <v>2012</v>
      </c>
      <c r="Q1612" s="11">
        <f t="shared" si="77"/>
        <v>41228.924884259257</v>
      </c>
    </row>
    <row r="1613" spans="1:17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s="8">
        <f t="shared" si="75"/>
        <v>201</v>
      </c>
      <c r="G1613" t="s">
        <v>8218</v>
      </c>
      <c r="H1613" t="s">
        <v>8223</v>
      </c>
      <c r="I1613" t="s">
        <v>8245</v>
      </c>
      <c r="J1613">
        <v>1370390432</v>
      </c>
      <c r="K1613">
        <v>1368576032</v>
      </c>
      <c r="L1613" t="b">
        <v>0</v>
      </c>
      <c r="M1613">
        <v>27</v>
      </c>
      <c r="N1613" t="b">
        <v>1</v>
      </c>
      <c r="O1613" t="s">
        <v>8274</v>
      </c>
      <c r="P1613">
        <f t="shared" si="76"/>
        <v>2013</v>
      </c>
      <c r="Q1613" s="11">
        <f t="shared" si="77"/>
        <v>41409.00037037037</v>
      </c>
    </row>
    <row r="1614" spans="1:17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s="8">
        <f t="shared" si="75"/>
        <v>50</v>
      </c>
      <c r="G1614" t="s">
        <v>8218</v>
      </c>
      <c r="H1614" t="s">
        <v>8223</v>
      </c>
      <c r="I1614" t="s">
        <v>8245</v>
      </c>
      <c r="J1614">
        <v>1357160384</v>
      </c>
      <c r="K1614">
        <v>1354568384</v>
      </c>
      <c r="L1614" t="b">
        <v>0</v>
      </c>
      <c r="M1614">
        <v>11</v>
      </c>
      <c r="N1614" t="b">
        <v>1</v>
      </c>
      <c r="O1614" t="s">
        <v>8274</v>
      </c>
      <c r="P1614">
        <f t="shared" si="76"/>
        <v>2012</v>
      </c>
      <c r="Q1614" s="11">
        <f t="shared" si="77"/>
        <v>41246.874814814815</v>
      </c>
    </row>
    <row r="1615" spans="1:17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s="8">
        <f t="shared" si="75"/>
        <v>15</v>
      </c>
      <c r="G1615" t="s">
        <v>8218</v>
      </c>
      <c r="H1615" t="s">
        <v>8223</v>
      </c>
      <c r="I1615" t="s">
        <v>8245</v>
      </c>
      <c r="J1615">
        <v>1342921202</v>
      </c>
      <c r="K1615">
        <v>1340329202</v>
      </c>
      <c r="L1615" t="b">
        <v>0</v>
      </c>
      <c r="M1615">
        <v>26</v>
      </c>
      <c r="N1615" t="b">
        <v>1</v>
      </c>
      <c r="O1615" t="s">
        <v>8274</v>
      </c>
      <c r="P1615">
        <f t="shared" si="76"/>
        <v>2012</v>
      </c>
      <c r="Q1615" s="11">
        <f t="shared" si="77"/>
        <v>41082.069467592592</v>
      </c>
    </row>
    <row r="1616" spans="1:17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s="8">
        <f t="shared" si="75"/>
        <v>135</v>
      </c>
      <c r="G1616" t="s">
        <v>8218</v>
      </c>
      <c r="H1616" t="s">
        <v>8223</v>
      </c>
      <c r="I1616" t="s">
        <v>8245</v>
      </c>
      <c r="J1616">
        <v>1407085200</v>
      </c>
      <c r="K1616">
        <v>1401924769</v>
      </c>
      <c r="L1616" t="b">
        <v>0</v>
      </c>
      <c r="M1616">
        <v>77</v>
      </c>
      <c r="N1616" t="b">
        <v>1</v>
      </c>
      <c r="O1616" t="s">
        <v>8274</v>
      </c>
      <c r="P1616">
        <f t="shared" si="76"/>
        <v>2014</v>
      </c>
      <c r="Q1616" s="11">
        <f t="shared" si="77"/>
        <v>41794.981122685182</v>
      </c>
    </row>
    <row r="1617" spans="1:17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s="8">
        <f t="shared" si="75"/>
        <v>1130</v>
      </c>
      <c r="G1617" t="s">
        <v>8218</v>
      </c>
      <c r="H1617" t="s">
        <v>8223</v>
      </c>
      <c r="I1617" t="s">
        <v>8245</v>
      </c>
      <c r="J1617">
        <v>1323742396</v>
      </c>
      <c r="K1617">
        <v>1319850796</v>
      </c>
      <c r="L1617" t="b">
        <v>0</v>
      </c>
      <c r="M1617">
        <v>136</v>
      </c>
      <c r="N1617" t="b">
        <v>1</v>
      </c>
      <c r="O1617" t="s">
        <v>8274</v>
      </c>
      <c r="P1617">
        <f t="shared" si="76"/>
        <v>2011</v>
      </c>
      <c r="Q1617" s="11">
        <f t="shared" si="77"/>
        <v>40845.050879629627</v>
      </c>
    </row>
    <row r="1618" spans="1:17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s="8">
        <f t="shared" si="75"/>
        <v>420</v>
      </c>
      <c r="G1618" t="s">
        <v>8218</v>
      </c>
      <c r="H1618" t="s">
        <v>8223</v>
      </c>
      <c r="I1618" t="s">
        <v>8245</v>
      </c>
      <c r="J1618">
        <v>1353621600</v>
      </c>
      <c r="K1618">
        <v>1350061821</v>
      </c>
      <c r="L1618" t="b">
        <v>0</v>
      </c>
      <c r="M1618">
        <v>157</v>
      </c>
      <c r="N1618" t="b">
        <v>1</v>
      </c>
      <c r="O1618" t="s">
        <v>8274</v>
      </c>
      <c r="P1618">
        <f t="shared" si="76"/>
        <v>2012</v>
      </c>
      <c r="Q1618" s="11">
        <f t="shared" si="77"/>
        <v>41194.715520833335</v>
      </c>
    </row>
    <row r="1619" spans="1:17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s="8">
        <f t="shared" si="75"/>
        <v>3210</v>
      </c>
      <c r="G1619" t="s">
        <v>8218</v>
      </c>
      <c r="H1619" t="s">
        <v>8223</v>
      </c>
      <c r="I1619" t="s">
        <v>8245</v>
      </c>
      <c r="J1619">
        <v>1383332400</v>
      </c>
      <c r="K1619">
        <v>1380470188</v>
      </c>
      <c r="L1619" t="b">
        <v>0</v>
      </c>
      <c r="M1619">
        <v>158</v>
      </c>
      <c r="N1619" t="b">
        <v>1</v>
      </c>
      <c r="O1619" t="s">
        <v>8274</v>
      </c>
      <c r="P1619">
        <f t="shared" si="76"/>
        <v>2013</v>
      </c>
      <c r="Q1619" s="11">
        <f t="shared" si="77"/>
        <v>41546.664212962962</v>
      </c>
    </row>
    <row r="1620" spans="1:17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s="8">
        <f t="shared" si="75"/>
        <v>76</v>
      </c>
      <c r="G1620" t="s">
        <v>8218</v>
      </c>
      <c r="H1620" t="s">
        <v>8223</v>
      </c>
      <c r="I1620" t="s">
        <v>8245</v>
      </c>
      <c r="J1620">
        <v>1362757335</v>
      </c>
      <c r="K1620">
        <v>1359301335</v>
      </c>
      <c r="L1620" t="b">
        <v>0</v>
      </c>
      <c r="M1620">
        <v>27</v>
      </c>
      <c r="N1620" t="b">
        <v>1</v>
      </c>
      <c r="O1620" t="s">
        <v>8274</v>
      </c>
      <c r="P1620">
        <f t="shared" si="76"/>
        <v>2013</v>
      </c>
      <c r="Q1620" s="11">
        <f t="shared" si="77"/>
        <v>41301.654340277775</v>
      </c>
    </row>
    <row r="1621" spans="1:17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s="8">
        <f t="shared" si="75"/>
        <v>500</v>
      </c>
      <c r="G1621" t="s">
        <v>8218</v>
      </c>
      <c r="H1621" t="s">
        <v>8223</v>
      </c>
      <c r="I1621" t="s">
        <v>8245</v>
      </c>
      <c r="J1621">
        <v>1410755286</v>
      </c>
      <c r="K1621">
        <v>1408940886</v>
      </c>
      <c r="L1621" t="b">
        <v>0</v>
      </c>
      <c r="M1621">
        <v>23</v>
      </c>
      <c r="N1621" t="b">
        <v>1</v>
      </c>
      <c r="O1621" t="s">
        <v>8274</v>
      </c>
      <c r="P1621">
        <f t="shared" si="76"/>
        <v>2014</v>
      </c>
      <c r="Q1621" s="11">
        <f t="shared" si="77"/>
        <v>41876.18618055556</v>
      </c>
    </row>
    <row r="1622" spans="1:17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s="8">
        <f t="shared" si="75"/>
        <v>130</v>
      </c>
      <c r="G1622" t="s">
        <v>8218</v>
      </c>
      <c r="H1622" t="s">
        <v>8223</v>
      </c>
      <c r="I1622" t="s">
        <v>8245</v>
      </c>
      <c r="J1622">
        <v>1361606940</v>
      </c>
      <c r="K1622">
        <v>1361002140</v>
      </c>
      <c r="L1622" t="b">
        <v>0</v>
      </c>
      <c r="M1622">
        <v>17</v>
      </c>
      <c r="N1622" t="b">
        <v>1</v>
      </c>
      <c r="O1622" t="s">
        <v>8274</v>
      </c>
      <c r="P1622">
        <f t="shared" si="76"/>
        <v>2013</v>
      </c>
      <c r="Q1622" s="11">
        <f t="shared" si="77"/>
        <v>41321.339583333334</v>
      </c>
    </row>
    <row r="1623" spans="1:17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s="8">
        <f t="shared" si="75"/>
        <v>1060</v>
      </c>
      <c r="G1623" t="s">
        <v>8218</v>
      </c>
      <c r="H1623" t="s">
        <v>8223</v>
      </c>
      <c r="I1623" t="s">
        <v>8245</v>
      </c>
      <c r="J1623">
        <v>1338177540</v>
      </c>
      <c r="K1623">
        <v>1333550015</v>
      </c>
      <c r="L1623" t="b">
        <v>0</v>
      </c>
      <c r="M1623">
        <v>37</v>
      </c>
      <c r="N1623" t="b">
        <v>1</v>
      </c>
      <c r="O1623" t="s">
        <v>8274</v>
      </c>
      <c r="P1623">
        <f t="shared" si="76"/>
        <v>2012</v>
      </c>
      <c r="Q1623" s="11">
        <f t="shared" si="77"/>
        <v>41003.60665509259</v>
      </c>
    </row>
    <row r="1624" spans="1:17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s="8">
        <f t="shared" si="75"/>
        <v>119</v>
      </c>
      <c r="G1624" t="s">
        <v>8218</v>
      </c>
      <c r="H1624" t="s">
        <v>8223</v>
      </c>
      <c r="I1624" t="s">
        <v>8245</v>
      </c>
      <c r="J1624">
        <v>1418803140</v>
      </c>
      <c r="K1624">
        <v>1415343874</v>
      </c>
      <c r="L1624" t="b">
        <v>0</v>
      </c>
      <c r="M1624">
        <v>65</v>
      </c>
      <c r="N1624" t="b">
        <v>1</v>
      </c>
      <c r="O1624" t="s">
        <v>8274</v>
      </c>
      <c r="P1624">
        <f t="shared" si="76"/>
        <v>2014</v>
      </c>
      <c r="Q1624" s="11">
        <f t="shared" si="77"/>
        <v>41950.29483796296</v>
      </c>
    </row>
    <row r="1625" spans="1:17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s="8">
        <f t="shared" si="75"/>
        <v>8</v>
      </c>
      <c r="G1625" t="s">
        <v>8218</v>
      </c>
      <c r="H1625" t="s">
        <v>8224</v>
      </c>
      <c r="I1625" t="s">
        <v>8246</v>
      </c>
      <c r="J1625">
        <v>1377621089</v>
      </c>
      <c r="K1625">
        <v>1372437089</v>
      </c>
      <c r="L1625" t="b">
        <v>0</v>
      </c>
      <c r="M1625">
        <v>18</v>
      </c>
      <c r="N1625" t="b">
        <v>1</v>
      </c>
      <c r="O1625" t="s">
        <v>8274</v>
      </c>
      <c r="P1625">
        <f t="shared" si="76"/>
        <v>2013</v>
      </c>
      <c r="Q1625" s="11">
        <f t="shared" si="77"/>
        <v>41453.688530092593</v>
      </c>
    </row>
    <row r="1626" spans="1:17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s="8">
        <f t="shared" si="75"/>
        <v>180</v>
      </c>
      <c r="G1626" t="s">
        <v>8218</v>
      </c>
      <c r="H1626" t="s">
        <v>8223</v>
      </c>
      <c r="I1626" t="s">
        <v>8245</v>
      </c>
      <c r="J1626">
        <v>1357721335</v>
      </c>
      <c r="K1626">
        <v>1354265335</v>
      </c>
      <c r="L1626" t="b">
        <v>0</v>
      </c>
      <c r="M1626">
        <v>25</v>
      </c>
      <c r="N1626" t="b">
        <v>1</v>
      </c>
      <c r="O1626" t="s">
        <v>8274</v>
      </c>
      <c r="P1626">
        <f t="shared" si="76"/>
        <v>2012</v>
      </c>
      <c r="Q1626" s="11">
        <f t="shared" si="77"/>
        <v>41243.367303240739</v>
      </c>
    </row>
    <row r="1627" spans="1:17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s="8">
        <f t="shared" si="75"/>
        <v>4150</v>
      </c>
      <c r="G1627" t="s">
        <v>8218</v>
      </c>
      <c r="H1627" t="s">
        <v>8223</v>
      </c>
      <c r="I1627" t="s">
        <v>8245</v>
      </c>
      <c r="J1627">
        <v>1347382053</v>
      </c>
      <c r="K1627">
        <v>1344962853</v>
      </c>
      <c r="L1627" t="b">
        <v>0</v>
      </c>
      <c r="M1627">
        <v>104</v>
      </c>
      <c r="N1627" t="b">
        <v>1</v>
      </c>
      <c r="O1627" t="s">
        <v>8274</v>
      </c>
      <c r="P1627">
        <f t="shared" si="76"/>
        <v>2012</v>
      </c>
      <c r="Q1627" s="11">
        <f t="shared" si="77"/>
        <v>41135.699687500004</v>
      </c>
    </row>
    <row r="1628" spans="1:17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s="8">
        <f t="shared" si="75"/>
        <v>95</v>
      </c>
      <c r="G1628" t="s">
        <v>8218</v>
      </c>
      <c r="H1628" t="s">
        <v>8223</v>
      </c>
      <c r="I1628" t="s">
        <v>8245</v>
      </c>
      <c r="J1628">
        <v>1385932867</v>
      </c>
      <c r="K1628">
        <v>1383337267</v>
      </c>
      <c r="L1628" t="b">
        <v>0</v>
      </c>
      <c r="M1628">
        <v>108</v>
      </c>
      <c r="N1628" t="b">
        <v>1</v>
      </c>
      <c r="O1628" t="s">
        <v>8274</v>
      </c>
      <c r="P1628">
        <f t="shared" si="76"/>
        <v>2013</v>
      </c>
      <c r="Q1628" s="11">
        <f t="shared" si="77"/>
        <v>41579.847997685189</v>
      </c>
    </row>
    <row r="1629" spans="1:17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s="8">
        <f t="shared" si="75"/>
        <v>340</v>
      </c>
      <c r="G1629" t="s">
        <v>8218</v>
      </c>
      <c r="H1629" t="s">
        <v>8223</v>
      </c>
      <c r="I1629" t="s">
        <v>8245</v>
      </c>
      <c r="J1629">
        <v>1353905940</v>
      </c>
      <c r="K1629">
        <v>1351011489</v>
      </c>
      <c r="L1629" t="b">
        <v>0</v>
      </c>
      <c r="M1629">
        <v>38</v>
      </c>
      <c r="N1629" t="b">
        <v>1</v>
      </c>
      <c r="O1629" t="s">
        <v>8274</v>
      </c>
      <c r="P1629">
        <f t="shared" si="76"/>
        <v>2012</v>
      </c>
      <c r="Q1629" s="11">
        <f t="shared" si="77"/>
        <v>41205.707048611112</v>
      </c>
    </row>
    <row r="1630" spans="1:17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s="8">
        <f t="shared" si="75"/>
        <v>37</v>
      </c>
      <c r="G1630" t="s">
        <v>8218</v>
      </c>
      <c r="H1630" t="s">
        <v>8223</v>
      </c>
      <c r="I1630" t="s">
        <v>8245</v>
      </c>
      <c r="J1630">
        <v>1403026882</v>
      </c>
      <c r="K1630">
        <v>1400175682</v>
      </c>
      <c r="L1630" t="b">
        <v>0</v>
      </c>
      <c r="M1630">
        <v>88</v>
      </c>
      <c r="N1630" t="b">
        <v>1</v>
      </c>
      <c r="O1630" t="s">
        <v>8274</v>
      </c>
      <c r="P1630">
        <f t="shared" si="76"/>
        <v>2014</v>
      </c>
      <c r="Q1630" s="11">
        <f t="shared" si="77"/>
        <v>41774.737060185187</v>
      </c>
    </row>
    <row r="1631" spans="1:17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s="8">
        <f t="shared" si="75"/>
        <v>220</v>
      </c>
      <c r="G1631" t="s">
        <v>8218</v>
      </c>
      <c r="H1631" t="s">
        <v>8223</v>
      </c>
      <c r="I1631" t="s">
        <v>8245</v>
      </c>
      <c r="J1631">
        <v>1392929333</v>
      </c>
      <c r="K1631">
        <v>1389041333</v>
      </c>
      <c r="L1631" t="b">
        <v>0</v>
      </c>
      <c r="M1631">
        <v>82</v>
      </c>
      <c r="N1631" t="b">
        <v>1</v>
      </c>
      <c r="O1631" t="s">
        <v>8274</v>
      </c>
      <c r="P1631">
        <f t="shared" si="76"/>
        <v>2014</v>
      </c>
      <c r="Q1631" s="11">
        <f t="shared" si="77"/>
        <v>41645.867280092592</v>
      </c>
    </row>
    <row r="1632" spans="1:17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s="8">
        <f t="shared" si="75"/>
        <v>6610</v>
      </c>
      <c r="G1632" t="s">
        <v>8218</v>
      </c>
      <c r="H1632" t="s">
        <v>8223</v>
      </c>
      <c r="I1632" t="s">
        <v>8245</v>
      </c>
      <c r="J1632">
        <v>1330671540</v>
      </c>
      <c r="K1632">
        <v>1328040375</v>
      </c>
      <c r="L1632" t="b">
        <v>0</v>
      </c>
      <c r="M1632">
        <v>126</v>
      </c>
      <c r="N1632" t="b">
        <v>1</v>
      </c>
      <c r="O1632" t="s">
        <v>8274</v>
      </c>
      <c r="P1632">
        <f t="shared" si="76"/>
        <v>2012</v>
      </c>
      <c r="Q1632" s="11">
        <f t="shared" si="77"/>
        <v>40939.837673611109</v>
      </c>
    </row>
    <row r="1633" spans="1:17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s="8">
        <f t="shared" si="75"/>
        <v>5591</v>
      </c>
      <c r="G1633" t="s">
        <v>8218</v>
      </c>
      <c r="H1633" t="s">
        <v>8223</v>
      </c>
      <c r="I1633" t="s">
        <v>8245</v>
      </c>
      <c r="J1633">
        <v>1350074261</v>
      </c>
      <c r="K1633">
        <v>1347482261</v>
      </c>
      <c r="L1633" t="b">
        <v>0</v>
      </c>
      <c r="M1633">
        <v>133</v>
      </c>
      <c r="N1633" t="b">
        <v>1</v>
      </c>
      <c r="O1633" t="s">
        <v>8274</v>
      </c>
      <c r="P1633">
        <f t="shared" si="76"/>
        <v>2012</v>
      </c>
      <c r="Q1633" s="11">
        <f t="shared" si="77"/>
        <v>41164.859502314815</v>
      </c>
    </row>
    <row r="1634" spans="1:17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s="8">
        <f t="shared" si="75"/>
        <v>65</v>
      </c>
      <c r="G1634" t="s">
        <v>8218</v>
      </c>
      <c r="H1634" t="s">
        <v>8223</v>
      </c>
      <c r="I1634" t="s">
        <v>8245</v>
      </c>
      <c r="J1634">
        <v>1316851854</v>
      </c>
      <c r="K1634">
        <v>1311667854</v>
      </c>
      <c r="L1634" t="b">
        <v>0</v>
      </c>
      <c r="M1634">
        <v>47</v>
      </c>
      <c r="N1634" t="b">
        <v>1</v>
      </c>
      <c r="O1634" t="s">
        <v>8274</v>
      </c>
      <c r="P1634">
        <f t="shared" si="76"/>
        <v>2011</v>
      </c>
      <c r="Q1634" s="11">
        <f t="shared" si="77"/>
        <v>40750.340902777774</v>
      </c>
    </row>
    <row r="1635" spans="1:17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s="8">
        <f t="shared" si="75"/>
        <v>0</v>
      </c>
      <c r="G1635" t="s">
        <v>8218</v>
      </c>
      <c r="H1635" t="s">
        <v>8223</v>
      </c>
      <c r="I1635" t="s">
        <v>8245</v>
      </c>
      <c r="J1635">
        <v>1326690000</v>
      </c>
      <c r="K1635">
        <v>1324329156</v>
      </c>
      <c r="L1635" t="b">
        <v>0</v>
      </c>
      <c r="M1635">
        <v>58</v>
      </c>
      <c r="N1635" t="b">
        <v>1</v>
      </c>
      <c r="O1635" t="s">
        <v>8274</v>
      </c>
      <c r="P1635">
        <f t="shared" si="76"/>
        <v>2011</v>
      </c>
      <c r="Q1635" s="11">
        <f t="shared" si="77"/>
        <v>40896.883750000001</v>
      </c>
    </row>
    <row r="1636" spans="1:17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s="8">
        <f t="shared" si="75"/>
        <v>10</v>
      </c>
      <c r="G1636" t="s">
        <v>8218</v>
      </c>
      <c r="H1636" t="s">
        <v>8223</v>
      </c>
      <c r="I1636" t="s">
        <v>8245</v>
      </c>
      <c r="J1636">
        <v>1306994340</v>
      </c>
      <c r="K1636">
        <v>1303706001</v>
      </c>
      <c r="L1636" t="b">
        <v>0</v>
      </c>
      <c r="M1636">
        <v>32</v>
      </c>
      <c r="N1636" t="b">
        <v>1</v>
      </c>
      <c r="O1636" t="s">
        <v>8274</v>
      </c>
      <c r="P1636">
        <f t="shared" si="76"/>
        <v>2011</v>
      </c>
      <c r="Q1636" s="11">
        <f t="shared" si="77"/>
        <v>40658.189826388887</v>
      </c>
    </row>
    <row r="1637" spans="1:17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s="8">
        <f t="shared" si="75"/>
        <v>506</v>
      </c>
      <c r="G1637" t="s">
        <v>8218</v>
      </c>
      <c r="H1637" t="s">
        <v>8223</v>
      </c>
      <c r="I1637" t="s">
        <v>8245</v>
      </c>
      <c r="J1637">
        <v>1468270261</v>
      </c>
      <c r="K1637">
        <v>1463086261</v>
      </c>
      <c r="L1637" t="b">
        <v>0</v>
      </c>
      <c r="M1637">
        <v>37</v>
      </c>
      <c r="N1637" t="b">
        <v>1</v>
      </c>
      <c r="O1637" t="s">
        <v>8274</v>
      </c>
      <c r="P1637">
        <f t="shared" si="76"/>
        <v>2016</v>
      </c>
      <c r="Q1637" s="11">
        <f t="shared" si="77"/>
        <v>42502.868761574078</v>
      </c>
    </row>
    <row r="1638" spans="1:17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s="8">
        <f t="shared" si="75"/>
        <v>160</v>
      </c>
      <c r="G1638" t="s">
        <v>8218</v>
      </c>
      <c r="H1638" t="s">
        <v>8223</v>
      </c>
      <c r="I1638" t="s">
        <v>8245</v>
      </c>
      <c r="J1638">
        <v>1307851200</v>
      </c>
      <c r="K1638">
        <v>1304129088</v>
      </c>
      <c r="L1638" t="b">
        <v>0</v>
      </c>
      <c r="M1638">
        <v>87</v>
      </c>
      <c r="N1638" t="b">
        <v>1</v>
      </c>
      <c r="O1638" t="s">
        <v>8274</v>
      </c>
      <c r="P1638">
        <f t="shared" si="76"/>
        <v>2011</v>
      </c>
      <c r="Q1638" s="11">
        <f t="shared" si="77"/>
        <v>40663.08666666667</v>
      </c>
    </row>
    <row r="1639" spans="1:17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s="8">
        <f t="shared" si="75"/>
        <v>19</v>
      </c>
      <c r="G1639" t="s">
        <v>8218</v>
      </c>
      <c r="H1639" t="s">
        <v>8223</v>
      </c>
      <c r="I1639" t="s">
        <v>8245</v>
      </c>
      <c r="J1639">
        <v>1262302740</v>
      </c>
      <c r="K1639">
        <v>1257444140</v>
      </c>
      <c r="L1639" t="b">
        <v>0</v>
      </c>
      <c r="M1639">
        <v>15</v>
      </c>
      <c r="N1639" t="b">
        <v>1</v>
      </c>
      <c r="O1639" t="s">
        <v>8274</v>
      </c>
      <c r="P1639">
        <f t="shared" si="76"/>
        <v>2009</v>
      </c>
      <c r="Q1639" s="11">
        <f t="shared" si="77"/>
        <v>40122.751620370371</v>
      </c>
    </row>
    <row r="1640" spans="1:17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s="8">
        <f t="shared" si="75"/>
        <v>50</v>
      </c>
      <c r="G1640" t="s">
        <v>8218</v>
      </c>
      <c r="H1640" t="s">
        <v>8223</v>
      </c>
      <c r="I1640" t="s">
        <v>8245</v>
      </c>
      <c r="J1640">
        <v>1362086700</v>
      </c>
      <c r="K1640">
        <v>1358180968</v>
      </c>
      <c r="L1640" t="b">
        <v>0</v>
      </c>
      <c r="M1640">
        <v>27</v>
      </c>
      <c r="N1640" t="b">
        <v>1</v>
      </c>
      <c r="O1640" t="s">
        <v>8274</v>
      </c>
      <c r="P1640">
        <f t="shared" si="76"/>
        <v>2013</v>
      </c>
      <c r="Q1640" s="11">
        <f t="shared" si="77"/>
        <v>41288.68712962963</v>
      </c>
    </row>
    <row r="1641" spans="1:17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s="8">
        <f t="shared" si="75"/>
        <v>0</v>
      </c>
      <c r="G1641" t="s">
        <v>8218</v>
      </c>
      <c r="H1641" t="s">
        <v>8223</v>
      </c>
      <c r="I1641" t="s">
        <v>8245</v>
      </c>
      <c r="J1641">
        <v>1330789165</v>
      </c>
      <c r="K1641">
        <v>1328197165</v>
      </c>
      <c r="L1641" t="b">
        <v>0</v>
      </c>
      <c r="M1641">
        <v>19</v>
      </c>
      <c r="N1641" t="b">
        <v>1</v>
      </c>
      <c r="O1641" t="s">
        <v>8274</v>
      </c>
      <c r="P1641">
        <f t="shared" si="76"/>
        <v>2012</v>
      </c>
      <c r="Q1641" s="11">
        <f t="shared" si="77"/>
        <v>40941.652372685188</v>
      </c>
    </row>
    <row r="1642" spans="1:17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s="8">
        <f t="shared" si="75"/>
        <v>279.44000000000005</v>
      </c>
      <c r="G1642" t="s">
        <v>8218</v>
      </c>
      <c r="H1642" t="s">
        <v>8223</v>
      </c>
      <c r="I1642" t="s">
        <v>8245</v>
      </c>
      <c r="J1642">
        <v>1280800740</v>
      </c>
      <c r="K1642">
        <v>1279603955</v>
      </c>
      <c r="L1642" t="b">
        <v>0</v>
      </c>
      <c r="M1642">
        <v>17</v>
      </c>
      <c r="N1642" t="b">
        <v>1</v>
      </c>
      <c r="O1642" t="s">
        <v>8274</v>
      </c>
      <c r="P1642">
        <f t="shared" si="76"/>
        <v>2010</v>
      </c>
      <c r="Q1642" s="11">
        <f t="shared" si="77"/>
        <v>40379.23096064815</v>
      </c>
    </row>
    <row r="1643" spans="1:17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s="8">
        <f t="shared" si="75"/>
        <v>35</v>
      </c>
      <c r="G1643" t="s">
        <v>8218</v>
      </c>
      <c r="H1643" t="s">
        <v>8223</v>
      </c>
      <c r="I1643" t="s">
        <v>8245</v>
      </c>
      <c r="J1643">
        <v>1418998744</v>
      </c>
      <c r="K1643">
        <v>1416406744</v>
      </c>
      <c r="L1643" t="b">
        <v>0</v>
      </c>
      <c r="M1643">
        <v>26</v>
      </c>
      <c r="N1643" t="b">
        <v>1</v>
      </c>
      <c r="O1643" t="s">
        <v>8290</v>
      </c>
      <c r="P1643">
        <f t="shared" si="76"/>
        <v>2014</v>
      </c>
      <c r="Q1643" s="11">
        <f t="shared" si="77"/>
        <v>41962.596574074079</v>
      </c>
    </row>
    <row r="1644" spans="1:17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s="8">
        <f t="shared" si="75"/>
        <v>0</v>
      </c>
      <c r="G1644" t="s">
        <v>8218</v>
      </c>
      <c r="H1644" t="s">
        <v>8223</v>
      </c>
      <c r="I1644" t="s">
        <v>8245</v>
      </c>
      <c r="J1644">
        <v>1308011727</v>
      </c>
      <c r="K1644">
        <v>1306283727</v>
      </c>
      <c r="L1644" t="b">
        <v>0</v>
      </c>
      <c r="M1644">
        <v>28</v>
      </c>
      <c r="N1644" t="b">
        <v>1</v>
      </c>
      <c r="O1644" t="s">
        <v>8290</v>
      </c>
      <c r="P1644">
        <f t="shared" si="76"/>
        <v>2011</v>
      </c>
      <c r="Q1644" s="11">
        <f t="shared" si="77"/>
        <v>40688.024618055555</v>
      </c>
    </row>
    <row r="1645" spans="1:17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s="8">
        <f t="shared" si="75"/>
        <v>1235</v>
      </c>
      <c r="G1645" t="s">
        <v>8218</v>
      </c>
      <c r="H1645" t="s">
        <v>8223</v>
      </c>
      <c r="I1645" t="s">
        <v>8245</v>
      </c>
      <c r="J1645">
        <v>1348516012</v>
      </c>
      <c r="K1645">
        <v>1345924012</v>
      </c>
      <c r="L1645" t="b">
        <v>0</v>
      </c>
      <c r="M1645">
        <v>37</v>
      </c>
      <c r="N1645" t="b">
        <v>1</v>
      </c>
      <c r="O1645" t="s">
        <v>8290</v>
      </c>
      <c r="P1645">
        <f t="shared" si="76"/>
        <v>2012</v>
      </c>
      <c r="Q1645" s="11">
        <f t="shared" si="77"/>
        <v>41146.824212962965</v>
      </c>
    </row>
    <row r="1646" spans="1:17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s="8">
        <f t="shared" si="75"/>
        <v>950</v>
      </c>
      <c r="G1646" t="s">
        <v>8218</v>
      </c>
      <c r="H1646" t="s">
        <v>8223</v>
      </c>
      <c r="I1646" t="s">
        <v>8245</v>
      </c>
      <c r="J1646">
        <v>1353551160</v>
      </c>
      <c r="K1646">
        <v>1348363560</v>
      </c>
      <c r="L1646" t="b">
        <v>0</v>
      </c>
      <c r="M1646">
        <v>128</v>
      </c>
      <c r="N1646" t="b">
        <v>1</v>
      </c>
      <c r="O1646" t="s">
        <v>8290</v>
      </c>
      <c r="P1646">
        <f t="shared" si="76"/>
        <v>2012</v>
      </c>
      <c r="Q1646" s="11">
        <f t="shared" si="77"/>
        <v>41175.05972222222</v>
      </c>
    </row>
    <row r="1647" spans="1:17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s="8">
        <f t="shared" si="75"/>
        <v>540</v>
      </c>
      <c r="G1647" t="s">
        <v>8218</v>
      </c>
      <c r="H1647" t="s">
        <v>8223</v>
      </c>
      <c r="I1647" t="s">
        <v>8245</v>
      </c>
      <c r="J1647">
        <v>1379515740</v>
      </c>
      <c r="K1647">
        <v>1378306140</v>
      </c>
      <c r="L1647" t="b">
        <v>0</v>
      </c>
      <c r="M1647">
        <v>10</v>
      </c>
      <c r="N1647" t="b">
        <v>1</v>
      </c>
      <c r="O1647" t="s">
        <v>8290</v>
      </c>
      <c r="P1647">
        <f t="shared" si="76"/>
        <v>2013</v>
      </c>
      <c r="Q1647" s="11">
        <f t="shared" si="77"/>
        <v>41521.617361111108</v>
      </c>
    </row>
    <row r="1648" spans="1:17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s="8">
        <f t="shared" si="75"/>
        <v>204</v>
      </c>
      <c r="G1648" t="s">
        <v>8218</v>
      </c>
      <c r="H1648" t="s">
        <v>8224</v>
      </c>
      <c r="I1648" t="s">
        <v>8246</v>
      </c>
      <c r="J1648">
        <v>1408039860</v>
      </c>
      <c r="K1648">
        <v>1405248503</v>
      </c>
      <c r="L1648" t="b">
        <v>0</v>
      </c>
      <c r="M1648">
        <v>83</v>
      </c>
      <c r="N1648" t="b">
        <v>1</v>
      </c>
      <c r="O1648" t="s">
        <v>8290</v>
      </c>
      <c r="P1648">
        <f t="shared" si="76"/>
        <v>2014</v>
      </c>
      <c r="Q1648" s="11">
        <f t="shared" si="77"/>
        <v>41833.450266203705</v>
      </c>
    </row>
    <row r="1649" spans="1:17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s="8">
        <f t="shared" si="75"/>
        <v>236</v>
      </c>
      <c r="G1649" t="s">
        <v>8218</v>
      </c>
      <c r="H1649" t="s">
        <v>8223</v>
      </c>
      <c r="I1649" t="s">
        <v>8245</v>
      </c>
      <c r="J1649">
        <v>1339235377</v>
      </c>
      <c r="K1649">
        <v>1336643377</v>
      </c>
      <c r="L1649" t="b">
        <v>0</v>
      </c>
      <c r="M1649">
        <v>46</v>
      </c>
      <c r="N1649" t="b">
        <v>1</v>
      </c>
      <c r="O1649" t="s">
        <v>8290</v>
      </c>
      <c r="P1649">
        <f t="shared" si="76"/>
        <v>2012</v>
      </c>
      <c r="Q1649" s="11">
        <f t="shared" si="77"/>
        <v>41039.409456018519</v>
      </c>
    </row>
    <row r="1650" spans="1:17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s="8">
        <f t="shared" si="75"/>
        <v>581</v>
      </c>
      <c r="G1650" t="s">
        <v>8218</v>
      </c>
      <c r="H1650" t="s">
        <v>8223</v>
      </c>
      <c r="I1650" t="s">
        <v>8245</v>
      </c>
      <c r="J1650">
        <v>1300636482</v>
      </c>
      <c r="K1650">
        <v>1298048082</v>
      </c>
      <c r="L1650" t="b">
        <v>0</v>
      </c>
      <c r="M1650">
        <v>90</v>
      </c>
      <c r="N1650" t="b">
        <v>1</v>
      </c>
      <c r="O1650" t="s">
        <v>8290</v>
      </c>
      <c r="P1650">
        <f t="shared" si="76"/>
        <v>2011</v>
      </c>
      <c r="Q1650" s="11">
        <f t="shared" si="77"/>
        <v>40592.704652777778</v>
      </c>
    </row>
    <row r="1651" spans="1:17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s="8">
        <f t="shared" si="75"/>
        <v>22.329999999999927</v>
      </c>
      <c r="G1651" t="s">
        <v>8218</v>
      </c>
      <c r="H1651" t="s">
        <v>8223</v>
      </c>
      <c r="I1651" t="s">
        <v>8245</v>
      </c>
      <c r="J1651">
        <v>1400862355</v>
      </c>
      <c r="K1651">
        <v>1396974355</v>
      </c>
      <c r="L1651" t="b">
        <v>0</v>
      </c>
      <c r="M1651">
        <v>81</v>
      </c>
      <c r="N1651" t="b">
        <v>1</v>
      </c>
      <c r="O1651" t="s">
        <v>8290</v>
      </c>
      <c r="P1651">
        <f t="shared" si="76"/>
        <v>2014</v>
      </c>
      <c r="Q1651" s="11">
        <f t="shared" si="77"/>
        <v>41737.684664351851</v>
      </c>
    </row>
    <row r="1652" spans="1:17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s="8">
        <f t="shared" si="75"/>
        <v>831</v>
      </c>
      <c r="G1652" t="s">
        <v>8218</v>
      </c>
      <c r="H1652" t="s">
        <v>8223</v>
      </c>
      <c r="I1652" t="s">
        <v>8245</v>
      </c>
      <c r="J1652">
        <v>1381314437</v>
      </c>
      <c r="K1652">
        <v>1378722437</v>
      </c>
      <c r="L1652" t="b">
        <v>0</v>
      </c>
      <c r="M1652">
        <v>32</v>
      </c>
      <c r="N1652" t="b">
        <v>1</v>
      </c>
      <c r="O1652" t="s">
        <v>8290</v>
      </c>
      <c r="P1652">
        <f t="shared" si="76"/>
        <v>2013</v>
      </c>
      <c r="Q1652" s="11">
        <f t="shared" si="77"/>
        <v>41526.435613425929</v>
      </c>
    </row>
    <row r="1653" spans="1:17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s="8">
        <f t="shared" si="75"/>
        <v>15</v>
      </c>
      <c r="G1653" t="s">
        <v>8218</v>
      </c>
      <c r="H1653" t="s">
        <v>8223</v>
      </c>
      <c r="I1653" t="s">
        <v>8245</v>
      </c>
      <c r="J1653">
        <v>1303801140</v>
      </c>
      <c r="K1653">
        <v>1300916220</v>
      </c>
      <c r="L1653" t="b">
        <v>0</v>
      </c>
      <c r="M1653">
        <v>20</v>
      </c>
      <c r="N1653" t="b">
        <v>1</v>
      </c>
      <c r="O1653" t="s">
        <v>8290</v>
      </c>
      <c r="P1653">
        <f t="shared" si="76"/>
        <v>2011</v>
      </c>
      <c r="Q1653" s="11">
        <f t="shared" si="77"/>
        <v>40625.900694444441</v>
      </c>
    </row>
    <row r="1654" spans="1:17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s="8">
        <f t="shared" si="75"/>
        <v>30</v>
      </c>
      <c r="G1654" t="s">
        <v>8218</v>
      </c>
      <c r="H1654" t="s">
        <v>8223</v>
      </c>
      <c r="I1654" t="s">
        <v>8245</v>
      </c>
      <c r="J1654">
        <v>1385297393</v>
      </c>
      <c r="K1654">
        <v>1382701793</v>
      </c>
      <c r="L1654" t="b">
        <v>0</v>
      </c>
      <c r="M1654">
        <v>70</v>
      </c>
      <c r="N1654" t="b">
        <v>1</v>
      </c>
      <c r="O1654" t="s">
        <v>8290</v>
      </c>
      <c r="P1654">
        <f t="shared" si="76"/>
        <v>2013</v>
      </c>
      <c r="Q1654" s="11">
        <f t="shared" si="77"/>
        <v>41572.492974537039</v>
      </c>
    </row>
    <row r="1655" spans="1:17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s="8">
        <f t="shared" si="75"/>
        <v>3711.5200000000004</v>
      </c>
      <c r="G1655" t="s">
        <v>8218</v>
      </c>
      <c r="H1655" t="s">
        <v>8223</v>
      </c>
      <c r="I1655" t="s">
        <v>8245</v>
      </c>
      <c r="J1655">
        <v>1303675296</v>
      </c>
      <c r="K1655">
        <v>1300996896</v>
      </c>
      <c r="L1655" t="b">
        <v>0</v>
      </c>
      <c r="M1655">
        <v>168</v>
      </c>
      <c r="N1655" t="b">
        <v>1</v>
      </c>
      <c r="O1655" t="s">
        <v>8290</v>
      </c>
      <c r="P1655">
        <f t="shared" si="76"/>
        <v>2011</v>
      </c>
      <c r="Q1655" s="11">
        <f t="shared" si="77"/>
        <v>40626.834444444445</v>
      </c>
    </row>
    <row r="1656" spans="1:17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s="8">
        <f t="shared" si="75"/>
        <v>219</v>
      </c>
      <c r="G1656" t="s">
        <v>8218</v>
      </c>
      <c r="H1656" t="s">
        <v>8223</v>
      </c>
      <c r="I1656" t="s">
        <v>8245</v>
      </c>
      <c r="J1656">
        <v>1334784160</v>
      </c>
      <c r="K1656">
        <v>1332192160</v>
      </c>
      <c r="L1656" t="b">
        <v>0</v>
      </c>
      <c r="M1656">
        <v>34</v>
      </c>
      <c r="N1656" t="b">
        <v>1</v>
      </c>
      <c r="O1656" t="s">
        <v>8290</v>
      </c>
      <c r="P1656">
        <f t="shared" si="76"/>
        <v>2012</v>
      </c>
      <c r="Q1656" s="11">
        <f t="shared" si="77"/>
        <v>40987.890740740739</v>
      </c>
    </row>
    <row r="1657" spans="1:17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s="8">
        <f t="shared" si="75"/>
        <v>643</v>
      </c>
      <c r="G1657" t="s">
        <v>8218</v>
      </c>
      <c r="H1657" t="s">
        <v>8223</v>
      </c>
      <c r="I1657" t="s">
        <v>8245</v>
      </c>
      <c r="J1657">
        <v>1333648820</v>
      </c>
      <c r="K1657">
        <v>1331060420</v>
      </c>
      <c r="L1657" t="b">
        <v>0</v>
      </c>
      <c r="M1657">
        <v>48</v>
      </c>
      <c r="N1657" t="b">
        <v>1</v>
      </c>
      <c r="O1657" t="s">
        <v>8290</v>
      </c>
      <c r="P1657">
        <f t="shared" si="76"/>
        <v>2012</v>
      </c>
      <c r="Q1657" s="11">
        <f t="shared" si="77"/>
        <v>40974.791898148149</v>
      </c>
    </row>
    <row r="1658" spans="1:17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s="8">
        <f t="shared" si="75"/>
        <v>25.119999999999891</v>
      </c>
      <c r="G1658" t="s">
        <v>8218</v>
      </c>
      <c r="H1658" t="s">
        <v>8223</v>
      </c>
      <c r="I1658" t="s">
        <v>8245</v>
      </c>
      <c r="J1658">
        <v>1355437052</v>
      </c>
      <c r="K1658">
        <v>1352845052</v>
      </c>
      <c r="L1658" t="b">
        <v>0</v>
      </c>
      <c r="M1658">
        <v>48</v>
      </c>
      <c r="N1658" t="b">
        <v>1</v>
      </c>
      <c r="O1658" t="s">
        <v>8290</v>
      </c>
      <c r="P1658">
        <f t="shared" si="76"/>
        <v>2012</v>
      </c>
      <c r="Q1658" s="11">
        <f t="shared" si="77"/>
        <v>41226.928842592592</v>
      </c>
    </row>
    <row r="1659" spans="1:17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s="8">
        <f t="shared" si="75"/>
        <v>1233.4500000000007</v>
      </c>
      <c r="G1659" t="s">
        <v>8218</v>
      </c>
      <c r="H1659" t="s">
        <v>8223</v>
      </c>
      <c r="I1659" t="s">
        <v>8245</v>
      </c>
      <c r="J1659">
        <v>1337885168</v>
      </c>
      <c r="K1659">
        <v>1335293168</v>
      </c>
      <c r="L1659" t="b">
        <v>0</v>
      </c>
      <c r="M1659">
        <v>221</v>
      </c>
      <c r="N1659" t="b">
        <v>1</v>
      </c>
      <c r="O1659" t="s">
        <v>8290</v>
      </c>
      <c r="P1659">
        <f t="shared" si="76"/>
        <v>2012</v>
      </c>
      <c r="Q1659" s="11">
        <f t="shared" si="77"/>
        <v>41023.782037037039</v>
      </c>
    </row>
    <row r="1660" spans="1:17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s="8">
        <f t="shared" si="75"/>
        <v>1934</v>
      </c>
      <c r="G1660" t="s">
        <v>8218</v>
      </c>
      <c r="H1660" t="s">
        <v>8223</v>
      </c>
      <c r="I1660" t="s">
        <v>8245</v>
      </c>
      <c r="J1660">
        <v>1355840400</v>
      </c>
      <c r="K1660">
        <v>1352524767</v>
      </c>
      <c r="L1660" t="b">
        <v>0</v>
      </c>
      <c r="M1660">
        <v>107</v>
      </c>
      <c r="N1660" t="b">
        <v>1</v>
      </c>
      <c r="O1660" t="s">
        <v>8290</v>
      </c>
      <c r="P1660">
        <f t="shared" si="76"/>
        <v>2012</v>
      </c>
      <c r="Q1660" s="11">
        <f t="shared" si="77"/>
        <v>41223.22184027778</v>
      </c>
    </row>
    <row r="1661" spans="1:17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s="8">
        <f t="shared" si="75"/>
        <v>64</v>
      </c>
      <c r="G1661" t="s">
        <v>8218</v>
      </c>
      <c r="H1661" t="s">
        <v>8224</v>
      </c>
      <c r="I1661" t="s">
        <v>8246</v>
      </c>
      <c r="J1661">
        <v>1387281600</v>
      </c>
      <c r="K1661">
        <v>1384811721</v>
      </c>
      <c r="L1661" t="b">
        <v>0</v>
      </c>
      <c r="M1661">
        <v>45</v>
      </c>
      <c r="N1661" t="b">
        <v>1</v>
      </c>
      <c r="O1661" t="s">
        <v>8290</v>
      </c>
      <c r="P1661">
        <f t="shared" si="76"/>
        <v>2013</v>
      </c>
      <c r="Q1661" s="11">
        <f t="shared" si="77"/>
        <v>41596.913437499999</v>
      </c>
    </row>
    <row r="1662" spans="1:17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s="8">
        <f t="shared" si="75"/>
        <v>923</v>
      </c>
      <c r="G1662" t="s">
        <v>8218</v>
      </c>
      <c r="H1662" t="s">
        <v>8236</v>
      </c>
      <c r="I1662" t="s">
        <v>8248</v>
      </c>
      <c r="J1662">
        <v>1462053540</v>
      </c>
      <c r="K1662">
        <v>1459355950</v>
      </c>
      <c r="L1662" t="b">
        <v>0</v>
      </c>
      <c r="M1662">
        <v>36</v>
      </c>
      <c r="N1662" t="b">
        <v>1</v>
      </c>
      <c r="O1662" t="s">
        <v>8290</v>
      </c>
      <c r="P1662">
        <f t="shared" si="76"/>
        <v>2016</v>
      </c>
      <c r="Q1662" s="11">
        <f t="shared" si="77"/>
        <v>42459.693865740745</v>
      </c>
    </row>
    <row r="1663" spans="1:17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s="8">
        <f t="shared" si="75"/>
        <v>198</v>
      </c>
      <c r="G1663" t="s">
        <v>8218</v>
      </c>
      <c r="H1663" t="s">
        <v>8238</v>
      </c>
      <c r="I1663" t="s">
        <v>8248</v>
      </c>
      <c r="J1663">
        <v>1453064400</v>
      </c>
      <c r="K1663">
        <v>1449359831</v>
      </c>
      <c r="L1663" t="b">
        <v>0</v>
      </c>
      <c r="M1663">
        <v>101</v>
      </c>
      <c r="N1663" t="b">
        <v>1</v>
      </c>
      <c r="O1663" t="s">
        <v>8290</v>
      </c>
      <c r="P1663">
        <f t="shared" si="76"/>
        <v>2015</v>
      </c>
      <c r="Q1663" s="11">
        <f t="shared" si="77"/>
        <v>42343.998043981483</v>
      </c>
    </row>
    <row r="1664" spans="1:17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s="8">
        <f t="shared" si="75"/>
        <v>211</v>
      </c>
      <c r="G1664" t="s">
        <v>8218</v>
      </c>
      <c r="H1664" t="s">
        <v>8223</v>
      </c>
      <c r="I1664" t="s">
        <v>8245</v>
      </c>
      <c r="J1664">
        <v>1325310336</v>
      </c>
      <c r="K1664">
        <v>1320122736</v>
      </c>
      <c r="L1664" t="b">
        <v>0</v>
      </c>
      <c r="M1664">
        <v>62</v>
      </c>
      <c r="N1664" t="b">
        <v>1</v>
      </c>
      <c r="O1664" t="s">
        <v>8290</v>
      </c>
      <c r="P1664">
        <f t="shared" si="76"/>
        <v>2011</v>
      </c>
      <c r="Q1664" s="11">
        <f t="shared" si="77"/>
        <v>40848.198333333334</v>
      </c>
    </row>
    <row r="1665" spans="1:17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s="8">
        <f t="shared" si="75"/>
        <v>80</v>
      </c>
      <c r="G1665" t="s">
        <v>8218</v>
      </c>
      <c r="H1665" t="s">
        <v>8223</v>
      </c>
      <c r="I1665" t="s">
        <v>8245</v>
      </c>
      <c r="J1665">
        <v>1422750707</v>
      </c>
      <c r="K1665">
        <v>1420158707</v>
      </c>
      <c r="L1665" t="b">
        <v>0</v>
      </c>
      <c r="M1665">
        <v>32</v>
      </c>
      <c r="N1665" t="b">
        <v>1</v>
      </c>
      <c r="O1665" t="s">
        <v>8290</v>
      </c>
      <c r="P1665">
        <f t="shared" si="76"/>
        <v>2015</v>
      </c>
      <c r="Q1665" s="11">
        <f t="shared" si="77"/>
        <v>42006.02207175926</v>
      </c>
    </row>
    <row r="1666" spans="1:17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s="8">
        <f t="shared" si="75"/>
        <v>560.2199999999998</v>
      </c>
      <c r="G1666" t="s">
        <v>8218</v>
      </c>
      <c r="H1666" t="s">
        <v>8223</v>
      </c>
      <c r="I1666" t="s">
        <v>8245</v>
      </c>
      <c r="J1666">
        <v>1331870340</v>
      </c>
      <c r="K1666">
        <v>1328033818</v>
      </c>
      <c r="L1666" t="b">
        <v>0</v>
      </c>
      <c r="M1666">
        <v>89</v>
      </c>
      <c r="N1666" t="b">
        <v>1</v>
      </c>
      <c r="O1666" t="s">
        <v>8290</v>
      </c>
      <c r="P1666">
        <f t="shared" si="76"/>
        <v>2012</v>
      </c>
      <c r="Q1666" s="11">
        <f t="shared" si="77"/>
        <v>40939.761782407404</v>
      </c>
    </row>
    <row r="1667" spans="1:17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s="8">
        <f t="shared" ref="F1667:F1730" si="78">E1667-D1667</f>
        <v>681</v>
      </c>
      <c r="G1667" t="s">
        <v>8218</v>
      </c>
      <c r="H1667" t="s">
        <v>8223</v>
      </c>
      <c r="I1667" t="s">
        <v>8245</v>
      </c>
      <c r="J1667">
        <v>1298343600</v>
      </c>
      <c r="K1667">
        <v>1295624113</v>
      </c>
      <c r="L1667" t="b">
        <v>0</v>
      </c>
      <c r="M1667">
        <v>93</v>
      </c>
      <c r="N1667" t="b">
        <v>1</v>
      </c>
      <c r="O1667" t="s">
        <v>8290</v>
      </c>
      <c r="P1667">
        <f t="shared" ref="P1667:P1730" si="79">YEAR(Q1667)</f>
        <v>2011</v>
      </c>
      <c r="Q1667" s="11">
        <f t="shared" ref="Q1667:Q1730" si="80">(((K1667/60)/60)/24)+DATE(1970,1,1)</f>
        <v>40564.649456018517</v>
      </c>
    </row>
    <row r="1668" spans="1:17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s="8">
        <f t="shared" si="78"/>
        <v>1522</v>
      </c>
      <c r="G1668" t="s">
        <v>8218</v>
      </c>
      <c r="H1668" t="s">
        <v>8223</v>
      </c>
      <c r="I1668" t="s">
        <v>8245</v>
      </c>
      <c r="J1668">
        <v>1364447073</v>
      </c>
      <c r="K1668">
        <v>1361858673</v>
      </c>
      <c r="L1668" t="b">
        <v>0</v>
      </c>
      <c r="M1668">
        <v>98</v>
      </c>
      <c r="N1668" t="b">
        <v>1</v>
      </c>
      <c r="O1668" t="s">
        <v>8290</v>
      </c>
      <c r="P1668">
        <f t="shared" si="79"/>
        <v>2013</v>
      </c>
      <c r="Q1668" s="11">
        <f t="shared" si="80"/>
        <v>41331.253159722226</v>
      </c>
    </row>
    <row r="1669" spans="1:17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s="8">
        <f t="shared" si="78"/>
        <v>913</v>
      </c>
      <c r="G1669" t="s">
        <v>8218</v>
      </c>
      <c r="H1669" t="s">
        <v>8223</v>
      </c>
      <c r="I1669" t="s">
        <v>8245</v>
      </c>
      <c r="J1669">
        <v>1394521140</v>
      </c>
      <c r="K1669">
        <v>1392169298</v>
      </c>
      <c r="L1669" t="b">
        <v>0</v>
      </c>
      <c r="M1669">
        <v>82</v>
      </c>
      <c r="N1669" t="b">
        <v>1</v>
      </c>
      <c r="O1669" t="s">
        <v>8290</v>
      </c>
      <c r="P1669">
        <f t="shared" si="79"/>
        <v>2014</v>
      </c>
      <c r="Q1669" s="11">
        <f t="shared" si="80"/>
        <v>41682.0705787037</v>
      </c>
    </row>
    <row r="1670" spans="1:17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s="8">
        <f t="shared" si="78"/>
        <v>211</v>
      </c>
      <c r="G1670" t="s">
        <v>8218</v>
      </c>
      <c r="H1670" t="s">
        <v>8223</v>
      </c>
      <c r="I1670" t="s">
        <v>8245</v>
      </c>
      <c r="J1670">
        <v>1322454939</v>
      </c>
      <c r="K1670">
        <v>1319859339</v>
      </c>
      <c r="L1670" t="b">
        <v>0</v>
      </c>
      <c r="M1670">
        <v>116</v>
      </c>
      <c r="N1670" t="b">
        <v>1</v>
      </c>
      <c r="O1670" t="s">
        <v>8290</v>
      </c>
      <c r="P1670">
        <f t="shared" si="79"/>
        <v>2011</v>
      </c>
      <c r="Q1670" s="11">
        <f t="shared" si="80"/>
        <v>40845.14975694444</v>
      </c>
    </row>
    <row r="1671" spans="1:17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s="8">
        <f t="shared" si="78"/>
        <v>795</v>
      </c>
      <c r="G1671" t="s">
        <v>8218</v>
      </c>
      <c r="H1671" t="s">
        <v>8223</v>
      </c>
      <c r="I1671" t="s">
        <v>8245</v>
      </c>
      <c r="J1671">
        <v>1464729276</v>
      </c>
      <c r="K1671">
        <v>1459545276</v>
      </c>
      <c r="L1671" t="b">
        <v>0</v>
      </c>
      <c r="M1671">
        <v>52</v>
      </c>
      <c r="N1671" t="b">
        <v>1</v>
      </c>
      <c r="O1671" t="s">
        <v>8290</v>
      </c>
      <c r="P1671">
        <f t="shared" si="79"/>
        <v>2016</v>
      </c>
      <c r="Q1671" s="11">
        <f t="shared" si="80"/>
        <v>42461.885138888887</v>
      </c>
    </row>
    <row r="1672" spans="1:17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s="8">
        <f t="shared" si="78"/>
        <v>26</v>
      </c>
      <c r="G1672" t="s">
        <v>8218</v>
      </c>
      <c r="H1672" t="s">
        <v>8223</v>
      </c>
      <c r="I1672" t="s">
        <v>8245</v>
      </c>
      <c r="J1672">
        <v>1278302400</v>
      </c>
      <c r="K1672">
        <v>1273961999</v>
      </c>
      <c r="L1672" t="b">
        <v>0</v>
      </c>
      <c r="M1672">
        <v>23</v>
      </c>
      <c r="N1672" t="b">
        <v>1</v>
      </c>
      <c r="O1672" t="s">
        <v>8290</v>
      </c>
      <c r="P1672">
        <f t="shared" si="79"/>
        <v>2010</v>
      </c>
      <c r="Q1672" s="11">
        <f t="shared" si="80"/>
        <v>40313.930543981485</v>
      </c>
    </row>
    <row r="1673" spans="1:17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s="8">
        <f t="shared" si="78"/>
        <v>13.470000000000027</v>
      </c>
      <c r="G1673" t="s">
        <v>8218</v>
      </c>
      <c r="H1673" t="s">
        <v>8223</v>
      </c>
      <c r="I1673" t="s">
        <v>8245</v>
      </c>
      <c r="J1673">
        <v>1470056614</v>
      </c>
      <c r="K1673">
        <v>1467464614</v>
      </c>
      <c r="L1673" t="b">
        <v>0</v>
      </c>
      <c r="M1673">
        <v>77</v>
      </c>
      <c r="N1673" t="b">
        <v>1</v>
      </c>
      <c r="O1673" t="s">
        <v>8290</v>
      </c>
      <c r="P1673">
        <f t="shared" si="79"/>
        <v>2016</v>
      </c>
      <c r="Q1673" s="11">
        <f t="shared" si="80"/>
        <v>42553.54414351852</v>
      </c>
    </row>
    <row r="1674" spans="1:17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s="8">
        <f t="shared" si="78"/>
        <v>220</v>
      </c>
      <c r="G1674" t="s">
        <v>8218</v>
      </c>
      <c r="H1674" t="s">
        <v>8223</v>
      </c>
      <c r="I1674" t="s">
        <v>8245</v>
      </c>
      <c r="J1674">
        <v>1338824730</v>
      </c>
      <c r="K1674">
        <v>1336232730</v>
      </c>
      <c r="L1674" t="b">
        <v>0</v>
      </c>
      <c r="M1674">
        <v>49</v>
      </c>
      <c r="N1674" t="b">
        <v>1</v>
      </c>
      <c r="O1674" t="s">
        <v>8290</v>
      </c>
      <c r="P1674">
        <f t="shared" si="79"/>
        <v>2012</v>
      </c>
      <c r="Q1674" s="11">
        <f t="shared" si="80"/>
        <v>41034.656597222223</v>
      </c>
    </row>
    <row r="1675" spans="1:17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s="8">
        <f t="shared" si="78"/>
        <v>590</v>
      </c>
      <c r="G1675" t="s">
        <v>8218</v>
      </c>
      <c r="H1675" t="s">
        <v>8223</v>
      </c>
      <c r="I1675" t="s">
        <v>8245</v>
      </c>
      <c r="J1675">
        <v>1425675892</v>
      </c>
      <c r="K1675">
        <v>1423083892</v>
      </c>
      <c r="L1675" t="b">
        <v>0</v>
      </c>
      <c r="M1675">
        <v>59</v>
      </c>
      <c r="N1675" t="b">
        <v>1</v>
      </c>
      <c r="O1675" t="s">
        <v>8290</v>
      </c>
      <c r="P1675">
        <f t="shared" si="79"/>
        <v>2015</v>
      </c>
      <c r="Q1675" s="11">
        <f t="shared" si="80"/>
        <v>42039.878379629634</v>
      </c>
    </row>
    <row r="1676" spans="1:17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s="8">
        <f t="shared" si="78"/>
        <v>5085</v>
      </c>
      <c r="G1676" t="s">
        <v>8218</v>
      </c>
      <c r="H1676" t="s">
        <v>8223</v>
      </c>
      <c r="I1676" t="s">
        <v>8245</v>
      </c>
      <c r="J1676">
        <v>1471503540</v>
      </c>
      <c r="K1676">
        <v>1468852306</v>
      </c>
      <c r="L1676" t="b">
        <v>0</v>
      </c>
      <c r="M1676">
        <v>113</v>
      </c>
      <c r="N1676" t="b">
        <v>1</v>
      </c>
      <c r="O1676" t="s">
        <v>8290</v>
      </c>
      <c r="P1676">
        <f t="shared" si="79"/>
        <v>2016</v>
      </c>
      <c r="Q1676" s="11">
        <f t="shared" si="80"/>
        <v>42569.605393518519</v>
      </c>
    </row>
    <row r="1677" spans="1:17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s="8">
        <f t="shared" si="78"/>
        <v>374.16000000000008</v>
      </c>
      <c r="G1677" t="s">
        <v>8218</v>
      </c>
      <c r="H1677" t="s">
        <v>8223</v>
      </c>
      <c r="I1677" t="s">
        <v>8245</v>
      </c>
      <c r="J1677">
        <v>1318802580</v>
      </c>
      <c r="K1677">
        <v>1316194540</v>
      </c>
      <c r="L1677" t="b">
        <v>0</v>
      </c>
      <c r="M1677">
        <v>34</v>
      </c>
      <c r="N1677" t="b">
        <v>1</v>
      </c>
      <c r="O1677" t="s">
        <v>8290</v>
      </c>
      <c r="P1677">
        <f t="shared" si="79"/>
        <v>2011</v>
      </c>
      <c r="Q1677" s="11">
        <f t="shared" si="80"/>
        <v>40802.733101851853</v>
      </c>
    </row>
    <row r="1678" spans="1:17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s="8">
        <f t="shared" si="78"/>
        <v>460</v>
      </c>
      <c r="G1678" t="s">
        <v>8218</v>
      </c>
      <c r="H1678" t="s">
        <v>8223</v>
      </c>
      <c r="I1678" t="s">
        <v>8245</v>
      </c>
      <c r="J1678">
        <v>1334980740</v>
      </c>
      <c r="K1678">
        <v>1330968347</v>
      </c>
      <c r="L1678" t="b">
        <v>0</v>
      </c>
      <c r="M1678">
        <v>42</v>
      </c>
      <c r="N1678" t="b">
        <v>1</v>
      </c>
      <c r="O1678" t="s">
        <v>8290</v>
      </c>
      <c r="P1678">
        <f t="shared" si="79"/>
        <v>2012</v>
      </c>
      <c r="Q1678" s="11">
        <f t="shared" si="80"/>
        <v>40973.72623842593</v>
      </c>
    </row>
    <row r="1679" spans="1:17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s="8">
        <f t="shared" si="78"/>
        <v>700</v>
      </c>
      <c r="G1679" t="s">
        <v>8218</v>
      </c>
      <c r="H1679" t="s">
        <v>8226</v>
      </c>
      <c r="I1679" t="s">
        <v>8248</v>
      </c>
      <c r="J1679">
        <v>1460786340</v>
      </c>
      <c r="K1679">
        <v>1455615976</v>
      </c>
      <c r="L1679" t="b">
        <v>0</v>
      </c>
      <c r="M1679">
        <v>42</v>
      </c>
      <c r="N1679" t="b">
        <v>1</v>
      </c>
      <c r="O1679" t="s">
        <v>8290</v>
      </c>
      <c r="P1679">
        <f t="shared" si="79"/>
        <v>2016</v>
      </c>
      <c r="Q1679" s="11">
        <f t="shared" si="80"/>
        <v>42416.407129629632</v>
      </c>
    </row>
    <row r="1680" spans="1:17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s="8">
        <f t="shared" si="78"/>
        <v>276</v>
      </c>
      <c r="G1680" t="s">
        <v>8218</v>
      </c>
      <c r="H1680" t="s">
        <v>8223</v>
      </c>
      <c r="I1680" t="s">
        <v>8245</v>
      </c>
      <c r="J1680">
        <v>1391718671</v>
      </c>
      <c r="K1680">
        <v>1390509071</v>
      </c>
      <c r="L1680" t="b">
        <v>0</v>
      </c>
      <c r="M1680">
        <v>49</v>
      </c>
      <c r="N1680" t="b">
        <v>1</v>
      </c>
      <c r="O1680" t="s">
        <v>8290</v>
      </c>
      <c r="P1680">
        <f t="shared" si="79"/>
        <v>2014</v>
      </c>
      <c r="Q1680" s="11">
        <f t="shared" si="80"/>
        <v>41662.854988425926</v>
      </c>
    </row>
    <row r="1681" spans="1:17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s="8">
        <f t="shared" si="78"/>
        <v>1500</v>
      </c>
      <c r="G1681" t="s">
        <v>8218</v>
      </c>
      <c r="H1681" t="s">
        <v>8223</v>
      </c>
      <c r="I1681" t="s">
        <v>8245</v>
      </c>
      <c r="J1681">
        <v>1311298745</v>
      </c>
      <c r="K1681">
        <v>1309311545</v>
      </c>
      <c r="L1681" t="b">
        <v>0</v>
      </c>
      <c r="M1681">
        <v>56</v>
      </c>
      <c r="N1681" t="b">
        <v>1</v>
      </c>
      <c r="O1681" t="s">
        <v>8290</v>
      </c>
      <c r="P1681">
        <f t="shared" si="79"/>
        <v>2011</v>
      </c>
      <c r="Q1681" s="11">
        <f t="shared" si="80"/>
        <v>40723.068807870368</v>
      </c>
    </row>
    <row r="1682" spans="1:17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s="8">
        <f t="shared" si="78"/>
        <v>175</v>
      </c>
      <c r="G1682" t="s">
        <v>8218</v>
      </c>
      <c r="H1682" t="s">
        <v>8223</v>
      </c>
      <c r="I1682" t="s">
        <v>8245</v>
      </c>
      <c r="J1682">
        <v>1405188667</v>
      </c>
      <c r="K1682">
        <v>1402596667</v>
      </c>
      <c r="L1682" t="b">
        <v>0</v>
      </c>
      <c r="M1682">
        <v>25</v>
      </c>
      <c r="N1682" t="b">
        <v>1</v>
      </c>
      <c r="O1682" t="s">
        <v>8290</v>
      </c>
      <c r="P1682">
        <f t="shared" si="79"/>
        <v>2014</v>
      </c>
      <c r="Q1682" s="11">
        <f t="shared" si="80"/>
        <v>41802.757719907408</v>
      </c>
    </row>
    <row r="1683" spans="1:17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s="8">
        <f t="shared" si="78"/>
        <v>924.38000000000466</v>
      </c>
      <c r="G1683" t="s">
        <v>8221</v>
      </c>
      <c r="H1683" t="s">
        <v>8223</v>
      </c>
      <c r="I1683" t="s">
        <v>8245</v>
      </c>
      <c r="J1683">
        <v>1490752800</v>
      </c>
      <c r="K1683">
        <v>1486522484</v>
      </c>
      <c r="L1683" t="b">
        <v>0</v>
      </c>
      <c r="M1683">
        <v>884</v>
      </c>
      <c r="N1683" t="b">
        <v>0</v>
      </c>
      <c r="O1683" t="s">
        <v>8291</v>
      </c>
      <c r="P1683">
        <f t="shared" si="79"/>
        <v>2017</v>
      </c>
      <c r="Q1683" s="11">
        <f t="shared" si="80"/>
        <v>42774.121342592596</v>
      </c>
    </row>
    <row r="1684" spans="1:17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s="8">
        <f t="shared" si="78"/>
        <v>-6000</v>
      </c>
      <c r="G1684" t="s">
        <v>8221</v>
      </c>
      <c r="H1684" t="s">
        <v>8223</v>
      </c>
      <c r="I1684" t="s">
        <v>8245</v>
      </c>
      <c r="J1684">
        <v>1492142860</v>
      </c>
      <c r="K1684">
        <v>1486962460</v>
      </c>
      <c r="L1684" t="b">
        <v>0</v>
      </c>
      <c r="M1684">
        <v>0</v>
      </c>
      <c r="N1684" t="b">
        <v>0</v>
      </c>
      <c r="O1684" t="s">
        <v>8291</v>
      </c>
      <c r="P1684">
        <f t="shared" si="79"/>
        <v>2017</v>
      </c>
      <c r="Q1684" s="11">
        <f t="shared" si="80"/>
        <v>42779.21365740741</v>
      </c>
    </row>
    <row r="1685" spans="1:17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s="8">
        <f t="shared" si="78"/>
        <v>-2740</v>
      </c>
      <c r="G1685" t="s">
        <v>8221</v>
      </c>
      <c r="H1685" t="s">
        <v>8229</v>
      </c>
      <c r="I1685" t="s">
        <v>8248</v>
      </c>
      <c r="J1685">
        <v>1491590738</v>
      </c>
      <c r="K1685">
        <v>1489517138</v>
      </c>
      <c r="L1685" t="b">
        <v>0</v>
      </c>
      <c r="M1685">
        <v>10</v>
      </c>
      <c r="N1685" t="b">
        <v>0</v>
      </c>
      <c r="O1685" t="s">
        <v>8291</v>
      </c>
      <c r="P1685">
        <f t="shared" si="79"/>
        <v>2017</v>
      </c>
      <c r="Q1685" s="11">
        <f t="shared" si="80"/>
        <v>42808.781689814816</v>
      </c>
    </row>
    <row r="1686" spans="1:17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s="8">
        <f t="shared" si="78"/>
        <v>730</v>
      </c>
      <c r="G1686" t="s">
        <v>8221</v>
      </c>
      <c r="H1686" t="s">
        <v>8223</v>
      </c>
      <c r="I1686" t="s">
        <v>8245</v>
      </c>
      <c r="J1686">
        <v>1489775641</v>
      </c>
      <c r="K1686">
        <v>1487360041</v>
      </c>
      <c r="L1686" t="b">
        <v>0</v>
      </c>
      <c r="M1686">
        <v>101</v>
      </c>
      <c r="N1686" t="b">
        <v>0</v>
      </c>
      <c r="O1686" t="s">
        <v>8291</v>
      </c>
      <c r="P1686">
        <f t="shared" si="79"/>
        <v>2017</v>
      </c>
      <c r="Q1686" s="11">
        <f t="shared" si="80"/>
        <v>42783.815289351856</v>
      </c>
    </row>
    <row r="1687" spans="1:17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s="8">
        <f t="shared" si="78"/>
        <v>10</v>
      </c>
      <c r="G1687" t="s">
        <v>8221</v>
      </c>
      <c r="H1687" t="s">
        <v>8223</v>
      </c>
      <c r="I1687" t="s">
        <v>8245</v>
      </c>
      <c r="J1687">
        <v>1490331623</v>
      </c>
      <c r="K1687">
        <v>1487743223</v>
      </c>
      <c r="L1687" t="b">
        <v>0</v>
      </c>
      <c r="M1687">
        <v>15</v>
      </c>
      <c r="N1687" t="b">
        <v>0</v>
      </c>
      <c r="O1687" t="s">
        <v>8291</v>
      </c>
      <c r="P1687">
        <f t="shared" si="79"/>
        <v>2017</v>
      </c>
      <c r="Q1687" s="11">
        <f t="shared" si="80"/>
        <v>42788.2502662037</v>
      </c>
    </row>
    <row r="1688" spans="1:17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s="8">
        <f t="shared" si="78"/>
        <v>-4982</v>
      </c>
      <c r="G1688" t="s">
        <v>8221</v>
      </c>
      <c r="H1688" t="s">
        <v>8228</v>
      </c>
      <c r="I1688" t="s">
        <v>8250</v>
      </c>
      <c r="J1688">
        <v>1493320519</v>
      </c>
      <c r="K1688">
        <v>1488140119</v>
      </c>
      <c r="L1688" t="b">
        <v>0</v>
      </c>
      <c r="M1688">
        <v>1</v>
      </c>
      <c r="N1688" t="b">
        <v>0</v>
      </c>
      <c r="O1688" t="s">
        <v>8291</v>
      </c>
      <c r="P1688">
        <f t="shared" si="79"/>
        <v>2017</v>
      </c>
      <c r="Q1688" s="11">
        <f t="shared" si="80"/>
        <v>42792.843969907408</v>
      </c>
    </row>
    <row r="1689" spans="1:17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s="8">
        <f t="shared" si="78"/>
        <v>-6875</v>
      </c>
      <c r="G1689" t="s">
        <v>8221</v>
      </c>
      <c r="H1689" t="s">
        <v>8223</v>
      </c>
      <c r="I1689" t="s">
        <v>8245</v>
      </c>
      <c r="J1689">
        <v>1491855300</v>
      </c>
      <c r="K1689">
        <v>1488935245</v>
      </c>
      <c r="L1689" t="b">
        <v>0</v>
      </c>
      <c r="M1689">
        <v>39</v>
      </c>
      <c r="N1689" t="b">
        <v>0</v>
      </c>
      <c r="O1689" t="s">
        <v>8291</v>
      </c>
      <c r="P1689">
        <f t="shared" si="79"/>
        <v>2017</v>
      </c>
      <c r="Q1689" s="11">
        <f t="shared" si="80"/>
        <v>42802.046817129631</v>
      </c>
    </row>
    <row r="1690" spans="1:17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s="8">
        <f t="shared" si="78"/>
        <v>-2228</v>
      </c>
      <c r="G1690" t="s">
        <v>8221</v>
      </c>
      <c r="H1690" t="s">
        <v>8223</v>
      </c>
      <c r="I1690" t="s">
        <v>8245</v>
      </c>
      <c r="J1690">
        <v>1491738594</v>
      </c>
      <c r="K1690">
        <v>1489150194</v>
      </c>
      <c r="L1690" t="b">
        <v>0</v>
      </c>
      <c r="M1690">
        <v>7</v>
      </c>
      <c r="N1690" t="b">
        <v>0</v>
      </c>
      <c r="O1690" t="s">
        <v>8291</v>
      </c>
      <c r="P1690">
        <f t="shared" si="79"/>
        <v>2017</v>
      </c>
      <c r="Q1690" s="11">
        <f t="shared" si="80"/>
        <v>42804.534652777773</v>
      </c>
    </row>
    <row r="1691" spans="1:17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s="8">
        <f t="shared" si="78"/>
        <v>0</v>
      </c>
      <c r="G1691" t="s">
        <v>8221</v>
      </c>
      <c r="H1691" t="s">
        <v>8223</v>
      </c>
      <c r="I1691" t="s">
        <v>8245</v>
      </c>
      <c r="J1691">
        <v>1489700230</v>
      </c>
      <c r="K1691">
        <v>1487111830</v>
      </c>
      <c r="L1691" t="b">
        <v>0</v>
      </c>
      <c r="M1691">
        <v>14</v>
      </c>
      <c r="N1691" t="b">
        <v>0</v>
      </c>
      <c r="O1691" t="s">
        <v>8291</v>
      </c>
      <c r="P1691">
        <f t="shared" si="79"/>
        <v>2017</v>
      </c>
      <c r="Q1691" s="11">
        <f t="shared" si="80"/>
        <v>42780.942476851851</v>
      </c>
    </row>
    <row r="1692" spans="1:17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s="8">
        <f t="shared" si="78"/>
        <v>-1865</v>
      </c>
      <c r="G1692" t="s">
        <v>8221</v>
      </c>
      <c r="H1692" t="s">
        <v>8223</v>
      </c>
      <c r="I1692" t="s">
        <v>8245</v>
      </c>
      <c r="J1692">
        <v>1491470442</v>
      </c>
      <c r="K1692">
        <v>1488882042</v>
      </c>
      <c r="L1692" t="b">
        <v>0</v>
      </c>
      <c r="M1692">
        <v>11</v>
      </c>
      <c r="N1692" t="b">
        <v>0</v>
      </c>
      <c r="O1692" t="s">
        <v>8291</v>
      </c>
      <c r="P1692">
        <f t="shared" si="79"/>
        <v>2017</v>
      </c>
      <c r="Q1692" s="11">
        <f t="shared" si="80"/>
        <v>42801.43104166667</v>
      </c>
    </row>
    <row r="1693" spans="1:17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s="8">
        <f t="shared" si="78"/>
        <v>-19958</v>
      </c>
      <c r="G1693" t="s">
        <v>8221</v>
      </c>
      <c r="H1693" t="s">
        <v>8223</v>
      </c>
      <c r="I1693" t="s">
        <v>8245</v>
      </c>
      <c r="J1693">
        <v>1491181200</v>
      </c>
      <c r="K1693">
        <v>1488387008</v>
      </c>
      <c r="L1693" t="b">
        <v>0</v>
      </c>
      <c r="M1693">
        <v>38</v>
      </c>
      <c r="N1693" t="b">
        <v>0</v>
      </c>
      <c r="O1693" t="s">
        <v>8291</v>
      </c>
      <c r="P1693">
        <f t="shared" si="79"/>
        <v>2017</v>
      </c>
      <c r="Q1693" s="11">
        <f t="shared" si="80"/>
        <v>42795.701481481476</v>
      </c>
    </row>
    <row r="1694" spans="1:17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s="8">
        <f t="shared" si="78"/>
        <v>-2610</v>
      </c>
      <c r="G1694" t="s">
        <v>8221</v>
      </c>
      <c r="H1694" t="s">
        <v>8223</v>
      </c>
      <c r="I1694" t="s">
        <v>8245</v>
      </c>
      <c r="J1694">
        <v>1490572740</v>
      </c>
      <c r="K1694">
        <v>1487734667</v>
      </c>
      <c r="L1694" t="b">
        <v>0</v>
      </c>
      <c r="M1694">
        <v>15</v>
      </c>
      <c r="N1694" t="b">
        <v>0</v>
      </c>
      <c r="O1694" t="s">
        <v>8291</v>
      </c>
      <c r="P1694">
        <f t="shared" si="79"/>
        <v>2017</v>
      </c>
      <c r="Q1694" s="11">
        <f t="shared" si="80"/>
        <v>42788.151238425926</v>
      </c>
    </row>
    <row r="1695" spans="1:17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s="8">
        <f t="shared" si="78"/>
        <v>-2720</v>
      </c>
      <c r="G1695" t="s">
        <v>8221</v>
      </c>
      <c r="H1695" t="s">
        <v>8224</v>
      </c>
      <c r="I1695" t="s">
        <v>8246</v>
      </c>
      <c r="J1695">
        <v>1491768000</v>
      </c>
      <c r="K1695">
        <v>1489097112</v>
      </c>
      <c r="L1695" t="b">
        <v>0</v>
      </c>
      <c r="M1695">
        <v>8</v>
      </c>
      <c r="N1695" t="b">
        <v>0</v>
      </c>
      <c r="O1695" t="s">
        <v>8291</v>
      </c>
      <c r="P1695">
        <f t="shared" si="79"/>
        <v>2017</v>
      </c>
      <c r="Q1695" s="11">
        <f t="shared" si="80"/>
        <v>42803.920277777783</v>
      </c>
    </row>
    <row r="1696" spans="1:17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s="8">
        <f t="shared" si="78"/>
        <v>-9995</v>
      </c>
      <c r="G1696" t="s">
        <v>8221</v>
      </c>
      <c r="H1696" t="s">
        <v>8223</v>
      </c>
      <c r="I1696" t="s">
        <v>8245</v>
      </c>
      <c r="J1696">
        <v>1490589360</v>
      </c>
      <c r="K1696">
        <v>1488038674</v>
      </c>
      <c r="L1696" t="b">
        <v>0</v>
      </c>
      <c r="M1696">
        <v>1</v>
      </c>
      <c r="N1696" t="b">
        <v>0</v>
      </c>
      <c r="O1696" t="s">
        <v>8291</v>
      </c>
      <c r="P1696">
        <f t="shared" si="79"/>
        <v>2017</v>
      </c>
      <c r="Q1696" s="11">
        <f t="shared" si="80"/>
        <v>42791.669837962967</v>
      </c>
    </row>
    <row r="1697" spans="1:17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s="8">
        <f t="shared" si="78"/>
        <v>-10595</v>
      </c>
      <c r="G1697" t="s">
        <v>8221</v>
      </c>
      <c r="H1697" t="s">
        <v>8223</v>
      </c>
      <c r="I1697" t="s">
        <v>8245</v>
      </c>
      <c r="J1697">
        <v>1491786000</v>
      </c>
      <c r="K1697">
        <v>1488847514</v>
      </c>
      <c r="L1697" t="b">
        <v>0</v>
      </c>
      <c r="M1697">
        <v>23</v>
      </c>
      <c r="N1697" t="b">
        <v>0</v>
      </c>
      <c r="O1697" t="s">
        <v>8291</v>
      </c>
      <c r="P1697">
        <f t="shared" si="79"/>
        <v>2017</v>
      </c>
      <c r="Q1697" s="11">
        <f t="shared" si="80"/>
        <v>42801.031412037039</v>
      </c>
    </row>
    <row r="1698" spans="1:17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s="8">
        <f t="shared" si="78"/>
        <v>-300000</v>
      </c>
      <c r="G1698" t="s">
        <v>8221</v>
      </c>
      <c r="H1698" t="s">
        <v>8223</v>
      </c>
      <c r="I1698" t="s">
        <v>8245</v>
      </c>
      <c r="J1698">
        <v>1491007211</v>
      </c>
      <c r="K1698">
        <v>1488418811</v>
      </c>
      <c r="L1698" t="b">
        <v>0</v>
      </c>
      <c r="M1698">
        <v>0</v>
      </c>
      <c r="N1698" t="b">
        <v>0</v>
      </c>
      <c r="O1698" t="s">
        <v>8291</v>
      </c>
      <c r="P1698">
        <f t="shared" si="79"/>
        <v>2017</v>
      </c>
      <c r="Q1698" s="11">
        <f t="shared" si="80"/>
        <v>42796.069571759261</v>
      </c>
    </row>
    <row r="1699" spans="1:17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s="8">
        <f t="shared" si="78"/>
        <v>-9974</v>
      </c>
      <c r="G1699" t="s">
        <v>8221</v>
      </c>
      <c r="H1699" t="s">
        <v>8223</v>
      </c>
      <c r="I1699" t="s">
        <v>8245</v>
      </c>
      <c r="J1699">
        <v>1491781648</v>
      </c>
      <c r="K1699">
        <v>1489193248</v>
      </c>
      <c r="L1699" t="b">
        <v>0</v>
      </c>
      <c r="M1699">
        <v>22</v>
      </c>
      <c r="N1699" t="b">
        <v>0</v>
      </c>
      <c r="O1699" t="s">
        <v>8291</v>
      </c>
      <c r="P1699">
        <f t="shared" si="79"/>
        <v>2017</v>
      </c>
      <c r="Q1699" s="11">
        <f t="shared" si="80"/>
        <v>42805.032962962956</v>
      </c>
    </row>
    <row r="1700" spans="1:17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s="8">
        <f t="shared" si="78"/>
        <v>-125000</v>
      </c>
      <c r="G1700" t="s">
        <v>8221</v>
      </c>
      <c r="H1700" t="s">
        <v>8223</v>
      </c>
      <c r="I1700" t="s">
        <v>8245</v>
      </c>
      <c r="J1700">
        <v>1490499180</v>
      </c>
      <c r="K1700">
        <v>1488430760</v>
      </c>
      <c r="L1700" t="b">
        <v>0</v>
      </c>
      <c r="M1700">
        <v>0</v>
      </c>
      <c r="N1700" t="b">
        <v>0</v>
      </c>
      <c r="O1700" t="s">
        <v>8291</v>
      </c>
      <c r="P1700">
        <f t="shared" si="79"/>
        <v>2017</v>
      </c>
      <c r="Q1700" s="11">
        <f t="shared" si="80"/>
        <v>42796.207870370374</v>
      </c>
    </row>
    <row r="1701" spans="1:17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s="8">
        <f t="shared" si="78"/>
        <v>-4889</v>
      </c>
      <c r="G1701" t="s">
        <v>8221</v>
      </c>
      <c r="H1701" t="s">
        <v>8223</v>
      </c>
      <c r="I1701" t="s">
        <v>8245</v>
      </c>
      <c r="J1701">
        <v>1491943445</v>
      </c>
      <c r="K1701">
        <v>1489351445</v>
      </c>
      <c r="L1701" t="b">
        <v>0</v>
      </c>
      <c r="M1701">
        <v>4</v>
      </c>
      <c r="N1701" t="b">
        <v>0</v>
      </c>
      <c r="O1701" t="s">
        <v>8291</v>
      </c>
      <c r="P1701">
        <f t="shared" si="79"/>
        <v>2017</v>
      </c>
      <c r="Q1701" s="11">
        <f t="shared" si="80"/>
        <v>42806.863946759258</v>
      </c>
    </row>
    <row r="1702" spans="1:17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s="8">
        <f t="shared" si="78"/>
        <v>-14788</v>
      </c>
      <c r="G1702" t="s">
        <v>8221</v>
      </c>
      <c r="H1702" t="s">
        <v>8223</v>
      </c>
      <c r="I1702" t="s">
        <v>8245</v>
      </c>
      <c r="J1702">
        <v>1491019200</v>
      </c>
      <c r="K1702">
        <v>1488418990</v>
      </c>
      <c r="L1702" t="b">
        <v>0</v>
      </c>
      <c r="M1702">
        <v>79</v>
      </c>
      <c r="N1702" t="b">
        <v>0</v>
      </c>
      <c r="O1702" t="s">
        <v>8291</v>
      </c>
      <c r="P1702">
        <f t="shared" si="79"/>
        <v>2017</v>
      </c>
      <c r="Q1702" s="11">
        <f t="shared" si="80"/>
        <v>42796.071643518517</v>
      </c>
    </row>
    <row r="1703" spans="1:17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s="8">
        <f t="shared" si="78"/>
        <v>-5040</v>
      </c>
      <c r="G1703" t="s">
        <v>8220</v>
      </c>
      <c r="H1703" t="s">
        <v>8223</v>
      </c>
      <c r="I1703" t="s">
        <v>8245</v>
      </c>
      <c r="J1703">
        <v>1421337405</v>
      </c>
      <c r="K1703">
        <v>1418745405</v>
      </c>
      <c r="L1703" t="b">
        <v>0</v>
      </c>
      <c r="M1703">
        <v>2</v>
      </c>
      <c r="N1703" t="b">
        <v>0</v>
      </c>
      <c r="O1703" t="s">
        <v>8291</v>
      </c>
      <c r="P1703">
        <f t="shared" si="79"/>
        <v>2014</v>
      </c>
      <c r="Q1703" s="11">
        <f t="shared" si="80"/>
        <v>41989.664409722223</v>
      </c>
    </row>
    <row r="1704" spans="1:17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s="8">
        <f t="shared" si="78"/>
        <v>-16499</v>
      </c>
      <c r="G1704" t="s">
        <v>8220</v>
      </c>
      <c r="H1704" t="s">
        <v>8223</v>
      </c>
      <c r="I1704" t="s">
        <v>8245</v>
      </c>
      <c r="J1704">
        <v>1427745150</v>
      </c>
      <c r="K1704">
        <v>1425156750</v>
      </c>
      <c r="L1704" t="b">
        <v>0</v>
      </c>
      <c r="M1704">
        <v>1</v>
      </c>
      <c r="N1704" t="b">
        <v>0</v>
      </c>
      <c r="O1704" t="s">
        <v>8291</v>
      </c>
      <c r="P1704">
        <f t="shared" si="79"/>
        <v>2015</v>
      </c>
      <c r="Q1704" s="11">
        <f t="shared" si="80"/>
        <v>42063.869791666672</v>
      </c>
    </row>
    <row r="1705" spans="1:17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s="8">
        <f t="shared" si="78"/>
        <v>-4949</v>
      </c>
      <c r="G1705" t="s">
        <v>8220</v>
      </c>
      <c r="H1705" t="s">
        <v>8223</v>
      </c>
      <c r="I1705" t="s">
        <v>8245</v>
      </c>
      <c r="J1705">
        <v>1441003537</v>
      </c>
      <c r="K1705">
        <v>1435819537</v>
      </c>
      <c r="L1705" t="b">
        <v>0</v>
      </c>
      <c r="M1705">
        <v>2</v>
      </c>
      <c r="N1705" t="b">
        <v>0</v>
      </c>
      <c r="O1705" t="s">
        <v>8291</v>
      </c>
      <c r="P1705">
        <f t="shared" si="79"/>
        <v>2015</v>
      </c>
      <c r="Q1705" s="11">
        <f t="shared" si="80"/>
        <v>42187.281678240746</v>
      </c>
    </row>
    <row r="1706" spans="1:17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s="8">
        <f t="shared" si="78"/>
        <v>-698</v>
      </c>
      <c r="G1706" t="s">
        <v>8220</v>
      </c>
      <c r="H1706" t="s">
        <v>8223</v>
      </c>
      <c r="I1706" t="s">
        <v>8245</v>
      </c>
      <c r="J1706">
        <v>1424056873</v>
      </c>
      <c r="K1706">
        <v>1421464873</v>
      </c>
      <c r="L1706" t="b">
        <v>0</v>
      </c>
      <c r="M1706">
        <v>11</v>
      </c>
      <c r="N1706" t="b">
        <v>0</v>
      </c>
      <c r="O1706" t="s">
        <v>8291</v>
      </c>
      <c r="P1706">
        <f t="shared" si="79"/>
        <v>2015</v>
      </c>
      <c r="Q1706" s="11">
        <f t="shared" si="80"/>
        <v>42021.139733796299</v>
      </c>
    </row>
    <row r="1707" spans="1:17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s="8">
        <f t="shared" si="78"/>
        <v>-2000</v>
      </c>
      <c r="G1707" t="s">
        <v>8220</v>
      </c>
      <c r="H1707" t="s">
        <v>8223</v>
      </c>
      <c r="I1707" t="s">
        <v>8245</v>
      </c>
      <c r="J1707">
        <v>1441814400</v>
      </c>
      <c r="K1707">
        <v>1440807846</v>
      </c>
      <c r="L1707" t="b">
        <v>0</v>
      </c>
      <c r="M1707">
        <v>0</v>
      </c>
      <c r="N1707" t="b">
        <v>0</v>
      </c>
      <c r="O1707" t="s">
        <v>8291</v>
      </c>
      <c r="P1707">
        <f t="shared" si="79"/>
        <v>2015</v>
      </c>
      <c r="Q1707" s="11">
        <f t="shared" si="80"/>
        <v>42245.016736111109</v>
      </c>
    </row>
    <row r="1708" spans="1:17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s="8">
        <f t="shared" si="78"/>
        <v>-5500</v>
      </c>
      <c r="G1708" t="s">
        <v>8220</v>
      </c>
      <c r="H1708" t="s">
        <v>8235</v>
      </c>
      <c r="I1708" t="s">
        <v>8248</v>
      </c>
      <c r="J1708">
        <v>1440314472</v>
      </c>
      <c r="K1708">
        <v>1435130472</v>
      </c>
      <c r="L1708" t="b">
        <v>0</v>
      </c>
      <c r="M1708">
        <v>0</v>
      </c>
      <c r="N1708" t="b">
        <v>0</v>
      </c>
      <c r="O1708" t="s">
        <v>8291</v>
      </c>
      <c r="P1708">
        <f t="shared" si="79"/>
        <v>2015</v>
      </c>
      <c r="Q1708" s="11">
        <f t="shared" si="80"/>
        <v>42179.306388888886</v>
      </c>
    </row>
    <row r="1709" spans="1:17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s="8">
        <f t="shared" si="78"/>
        <v>-4513</v>
      </c>
      <c r="G1709" t="s">
        <v>8220</v>
      </c>
      <c r="H1709" t="s">
        <v>8223</v>
      </c>
      <c r="I1709" t="s">
        <v>8245</v>
      </c>
      <c r="J1709">
        <v>1459181895</v>
      </c>
      <c r="K1709">
        <v>1456593495</v>
      </c>
      <c r="L1709" t="b">
        <v>0</v>
      </c>
      <c r="M1709">
        <v>9</v>
      </c>
      <c r="N1709" t="b">
        <v>0</v>
      </c>
      <c r="O1709" t="s">
        <v>8291</v>
      </c>
      <c r="P1709">
        <f t="shared" si="79"/>
        <v>2016</v>
      </c>
      <c r="Q1709" s="11">
        <f t="shared" si="80"/>
        <v>42427.721006944441</v>
      </c>
    </row>
    <row r="1710" spans="1:17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s="8">
        <f t="shared" si="78"/>
        <v>-7000</v>
      </c>
      <c r="G1710" t="s">
        <v>8220</v>
      </c>
      <c r="H1710" t="s">
        <v>8223</v>
      </c>
      <c r="I1710" t="s">
        <v>8245</v>
      </c>
      <c r="J1710">
        <v>1462135706</v>
      </c>
      <c r="K1710">
        <v>1458679706</v>
      </c>
      <c r="L1710" t="b">
        <v>0</v>
      </c>
      <c r="M1710">
        <v>0</v>
      </c>
      <c r="N1710" t="b">
        <v>0</v>
      </c>
      <c r="O1710" t="s">
        <v>8291</v>
      </c>
      <c r="P1710">
        <f t="shared" si="79"/>
        <v>2016</v>
      </c>
      <c r="Q1710" s="11">
        <f t="shared" si="80"/>
        <v>42451.866967592592</v>
      </c>
    </row>
    <row r="1711" spans="1:17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s="8">
        <f t="shared" si="78"/>
        <v>-1665</v>
      </c>
      <c r="G1711" t="s">
        <v>8220</v>
      </c>
      <c r="H1711" t="s">
        <v>8223</v>
      </c>
      <c r="I1711" t="s">
        <v>8245</v>
      </c>
      <c r="J1711">
        <v>1409513940</v>
      </c>
      <c r="K1711">
        <v>1405949514</v>
      </c>
      <c r="L1711" t="b">
        <v>0</v>
      </c>
      <c r="M1711">
        <v>4</v>
      </c>
      <c r="N1711" t="b">
        <v>0</v>
      </c>
      <c r="O1711" t="s">
        <v>8291</v>
      </c>
      <c r="P1711">
        <f t="shared" si="79"/>
        <v>2014</v>
      </c>
      <c r="Q1711" s="11">
        <f t="shared" si="80"/>
        <v>41841.56381944444</v>
      </c>
    </row>
    <row r="1712" spans="1:17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s="8">
        <f t="shared" si="78"/>
        <v>-4966</v>
      </c>
      <c r="G1712" t="s">
        <v>8220</v>
      </c>
      <c r="H1712" t="s">
        <v>8235</v>
      </c>
      <c r="I1712" t="s">
        <v>8248</v>
      </c>
      <c r="J1712">
        <v>1453122000</v>
      </c>
      <c r="K1712">
        <v>1449151888</v>
      </c>
      <c r="L1712" t="b">
        <v>0</v>
      </c>
      <c r="M1712">
        <v>1</v>
      </c>
      <c r="N1712" t="b">
        <v>0</v>
      </c>
      <c r="O1712" t="s">
        <v>8291</v>
      </c>
      <c r="P1712">
        <f t="shared" si="79"/>
        <v>2015</v>
      </c>
      <c r="Q1712" s="11">
        <f t="shared" si="80"/>
        <v>42341.59129629629</v>
      </c>
    </row>
    <row r="1713" spans="1:17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s="8">
        <f t="shared" si="78"/>
        <v>-8950</v>
      </c>
      <c r="G1713" t="s">
        <v>8220</v>
      </c>
      <c r="H1713" t="s">
        <v>8223</v>
      </c>
      <c r="I1713" t="s">
        <v>8245</v>
      </c>
      <c r="J1713">
        <v>1409585434</v>
      </c>
      <c r="K1713">
        <v>1406907034</v>
      </c>
      <c r="L1713" t="b">
        <v>0</v>
      </c>
      <c r="M1713">
        <v>2</v>
      </c>
      <c r="N1713" t="b">
        <v>0</v>
      </c>
      <c r="O1713" t="s">
        <v>8291</v>
      </c>
      <c r="P1713">
        <f t="shared" si="79"/>
        <v>2014</v>
      </c>
      <c r="Q1713" s="11">
        <f t="shared" si="80"/>
        <v>41852.646226851852</v>
      </c>
    </row>
    <row r="1714" spans="1:17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s="8">
        <f t="shared" si="78"/>
        <v>-5000</v>
      </c>
      <c r="G1714" t="s">
        <v>8220</v>
      </c>
      <c r="H1714" t="s">
        <v>8223</v>
      </c>
      <c r="I1714" t="s">
        <v>8245</v>
      </c>
      <c r="J1714">
        <v>1435701353</v>
      </c>
      <c r="K1714">
        <v>1430517353</v>
      </c>
      <c r="L1714" t="b">
        <v>0</v>
      </c>
      <c r="M1714">
        <v>0</v>
      </c>
      <c r="N1714" t="b">
        <v>0</v>
      </c>
      <c r="O1714" t="s">
        <v>8291</v>
      </c>
      <c r="P1714">
        <f t="shared" si="79"/>
        <v>2015</v>
      </c>
      <c r="Q1714" s="11">
        <f t="shared" si="80"/>
        <v>42125.913807870369</v>
      </c>
    </row>
    <row r="1715" spans="1:17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s="8">
        <f t="shared" si="78"/>
        <v>-2950</v>
      </c>
      <c r="G1715" t="s">
        <v>8220</v>
      </c>
      <c r="H1715" t="s">
        <v>8223</v>
      </c>
      <c r="I1715" t="s">
        <v>8245</v>
      </c>
      <c r="J1715">
        <v>1412536412</v>
      </c>
      <c r="K1715">
        <v>1409944412</v>
      </c>
      <c r="L1715" t="b">
        <v>0</v>
      </c>
      <c r="M1715">
        <v>1</v>
      </c>
      <c r="N1715" t="b">
        <v>0</v>
      </c>
      <c r="O1715" t="s">
        <v>8291</v>
      </c>
      <c r="P1715">
        <f t="shared" si="79"/>
        <v>2014</v>
      </c>
      <c r="Q1715" s="11">
        <f t="shared" si="80"/>
        <v>41887.801064814819</v>
      </c>
    </row>
    <row r="1716" spans="1:17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s="8">
        <f t="shared" si="78"/>
        <v>-23033</v>
      </c>
      <c r="G1716" t="s">
        <v>8220</v>
      </c>
      <c r="H1716" t="s">
        <v>8223</v>
      </c>
      <c r="I1716" t="s">
        <v>8245</v>
      </c>
      <c r="J1716">
        <v>1430517761</v>
      </c>
      <c r="K1716">
        <v>1427925761</v>
      </c>
      <c r="L1716" t="b">
        <v>0</v>
      </c>
      <c r="M1716">
        <v>17</v>
      </c>
      <c r="N1716" t="b">
        <v>0</v>
      </c>
      <c r="O1716" t="s">
        <v>8291</v>
      </c>
      <c r="P1716">
        <f t="shared" si="79"/>
        <v>2015</v>
      </c>
      <c r="Q1716" s="11">
        <f t="shared" si="80"/>
        <v>42095.918530092589</v>
      </c>
    </row>
    <row r="1717" spans="1:17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s="8">
        <f t="shared" si="78"/>
        <v>-4989</v>
      </c>
      <c r="G1717" t="s">
        <v>8220</v>
      </c>
      <c r="H1717" t="s">
        <v>8223</v>
      </c>
      <c r="I1717" t="s">
        <v>8245</v>
      </c>
      <c r="J1717">
        <v>1427772120</v>
      </c>
      <c r="K1717">
        <v>1425186785</v>
      </c>
      <c r="L1717" t="b">
        <v>0</v>
      </c>
      <c r="M1717">
        <v>2</v>
      </c>
      <c r="N1717" t="b">
        <v>0</v>
      </c>
      <c r="O1717" t="s">
        <v>8291</v>
      </c>
      <c r="P1717">
        <f t="shared" si="79"/>
        <v>2015</v>
      </c>
      <c r="Q1717" s="11">
        <f t="shared" si="80"/>
        <v>42064.217418981483</v>
      </c>
    </row>
    <row r="1718" spans="1:17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s="8">
        <f t="shared" si="78"/>
        <v>-1850</v>
      </c>
      <c r="G1718" t="s">
        <v>8220</v>
      </c>
      <c r="H1718" t="s">
        <v>8223</v>
      </c>
      <c r="I1718" t="s">
        <v>8245</v>
      </c>
      <c r="J1718">
        <v>1481295099</v>
      </c>
      <c r="K1718">
        <v>1477835499</v>
      </c>
      <c r="L1718" t="b">
        <v>0</v>
      </c>
      <c r="M1718">
        <v>3</v>
      </c>
      <c r="N1718" t="b">
        <v>0</v>
      </c>
      <c r="O1718" t="s">
        <v>8291</v>
      </c>
      <c r="P1718">
        <f t="shared" si="79"/>
        <v>2016</v>
      </c>
      <c r="Q1718" s="11">
        <f t="shared" si="80"/>
        <v>42673.577534722222</v>
      </c>
    </row>
    <row r="1719" spans="1:17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s="8">
        <f t="shared" si="78"/>
        <v>-1870</v>
      </c>
      <c r="G1719" t="s">
        <v>8220</v>
      </c>
      <c r="H1719" t="s">
        <v>8223</v>
      </c>
      <c r="I1719" t="s">
        <v>8245</v>
      </c>
      <c r="J1719">
        <v>1461211200</v>
      </c>
      <c r="K1719">
        <v>1459467238</v>
      </c>
      <c r="L1719" t="b">
        <v>0</v>
      </c>
      <c r="M1719">
        <v>41</v>
      </c>
      <c r="N1719" t="b">
        <v>0</v>
      </c>
      <c r="O1719" t="s">
        <v>8291</v>
      </c>
      <c r="P1719">
        <f t="shared" si="79"/>
        <v>2016</v>
      </c>
      <c r="Q1719" s="11">
        <f t="shared" si="80"/>
        <v>42460.98192129629</v>
      </c>
    </row>
    <row r="1720" spans="1:17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s="8">
        <f t="shared" si="78"/>
        <v>-34925</v>
      </c>
      <c r="G1720" t="s">
        <v>8220</v>
      </c>
      <c r="H1720" t="s">
        <v>8223</v>
      </c>
      <c r="I1720" t="s">
        <v>8245</v>
      </c>
      <c r="J1720">
        <v>1463201940</v>
      </c>
      <c r="K1720">
        <v>1459435149</v>
      </c>
      <c r="L1720" t="b">
        <v>0</v>
      </c>
      <c r="M1720">
        <v>2</v>
      </c>
      <c r="N1720" t="b">
        <v>0</v>
      </c>
      <c r="O1720" t="s">
        <v>8291</v>
      </c>
      <c r="P1720">
        <f t="shared" si="79"/>
        <v>2016</v>
      </c>
      <c r="Q1720" s="11">
        <f t="shared" si="80"/>
        <v>42460.610520833332</v>
      </c>
    </row>
    <row r="1721" spans="1:17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s="8">
        <f t="shared" si="78"/>
        <v>-3965</v>
      </c>
      <c r="G1721" t="s">
        <v>8220</v>
      </c>
      <c r="H1721" t="s">
        <v>8223</v>
      </c>
      <c r="I1721" t="s">
        <v>8245</v>
      </c>
      <c r="J1721">
        <v>1410958191</v>
      </c>
      <c r="K1721">
        <v>1408366191</v>
      </c>
      <c r="L1721" t="b">
        <v>0</v>
      </c>
      <c r="M1721">
        <v>3</v>
      </c>
      <c r="N1721" t="b">
        <v>0</v>
      </c>
      <c r="O1721" t="s">
        <v>8291</v>
      </c>
      <c r="P1721">
        <f t="shared" si="79"/>
        <v>2014</v>
      </c>
      <c r="Q1721" s="11">
        <f t="shared" si="80"/>
        <v>41869.534618055557</v>
      </c>
    </row>
    <row r="1722" spans="1:17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s="8">
        <f t="shared" si="78"/>
        <v>-3775</v>
      </c>
      <c r="G1722" t="s">
        <v>8220</v>
      </c>
      <c r="H1722" t="s">
        <v>8223</v>
      </c>
      <c r="I1722" t="s">
        <v>8245</v>
      </c>
      <c r="J1722">
        <v>1415562471</v>
      </c>
      <c r="K1722">
        <v>1412966871</v>
      </c>
      <c r="L1722" t="b">
        <v>0</v>
      </c>
      <c r="M1722">
        <v>8</v>
      </c>
      <c r="N1722" t="b">
        <v>0</v>
      </c>
      <c r="O1722" t="s">
        <v>8291</v>
      </c>
      <c r="P1722">
        <f t="shared" si="79"/>
        <v>2014</v>
      </c>
      <c r="Q1722" s="11">
        <f t="shared" si="80"/>
        <v>41922.783229166671</v>
      </c>
    </row>
    <row r="1723" spans="1:17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s="8">
        <f t="shared" si="78"/>
        <v>-5000</v>
      </c>
      <c r="G1723" t="s">
        <v>8220</v>
      </c>
      <c r="H1723" t="s">
        <v>8223</v>
      </c>
      <c r="I1723" t="s">
        <v>8245</v>
      </c>
      <c r="J1723">
        <v>1449831863</v>
      </c>
      <c r="K1723">
        <v>1447239863</v>
      </c>
      <c r="L1723" t="b">
        <v>0</v>
      </c>
      <c r="M1723">
        <v>0</v>
      </c>
      <c r="N1723" t="b">
        <v>0</v>
      </c>
      <c r="O1723" t="s">
        <v>8291</v>
      </c>
      <c r="P1723">
        <f t="shared" si="79"/>
        <v>2015</v>
      </c>
      <c r="Q1723" s="11">
        <f t="shared" si="80"/>
        <v>42319.461377314816</v>
      </c>
    </row>
    <row r="1724" spans="1:17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s="8">
        <f t="shared" si="78"/>
        <v>-2879</v>
      </c>
      <c r="G1724" t="s">
        <v>8220</v>
      </c>
      <c r="H1724" t="s">
        <v>8223</v>
      </c>
      <c r="I1724" t="s">
        <v>8245</v>
      </c>
      <c r="J1724">
        <v>1459642200</v>
      </c>
      <c r="K1724">
        <v>1456441429</v>
      </c>
      <c r="L1724" t="b">
        <v>0</v>
      </c>
      <c r="M1724">
        <v>1</v>
      </c>
      <c r="N1724" t="b">
        <v>0</v>
      </c>
      <c r="O1724" t="s">
        <v>8291</v>
      </c>
      <c r="P1724">
        <f t="shared" si="79"/>
        <v>2016</v>
      </c>
      <c r="Q1724" s="11">
        <f t="shared" si="80"/>
        <v>42425.960983796293</v>
      </c>
    </row>
    <row r="1725" spans="1:17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s="8">
        <f t="shared" si="78"/>
        <v>-9350</v>
      </c>
      <c r="G1725" t="s">
        <v>8220</v>
      </c>
      <c r="H1725" t="s">
        <v>8223</v>
      </c>
      <c r="I1725" t="s">
        <v>8245</v>
      </c>
      <c r="J1725">
        <v>1435730400</v>
      </c>
      <c r="K1725">
        <v>1430855315</v>
      </c>
      <c r="L1725" t="b">
        <v>0</v>
      </c>
      <c r="M1725">
        <v>3</v>
      </c>
      <c r="N1725" t="b">
        <v>0</v>
      </c>
      <c r="O1725" t="s">
        <v>8291</v>
      </c>
      <c r="P1725">
        <f t="shared" si="79"/>
        <v>2015</v>
      </c>
      <c r="Q1725" s="11">
        <f t="shared" si="80"/>
        <v>42129.82540509259</v>
      </c>
    </row>
    <row r="1726" spans="1:17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s="8">
        <f t="shared" si="78"/>
        <v>-5965</v>
      </c>
      <c r="G1726" t="s">
        <v>8220</v>
      </c>
      <c r="H1726" t="s">
        <v>8223</v>
      </c>
      <c r="I1726" t="s">
        <v>8245</v>
      </c>
      <c r="J1726">
        <v>1414707762</v>
      </c>
      <c r="K1726">
        <v>1412115762</v>
      </c>
      <c r="L1726" t="b">
        <v>0</v>
      </c>
      <c r="M1726">
        <v>4</v>
      </c>
      <c r="N1726" t="b">
        <v>0</v>
      </c>
      <c r="O1726" t="s">
        <v>8291</v>
      </c>
      <c r="P1726">
        <f t="shared" si="79"/>
        <v>2014</v>
      </c>
      <c r="Q1726" s="11">
        <f t="shared" si="80"/>
        <v>41912.932430555556</v>
      </c>
    </row>
    <row r="1727" spans="1:17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s="8">
        <f t="shared" si="78"/>
        <v>-4940</v>
      </c>
      <c r="G1727" t="s">
        <v>8220</v>
      </c>
      <c r="H1727" t="s">
        <v>8223</v>
      </c>
      <c r="I1727" t="s">
        <v>8245</v>
      </c>
      <c r="J1727">
        <v>1408922049</v>
      </c>
      <c r="K1727">
        <v>1406330049</v>
      </c>
      <c r="L1727" t="b">
        <v>0</v>
      </c>
      <c r="M1727">
        <v>9</v>
      </c>
      <c r="N1727" t="b">
        <v>0</v>
      </c>
      <c r="O1727" t="s">
        <v>8291</v>
      </c>
      <c r="P1727">
        <f t="shared" si="79"/>
        <v>2014</v>
      </c>
      <c r="Q1727" s="11">
        <f t="shared" si="80"/>
        <v>41845.968159722222</v>
      </c>
    </row>
    <row r="1728" spans="1:17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s="8">
        <f t="shared" si="78"/>
        <v>-4304</v>
      </c>
      <c r="G1728" t="s">
        <v>8220</v>
      </c>
      <c r="H1728" t="s">
        <v>8223</v>
      </c>
      <c r="I1728" t="s">
        <v>8245</v>
      </c>
      <c r="J1728">
        <v>1403906664</v>
      </c>
      <c r="K1728">
        <v>1401401064</v>
      </c>
      <c r="L1728" t="b">
        <v>0</v>
      </c>
      <c r="M1728">
        <v>16</v>
      </c>
      <c r="N1728" t="b">
        <v>0</v>
      </c>
      <c r="O1728" t="s">
        <v>8291</v>
      </c>
      <c r="P1728">
        <f t="shared" si="79"/>
        <v>2014</v>
      </c>
      <c r="Q1728" s="11">
        <f t="shared" si="80"/>
        <v>41788.919722222221</v>
      </c>
    </row>
    <row r="1729" spans="1:17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s="8">
        <f t="shared" si="78"/>
        <v>-2999</v>
      </c>
      <c r="G1729" t="s">
        <v>8220</v>
      </c>
      <c r="H1729" t="s">
        <v>8224</v>
      </c>
      <c r="I1729" t="s">
        <v>8246</v>
      </c>
      <c r="J1729">
        <v>1428231600</v>
      </c>
      <c r="K1729">
        <v>1423520177</v>
      </c>
      <c r="L1729" t="b">
        <v>0</v>
      </c>
      <c r="M1729">
        <v>1</v>
      </c>
      <c r="N1729" t="b">
        <v>0</v>
      </c>
      <c r="O1729" t="s">
        <v>8291</v>
      </c>
      <c r="P1729">
        <f t="shared" si="79"/>
        <v>2015</v>
      </c>
      <c r="Q1729" s="11">
        <f t="shared" si="80"/>
        <v>42044.927974537044</v>
      </c>
    </row>
    <row r="1730" spans="1:17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s="8">
        <f t="shared" si="78"/>
        <v>-395</v>
      </c>
      <c r="G1730" t="s">
        <v>8220</v>
      </c>
      <c r="H1730" t="s">
        <v>8223</v>
      </c>
      <c r="I1730" t="s">
        <v>8245</v>
      </c>
      <c r="J1730">
        <v>1445439674</v>
      </c>
      <c r="K1730">
        <v>1442847674</v>
      </c>
      <c r="L1730" t="b">
        <v>0</v>
      </c>
      <c r="M1730">
        <v>7</v>
      </c>
      <c r="N1730" t="b">
        <v>0</v>
      </c>
      <c r="O1730" t="s">
        <v>8291</v>
      </c>
      <c r="P1730">
        <f t="shared" si="79"/>
        <v>2015</v>
      </c>
      <c r="Q1730" s="11">
        <f t="shared" si="80"/>
        <v>42268.625856481478</v>
      </c>
    </row>
    <row r="1731" spans="1:17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s="8">
        <f t="shared" ref="F1731:F1794" si="81">E1731-D1731</f>
        <v>-10000</v>
      </c>
      <c r="G1731" t="s">
        <v>8220</v>
      </c>
      <c r="H1731" t="s">
        <v>8223</v>
      </c>
      <c r="I1731" t="s">
        <v>8245</v>
      </c>
      <c r="J1731">
        <v>1465521306</v>
      </c>
      <c r="K1731">
        <v>1460337306</v>
      </c>
      <c r="L1731" t="b">
        <v>0</v>
      </c>
      <c r="M1731">
        <v>0</v>
      </c>
      <c r="N1731" t="b">
        <v>0</v>
      </c>
      <c r="O1731" t="s">
        <v>8291</v>
      </c>
      <c r="P1731">
        <f t="shared" ref="P1731:P1794" si="82">YEAR(Q1731)</f>
        <v>2016</v>
      </c>
      <c r="Q1731" s="11">
        <f t="shared" ref="Q1731:Q1794" si="83">(((K1731/60)/60)/24)+DATE(1970,1,1)</f>
        <v>42471.052152777775</v>
      </c>
    </row>
    <row r="1732" spans="1:17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s="8">
        <f t="shared" si="81"/>
        <v>-3000</v>
      </c>
      <c r="G1732" t="s">
        <v>8220</v>
      </c>
      <c r="H1732" t="s">
        <v>8223</v>
      </c>
      <c r="I1732" t="s">
        <v>8245</v>
      </c>
      <c r="J1732">
        <v>1445738783</v>
      </c>
      <c r="K1732">
        <v>1443146783</v>
      </c>
      <c r="L1732" t="b">
        <v>0</v>
      </c>
      <c r="M1732">
        <v>0</v>
      </c>
      <c r="N1732" t="b">
        <v>0</v>
      </c>
      <c r="O1732" t="s">
        <v>8291</v>
      </c>
      <c r="P1732">
        <f t="shared" si="82"/>
        <v>2015</v>
      </c>
      <c r="Q1732" s="11">
        <f t="shared" si="83"/>
        <v>42272.087766203709</v>
      </c>
    </row>
    <row r="1733" spans="1:17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s="8">
        <f t="shared" si="81"/>
        <v>-1000</v>
      </c>
      <c r="G1733" t="s">
        <v>8220</v>
      </c>
      <c r="H1733" t="s">
        <v>8223</v>
      </c>
      <c r="I1733" t="s">
        <v>8245</v>
      </c>
      <c r="J1733">
        <v>1434034800</v>
      </c>
      <c r="K1733">
        <v>1432849552</v>
      </c>
      <c r="L1733" t="b">
        <v>0</v>
      </c>
      <c r="M1733">
        <v>0</v>
      </c>
      <c r="N1733" t="b">
        <v>0</v>
      </c>
      <c r="O1733" t="s">
        <v>8291</v>
      </c>
      <c r="P1733">
        <f t="shared" si="82"/>
        <v>2015</v>
      </c>
      <c r="Q1733" s="11">
        <f t="shared" si="83"/>
        <v>42152.906851851847</v>
      </c>
    </row>
    <row r="1734" spans="1:17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s="8">
        <f t="shared" si="81"/>
        <v>-4000</v>
      </c>
      <c r="G1734" t="s">
        <v>8220</v>
      </c>
      <c r="H1734" t="s">
        <v>8223</v>
      </c>
      <c r="I1734" t="s">
        <v>8245</v>
      </c>
      <c r="J1734">
        <v>1452920400</v>
      </c>
      <c r="K1734">
        <v>1447777481</v>
      </c>
      <c r="L1734" t="b">
        <v>0</v>
      </c>
      <c r="M1734">
        <v>0</v>
      </c>
      <c r="N1734" t="b">
        <v>0</v>
      </c>
      <c r="O1734" t="s">
        <v>8291</v>
      </c>
      <c r="P1734">
        <f t="shared" si="82"/>
        <v>2015</v>
      </c>
      <c r="Q1734" s="11">
        <f t="shared" si="83"/>
        <v>42325.683807870373</v>
      </c>
    </row>
    <row r="1735" spans="1:17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s="8">
        <f t="shared" si="81"/>
        <v>-10000</v>
      </c>
      <c r="G1735" t="s">
        <v>8220</v>
      </c>
      <c r="H1735" t="s">
        <v>8223</v>
      </c>
      <c r="I1735" t="s">
        <v>8245</v>
      </c>
      <c r="J1735">
        <v>1473802200</v>
      </c>
      <c r="K1735">
        <v>1472746374</v>
      </c>
      <c r="L1735" t="b">
        <v>0</v>
      </c>
      <c r="M1735">
        <v>0</v>
      </c>
      <c r="N1735" t="b">
        <v>0</v>
      </c>
      <c r="O1735" t="s">
        <v>8291</v>
      </c>
      <c r="P1735">
        <f t="shared" si="82"/>
        <v>2016</v>
      </c>
      <c r="Q1735" s="11">
        <f t="shared" si="83"/>
        <v>42614.675625000003</v>
      </c>
    </row>
    <row r="1736" spans="1:17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s="8">
        <f t="shared" si="81"/>
        <v>-4499</v>
      </c>
      <c r="G1736" t="s">
        <v>8220</v>
      </c>
      <c r="H1736" t="s">
        <v>8223</v>
      </c>
      <c r="I1736" t="s">
        <v>8245</v>
      </c>
      <c r="J1736">
        <v>1431046356</v>
      </c>
      <c r="K1736">
        <v>1428454356</v>
      </c>
      <c r="L1736" t="b">
        <v>0</v>
      </c>
      <c r="M1736">
        <v>1</v>
      </c>
      <c r="N1736" t="b">
        <v>0</v>
      </c>
      <c r="O1736" t="s">
        <v>8291</v>
      </c>
      <c r="P1736">
        <f t="shared" si="82"/>
        <v>2015</v>
      </c>
      <c r="Q1736" s="11">
        <f t="shared" si="83"/>
        <v>42102.036527777775</v>
      </c>
    </row>
    <row r="1737" spans="1:17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s="8">
        <f t="shared" si="81"/>
        <v>-890</v>
      </c>
      <c r="G1737" t="s">
        <v>8220</v>
      </c>
      <c r="H1737" t="s">
        <v>8223</v>
      </c>
      <c r="I1737" t="s">
        <v>8245</v>
      </c>
      <c r="J1737">
        <v>1470598345</v>
      </c>
      <c r="K1737">
        <v>1468006345</v>
      </c>
      <c r="L1737" t="b">
        <v>0</v>
      </c>
      <c r="M1737">
        <v>2</v>
      </c>
      <c r="N1737" t="b">
        <v>0</v>
      </c>
      <c r="O1737" t="s">
        <v>8291</v>
      </c>
      <c r="P1737">
        <f t="shared" si="82"/>
        <v>2016</v>
      </c>
      <c r="Q1737" s="11">
        <f t="shared" si="83"/>
        <v>42559.814178240747</v>
      </c>
    </row>
    <row r="1738" spans="1:17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s="8">
        <f t="shared" si="81"/>
        <v>-2978</v>
      </c>
      <c r="G1738" t="s">
        <v>8220</v>
      </c>
      <c r="H1738" t="s">
        <v>8223</v>
      </c>
      <c r="I1738" t="s">
        <v>8245</v>
      </c>
      <c r="J1738">
        <v>1447018833</v>
      </c>
      <c r="K1738">
        <v>1444423233</v>
      </c>
      <c r="L1738" t="b">
        <v>0</v>
      </c>
      <c r="M1738">
        <v>1</v>
      </c>
      <c r="N1738" t="b">
        <v>0</v>
      </c>
      <c r="O1738" t="s">
        <v>8291</v>
      </c>
      <c r="P1738">
        <f t="shared" si="82"/>
        <v>2015</v>
      </c>
      <c r="Q1738" s="11">
        <f t="shared" si="83"/>
        <v>42286.861493055556</v>
      </c>
    </row>
    <row r="1739" spans="1:17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s="8">
        <f t="shared" si="81"/>
        <v>-3150</v>
      </c>
      <c r="G1739" t="s">
        <v>8220</v>
      </c>
      <c r="H1739" t="s">
        <v>8223</v>
      </c>
      <c r="I1739" t="s">
        <v>8245</v>
      </c>
      <c r="J1739">
        <v>1437432392</v>
      </c>
      <c r="K1739">
        <v>1434840392</v>
      </c>
      <c r="L1739" t="b">
        <v>0</v>
      </c>
      <c r="M1739">
        <v>15</v>
      </c>
      <c r="N1739" t="b">
        <v>0</v>
      </c>
      <c r="O1739" t="s">
        <v>8291</v>
      </c>
      <c r="P1739">
        <f t="shared" si="82"/>
        <v>2015</v>
      </c>
      <c r="Q1739" s="11">
        <f t="shared" si="83"/>
        <v>42175.948981481488</v>
      </c>
    </row>
    <row r="1740" spans="1:17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s="8">
        <f t="shared" si="81"/>
        <v>-4980</v>
      </c>
      <c r="G1740" t="s">
        <v>8220</v>
      </c>
      <c r="H1740" t="s">
        <v>8223</v>
      </c>
      <c r="I1740" t="s">
        <v>8245</v>
      </c>
      <c r="J1740">
        <v>1412283542</v>
      </c>
      <c r="K1740">
        <v>1409691542</v>
      </c>
      <c r="L1740" t="b">
        <v>0</v>
      </c>
      <c r="M1740">
        <v>1</v>
      </c>
      <c r="N1740" t="b">
        <v>0</v>
      </c>
      <c r="O1740" t="s">
        <v>8291</v>
      </c>
      <c r="P1740">
        <f t="shared" si="82"/>
        <v>2014</v>
      </c>
      <c r="Q1740" s="11">
        <f t="shared" si="83"/>
        <v>41884.874328703707</v>
      </c>
    </row>
    <row r="1741" spans="1:17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s="8">
        <f t="shared" si="81"/>
        <v>-999</v>
      </c>
      <c r="G1741" t="s">
        <v>8220</v>
      </c>
      <c r="H1741" t="s">
        <v>8223</v>
      </c>
      <c r="I1741" t="s">
        <v>8245</v>
      </c>
      <c r="J1741">
        <v>1462391932</v>
      </c>
      <c r="K1741">
        <v>1457297932</v>
      </c>
      <c r="L1741" t="b">
        <v>0</v>
      </c>
      <c r="M1741">
        <v>1</v>
      </c>
      <c r="N1741" t="b">
        <v>0</v>
      </c>
      <c r="O1741" t="s">
        <v>8291</v>
      </c>
      <c r="P1741">
        <f t="shared" si="82"/>
        <v>2016</v>
      </c>
      <c r="Q1741" s="11">
        <f t="shared" si="83"/>
        <v>42435.874212962968</v>
      </c>
    </row>
    <row r="1742" spans="1:17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s="8">
        <f t="shared" si="81"/>
        <v>-3000</v>
      </c>
      <c r="G1742" t="s">
        <v>8220</v>
      </c>
      <c r="H1742" t="s">
        <v>8223</v>
      </c>
      <c r="I1742" t="s">
        <v>8245</v>
      </c>
      <c r="J1742">
        <v>1437075422</v>
      </c>
      <c r="K1742">
        <v>1434483422</v>
      </c>
      <c r="L1742" t="b">
        <v>0</v>
      </c>
      <c r="M1742">
        <v>0</v>
      </c>
      <c r="N1742" t="b">
        <v>0</v>
      </c>
      <c r="O1742" t="s">
        <v>8291</v>
      </c>
      <c r="P1742">
        <f t="shared" si="82"/>
        <v>2015</v>
      </c>
      <c r="Q1742" s="11">
        <f t="shared" si="83"/>
        <v>42171.817384259266</v>
      </c>
    </row>
    <row r="1743" spans="1:17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s="8">
        <f t="shared" si="81"/>
        <v>130</v>
      </c>
      <c r="G1743" t="s">
        <v>8218</v>
      </c>
      <c r="H1743" t="s">
        <v>8224</v>
      </c>
      <c r="I1743" t="s">
        <v>8246</v>
      </c>
      <c r="J1743">
        <v>1433948671</v>
      </c>
      <c r="K1743">
        <v>1430060671</v>
      </c>
      <c r="L1743" t="b">
        <v>0</v>
      </c>
      <c r="M1743">
        <v>52</v>
      </c>
      <c r="N1743" t="b">
        <v>1</v>
      </c>
      <c r="O1743" t="s">
        <v>8283</v>
      </c>
      <c r="P1743">
        <f t="shared" si="82"/>
        <v>2015</v>
      </c>
      <c r="Q1743" s="11">
        <f t="shared" si="83"/>
        <v>42120.628136574072</v>
      </c>
    </row>
    <row r="1744" spans="1:17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s="8">
        <f t="shared" si="81"/>
        <v>175</v>
      </c>
      <c r="G1744" t="s">
        <v>8218</v>
      </c>
      <c r="H1744" t="s">
        <v>8223</v>
      </c>
      <c r="I1744" t="s">
        <v>8245</v>
      </c>
      <c r="J1744">
        <v>1483822800</v>
      </c>
      <c r="K1744">
        <v>1481058170</v>
      </c>
      <c r="L1744" t="b">
        <v>0</v>
      </c>
      <c r="M1744">
        <v>34</v>
      </c>
      <c r="N1744" t="b">
        <v>1</v>
      </c>
      <c r="O1744" t="s">
        <v>8283</v>
      </c>
      <c r="P1744">
        <f t="shared" si="82"/>
        <v>2016</v>
      </c>
      <c r="Q1744" s="11">
        <f t="shared" si="83"/>
        <v>42710.876967592587</v>
      </c>
    </row>
    <row r="1745" spans="1:17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s="8">
        <f t="shared" si="81"/>
        <v>25</v>
      </c>
      <c r="G1745" t="s">
        <v>8218</v>
      </c>
      <c r="H1745" t="s">
        <v>8223</v>
      </c>
      <c r="I1745" t="s">
        <v>8245</v>
      </c>
      <c r="J1745">
        <v>1472270340</v>
      </c>
      <c r="K1745">
        <v>1470348775</v>
      </c>
      <c r="L1745" t="b">
        <v>0</v>
      </c>
      <c r="M1745">
        <v>67</v>
      </c>
      <c r="N1745" t="b">
        <v>1</v>
      </c>
      <c r="O1745" t="s">
        <v>8283</v>
      </c>
      <c r="P1745">
        <f t="shared" si="82"/>
        <v>2016</v>
      </c>
      <c r="Q1745" s="11">
        <f t="shared" si="83"/>
        <v>42586.925636574073</v>
      </c>
    </row>
    <row r="1746" spans="1:17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s="8">
        <f t="shared" si="81"/>
        <v>1015</v>
      </c>
      <c r="G1746" t="s">
        <v>8218</v>
      </c>
      <c r="H1746" t="s">
        <v>8224</v>
      </c>
      <c r="I1746" t="s">
        <v>8246</v>
      </c>
      <c r="J1746">
        <v>1425821477</v>
      </c>
      <c r="K1746">
        <v>1421937077</v>
      </c>
      <c r="L1746" t="b">
        <v>0</v>
      </c>
      <c r="M1746">
        <v>70</v>
      </c>
      <c r="N1746" t="b">
        <v>1</v>
      </c>
      <c r="O1746" t="s">
        <v>8283</v>
      </c>
      <c r="P1746">
        <f t="shared" si="82"/>
        <v>2015</v>
      </c>
      <c r="Q1746" s="11">
        <f t="shared" si="83"/>
        <v>42026.605057870373</v>
      </c>
    </row>
    <row r="1747" spans="1:17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s="8">
        <f t="shared" si="81"/>
        <v>981</v>
      </c>
      <c r="G1747" t="s">
        <v>8218</v>
      </c>
      <c r="H1747" t="s">
        <v>8223</v>
      </c>
      <c r="I1747" t="s">
        <v>8245</v>
      </c>
      <c r="J1747">
        <v>1482372000</v>
      </c>
      <c r="K1747">
        <v>1479276838</v>
      </c>
      <c r="L1747" t="b">
        <v>0</v>
      </c>
      <c r="M1747">
        <v>89</v>
      </c>
      <c r="N1747" t="b">
        <v>1</v>
      </c>
      <c r="O1747" t="s">
        <v>8283</v>
      </c>
      <c r="P1747">
        <f t="shared" si="82"/>
        <v>2016</v>
      </c>
      <c r="Q1747" s="11">
        <f t="shared" si="83"/>
        <v>42690.259699074071</v>
      </c>
    </row>
    <row r="1748" spans="1:17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s="8">
        <f t="shared" si="81"/>
        <v>7215</v>
      </c>
      <c r="G1748" t="s">
        <v>8218</v>
      </c>
      <c r="H1748" t="s">
        <v>8223</v>
      </c>
      <c r="I1748" t="s">
        <v>8245</v>
      </c>
      <c r="J1748">
        <v>1479952800</v>
      </c>
      <c r="K1748">
        <v>1477368867</v>
      </c>
      <c r="L1748" t="b">
        <v>0</v>
      </c>
      <c r="M1748">
        <v>107</v>
      </c>
      <c r="N1748" t="b">
        <v>1</v>
      </c>
      <c r="O1748" t="s">
        <v>8283</v>
      </c>
      <c r="P1748">
        <f t="shared" si="82"/>
        <v>2016</v>
      </c>
      <c r="Q1748" s="11">
        <f t="shared" si="83"/>
        <v>42668.176701388889</v>
      </c>
    </row>
    <row r="1749" spans="1:17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s="8">
        <f t="shared" si="81"/>
        <v>446</v>
      </c>
      <c r="G1749" t="s">
        <v>8218</v>
      </c>
      <c r="H1749" t="s">
        <v>8224</v>
      </c>
      <c r="I1749" t="s">
        <v>8246</v>
      </c>
      <c r="J1749">
        <v>1447426800</v>
      </c>
      <c r="K1749">
        <v>1444904830</v>
      </c>
      <c r="L1749" t="b">
        <v>0</v>
      </c>
      <c r="M1749">
        <v>159</v>
      </c>
      <c r="N1749" t="b">
        <v>1</v>
      </c>
      <c r="O1749" t="s">
        <v>8283</v>
      </c>
      <c r="P1749">
        <f t="shared" si="82"/>
        <v>2015</v>
      </c>
      <c r="Q1749" s="11">
        <f t="shared" si="83"/>
        <v>42292.435532407413</v>
      </c>
    </row>
    <row r="1750" spans="1:17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s="8">
        <f t="shared" si="81"/>
        <v>14974</v>
      </c>
      <c r="G1750" t="s">
        <v>8218</v>
      </c>
      <c r="H1750" t="s">
        <v>8228</v>
      </c>
      <c r="I1750" t="s">
        <v>8250</v>
      </c>
      <c r="J1750">
        <v>1441234143</v>
      </c>
      <c r="K1750">
        <v>1438642143</v>
      </c>
      <c r="L1750" t="b">
        <v>0</v>
      </c>
      <c r="M1750">
        <v>181</v>
      </c>
      <c r="N1750" t="b">
        <v>1</v>
      </c>
      <c r="O1750" t="s">
        <v>8283</v>
      </c>
      <c r="P1750">
        <f t="shared" si="82"/>
        <v>2015</v>
      </c>
      <c r="Q1750" s="11">
        <f t="shared" si="83"/>
        <v>42219.950729166667</v>
      </c>
    </row>
    <row r="1751" spans="1:17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s="8">
        <f t="shared" si="81"/>
        <v>2360.5</v>
      </c>
      <c r="G1751" t="s">
        <v>8218</v>
      </c>
      <c r="H1751" t="s">
        <v>8242</v>
      </c>
      <c r="I1751" t="s">
        <v>8248</v>
      </c>
      <c r="J1751">
        <v>1488394800</v>
      </c>
      <c r="K1751">
        <v>1485213921</v>
      </c>
      <c r="L1751" t="b">
        <v>0</v>
      </c>
      <c r="M1751">
        <v>131</v>
      </c>
      <c r="N1751" t="b">
        <v>1</v>
      </c>
      <c r="O1751" t="s">
        <v>8283</v>
      </c>
      <c r="P1751">
        <f t="shared" si="82"/>
        <v>2017</v>
      </c>
      <c r="Q1751" s="11">
        <f t="shared" si="83"/>
        <v>42758.975937499999</v>
      </c>
    </row>
    <row r="1752" spans="1:17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s="8">
        <f t="shared" si="81"/>
        <v>5081</v>
      </c>
      <c r="G1752" t="s">
        <v>8218</v>
      </c>
      <c r="H1752" t="s">
        <v>8223</v>
      </c>
      <c r="I1752" t="s">
        <v>8245</v>
      </c>
      <c r="J1752">
        <v>1461096304</v>
      </c>
      <c r="K1752">
        <v>1458936304</v>
      </c>
      <c r="L1752" t="b">
        <v>0</v>
      </c>
      <c r="M1752">
        <v>125</v>
      </c>
      <c r="N1752" t="b">
        <v>1</v>
      </c>
      <c r="O1752" t="s">
        <v>8283</v>
      </c>
      <c r="P1752">
        <f t="shared" si="82"/>
        <v>2016</v>
      </c>
      <c r="Q1752" s="11">
        <f t="shared" si="83"/>
        <v>42454.836851851855</v>
      </c>
    </row>
    <row r="1753" spans="1:17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s="8">
        <f t="shared" si="81"/>
        <v>290</v>
      </c>
      <c r="G1753" t="s">
        <v>8218</v>
      </c>
      <c r="H1753" t="s">
        <v>8223</v>
      </c>
      <c r="I1753" t="s">
        <v>8245</v>
      </c>
      <c r="J1753">
        <v>1426787123</v>
      </c>
      <c r="K1753">
        <v>1424198723</v>
      </c>
      <c r="L1753" t="b">
        <v>0</v>
      </c>
      <c r="M1753">
        <v>61</v>
      </c>
      <c r="N1753" t="b">
        <v>1</v>
      </c>
      <c r="O1753" t="s">
        <v>8283</v>
      </c>
      <c r="P1753">
        <f t="shared" si="82"/>
        <v>2015</v>
      </c>
      <c r="Q1753" s="11">
        <f t="shared" si="83"/>
        <v>42052.7815162037</v>
      </c>
    </row>
    <row r="1754" spans="1:17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s="8">
        <f t="shared" si="81"/>
        <v>1922</v>
      </c>
      <c r="G1754" t="s">
        <v>8218</v>
      </c>
      <c r="H1754" t="s">
        <v>8224</v>
      </c>
      <c r="I1754" t="s">
        <v>8246</v>
      </c>
      <c r="J1754">
        <v>1476425082</v>
      </c>
      <c r="K1754">
        <v>1473833082</v>
      </c>
      <c r="L1754" t="b">
        <v>0</v>
      </c>
      <c r="M1754">
        <v>90</v>
      </c>
      <c r="N1754" t="b">
        <v>1</v>
      </c>
      <c r="O1754" t="s">
        <v>8283</v>
      </c>
      <c r="P1754">
        <f t="shared" si="82"/>
        <v>2016</v>
      </c>
      <c r="Q1754" s="11">
        <f t="shared" si="83"/>
        <v>42627.253263888888</v>
      </c>
    </row>
    <row r="1755" spans="1:17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s="8">
        <f t="shared" si="81"/>
        <v>1200</v>
      </c>
      <c r="G1755" t="s">
        <v>8218</v>
      </c>
      <c r="H1755" t="s">
        <v>8231</v>
      </c>
      <c r="I1755" t="s">
        <v>8252</v>
      </c>
      <c r="J1755">
        <v>1458579568</v>
      </c>
      <c r="K1755">
        <v>1455991168</v>
      </c>
      <c r="L1755" t="b">
        <v>0</v>
      </c>
      <c r="M1755">
        <v>35</v>
      </c>
      <c r="N1755" t="b">
        <v>1</v>
      </c>
      <c r="O1755" t="s">
        <v>8283</v>
      </c>
      <c r="P1755">
        <f t="shared" si="82"/>
        <v>2016</v>
      </c>
      <c r="Q1755" s="11">
        <f t="shared" si="83"/>
        <v>42420.74962962963</v>
      </c>
    </row>
    <row r="1756" spans="1:17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s="8">
        <f t="shared" si="81"/>
        <v>895</v>
      </c>
      <c r="G1756" t="s">
        <v>8218</v>
      </c>
      <c r="H1756" t="s">
        <v>8228</v>
      </c>
      <c r="I1756" t="s">
        <v>8250</v>
      </c>
      <c r="J1756">
        <v>1428091353</v>
      </c>
      <c r="K1756">
        <v>1425502953</v>
      </c>
      <c r="L1756" t="b">
        <v>0</v>
      </c>
      <c r="M1756">
        <v>90</v>
      </c>
      <c r="N1756" t="b">
        <v>1</v>
      </c>
      <c r="O1756" t="s">
        <v>8283</v>
      </c>
      <c r="P1756">
        <f t="shared" si="82"/>
        <v>2015</v>
      </c>
      <c r="Q1756" s="11">
        <f t="shared" si="83"/>
        <v>42067.876770833333</v>
      </c>
    </row>
    <row r="1757" spans="1:17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s="8">
        <f t="shared" si="81"/>
        <v>5</v>
      </c>
      <c r="G1757" t="s">
        <v>8218</v>
      </c>
      <c r="H1757" t="s">
        <v>8223</v>
      </c>
      <c r="I1757" t="s">
        <v>8245</v>
      </c>
      <c r="J1757">
        <v>1444071361</v>
      </c>
      <c r="K1757">
        <v>1441479361</v>
      </c>
      <c r="L1757" t="b">
        <v>0</v>
      </c>
      <c r="M1757">
        <v>4</v>
      </c>
      <c r="N1757" t="b">
        <v>1</v>
      </c>
      <c r="O1757" t="s">
        <v>8283</v>
      </c>
      <c r="P1757">
        <f t="shared" si="82"/>
        <v>2015</v>
      </c>
      <c r="Q1757" s="11">
        <f t="shared" si="83"/>
        <v>42252.788900462961</v>
      </c>
    </row>
    <row r="1758" spans="1:17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s="8">
        <f t="shared" si="81"/>
        <v>155.60000000000036</v>
      </c>
      <c r="G1758" t="s">
        <v>8218</v>
      </c>
      <c r="H1758" t="s">
        <v>8223</v>
      </c>
      <c r="I1758" t="s">
        <v>8245</v>
      </c>
      <c r="J1758">
        <v>1472443269</v>
      </c>
      <c r="K1758">
        <v>1468987269</v>
      </c>
      <c r="L1758" t="b">
        <v>0</v>
      </c>
      <c r="M1758">
        <v>120</v>
      </c>
      <c r="N1758" t="b">
        <v>1</v>
      </c>
      <c r="O1758" t="s">
        <v>8283</v>
      </c>
      <c r="P1758">
        <f t="shared" si="82"/>
        <v>2016</v>
      </c>
      <c r="Q1758" s="11">
        <f t="shared" si="83"/>
        <v>42571.167465277773</v>
      </c>
    </row>
    <row r="1759" spans="1:17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s="8">
        <f t="shared" si="81"/>
        <v>800</v>
      </c>
      <c r="G1759" t="s">
        <v>8218</v>
      </c>
      <c r="H1759" t="s">
        <v>8223</v>
      </c>
      <c r="I1759" t="s">
        <v>8245</v>
      </c>
      <c r="J1759">
        <v>1485631740</v>
      </c>
      <c r="K1759">
        <v>1483041083</v>
      </c>
      <c r="L1759" t="b">
        <v>0</v>
      </c>
      <c r="M1759">
        <v>14</v>
      </c>
      <c r="N1759" t="b">
        <v>1</v>
      </c>
      <c r="O1759" t="s">
        <v>8283</v>
      </c>
      <c r="P1759">
        <f t="shared" si="82"/>
        <v>2016</v>
      </c>
      <c r="Q1759" s="11">
        <f t="shared" si="83"/>
        <v>42733.827349537038</v>
      </c>
    </row>
    <row r="1760" spans="1:17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s="8">
        <f t="shared" si="81"/>
        <v>147</v>
      </c>
      <c r="G1760" t="s">
        <v>8218</v>
      </c>
      <c r="H1760" t="s">
        <v>8223</v>
      </c>
      <c r="I1760" t="s">
        <v>8245</v>
      </c>
      <c r="J1760">
        <v>1468536992</v>
      </c>
      <c r="K1760">
        <v>1463352992</v>
      </c>
      <c r="L1760" t="b">
        <v>0</v>
      </c>
      <c r="M1760">
        <v>27</v>
      </c>
      <c r="N1760" t="b">
        <v>1</v>
      </c>
      <c r="O1760" t="s">
        <v>8283</v>
      </c>
      <c r="P1760">
        <f t="shared" si="82"/>
        <v>2016</v>
      </c>
      <c r="Q1760" s="11">
        <f t="shared" si="83"/>
        <v>42505.955925925926</v>
      </c>
    </row>
    <row r="1761" spans="1:17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s="8">
        <f t="shared" si="81"/>
        <v>330</v>
      </c>
      <c r="G1761" t="s">
        <v>8218</v>
      </c>
      <c r="H1761" t="s">
        <v>8223</v>
      </c>
      <c r="I1761" t="s">
        <v>8245</v>
      </c>
      <c r="J1761">
        <v>1427309629</v>
      </c>
      <c r="K1761">
        <v>1425585229</v>
      </c>
      <c r="L1761" t="b">
        <v>0</v>
      </c>
      <c r="M1761">
        <v>49</v>
      </c>
      <c r="N1761" t="b">
        <v>1</v>
      </c>
      <c r="O1761" t="s">
        <v>8283</v>
      </c>
      <c r="P1761">
        <f t="shared" si="82"/>
        <v>2015</v>
      </c>
      <c r="Q1761" s="11">
        <f t="shared" si="83"/>
        <v>42068.829039351855</v>
      </c>
    </row>
    <row r="1762" spans="1:17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s="8">
        <f t="shared" si="81"/>
        <v>3272</v>
      </c>
      <c r="G1762" t="s">
        <v>8218</v>
      </c>
      <c r="H1762" t="s">
        <v>8223</v>
      </c>
      <c r="I1762" t="s">
        <v>8245</v>
      </c>
      <c r="J1762">
        <v>1456416513</v>
      </c>
      <c r="K1762">
        <v>1454688513</v>
      </c>
      <c r="L1762" t="b">
        <v>0</v>
      </c>
      <c r="M1762">
        <v>102</v>
      </c>
      <c r="N1762" t="b">
        <v>1</v>
      </c>
      <c r="O1762" t="s">
        <v>8283</v>
      </c>
      <c r="P1762">
        <f t="shared" si="82"/>
        <v>2016</v>
      </c>
      <c r="Q1762" s="11">
        <f t="shared" si="83"/>
        <v>42405.67260416667</v>
      </c>
    </row>
    <row r="1763" spans="1:17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s="8">
        <f t="shared" si="81"/>
        <v>55</v>
      </c>
      <c r="G1763" t="s">
        <v>8218</v>
      </c>
      <c r="H1763" t="s">
        <v>8224</v>
      </c>
      <c r="I1763" t="s">
        <v>8246</v>
      </c>
      <c r="J1763">
        <v>1442065060</v>
      </c>
      <c r="K1763">
        <v>1437745060</v>
      </c>
      <c r="L1763" t="b">
        <v>0</v>
      </c>
      <c r="M1763">
        <v>3</v>
      </c>
      <c r="N1763" t="b">
        <v>1</v>
      </c>
      <c r="O1763" t="s">
        <v>8283</v>
      </c>
      <c r="P1763">
        <f t="shared" si="82"/>
        <v>2015</v>
      </c>
      <c r="Q1763" s="11">
        <f t="shared" si="83"/>
        <v>42209.567824074074</v>
      </c>
    </row>
    <row r="1764" spans="1:17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s="8">
        <f t="shared" si="81"/>
        <v>785</v>
      </c>
      <c r="G1764" t="s">
        <v>8218</v>
      </c>
      <c r="H1764" t="s">
        <v>8223</v>
      </c>
      <c r="I1764" t="s">
        <v>8245</v>
      </c>
      <c r="J1764">
        <v>1457739245</v>
      </c>
      <c r="K1764">
        <v>1455147245</v>
      </c>
      <c r="L1764" t="b">
        <v>0</v>
      </c>
      <c r="M1764">
        <v>25</v>
      </c>
      <c r="N1764" t="b">
        <v>1</v>
      </c>
      <c r="O1764" t="s">
        <v>8283</v>
      </c>
      <c r="P1764">
        <f t="shared" si="82"/>
        <v>2016</v>
      </c>
      <c r="Q1764" s="11">
        <f t="shared" si="83"/>
        <v>42410.982002314813</v>
      </c>
    </row>
    <row r="1765" spans="1:17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s="8">
        <f t="shared" si="81"/>
        <v>229</v>
      </c>
      <c r="G1765" t="s">
        <v>8218</v>
      </c>
      <c r="H1765" t="s">
        <v>8223</v>
      </c>
      <c r="I1765" t="s">
        <v>8245</v>
      </c>
      <c r="J1765">
        <v>1477255840</v>
      </c>
      <c r="K1765">
        <v>1474663840</v>
      </c>
      <c r="L1765" t="b">
        <v>0</v>
      </c>
      <c r="M1765">
        <v>118</v>
      </c>
      <c r="N1765" t="b">
        <v>1</v>
      </c>
      <c r="O1765" t="s">
        <v>8283</v>
      </c>
      <c r="P1765">
        <f t="shared" si="82"/>
        <v>2016</v>
      </c>
      <c r="Q1765" s="11">
        <f t="shared" si="83"/>
        <v>42636.868518518517</v>
      </c>
    </row>
    <row r="1766" spans="1:17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s="8">
        <f t="shared" si="81"/>
        <v>-8844</v>
      </c>
      <c r="G1766" t="s">
        <v>8220</v>
      </c>
      <c r="H1766" t="s">
        <v>8224</v>
      </c>
      <c r="I1766" t="s">
        <v>8246</v>
      </c>
      <c r="J1766">
        <v>1407065979</v>
      </c>
      <c r="K1766">
        <v>1404560379</v>
      </c>
      <c r="L1766" t="b">
        <v>1</v>
      </c>
      <c r="M1766">
        <v>39</v>
      </c>
      <c r="N1766" t="b">
        <v>0</v>
      </c>
      <c r="O1766" t="s">
        <v>8283</v>
      </c>
      <c r="P1766">
        <f t="shared" si="82"/>
        <v>2014</v>
      </c>
      <c r="Q1766" s="11">
        <f t="shared" si="83"/>
        <v>41825.485868055555</v>
      </c>
    </row>
    <row r="1767" spans="1:17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s="8">
        <f t="shared" si="81"/>
        <v>-5066.5200000000004</v>
      </c>
      <c r="G1767" t="s">
        <v>8220</v>
      </c>
      <c r="H1767" t="s">
        <v>8223</v>
      </c>
      <c r="I1767" t="s">
        <v>8245</v>
      </c>
      <c r="J1767">
        <v>1407972712</v>
      </c>
      <c r="K1767">
        <v>1405380712</v>
      </c>
      <c r="L1767" t="b">
        <v>1</v>
      </c>
      <c r="M1767">
        <v>103</v>
      </c>
      <c r="N1767" t="b">
        <v>0</v>
      </c>
      <c r="O1767" t="s">
        <v>8283</v>
      </c>
      <c r="P1767">
        <f t="shared" si="82"/>
        <v>2014</v>
      </c>
      <c r="Q1767" s="11">
        <f t="shared" si="83"/>
        <v>41834.980462962965</v>
      </c>
    </row>
    <row r="1768" spans="1:17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s="8">
        <f t="shared" si="81"/>
        <v>-1500</v>
      </c>
      <c r="G1768" t="s">
        <v>8220</v>
      </c>
      <c r="H1768" t="s">
        <v>8225</v>
      </c>
      <c r="I1768" t="s">
        <v>8247</v>
      </c>
      <c r="J1768">
        <v>1408999088</v>
      </c>
      <c r="K1768">
        <v>1407184688</v>
      </c>
      <c r="L1768" t="b">
        <v>1</v>
      </c>
      <c r="M1768">
        <v>0</v>
      </c>
      <c r="N1768" t="b">
        <v>0</v>
      </c>
      <c r="O1768" t="s">
        <v>8283</v>
      </c>
      <c r="P1768">
        <f t="shared" si="82"/>
        <v>2014</v>
      </c>
      <c r="Q1768" s="11">
        <f t="shared" si="83"/>
        <v>41855.859814814816</v>
      </c>
    </row>
    <row r="1769" spans="1:17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s="8">
        <f t="shared" si="81"/>
        <v>-2714</v>
      </c>
      <c r="G1769" t="s">
        <v>8220</v>
      </c>
      <c r="H1769" t="s">
        <v>8223</v>
      </c>
      <c r="I1769" t="s">
        <v>8245</v>
      </c>
      <c r="J1769">
        <v>1407080884</v>
      </c>
      <c r="K1769">
        <v>1404488884</v>
      </c>
      <c r="L1769" t="b">
        <v>1</v>
      </c>
      <c r="M1769">
        <v>39</v>
      </c>
      <c r="N1769" t="b">
        <v>0</v>
      </c>
      <c r="O1769" t="s">
        <v>8283</v>
      </c>
      <c r="P1769">
        <f t="shared" si="82"/>
        <v>2014</v>
      </c>
      <c r="Q1769" s="11">
        <f t="shared" si="83"/>
        <v>41824.658379629633</v>
      </c>
    </row>
    <row r="1770" spans="1:17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s="8">
        <f t="shared" si="81"/>
        <v>-4813</v>
      </c>
      <c r="G1770" t="s">
        <v>8220</v>
      </c>
      <c r="H1770" t="s">
        <v>8223</v>
      </c>
      <c r="I1770" t="s">
        <v>8245</v>
      </c>
      <c r="J1770">
        <v>1411824444</v>
      </c>
      <c r="K1770">
        <v>1406640444</v>
      </c>
      <c r="L1770" t="b">
        <v>1</v>
      </c>
      <c r="M1770">
        <v>15</v>
      </c>
      <c r="N1770" t="b">
        <v>0</v>
      </c>
      <c r="O1770" t="s">
        <v>8283</v>
      </c>
      <c r="P1770">
        <f t="shared" si="82"/>
        <v>2014</v>
      </c>
      <c r="Q1770" s="11">
        <f t="shared" si="83"/>
        <v>41849.560694444444</v>
      </c>
    </row>
    <row r="1771" spans="1:17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s="8">
        <f t="shared" si="81"/>
        <v>-38919</v>
      </c>
      <c r="G1771" t="s">
        <v>8220</v>
      </c>
      <c r="H1771" t="s">
        <v>8223</v>
      </c>
      <c r="I1771" t="s">
        <v>8245</v>
      </c>
      <c r="J1771">
        <v>1421177959</v>
      </c>
      <c r="K1771">
        <v>1418585959</v>
      </c>
      <c r="L1771" t="b">
        <v>1</v>
      </c>
      <c r="M1771">
        <v>22</v>
      </c>
      <c r="N1771" t="b">
        <v>0</v>
      </c>
      <c r="O1771" t="s">
        <v>8283</v>
      </c>
      <c r="P1771">
        <f t="shared" si="82"/>
        <v>2014</v>
      </c>
      <c r="Q1771" s="11">
        <f t="shared" si="83"/>
        <v>41987.818969907406</v>
      </c>
    </row>
    <row r="1772" spans="1:17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s="8">
        <f t="shared" si="81"/>
        <v>-10654</v>
      </c>
      <c r="G1772" t="s">
        <v>8220</v>
      </c>
      <c r="H1772" t="s">
        <v>8223</v>
      </c>
      <c r="I1772" t="s">
        <v>8245</v>
      </c>
      <c r="J1772">
        <v>1413312194</v>
      </c>
      <c r="K1772">
        <v>1410288194</v>
      </c>
      <c r="L1772" t="b">
        <v>1</v>
      </c>
      <c r="M1772">
        <v>92</v>
      </c>
      <c r="N1772" t="b">
        <v>0</v>
      </c>
      <c r="O1772" t="s">
        <v>8283</v>
      </c>
      <c r="P1772">
        <f t="shared" si="82"/>
        <v>2014</v>
      </c>
      <c r="Q1772" s="11">
        <f t="shared" si="83"/>
        <v>41891.780023148152</v>
      </c>
    </row>
    <row r="1773" spans="1:17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s="8">
        <f t="shared" si="81"/>
        <v>-3305</v>
      </c>
      <c r="G1773" t="s">
        <v>8220</v>
      </c>
      <c r="H1773" t="s">
        <v>8224</v>
      </c>
      <c r="I1773" t="s">
        <v>8246</v>
      </c>
      <c r="J1773">
        <v>1414107040</v>
      </c>
      <c r="K1773">
        <v>1411515040</v>
      </c>
      <c r="L1773" t="b">
        <v>1</v>
      </c>
      <c r="M1773">
        <v>25</v>
      </c>
      <c r="N1773" t="b">
        <v>0</v>
      </c>
      <c r="O1773" t="s">
        <v>8283</v>
      </c>
      <c r="P1773">
        <f t="shared" si="82"/>
        <v>2014</v>
      </c>
      <c r="Q1773" s="11">
        <f t="shared" si="83"/>
        <v>41905.979629629634</v>
      </c>
    </row>
    <row r="1774" spans="1:17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s="8">
        <f t="shared" si="81"/>
        <v>-4642</v>
      </c>
      <c r="G1774" t="s">
        <v>8220</v>
      </c>
      <c r="H1774" t="s">
        <v>8224</v>
      </c>
      <c r="I1774" t="s">
        <v>8246</v>
      </c>
      <c r="J1774">
        <v>1404666836</v>
      </c>
      <c r="K1774">
        <v>1399482836</v>
      </c>
      <c r="L1774" t="b">
        <v>1</v>
      </c>
      <c r="M1774">
        <v>19</v>
      </c>
      <c r="N1774" t="b">
        <v>0</v>
      </c>
      <c r="O1774" t="s">
        <v>8283</v>
      </c>
      <c r="P1774">
        <f t="shared" si="82"/>
        <v>2014</v>
      </c>
      <c r="Q1774" s="11">
        <f t="shared" si="83"/>
        <v>41766.718009259261</v>
      </c>
    </row>
    <row r="1775" spans="1:17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s="8">
        <f t="shared" si="81"/>
        <v>-28123</v>
      </c>
      <c r="G1775" t="s">
        <v>8220</v>
      </c>
      <c r="H1775" t="s">
        <v>8223</v>
      </c>
      <c r="I1775" t="s">
        <v>8245</v>
      </c>
      <c r="J1775">
        <v>1421691298</v>
      </c>
      <c r="K1775">
        <v>1417803298</v>
      </c>
      <c r="L1775" t="b">
        <v>1</v>
      </c>
      <c r="M1775">
        <v>19</v>
      </c>
      <c r="N1775" t="b">
        <v>0</v>
      </c>
      <c r="O1775" t="s">
        <v>8283</v>
      </c>
      <c r="P1775">
        <f t="shared" si="82"/>
        <v>2014</v>
      </c>
      <c r="Q1775" s="11">
        <f t="shared" si="83"/>
        <v>41978.760393518518</v>
      </c>
    </row>
    <row r="1776" spans="1:17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s="8">
        <f t="shared" si="81"/>
        <v>-1352</v>
      </c>
      <c r="G1776" t="s">
        <v>8220</v>
      </c>
      <c r="H1776" t="s">
        <v>8223</v>
      </c>
      <c r="I1776" t="s">
        <v>8245</v>
      </c>
      <c r="J1776">
        <v>1417273140</v>
      </c>
      <c r="K1776">
        <v>1413609292</v>
      </c>
      <c r="L1776" t="b">
        <v>1</v>
      </c>
      <c r="M1776">
        <v>13</v>
      </c>
      <c r="N1776" t="b">
        <v>0</v>
      </c>
      <c r="O1776" t="s">
        <v>8283</v>
      </c>
      <c r="P1776">
        <f t="shared" si="82"/>
        <v>2014</v>
      </c>
      <c r="Q1776" s="11">
        <f t="shared" si="83"/>
        <v>41930.218657407408</v>
      </c>
    </row>
    <row r="1777" spans="1:17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s="8">
        <f t="shared" si="81"/>
        <v>-11342</v>
      </c>
      <c r="G1777" t="s">
        <v>8220</v>
      </c>
      <c r="H1777" t="s">
        <v>8223</v>
      </c>
      <c r="I1777" t="s">
        <v>8245</v>
      </c>
      <c r="J1777">
        <v>1414193160</v>
      </c>
      <c r="K1777">
        <v>1410305160</v>
      </c>
      <c r="L1777" t="b">
        <v>1</v>
      </c>
      <c r="M1777">
        <v>124</v>
      </c>
      <c r="N1777" t="b">
        <v>0</v>
      </c>
      <c r="O1777" t="s">
        <v>8283</v>
      </c>
      <c r="P1777">
        <f t="shared" si="82"/>
        <v>2014</v>
      </c>
      <c r="Q1777" s="11">
        <f t="shared" si="83"/>
        <v>41891.976388888892</v>
      </c>
    </row>
    <row r="1778" spans="1:17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s="8">
        <f t="shared" si="81"/>
        <v>-4665</v>
      </c>
      <c r="G1778" t="s">
        <v>8220</v>
      </c>
      <c r="H1778" t="s">
        <v>8224</v>
      </c>
      <c r="I1778" t="s">
        <v>8246</v>
      </c>
      <c r="J1778">
        <v>1414623471</v>
      </c>
      <c r="K1778">
        <v>1411513071</v>
      </c>
      <c r="L1778" t="b">
        <v>1</v>
      </c>
      <c r="M1778">
        <v>4</v>
      </c>
      <c r="N1778" t="b">
        <v>0</v>
      </c>
      <c r="O1778" t="s">
        <v>8283</v>
      </c>
      <c r="P1778">
        <f t="shared" si="82"/>
        <v>2014</v>
      </c>
      <c r="Q1778" s="11">
        <f t="shared" si="83"/>
        <v>41905.95684027778</v>
      </c>
    </row>
    <row r="1779" spans="1:17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s="8">
        <f t="shared" si="81"/>
        <v>-4149</v>
      </c>
      <c r="G1779" t="s">
        <v>8220</v>
      </c>
      <c r="H1779" t="s">
        <v>8232</v>
      </c>
      <c r="I1779" t="s">
        <v>8248</v>
      </c>
      <c r="J1779">
        <v>1424421253</v>
      </c>
      <c r="K1779">
        <v>1421829253</v>
      </c>
      <c r="L1779" t="b">
        <v>1</v>
      </c>
      <c r="M1779">
        <v>10</v>
      </c>
      <c r="N1779" t="b">
        <v>0</v>
      </c>
      <c r="O1779" t="s">
        <v>8283</v>
      </c>
      <c r="P1779">
        <f t="shared" si="82"/>
        <v>2015</v>
      </c>
      <c r="Q1779" s="11">
        <f t="shared" si="83"/>
        <v>42025.357094907406</v>
      </c>
    </row>
    <row r="1780" spans="1:17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s="8">
        <f t="shared" si="81"/>
        <v>-49005</v>
      </c>
      <c r="G1780" t="s">
        <v>8220</v>
      </c>
      <c r="H1780" t="s">
        <v>8223</v>
      </c>
      <c r="I1780" t="s">
        <v>8245</v>
      </c>
      <c r="J1780">
        <v>1427485395</v>
      </c>
      <c r="K1780">
        <v>1423600995</v>
      </c>
      <c r="L1780" t="b">
        <v>1</v>
      </c>
      <c r="M1780">
        <v>15</v>
      </c>
      <c r="N1780" t="b">
        <v>0</v>
      </c>
      <c r="O1780" t="s">
        <v>8283</v>
      </c>
      <c r="P1780">
        <f t="shared" si="82"/>
        <v>2015</v>
      </c>
      <c r="Q1780" s="11">
        <f t="shared" si="83"/>
        <v>42045.86336805555</v>
      </c>
    </row>
    <row r="1781" spans="1:17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s="8">
        <f t="shared" si="81"/>
        <v>-7014</v>
      </c>
      <c r="G1781" t="s">
        <v>8220</v>
      </c>
      <c r="H1781" t="s">
        <v>8223</v>
      </c>
      <c r="I1781" t="s">
        <v>8245</v>
      </c>
      <c r="J1781">
        <v>1472834180</v>
      </c>
      <c r="K1781">
        <v>1470242180</v>
      </c>
      <c r="L1781" t="b">
        <v>1</v>
      </c>
      <c r="M1781">
        <v>38</v>
      </c>
      <c r="N1781" t="b">
        <v>0</v>
      </c>
      <c r="O1781" t="s">
        <v>8283</v>
      </c>
      <c r="P1781">
        <f t="shared" si="82"/>
        <v>2016</v>
      </c>
      <c r="Q1781" s="11">
        <f t="shared" si="83"/>
        <v>42585.691898148143</v>
      </c>
    </row>
    <row r="1782" spans="1:17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s="8">
        <f t="shared" si="81"/>
        <v>-18077</v>
      </c>
      <c r="G1782" t="s">
        <v>8220</v>
      </c>
      <c r="H1782" t="s">
        <v>8223</v>
      </c>
      <c r="I1782" t="s">
        <v>8245</v>
      </c>
      <c r="J1782">
        <v>1467469510</v>
      </c>
      <c r="K1782">
        <v>1462285510</v>
      </c>
      <c r="L1782" t="b">
        <v>1</v>
      </c>
      <c r="M1782">
        <v>152</v>
      </c>
      <c r="N1782" t="b">
        <v>0</v>
      </c>
      <c r="O1782" t="s">
        <v>8283</v>
      </c>
      <c r="P1782">
        <f t="shared" si="82"/>
        <v>2016</v>
      </c>
      <c r="Q1782" s="11">
        <f t="shared" si="83"/>
        <v>42493.600810185191</v>
      </c>
    </row>
    <row r="1783" spans="1:17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s="8">
        <f t="shared" si="81"/>
        <v>-4083</v>
      </c>
      <c r="G1783" t="s">
        <v>8220</v>
      </c>
      <c r="H1783" t="s">
        <v>8223</v>
      </c>
      <c r="I1783" t="s">
        <v>8245</v>
      </c>
      <c r="J1783">
        <v>1473950945</v>
      </c>
      <c r="K1783">
        <v>1471272545</v>
      </c>
      <c r="L1783" t="b">
        <v>1</v>
      </c>
      <c r="M1783">
        <v>24</v>
      </c>
      <c r="N1783" t="b">
        <v>0</v>
      </c>
      <c r="O1783" t="s">
        <v>8283</v>
      </c>
      <c r="P1783">
        <f t="shared" si="82"/>
        <v>2016</v>
      </c>
      <c r="Q1783" s="11">
        <f t="shared" si="83"/>
        <v>42597.617418981477</v>
      </c>
    </row>
    <row r="1784" spans="1:17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s="8">
        <f t="shared" si="81"/>
        <v>-29578</v>
      </c>
      <c r="G1784" t="s">
        <v>8220</v>
      </c>
      <c r="H1784" t="s">
        <v>8223</v>
      </c>
      <c r="I1784" t="s">
        <v>8245</v>
      </c>
      <c r="J1784">
        <v>1456062489</v>
      </c>
      <c r="K1784">
        <v>1453211289</v>
      </c>
      <c r="L1784" t="b">
        <v>1</v>
      </c>
      <c r="M1784">
        <v>76</v>
      </c>
      <c r="N1784" t="b">
        <v>0</v>
      </c>
      <c r="O1784" t="s">
        <v>8283</v>
      </c>
      <c r="P1784">
        <f t="shared" si="82"/>
        <v>2016</v>
      </c>
      <c r="Q1784" s="11">
        <f t="shared" si="83"/>
        <v>42388.575104166666</v>
      </c>
    </row>
    <row r="1785" spans="1:17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s="8">
        <f t="shared" si="81"/>
        <v>-30523</v>
      </c>
      <c r="G1785" t="s">
        <v>8220</v>
      </c>
      <c r="H1785" t="s">
        <v>8223</v>
      </c>
      <c r="I1785" t="s">
        <v>8245</v>
      </c>
      <c r="J1785">
        <v>1432248478</v>
      </c>
      <c r="K1785">
        <v>1429656478</v>
      </c>
      <c r="L1785" t="b">
        <v>1</v>
      </c>
      <c r="M1785">
        <v>185</v>
      </c>
      <c r="N1785" t="b">
        <v>0</v>
      </c>
      <c r="O1785" t="s">
        <v>8283</v>
      </c>
      <c r="P1785">
        <f t="shared" si="82"/>
        <v>2015</v>
      </c>
      <c r="Q1785" s="11">
        <f t="shared" si="83"/>
        <v>42115.949976851851</v>
      </c>
    </row>
    <row r="1786" spans="1:17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s="8">
        <f t="shared" si="81"/>
        <v>-3012</v>
      </c>
      <c r="G1786" t="s">
        <v>8220</v>
      </c>
      <c r="H1786" t="s">
        <v>8223</v>
      </c>
      <c r="I1786" t="s">
        <v>8245</v>
      </c>
      <c r="J1786">
        <v>1422674700</v>
      </c>
      <c r="K1786">
        <v>1419954240</v>
      </c>
      <c r="L1786" t="b">
        <v>1</v>
      </c>
      <c r="M1786">
        <v>33</v>
      </c>
      <c r="N1786" t="b">
        <v>0</v>
      </c>
      <c r="O1786" t="s">
        <v>8283</v>
      </c>
      <c r="P1786">
        <f t="shared" si="82"/>
        <v>2014</v>
      </c>
      <c r="Q1786" s="11">
        <f t="shared" si="83"/>
        <v>42003.655555555553</v>
      </c>
    </row>
    <row r="1787" spans="1:17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s="8">
        <f t="shared" si="81"/>
        <v>-19147</v>
      </c>
      <c r="G1787" t="s">
        <v>8220</v>
      </c>
      <c r="H1787" t="s">
        <v>8223</v>
      </c>
      <c r="I1787" t="s">
        <v>8245</v>
      </c>
      <c r="J1787">
        <v>1413417600</v>
      </c>
      <c r="K1787">
        <v>1410750855</v>
      </c>
      <c r="L1787" t="b">
        <v>1</v>
      </c>
      <c r="M1787">
        <v>108</v>
      </c>
      <c r="N1787" t="b">
        <v>0</v>
      </c>
      <c r="O1787" t="s">
        <v>8283</v>
      </c>
      <c r="P1787">
        <f t="shared" si="82"/>
        <v>2014</v>
      </c>
      <c r="Q1787" s="11">
        <f t="shared" si="83"/>
        <v>41897.134895833333</v>
      </c>
    </row>
    <row r="1788" spans="1:17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s="8">
        <f t="shared" si="81"/>
        <v>-995</v>
      </c>
      <c r="G1788" t="s">
        <v>8220</v>
      </c>
      <c r="H1788" t="s">
        <v>8232</v>
      </c>
      <c r="I1788" t="s">
        <v>8248</v>
      </c>
      <c r="J1788">
        <v>1418649177</v>
      </c>
      <c r="K1788">
        <v>1416057177</v>
      </c>
      <c r="L1788" t="b">
        <v>1</v>
      </c>
      <c r="M1788">
        <v>29</v>
      </c>
      <c r="N1788" t="b">
        <v>0</v>
      </c>
      <c r="O1788" t="s">
        <v>8283</v>
      </c>
      <c r="P1788">
        <f t="shared" si="82"/>
        <v>2014</v>
      </c>
      <c r="Q1788" s="11">
        <f t="shared" si="83"/>
        <v>41958.550659722227</v>
      </c>
    </row>
    <row r="1789" spans="1:17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s="8">
        <f t="shared" si="81"/>
        <v>-8467</v>
      </c>
      <c r="G1789" t="s">
        <v>8220</v>
      </c>
      <c r="H1789" t="s">
        <v>8223</v>
      </c>
      <c r="I1789" t="s">
        <v>8245</v>
      </c>
      <c r="J1789">
        <v>1428158637</v>
      </c>
      <c r="K1789">
        <v>1425570237</v>
      </c>
      <c r="L1789" t="b">
        <v>1</v>
      </c>
      <c r="M1789">
        <v>24</v>
      </c>
      <c r="N1789" t="b">
        <v>0</v>
      </c>
      <c r="O1789" t="s">
        <v>8283</v>
      </c>
      <c r="P1789">
        <f t="shared" si="82"/>
        <v>2015</v>
      </c>
      <c r="Q1789" s="11">
        <f t="shared" si="83"/>
        <v>42068.65552083333</v>
      </c>
    </row>
    <row r="1790" spans="1:17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s="8">
        <f t="shared" si="81"/>
        <v>-5424</v>
      </c>
      <c r="G1790" t="s">
        <v>8220</v>
      </c>
      <c r="H1790" t="s">
        <v>8224</v>
      </c>
      <c r="I1790" t="s">
        <v>8246</v>
      </c>
      <c r="J1790">
        <v>1414795542</v>
      </c>
      <c r="K1790">
        <v>1412203542</v>
      </c>
      <c r="L1790" t="b">
        <v>1</v>
      </c>
      <c r="M1790">
        <v>4</v>
      </c>
      <c r="N1790" t="b">
        <v>0</v>
      </c>
      <c r="O1790" t="s">
        <v>8283</v>
      </c>
      <c r="P1790">
        <f t="shared" si="82"/>
        <v>2014</v>
      </c>
      <c r="Q1790" s="11">
        <f t="shared" si="83"/>
        <v>41913.94840277778</v>
      </c>
    </row>
    <row r="1791" spans="1:17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s="8">
        <f t="shared" si="81"/>
        <v>-7960</v>
      </c>
      <c r="G1791" t="s">
        <v>8220</v>
      </c>
      <c r="H1791" t="s">
        <v>8223</v>
      </c>
      <c r="I1791" t="s">
        <v>8245</v>
      </c>
      <c r="J1791">
        <v>1421042403</v>
      </c>
      <c r="K1791">
        <v>1415858403</v>
      </c>
      <c r="L1791" t="b">
        <v>1</v>
      </c>
      <c r="M1791">
        <v>4</v>
      </c>
      <c r="N1791" t="b">
        <v>0</v>
      </c>
      <c r="O1791" t="s">
        <v>8283</v>
      </c>
      <c r="P1791">
        <f t="shared" si="82"/>
        <v>2014</v>
      </c>
      <c r="Q1791" s="11">
        <f t="shared" si="83"/>
        <v>41956.250034722223</v>
      </c>
    </row>
    <row r="1792" spans="1:17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s="8">
        <f t="shared" si="81"/>
        <v>-31364</v>
      </c>
      <c r="G1792" t="s">
        <v>8220</v>
      </c>
      <c r="H1792" t="s">
        <v>8223</v>
      </c>
      <c r="I1792" t="s">
        <v>8245</v>
      </c>
      <c r="J1792">
        <v>1423152678</v>
      </c>
      <c r="K1792">
        <v>1420560678</v>
      </c>
      <c r="L1792" t="b">
        <v>1</v>
      </c>
      <c r="M1792">
        <v>15</v>
      </c>
      <c r="N1792" t="b">
        <v>0</v>
      </c>
      <c r="O1792" t="s">
        <v>8283</v>
      </c>
      <c r="P1792">
        <f t="shared" si="82"/>
        <v>2015</v>
      </c>
      <c r="Q1792" s="11">
        <f t="shared" si="83"/>
        <v>42010.674513888895</v>
      </c>
    </row>
    <row r="1793" spans="1:17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s="8">
        <f t="shared" si="81"/>
        <v>-2893</v>
      </c>
      <c r="G1793" t="s">
        <v>8220</v>
      </c>
      <c r="H1793" t="s">
        <v>8224</v>
      </c>
      <c r="I1793" t="s">
        <v>8246</v>
      </c>
      <c r="J1793">
        <v>1422553565</v>
      </c>
      <c r="K1793">
        <v>1417369565</v>
      </c>
      <c r="L1793" t="b">
        <v>1</v>
      </c>
      <c r="M1793">
        <v>4</v>
      </c>
      <c r="N1793" t="b">
        <v>0</v>
      </c>
      <c r="O1793" t="s">
        <v>8283</v>
      </c>
      <c r="P1793">
        <f t="shared" si="82"/>
        <v>2014</v>
      </c>
      <c r="Q1793" s="11">
        <f t="shared" si="83"/>
        <v>41973.740335648152</v>
      </c>
    </row>
    <row r="1794" spans="1:17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s="8">
        <f t="shared" si="81"/>
        <v>-9719</v>
      </c>
      <c r="G1794" t="s">
        <v>8220</v>
      </c>
      <c r="H1794" t="s">
        <v>8223</v>
      </c>
      <c r="I1794" t="s">
        <v>8245</v>
      </c>
      <c r="J1794">
        <v>1439189940</v>
      </c>
      <c r="K1794">
        <v>1435970682</v>
      </c>
      <c r="L1794" t="b">
        <v>1</v>
      </c>
      <c r="M1794">
        <v>139</v>
      </c>
      <c r="N1794" t="b">
        <v>0</v>
      </c>
      <c r="O1794" t="s">
        <v>8283</v>
      </c>
      <c r="P1794">
        <f t="shared" si="82"/>
        <v>2015</v>
      </c>
      <c r="Q1794" s="11">
        <f t="shared" si="83"/>
        <v>42189.031041666662</v>
      </c>
    </row>
    <row r="1795" spans="1:17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s="8">
        <f t="shared" ref="F1795:F1858" si="84">E1795-D1795</f>
        <v>-2960</v>
      </c>
      <c r="G1795" t="s">
        <v>8220</v>
      </c>
      <c r="H1795" t="s">
        <v>8225</v>
      </c>
      <c r="I1795" t="s">
        <v>8247</v>
      </c>
      <c r="J1795">
        <v>1417127040</v>
      </c>
      <c r="K1795">
        <v>1414531440</v>
      </c>
      <c r="L1795" t="b">
        <v>1</v>
      </c>
      <c r="M1795">
        <v>2</v>
      </c>
      <c r="N1795" t="b">
        <v>0</v>
      </c>
      <c r="O1795" t="s">
        <v>8283</v>
      </c>
      <c r="P1795">
        <f t="shared" ref="P1795:P1858" si="85">YEAR(Q1795)</f>
        <v>2014</v>
      </c>
      <c r="Q1795" s="11">
        <f t="shared" ref="Q1795:Q1858" si="86">(((K1795/60)/60)/24)+DATE(1970,1,1)</f>
        <v>41940.89166666667</v>
      </c>
    </row>
    <row r="1796" spans="1:17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s="8">
        <f t="shared" si="84"/>
        <v>-8003</v>
      </c>
      <c r="G1796" t="s">
        <v>8220</v>
      </c>
      <c r="H1796" t="s">
        <v>8223</v>
      </c>
      <c r="I1796" t="s">
        <v>8245</v>
      </c>
      <c r="J1796">
        <v>1423660422</v>
      </c>
      <c r="K1796">
        <v>1420636422</v>
      </c>
      <c r="L1796" t="b">
        <v>1</v>
      </c>
      <c r="M1796">
        <v>18</v>
      </c>
      <c r="N1796" t="b">
        <v>0</v>
      </c>
      <c r="O1796" t="s">
        <v>8283</v>
      </c>
      <c r="P1796">
        <f t="shared" si="85"/>
        <v>2015</v>
      </c>
      <c r="Q1796" s="11">
        <f t="shared" si="86"/>
        <v>42011.551180555558</v>
      </c>
    </row>
    <row r="1797" spans="1:17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s="8">
        <f t="shared" si="84"/>
        <v>-17154</v>
      </c>
      <c r="G1797" t="s">
        <v>8220</v>
      </c>
      <c r="H1797" t="s">
        <v>8235</v>
      </c>
      <c r="I1797" t="s">
        <v>8248</v>
      </c>
      <c r="J1797">
        <v>1476460800</v>
      </c>
      <c r="K1797">
        <v>1473922541</v>
      </c>
      <c r="L1797" t="b">
        <v>1</v>
      </c>
      <c r="M1797">
        <v>81</v>
      </c>
      <c r="N1797" t="b">
        <v>0</v>
      </c>
      <c r="O1797" t="s">
        <v>8283</v>
      </c>
      <c r="P1797">
        <f t="shared" si="85"/>
        <v>2016</v>
      </c>
      <c r="Q1797" s="11">
        <f t="shared" si="86"/>
        <v>42628.288668981477</v>
      </c>
    </row>
    <row r="1798" spans="1:17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s="8">
        <f t="shared" si="84"/>
        <v>-14810</v>
      </c>
      <c r="G1798" t="s">
        <v>8220</v>
      </c>
      <c r="H1798" t="s">
        <v>8224</v>
      </c>
      <c r="I1798" t="s">
        <v>8246</v>
      </c>
      <c r="J1798">
        <v>1469356366</v>
      </c>
      <c r="K1798">
        <v>1464172366</v>
      </c>
      <c r="L1798" t="b">
        <v>1</v>
      </c>
      <c r="M1798">
        <v>86</v>
      </c>
      <c r="N1798" t="b">
        <v>0</v>
      </c>
      <c r="O1798" t="s">
        <v>8283</v>
      </c>
      <c r="P1798">
        <f t="shared" si="85"/>
        <v>2016</v>
      </c>
      <c r="Q1798" s="11">
        <f t="shared" si="86"/>
        <v>42515.439421296294</v>
      </c>
    </row>
    <row r="1799" spans="1:17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s="8">
        <f t="shared" si="84"/>
        <v>-3245</v>
      </c>
      <c r="G1799" t="s">
        <v>8220</v>
      </c>
      <c r="H1799" t="s">
        <v>8223</v>
      </c>
      <c r="I1799" t="s">
        <v>8245</v>
      </c>
      <c r="J1799">
        <v>1481809189</v>
      </c>
      <c r="K1799">
        <v>1479217189</v>
      </c>
      <c r="L1799" t="b">
        <v>1</v>
      </c>
      <c r="M1799">
        <v>140</v>
      </c>
      <c r="N1799" t="b">
        <v>0</v>
      </c>
      <c r="O1799" t="s">
        <v>8283</v>
      </c>
      <c r="P1799">
        <f t="shared" si="85"/>
        <v>2016</v>
      </c>
      <c r="Q1799" s="11">
        <f t="shared" si="86"/>
        <v>42689.56931712963</v>
      </c>
    </row>
    <row r="1800" spans="1:17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s="8">
        <f t="shared" si="84"/>
        <v>-13818</v>
      </c>
      <c r="G1800" t="s">
        <v>8220</v>
      </c>
      <c r="H1800" t="s">
        <v>8223</v>
      </c>
      <c r="I1800" t="s">
        <v>8245</v>
      </c>
      <c r="J1800">
        <v>1454572233</v>
      </c>
      <c r="K1800">
        <v>1449388233</v>
      </c>
      <c r="L1800" t="b">
        <v>1</v>
      </c>
      <c r="M1800">
        <v>37</v>
      </c>
      <c r="N1800" t="b">
        <v>0</v>
      </c>
      <c r="O1800" t="s">
        <v>8283</v>
      </c>
      <c r="P1800">
        <f t="shared" si="85"/>
        <v>2015</v>
      </c>
      <c r="Q1800" s="11">
        <f t="shared" si="86"/>
        <v>42344.32677083333</v>
      </c>
    </row>
    <row r="1801" spans="1:17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s="8">
        <f t="shared" si="84"/>
        <v>-3930.17</v>
      </c>
      <c r="G1801" t="s">
        <v>8220</v>
      </c>
      <c r="H1801" t="s">
        <v>8224</v>
      </c>
      <c r="I1801" t="s">
        <v>8246</v>
      </c>
      <c r="J1801">
        <v>1415740408</v>
      </c>
      <c r="K1801">
        <v>1414008808</v>
      </c>
      <c r="L1801" t="b">
        <v>1</v>
      </c>
      <c r="M1801">
        <v>6</v>
      </c>
      <c r="N1801" t="b">
        <v>0</v>
      </c>
      <c r="O1801" t="s">
        <v>8283</v>
      </c>
      <c r="P1801">
        <f t="shared" si="85"/>
        <v>2014</v>
      </c>
      <c r="Q1801" s="11">
        <f t="shared" si="86"/>
        <v>41934.842685185184</v>
      </c>
    </row>
    <row r="1802" spans="1:17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s="8">
        <f t="shared" si="84"/>
        <v>-36800</v>
      </c>
      <c r="G1802" t="s">
        <v>8220</v>
      </c>
      <c r="H1802" t="s">
        <v>8224</v>
      </c>
      <c r="I1802" t="s">
        <v>8246</v>
      </c>
      <c r="J1802">
        <v>1476109970</v>
      </c>
      <c r="K1802">
        <v>1473517970</v>
      </c>
      <c r="L1802" t="b">
        <v>1</v>
      </c>
      <c r="M1802">
        <v>113</v>
      </c>
      <c r="N1802" t="b">
        <v>0</v>
      </c>
      <c r="O1802" t="s">
        <v>8283</v>
      </c>
      <c r="P1802">
        <f t="shared" si="85"/>
        <v>2016</v>
      </c>
      <c r="Q1802" s="11">
        <f t="shared" si="86"/>
        <v>42623.606134259258</v>
      </c>
    </row>
    <row r="1803" spans="1:17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s="8">
        <f t="shared" si="84"/>
        <v>-14645</v>
      </c>
      <c r="G1803" t="s">
        <v>8220</v>
      </c>
      <c r="H1803" t="s">
        <v>8224</v>
      </c>
      <c r="I1803" t="s">
        <v>8246</v>
      </c>
      <c r="J1803">
        <v>1450181400</v>
      </c>
      <c r="K1803">
        <v>1447429868</v>
      </c>
      <c r="L1803" t="b">
        <v>1</v>
      </c>
      <c r="M1803">
        <v>37</v>
      </c>
      <c r="N1803" t="b">
        <v>0</v>
      </c>
      <c r="O1803" t="s">
        <v>8283</v>
      </c>
      <c r="P1803">
        <f t="shared" si="85"/>
        <v>2015</v>
      </c>
      <c r="Q1803" s="11">
        <f t="shared" si="86"/>
        <v>42321.660509259258</v>
      </c>
    </row>
    <row r="1804" spans="1:17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s="8">
        <f t="shared" si="84"/>
        <v>-1803</v>
      </c>
      <c r="G1804" t="s">
        <v>8220</v>
      </c>
      <c r="H1804" t="s">
        <v>8235</v>
      </c>
      <c r="I1804" t="s">
        <v>8248</v>
      </c>
      <c r="J1804">
        <v>1435442340</v>
      </c>
      <c r="K1804">
        <v>1433416830</v>
      </c>
      <c r="L1804" t="b">
        <v>1</v>
      </c>
      <c r="M1804">
        <v>18</v>
      </c>
      <c r="N1804" t="b">
        <v>0</v>
      </c>
      <c r="O1804" t="s">
        <v>8283</v>
      </c>
      <c r="P1804">
        <f t="shared" si="85"/>
        <v>2015</v>
      </c>
      <c r="Q1804" s="11">
        <f t="shared" si="86"/>
        <v>42159.47256944445</v>
      </c>
    </row>
    <row r="1805" spans="1:17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s="8">
        <f t="shared" si="84"/>
        <v>-12110</v>
      </c>
      <c r="G1805" t="s">
        <v>8220</v>
      </c>
      <c r="H1805" t="s">
        <v>8223</v>
      </c>
      <c r="I1805" t="s">
        <v>8245</v>
      </c>
      <c r="J1805">
        <v>1423878182</v>
      </c>
      <c r="K1805">
        <v>1421199782</v>
      </c>
      <c r="L1805" t="b">
        <v>1</v>
      </c>
      <c r="M1805">
        <v>75</v>
      </c>
      <c r="N1805" t="b">
        <v>0</v>
      </c>
      <c r="O1805" t="s">
        <v>8283</v>
      </c>
      <c r="P1805">
        <f t="shared" si="85"/>
        <v>2015</v>
      </c>
      <c r="Q1805" s="11">
        <f t="shared" si="86"/>
        <v>42018.071550925932</v>
      </c>
    </row>
    <row r="1806" spans="1:17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s="8">
        <f t="shared" si="84"/>
        <v>-10048</v>
      </c>
      <c r="G1806" t="s">
        <v>8220</v>
      </c>
      <c r="H1806" t="s">
        <v>8223</v>
      </c>
      <c r="I1806" t="s">
        <v>8245</v>
      </c>
      <c r="J1806">
        <v>1447521404</v>
      </c>
      <c r="K1806">
        <v>1444061804</v>
      </c>
      <c r="L1806" t="b">
        <v>1</v>
      </c>
      <c r="M1806">
        <v>52</v>
      </c>
      <c r="N1806" t="b">
        <v>0</v>
      </c>
      <c r="O1806" t="s">
        <v>8283</v>
      </c>
      <c r="P1806">
        <f t="shared" si="85"/>
        <v>2015</v>
      </c>
      <c r="Q1806" s="11">
        <f t="shared" si="86"/>
        <v>42282.678287037037</v>
      </c>
    </row>
    <row r="1807" spans="1:17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s="8">
        <f t="shared" si="84"/>
        <v>-14309</v>
      </c>
      <c r="G1807" t="s">
        <v>8220</v>
      </c>
      <c r="H1807" t="s">
        <v>8235</v>
      </c>
      <c r="I1807" t="s">
        <v>8248</v>
      </c>
      <c r="J1807">
        <v>1443808800</v>
      </c>
      <c r="K1807">
        <v>1441048658</v>
      </c>
      <c r="L1807" t="b">
        <v>1</v>
      </c>
      <c r="M1807">
        <v>122</v>
      </c>
      <c r="N1807" t="b">
        <v>0</v>
      </c>
      <c r="O1807" t="s">
        <v>8283</v>
      </c>
      <c r="P1807">
        <f t="shared" si="85"/>
        <v>2015</v>
      </c>
      <c r="Q1807" s="11">
        <f t="shared" si="86"/>
        <v>42247.803912037038</v>
      </c>
    </row>
    <row r="1808" spans="1:17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s="8">
        <f t="shared" si="84"/>
        <v>-19409</v>
      </c>
      <c r="G1808" t="s">
        <v>8220</v>
      </c>
      <c r="H1808" t="s">
        <v>8224</v>
      </c>
      <c r="I1808" t="s">
        <v>8246</v>
      </c>
      <c r="J1808">
        <v>1412090349</v>
      </c>
      <c r="K1808">
        <v>1409066349</v>
      </c>
      <c r="L1808" t="b">
        <v>1</v>
      </c>
      <c r="M1808">
        <v>8</v>
      </c>
      <c r="N1808" t="b">
        <v>0</v>
      </c>
      <c r="O1808" t="s">
        <v>8283</v>
      </c>
      <c r="P1808">
        <f t="shared" si="85"/>
        <v>2014</v>
      </c>
      <c r="Q1808" s="11">
        <f t="shared" si="86"/>
        <v>41877.638298611113</v>
      </c>
    </row>
    <row r="1809" spans="1:17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s="8">
        <f t="shared" si="84"/>
        <v>-4447</v>
      </c>
      <c r="G1809" t="s">
        <v>8220</v>
      </c>
      <c r="H1809" t="s">
        <v>8223</v>
      </c>
      <c r="I1809" t="s">
        <v>8245</v>
      </c>
      <c r="J1809">
        <v>1411868313</v>
      </c>
      <c r="K1809">
        <v>1409276313</v>
      </c>
      <c r="L1809" t="b">
        <v>1</v>
      </c>
      <c r="M1809">
        <v>8</v>
      </c>
      <c r="N1809" t="b">
        <v>0</v>
      </c>
      <c r="O1809" t="s">
        <v>8283</v>
      </c>
      <c r="P1809">
        <f t="shared" si="85"/>
        <v>2014</v>
      </c>
      <c r="Q1809" s="11">
        <f t="shared" si="86"/>
        <v>41880.068437499998</v>
      </c>
    </row>
    <row r="1810" spans="1:17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s="8">
        <f t="shared" si="84"/>
        <v>-16406</v>
      </c>
      <c r="G1810" t="s">
        <v>8220</v>
      </c>
      <c r="H1810" t="s">
        <v>8223</v>
      </c>
      <c r="I1810" t="s">
        <v>8245</v>
      </c>
      <c r="J1810">
        <v>1486830030</v>
      </c>
      <c r="K1810">
        <v>1483806030</v>
      </c>
      <c r="L1810" t="b">
        <v>1</v>
      </c>
      <c r="M1810">
        <v>96</v>
      </c>
      <c r="N1810" t="b">
        <v>0</v>
      </c>
      <c r="O1810" t="s">
        <v>8283</v>
      </c>
      <c r="P1810">
        <f t="shared" si="85"/>
        <v>2017</v>
      </c>
      <c r="Q1810" s="11">
        <f t="shared" si="86"/>
        <v>42742.680902777778</v>
      </c>
    </row>
    <row r="1811" spans="1:17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s="8">
        <f t="shared" si="84"/>
        <v>-3120</v>
      </c>
      <c r="G1811" t="s">
        <v>8220</v>
      </c>
      <c r="H1811" t="s">
        <v>8228</v>
      </c>
      <c r="I1811" t="s">
        <v>8250</v>
      </c>
      <c r="J1811">
        <v>1425246439</v>
      </c>
      <c r="K1811">
        <v>1422222439</v>
      </c>
      <c r="L1811" t="b">
        <v>1</v>
      </c>
      <c r="M1811">
        <v>9</v>
      </c>
      <c r="N1811" t="b">
        <v>0</v>
      </c>
      <c r="O1811" t="s">
        <v>8283</v>
      </c>
      <c r="P1811">
        <f t="shared" si="85"/>
        <v>2015</v>
      </c>
      <c r="Q1811" s="11">
        <f t="shared" si="86"/>
        <v>42029.907858796301</v>
      </c>
    </row>
    <row r="1812" spans="1:17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s="8">
        <f t="shared" si="84"/>
        <v>-435</v>
      </c>
      <c r="G1812" t="s">
        <v>8220</v>
      </c>
      <c r="H1812" t="s">
        <v>8223</v>
      </c>
      <c r="I1812" t="s">
        <v>8245</v>
      </c>
      <c r="J1812">
        <v>1408657826</v>
      </c>
      <c r="K1812">
        <v>1407621026</v>
      </c>
      <c r="L1812" t="b">
        <v>0</v>
      </c>
      <c r="M1812">
        <v>2</v>
      </c>
      <c r="N1812" t="b">
        <v>0</v>
      </c>
      <c r="O1812" t="s">
        <v>8283</v>
      </c>
      <c r="P1812">
        <f t="shared" si="85"/>
        <v>2014</v>
      </c>
      <c r="Q1812" s="11">
        <f t="shared" si="86"/>
        <v>41860.91002314815</v>
      </c>
    </row>
    <row r="1813" spans="1:17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s="8">
        <f t="shared" si="84"/>
        <v>-53960</v>
      </c>
      <c r="G1813" t="s">
        <v>8220</v>
      </c>
      <c r="H1813" t="s">
        <v>8223</v>
      </c>
      <c r="I1813" t="s">
        <v>8245</v>
      </c>
      <c r="J1813">
        <v>1414123200</v>
      </c>
      <c r="K1813">
        <v>1408962270</v>
      </c>
      <c r="L1813" t="b">
        <v>0</v>
      </c>
      <c r="M1813">
        <v>26</v>
      </c>
      <c r="N1813" t="b">
        <v>0</v>
      </c>
      <c r="O1813" t="s">
        <v>8283</v>
      </c>
      <c r="P1813">
        <f t="shared" si="85"/>
        <v>2014</v>
      </c>
      <c r="Q1813" s="11">
        <f t="shared" si="86"/>
        <v>41876.433680555558</v>
      </c>
    </row>
    <row r="1814" spans="1:17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s="8">
        <f t="shared" si="84"/>
        <v>-5635</v>
      </c>
      <c r="G1814" t="s">
        <v>8220</v>
      </c>
      <c r="H1814" t="s">
        <v>8224</v>
      </c>
      <c r="I1814" t="s">
        <v>8246</v>
      </c>
      <c r="J1814">
        <v>1467531536</v>
      </c>
      <c r="K1814">
        <v>1464939536</v>
      </c>
      <c r="L1814" t="b">
        <v>0</v>
      </c>
      <c r="M1814">
        <v>23</v>
      </c>
      <c r="N1814" t="b">
        <v>0</v>
      </c>
      <c r="O1814" t="s">
        <v>8283</v>
      </c>
      <c r="P1814">
        <f t="shared" si="85"/>
        <v>2016</v>
      </c>
      <c r="Q1814" s="11">
        <f t="shared" si="86"/>
        <v>42524.318703703699</v>
      </c>
    </row>
    <row r="1815" spans="1:17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s="8">
        <f t="shared" si="84"/>
        <v>-8750</v>
      </c>
      <c r="G1815" t="s">
        <v>8220</v>
      </c>
      <c r="H1815" t="s">
        <v>8224</v>
      </c>
      <c r="I1815" t="s">
        <v>8246</v>
      </c>
      <c r="J1815">
        <v>1407532812</v>
      </c>
      <c r="K1815">
        <v>1404940812</v>
      </c>
      <c r="L1815" t="b">
        <v>0</v>
      </c>
      <c r="M1815">
        <v>0</v>
      </c>
      <c r="N1815" t="b">
        <v>0</v>
      </c>
      <c r="O1815" t="s">
        <v>8283</v>
      </c>
      <c r="P1815">
        <f t="shared" si="85"/>
        <v>2014</v>
      </c>
      <c r="Q1815" s="11">
        <f t="shared" si="86"/>
        <v>41829.889027777775</v>
      </c>
    </row>
    <row r="1816" spans="1:17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s="8">
        <f t="shared" si="84"/>
        <v>-6098</v>
      </c>
      <c r="G1816" t="s">
        <v>8220</v>
      </c>
      <c r="H1816" t="s">
        <v>8224</v>
      </c>
      <c r="I1816" t="s">
        <v>8246</v>
      </c>
      <c r="J1816">
        <v>1425108736</v>
      </c>
      <c r="K1816">
        <v>1422516736</v>
      </c>
      <c r="L1816" t="b">
        <v>0</v>
      </c>
      <c r="M1816">
        <v>140</v>
      </c>
      <c r="N1816" t="b">
        <v>0</v>
      </c>
      <c r="O1816" t="s">
        <v>8283</v>
      </c>
      <c r="P1816">
        <f t="shared" si="85"/>
        <v>2015</v>
      </c>
      <c r="Q1816" s="11">
        <f t="shared" si="86"/>
        <v>42033.314074074078</v>
      </c>
    </row>
    <row r="1817" spans="1:17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s="8">
        <f t="shared" si="84"/>
        <v>-3000</v>
      </c>
      <c r="G1817" t="s">
        <v>8220</v>
      </c>
      <c r="H1817" t="s">
        <v>8223</v>
      </c>
      <c r="I1817" t="s">
        <v>8245</v>
      </c>
      <c r="J1817">
        <v>1435787137</v>
      </c>
      <c r="K1817">
        <v>1434577537</v>
      </c>
      <c r="L1817" t="b">
        <v>0</v>
      </c>
      <c r="M1817">
        <v>0</v>
      </c>
      <c r="N1817" t="b">
        <v>0</v>
      </c>
      <c r="O1817" t="s">
        <v>8283</v>
      </c>
      <c r="P1817">
        <f t="shared" si="85"/>
        <v>2015</v>
      </c>
      <c r="Q1817" s="11">
        <f t="shared" si="86"/>
        <v>42172.906678240746</v>
      </c>
    </row>
    <row r="1818" spans="1:17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s="8">
        <f t="shared" si="84"/>
        <v>-24491</v>
      </c>
      <c r="G1818" t="s">
        <v>8220</v>
      </c>
      <c r="H1818" t="s">
        <v>8239</v>
      </c>
      <c r="I1818" t="s">
        <v>8256</v>
      </c>
      <c r="J1818">
        <v>1469473200</v>
      </c>
      <c r="K1818">
        <v>1467061303</v>
      </c>
      <c r="L1818" t="b">
        <v>0</v>
      </c>
      <c r="M1818">
        <v>6</v>
      </c>
      <c r="N1818" t="b">
        <v>0</v>
      </c>
      <c r="O1818" t="s">
        <v>8283</v>
      </c>
      <c r="P1818">
        <f t="shared" si="85"/>
        <v>2016</v>
      </c>
      <c r="Q1818" s="11">
        <f t="shared" si="86"/>
        <v>42548.876192129625</v>
      </c>
    </row>
    <row r="1819" spans="1:17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s="8">
        <f t="shared" si="84"/>
        <v>-8581</v>
      </c>
      <c r="G1819" t="s">
        <v>8220</v>
      </c>
      <c r="H1819" t="s">
        <v>8223</v>
      </c>
      <c r="I1819" t="s">
        <v>8245</v>
      </c>
      <c r="J1819">
        <v>1485759540</v>
      </c>
      <c r="K1819">
        <v>1480607607</v>
      </c>
      <c r="L1819" t="b">
        <v>0</v>
      </c>
      <c r="M1819">
        <v>100</v>
      </c>
      <c r="N1819" t="b">
        <v>0</v>
      </c>
      <c r="O1819" t="s">
        <v>8283</v>
      </c>
      <c r="P1819">
        <f t="shared" si="85"/>
        <v>2016</v>
      </c>
      <c r="Q1819" s="11">
        <f t="shared" si="86"/>
        <v>42705.662118055552</v>
      </c>
    </row>
    <row r="1820" spans="1:17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s="8">
        <f t="shared" si="84"/>
        <v>-15000</v>
      </c>
      <c r="G1820" t="s">
        <v>8220</v>
      </c>
      <c r="H1820" t="s">
        <v>8223</v>
      </c>
      <c r="I1820" t="s">
        <v>8245</v>
      </c>
      <c r="J1820">
        <v>1428035850</v>
      </c>
      <c r="K1820">
        <v>1425447450</v>
      </c>
      <c r="L1820" t="b">
        <v>0</v>
      </c>
      <c r="M1820">
        <v>0</v>
      </c>
      <c r="N1820" t="b">
        <v>0</v>
      </c>
      <c r="O1820" t="s">
        <v>8283</v>
      </c>
      <c r="P1820">
        <f t="shared" si="85"/>
        <v>2015</v>
      </c>
      <c r="Q1820" s="11">
        <f t="shared" si="86"/>
        <v>42067.234375</v>
      </c>
    </row>
    <row r="1821" spans="1:17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s="8">
        <f t="shared" si="84"/>
        <v>-1175</v>
      </c>
      <c r="G1821" t="s">
        <v>8220</v>
      </c>
      <c r="H1821" t="s">
        <v>8223</v>
      </c>
      <c r="I1821" t="s">
        <v>8245</v>
      </c>
      <c r="J1821">
        <v>1406743396</v>
      </c>
      <c r="K1821">
        <v>1404151396</v>
      </c>
      <c r="L1821" t="b">
        <v>0</v>
      </c>
      <c r="M1821">
        <v>4</v>
      </c>
      <c r="N1821" t="b">
        <v>0</v>
      </c>
      <c r="O1821" t="s">
        <v>8283</v>
      </c>
      <c r="P1821">
        <f t="shared" si="85"/>
        <v>2014</v>
      </c>
      <c r="Q1821" s="11">
        <f t="shared" si="86"/>
        <v>41820.752268518518</v>
      </c>
    </row>
    <row r="1822" spans="1:17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s="8">
        <f t="shared" si="84"/>
        <v>-24293</v>
      </c>
      <c r="G1822" t="s">
        <v>8220</v>
      </c>
      <c r="H1822" t="s">
        <v>8223</v>
      </c>
      <c r="I1822" t="s">
        <v>8245</v>
      </c>
      <c r="J1822">
        <v>1427850090</v>
      </c>
      <c r="K1822">
        <v>1425261690</v>
      </c>
      <c r="L1822" t="b">
        <v>0</v>
      </c>
      <c r="M1822">
        <v>8</v>
      </c>
      <c r="N1822" t="b">
        <v>0</v>
      </c>
      <c r="O1822" t="s">
        <v>8283</v>
      </c>
      <c r="P1822">
        <f t="shared" si="85"/>
        <v>2015</v>
      </c>
      <c r="Q1822" s="11">
        <f t="shared" si="86"/>
        <v>42065.084375000006</v>
      </c>
    </row>
    <row r="1823" spans="1:17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s="8">
        <f t="shared" si="84"/>
        <v>872.25</v>
      </c>
      <c r="G1823" t="s">
        <v>8218</v>
      </c>
      <c r="H1823" t="s">
        <v>8223</v>
      </c>
      <c r="I1823" t="s">
        <v>8245</v>
      </c>
      <c r="J1823">
        <v>1330760367</v>
      </c>
      <c r="K1823">
        <v>1326872367</v>
      </c>
      <c r="L1823" t="b">
        <v>0</v>
      </c>
      <c r="M1823">
        <v>57</v>
      </c>
      <c r="N1823" t="b">
        <v>1</v>
      </c>
      <c r="O1823" t="s">
        <v>8274</v>
      </c>
      <c r="P1823">
        <f t="shared" si="85"/>
        <v>2012</v>
      </c>
      <c r="Q1823" s="11">
        <f t="shared" si="86"/>
        <v>40926.319062499999</v>
      </c>
    </row>
    <row r="1824" spans="1:17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s="8">
        <f t="shared" si="84"/>
        <v>0</v>
      </c>
      <c r="G1824" t="s">
        <v>8218</v>
      </c>
      <c r="H1824" t="s">
        <v>8228</v>
      </c>
      <c r="I1824" t="s">
        <v>8250</v>
      </c>
      <c r="J1824">
        <v>1391194860</v>
      </c>
      <c r="K1824">
        <v>1388084862</v>
      </c>
      <c r="L1824" t="b">
        <v>0</v>
      </c>
      <c r="M1824">
        <v>11</v>
      </c>
      <c r="N1824" t="b">
        <v>1</v>
      </c>
      <c r="O1824" t="s">
        <v>8274</v>
      </c>
      <c r="P1824">
        <f t="shared" si="85"/>
        <v>2013</v>
      </c>
      <c r="Q1824" s="11">
        <f t="shared" si="86"/>
        <v>41634.797013888885</v>
      </c>
    </row>
    <row r="1825" spans="1:17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s="8">
        <f t="shared" si="84"/>
        <v>111</v>
      </c>
      <c r="G1825" t="s">
        <v>8218</v>
      </c>
      <c r="H1825" t="s">
        <v>8223</v>
      </c>
      <c r="I1825" t="s">
        <v>8245</v>
      </c>
      <c r="J1825">
        <v>1351095976</v>
      </c>
      <c r="K1825">
        <v>1348503976</v>
      </c>
      <c r="L1825" t="b">
        <v>0</v>
      </c>
      <c r="M1825">
        <v>33</v>
      </c>
      <c r="N1825" t="b">
        <v>1</v>
      </c>
      <c r="O1825" t="s">
        <v>8274</v>
      </c>
      <c r="P1825">
        <f t="shared" si="85"/>
        <v>2012</v>
      </c>
      <c r="Q1825" s="11">
        <f t="shared" si="86"/>
        <v>41176.684907407405</v>
      </c>
    </row>
    <row r="1826" spans="1:17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s="8">
        <f t="shared" si="84"/>
        <v>2</v>
      </c>
      <c r="G1826" t="s">
        <v>8218</v>
      </c>
      <c r="H1826" t="s">
        <v>8223</v>
      </c>
      <c r="I1826" t="s">
        <v>8245</v>
      </c>
      <c r="J1826">
        <v>1389146880</v>
      </c>
      <c r="K1826">
        <v>1387403967</v>
      </c>
      <c r="L1826" t="b">
        <v>0</v>
      </c>
      <c r="M1826">
        <v>40</v>
      </c>
      <c r="N1826" t="b">
        <v>1</v>
      </c>
      <c r="O1826" t="s">
        <v>8274</v>
      </c>
      <c r="P1826">
        <f t="shared" si="85"/>
        <v>2013</v>
      </c>
      <c r="Q1826" s="11">
        <f t="shared" si="86"/>
        <v>41626.916284722225</v>
      </c>
    </row>
    <row r="1827" spans="1:17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s="8">
        <f t="shared" si="84"/>
        <v>101</v>
      </c>
      <c r="G1827" t="s">
        <v>8218</v>
      </c>
      <c r="H1827" t="s">
        <v>8223</v>
      </c>
      <c r="I1827" t="s">
        <v>8245</v>
      </c>
      <c r="J1827">
        <v>1373572903</v>
      </c>
      <c r="K1827">
        <v>1371585703</v>
      </c>
      <c r="L1827" t="b">
        <v>0</v>
      </c>
      <c r="M1827">
        <v>50</v>
      </c>
      <c r="N1827" t="b">
        <v>1</v>
      </c>
      <c r="O1827" t="s">
        <v>8274</v>
      </c>
      <c r="P1827">
        <f t="shared" si="85"/>
        <v>2013</v>
      </c>
      <c r="Q1827" s="11">
        <f t="shared" si="86"/>
        <v>41443.83452546296</v>
      </c>
    </row>
    <row r="1828" spans="1:17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s="8">
        <f t="shared" si="84"/>
        <v>20</v>
      </c>
      <c r="G1828" t="s">
        <v>8218</v>
      </c>
      <c r="H1828" t="s">
        <v>8223</v>
      </c>
      <c r="I1828" t="s">
        <v>8245</v>
      </c>
      <c r="J1828">
        <v>1392675017</v>
      </c>
      <c r="K1828">
        <v>1390083017</v>
      </c>
      <c r="L1828" t="b">
        <v>0</v>
      </c>
      <c r="M1828">
        <v>38</v>
      </c>
      <c r="N1828" t="b">
        <v>1</v>
      </c>
      <c r="O1828" t="s">
        <v>8274</v>
      </c>
      <c r="P1828">
        <f t="shared" si="85"/>
        <v>2014</v>
      </c>
      <c r="Q1828" s="11">
        <f t="shared" si="86"/>
        <v>41657.923807870371</v>
      </c>
    </row>
    <row r="1829" spans="1:17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s="8">
        <f t="shared" si="84"/>
        <v>53</v>
      </c>
      <c r="G1829" t="s">
        <v>8218</v>
      </c>
      <c r="H1829" t="s">
        <v>8223</v>
      </c>
      <c r="I1829" t="s">
        <v>8245</v>
      </c>
      <c r="J1829">
        <v>1299138561</v>
      </c>
      <c r="K1829">
        <v>1294818561</v>
      </c>
      <c r="L1829" t="b">
        <v>0</v>
      </c>
      <c r="M1829">
        <v>96</v>
      </c>
      <c r="N1829" t="b">
        <v>1</v>
      </c>
      <c r="O1829" t="s">
        <v>8274</v>
      </c>
      <c r="P1829">
        <f t="shared" si="85"/>
        <v>2011</v>
      </c>
      <c r="Q1829" s="11">
        <f t="shared" si="86"/>
        <v>40555.325937499998</v>
      </c>
    </row>
    <row r="1830" spans="1:17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s="8">
        <f t="shared" si="84"/>
        <v>32</v>
      </c>
      <c r="G1830" t="s">
        <v>8218</v>
      </c>
      <c r="H1830" t="s">
        <v>8223</v>
      </c>
      <c r="I1830" t="s">
        <v>8245</v>
      </c>
      <c r="J1830">
        <v>1399672800</v>
      </c>
      <c r="K1830">
        <v>1396906530</v>
      </c>
      <c r="L1830" t="b">
        <v>0</v>
      </c>
      <c r="M1830">
        <v>48</v>
      </c>
      <c r="N1830" t="b">
        <v>1</v>
      </c>
      <c r="O1830" t="s">
        <v>8274</v>
      </c>
      <c r="P1830">
        <f t="shared" si="85"/>
        <v>2014</v>
      </c>
      <c r="Q1830" s="11">
        <f t="shared" si="86"/>
        <v>41736.899652777778</v>
      </c>
    </row>
    <row r="1831" spans="1:17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s="8">
        <f t="shared" si="84"/>
        <v>1000.25</v>
      </c>
      <c r="G1831" t="s">
        <v>8218</v>
      </c>
      <c r="H1831" t="s">
        <v>8223</v>
      </c>
      <c r="I1831" t="s">
        <v>8245</v>
      </c>
      <c r="J1831">
        <v>1295647200</v>
      </c>
      <c r="K1831">
        <v>1291428371</v>
      </c>
      <c r="L1831" t="b">
        <v>0</v>
      </c>
      <c r="M1831">
        <v>33</v>
      </c>
      <c r="N1831" t="b">
        <v>1</v>
      </c>
      <c r="O1831" t="s">
        <v>8274</v>
      </c>
      <c r="P1831">
        <f t="shared" si="85"/>
        <v>2010</v>
      </c>
      <c r="Q1831" s="11">
        <f t="shared" si="86"/>
        <v>40516.087627314817</v>
      </c>
    </row>
    <row r="1832" spans="1:17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s="8">
        <f t="shared" si="84"/>
        <v>230</v>
      </c>
      <c r="G1832" t="s">
        <v>8218</v>
      </c>
      <c r="H1832" t="s">
        <v>8223</v>
      </c>
      <c r="I1832" t="s">
        <v>8245</v>
      </c>
      <c r="J1832">
        <v>1393259107</v>
      </c>
      <c r="K1832">
        <v>1390667107</v>
      </c>
      <c r="L1832" t="b">
        <v>0</v>
      </c>
      <c r="M1832">
        <v>226</v>
      </c>
      <c r="N1832" t="b">
        <v>1</v>
      </c>
      <c r="O1832" t="s">
        <v>8274</v>
      </c>
      <c r="P1832">
        <f t="shared" si="85"/>
        <v>2014</v>
      </c>
      <c r="Q1832" s="11">
        <f t="shared" si="86"/>
        <v>41664.684108796297</v>
      </c>
    </row>
    <row r="1833" spans="1:17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s="8">
        <f t="shared" si="84"/>
        <v>30</v>
      </c>
      <c r="G1833" t="s">
        <v>8218</v>
      </c>
      <c r="H1833" t="s">
        <v>8223</v>
      </c>
      <c r="I1833" t="s">
        <v>8245</v>
      </c>
      <c r="J1833">
        <v>1336866863</v>
      </c>
      <c r="K1833">
        <v>1335570863</v>
      </c>
      <c r="L1833" t="b">
        <v>0</v>
      </c>
      <c r="M1833">
        <v>14</v>
      </c>
      <c r="N1833" t="b">
        <v>1</v>
      </c>
      <c r="O1833" t="s">
        <v>8274</v>
      </c>
      <c r="P1833">
        <f t="shared" si="85"/>
        <v>2012</v>
      </c>
      <c r="Q1833" s="11">
        <f t="shared" si="86"/>
        <v>41026.996099537035</v>
      </c>
    </row>
    <row r="1834" spans="1:17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s="8">
        <f t="shared" si="84"/>
        <v>150</v>
      </c>
      <c r="G1834" t="s">
        <v>8218</v>
      </c>
      <c r="H1834" t="s">
        <v>8223</v>
      </c>
      <c r="I1834" t="s">
        <v>8245</v>
      </c>
      <c r="J1834">
        <v>1299243427</v>
      </c>
      <c r="K1834">
        <v>1296651427</v>
      </c>
      <c r="L1834" t="b">
        <v>0</v>
      </c>
      <c r="M1834">
        <v>20</v>
      </c>
      <c r="N1834" t="b">
        <v>1</v>
      </c>
      <c r="O1834" t="s">
        <v>8274</v>
      </c>
      <c r="P1834">
        <f t="shared" si="85"/>
        <v>2011</v>
      </c>
      <c r="Q1834" s="11">
        <f t="shared" si="86"/>
        <v>40576.539664351854</v>
      </c>
    </row>
    <row r="1835" spans="1:17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s="8">
        <f t="shared" si="84"/>
        <v>650</v>
      </c>
      <c r="G1835" t="s">
        <v>8218</v>
      </c>
      <c r="H1835" t="s">
        <v>8223</v>
      </c>
      <c r="I1835" t="s">
        <v>8245</v>
      </c>
      <c r="J1835">
        <v>1362211140</v>
      </c>
      <c r="K1835">
        <v>1359421403</v>
      </c>
      <c r="L1835" t="b">
        <v>0</v>
      </c>
      <c r="M1835">
        <v>25</v>
      </c>
      <c r="N1835" t="b">
        <v>1</v>
      </c>
      <c r="O1835" t="s">
        <v>8274</v>
      </c>
      <c r="P1835">
        <f t="shared" si="85"/>
        <v>2013</v>
      </c>
      <c r="Q1835" s="11">
        <f t="shared" si="86"/>
        <v>41303.044016203705</v>
      </c>
    </row>
    <row r="1836" spans="1:17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s="8">
        <f t="shared" si="84"/>
        <v>1805</v>
      </c>
      <c r="G1836" t="s">
        <v>8218</v>
      </c>
      <c r="H1836" t="s">
        <v>8223</v>
      </c>
      <c r="I1836" t="s">
        <v>8245</v>
      </c>
      <c r="J1836">
        <v>1422140895</v>
      </c>
      <c r="K1836">
        <v>1418684895</v>
      </c>
      <c r="L1836" t="b">
        <v>0</v>
      </c>
      <c r="M1836">
        <v>90</v>
      </c>
      <c r="N1836" t="b">
        <v>1</v>
      </c>
      <c r="O1836" t="s">
        <v>8274</v>
      </c>
      <c r="P1836">
        <f t="shared" si="85"/>
        <v>2014</v>
      </c>
      <c r="Q1836" s="11">
        <f t="shared" si="86"/>
        <v>41988.964062500003</v>
      </c>
    </row>
    <row r="1837" spans="1:17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s="8">
        <f t="shared" si="84"/>
        <v>20</v>
      </c>
      <c r="G1837" t="s">
        <v>8218</v>
      </c>
      <c r="H1837" t="s">
        <v>8224</v>
      </c>
      <c r="I1837" t="s">
        <v>8246</v>
      </c>
      <c r="J1837">
        <v>1459439471</v>
      </c>
      <c r="K1837">
        <v>1456851071</v>
      </c>
      <c r="L1837" t="b">
        <v>0</v>
      </c>
      <c r="M1837">
        <v>11</v>
      </c>
      <c r="N1837" t="b">
        <v>1</v>
      </c>
      <c r="O1837" t="s">
        <v>8274</v>
      </c>
      <c r="P1837">
        <f t="shared" si="85"/>
        <v>2016</v>
      </c>
      <c r="Q1837" s="11">
        <f t="shared" si="86"/>
        <v>42430.702210648145</v>
      </c>
    </row>
    <row r="1838" spans="1:17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s="8">
        <f t="shared" si="84"/>
        <v>5017</v>
      </c>
      <c r="G1838" t="s">
        <v>8218</v>
      </c>
      <c r="H1838" t="s">
        <v>8223</v>
      </c>
      <c r="I1838" t="s">
        <v>8245</v>
      </c>
      <c r="J1838">
        <v>1361129129</v>
      </c>
      <c r="K1838">
        <v>1359660329</v>
      </c>
      <c r="L1838" t="b">
        <v>0</v>
      </c>
      <c r="M1838">
        <v>55</v>
      </c>
      <c r="N1838" t="b">
        <v>1</v>
      </c>
      <c r="O1838" t="s">
        <v>8274</v>
      </c>
      <c r="P1838">
        <f t="shared" si="85"/>
        <v>2013</v>
      </c>
      <c r="Q1838" s="11">
        <f t="shared" si="86"/>
        <v>41305.809363425928</v>
      </c>
    </row>
    <row r="1839" spans="1:17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s="8">
        <f t="shared" si="84"/>
        <v>1241</v>
      </c>
      <c r="G1839" t="s">
        <v>8218</v>
      </c>
      <c r="H1839" t="s">
        <v>8223</v>
      </c>
      <c r="I1839" t="s">
        <v>8245</v>
      </c>
      <c r="J1839">
        <v>1332029335</v>
      </c>
      <c r="K1839">
        <v>1326848935</v>
      </c>
      <c r="L1839" t="b">
        <v>0</v>
      </c>
      <c r="M1839">
        <v>30</v>
      </c>
      <c r="N1839" t="b">
        <v>1</v>
      </c>
      <c r="O1839" t="s">
        <v>8274</v>
      </c>
      <c r="P1839">
        <f t="shared" si="85"/>
        <v>2012</v>
      </c>
      <c r="Q1839" s="11">
        <f t="shared" si="86"/>
        <v>40926.047858796301</v>
      </c>
    </row>
    <row r="1840" spans="1:17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s="8">
        <f t="shared" si="84"/>
        <v>1.4900000000000091</v>
      </c>
      <c r="G1840" t="s">
        <v>8218</v>
      </c>
      <c r="H1840" t="s">
        <v>8223</v>
      </c>
      <c r="I1840" t="s">
        <v>8245</v>
      </c>
      <c r="J1840">
        <v>1317438000</v>
      </c>
      <c r="K1840">
        <v>1314989557</v>
      </c>
      <c r="L1840" t="b">
        <v>0</v>
      </c>
      <c r="M1840">
        <v>28</v>
      </c>
      <c r="N1840" t="b">
        <v>1</v>
      </c>
      <c r="O1840" t="s">
        <v>8274</v>
      </c>
      <c r="P1840">
        <f t="shared" si="85"/>
        <v>2011</v>
      </c>
      <c r="Q1840" s="11">
        <f t="shared" si="86"/>
        <v>40788.786539351851</v>
      </c>
    </row>
    <row r="1841" spans="1:17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s="8">
        <f t="shared" si="84"/>
        <v>1053</v>
      </c>
      <c r="G1841" t="s">
        <v>8218</v>
      </c>
      <c r="H1841" t="s">
        <v>8223</v>
      </c>
      <c r="I1841" t="s">
        <v>8245</v>
      </c>
      <c r="J1841">
        <v>1475342382</v>
      </c>
      <c r="K1841">
        <v>1472750382</v>
      </c>
      <c r="L1841" t="b">
        <v>0</v>
      </c>
      <c r="M1841">
        <v>45</v>
      </c>
      <c r="N1841" t="b">
        <v>1</v>
      </c>
      <c r="O1841" t="s">
        <v>8274</v>
      </c>
      <c r="P1841">
        <f t="shared" si="85"/>
        <v>2016</v>
      </c>
      <c r="Q1841" s="11">
        <f t="shared" si="86"/>
        <v>42614.722013888888</v>
      </c>
    </row>
    <row r="1842" spans="1:17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s="8">
        <f t="shared" si="84"/>
        <v>80</v>
      </c>
      <c r="G1842" t="s">
        <v>8218</v>
      </c>
      <c r="H1842" t="s">
        <v>8223</v>
      </c>
      <c r="I1842" t="s">
        <v>8245</v>
      </c>
      <c r="J1842">
        <v>1367902740</v>
      </c>
      <c r="K1842">
        <v>1366251510</v>
      </c>
      <c r="L1842" t="b">
        <v>0</v>
      </c>
      <c r="M1842">
        <v>13</v>
      </c>
      <c r="N1842" t="b">
        <v>1</v>
      </c>
      <c r="O1842" t="s">
        <v>8274</v>
      </c>
      <c r="P1842">
        <f t="shared" si="85"/>
        <v>2013</v>
      </c>
      <c r="Q1842" s="11">
        <f t="shared" si="86"/>
        <v>41382.096180555556</v>
      </c>
    </row>
    <row r="1843" spans="1:17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s="8">
        <f t="shared" si="84"/>
        <v>35</v>
      </c>
      <c r="G1843" t="s">
        <v>8218</v>
      </c>
      <c r="H1843" t="s">
        <v>8223</v>
      </c>
      <c r="I1843" t="s">
        <v>8245</v>
      </c>
      <c r="J1843">
        <v>1400561940</v>
      </c>
      <c r="K1843">
        <v>1397679445</v>
      </c>
      <c r="L1843" t="b">
        <v>0</v>
      </c>
      <c r="M1843">
        <v>40</v>
      </c>
      <c r="N1843" t="b">
        <v>1</v>
      </c>
      <c r="O1843" t="s">
        <v>8274</v>
      </c>
      <c r="P1843">
        <f t="shared" si="85"/>
        <v>2014</v>
      </c>
      <c r="Q1843" s="11">
        <f t="shared" si="86"/>
        <v>41745.84542824074</v>
      </c>
    </row>
    <row r="1844" spans="1:17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s="8">
        <f t="shared" si="84"/>
        <v>505</v>
      </c>
      <c r="G1844" t="s">
        <v>8218</v>
      </c>
      <c r="H1844" t="s">
        <v>8223</v>
      </c>
      <c r="I1844" t="s">
        <v>8245</v>
      </c>
      <c r="J1844">
        <v>1425275940</v>
      </c>
      <c r="K1844">
        <v>1422371381</v>
      </c>
      <c r="L1844" t="b">
        <v>0</v>
      </c>
      <c r="M1844">
        <v>21</v>
      </c>
      <c r="N1844" t="b">
        <v>1</v>
      </c>
      <c r="O1844" t="s">
        <v>8274</v>
      </c>
      <c r="P1844">
        <f t="shared" si="85"/>
        <v>2015</v>
      </c>
      <c r="Q1844" s="11">
        <f t="shared" si="86"/>
        <v>42031.631724537037</v>
      </c>
    </row>
    <row r="1845" spans="1:17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s="8">
        <f t="shared" si="84"/>
        <v>2400.6100000000006</v>
      </c>
      <c r="G1845" t="s">
        <v>8218</v>
      </c>
      <c r="H1845" t="s">
        <v>8223</v>
      </c>
      <c r="I1845" t="s">
        <v>8245</v>
      </c>
      <c r="J1845">
        <v>1298245954</v>
      </c>
      <c r="K1845">
        <v>1295653954</v>
      </c>
      <c r="L1845" t="b">
        <v>0</v>
      </c>
      <c r="M1845">
        <v>134</v>
      </c>
      <c r="N1845" t="b">
        <v>1</v>
      </c>
      <c r="O1845" t="s">
        <v>8274</v>
      </c>
      <c r="P1845">
        <f t="shared" si="85"/>
        <v>2011</v>
      </c>
      <c r="Q1845" s="11">
        <f t="shared" si="86"/>
        <v>40564.994837962964</v>
      </c>
    </row>
    <row r="1846" spans="1:17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s="8">
        <f t="shared" si="84"/>
        <v>21</v>
      </c>
      <c r="G1846" t="s">
        <v>8218</v>
      </c>
      <c r="H1846" t="s">
        <v>8223</v>
      </c>
      <c r="I1846" t="s">
        <v>8245</v>
      </c>
      <c r="J1846">
        <v>1307761200</v>
      </c>
      <c r="K1846">
        <v>1304464914</v>
      </c>
      <c r="L1846" t="b">
        <v>0</v>
      </c>
      <c r="M1846">
        <v>20</v>
      </c>
      <c r="N1846" t="b">
        <v>1</v>
      </c>
      <c r="O1846" t="s">
        <v>8274</v>
      </c>
      <c r="P1846">
        <f t="shared" si="85"/>
        <v>2011</v>
      </c>
      <c r="Q1846" s="11">
        <f t="shared" si="86"/>
        <v>40666.973541666666</v>
      </c>
    </row>
    <row r="1847" spans="1:17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s="8">
        <f t="shared" si="84"/>
        <v>0</v>
      </c>
      <c r="G1847" t="s">
        <v>8218</v>
      </c>
      <c r="H1847" t="s">
        <v>8223</v>
      </c>
      <c r="I1847" t="s">
        <v>8245</v>
      </c>
      <c r="J1847">
        <v>1466139300</v>
      </c>
      <c r="K1847">
        <v>1464854398</v>
      </c>
      <c r="L1847" t="b">
        <v>0</v>
      </c>
      <c r="M1847">
        <v>19</v>
      </c>
      <c r="N1847" t="b">
        <v>1</v>
      </c>
      <c r="O1847" t="s">
        <v>8274</v>
      </c>
      <c r="P1847">
        <f t="shared" si="85"/>
        <v>2016</v>
      </c>
      <c r="Q1847" s="11">
        <f t="shared" si="86"/>
        <v>42523.333310185189</v>
      </c>
    </row>
    <row r="1848" spans="1:17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s="8">
        <f t="shared" si="84"/>
        <v>5689</v>
      </c>
      <c r="G1848" t="s">
        <v>8218</v>
      </c>
      <c r="H1848" t="s">
        <v>8223</v>
      </c>
      <c r="I1848" t="s">
        <v>8245</v>
      </c>
      <c r="J1848">
        <v>1355585777</v>
      </c>
      <c r="K1848">
        <v>1352993777</v>
      </c>
      <c r="L1848" t="b">
        <v>0</v>
      </c>
      <c r="M1848">
        <v>209</v>
      </c>
      <c r="N1848" t="b">
        <v>1</v>
      </c>
      <c r="O1848" t="s">
        <v>8274</v>
      </c>
      <c r="P1848">
        <f t="shared" si="85"/>
        <v>2012</v>
      </c>
      <c r="Q1848" s="11">
        <f t="shared" si="86"/>
        <v>41228.650196759263</v>
      </c>
    </row>
    <row r="1849" spans="1:17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s="8">
        <f t="shared" si="84"/>
        <v>522</v>
      </c>
      <c r="G1849" t="s">
        <v>8218</v>
      </c>
      <c r="H1849" t="s">
        <v>8223</v>
      </c>
      <c r="I1849" t="s">
        <v>8245</v>
      </c>
      <c r="J1849">
        <v>1429594832</v>
      </c>
      <c r="K1849">
        <v>1427780432</v>
      </c>
      <c r="L1849" t="b">
        <v>0</v>
      </c>
      <c r="M1849">
        <v>38</v>
      </c>
      <c r="N1849" t="b">
        <v>1</v>
      </c>
      <c r="O1849" t="s">
        <v>8274</v>
      </c>
      <c r="P1849">
        <f t="shared" si="85"/>
        <v>2015</v>
      </c>
      <c r="Q1849" s="11">
        <f t="shared" si="86"/>
        <v>42094.236481481479</v>
      </c>
    </row>
    <row r="1850" spans="1:17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s="8">
        <f t="shared" si="84"/>
        <v>221</v>
      </c>
      <c r="G1850" t="s">
        <v>8218</v>
      </c>
      <c r="H1850" t="s">
        <v>8223</v>
      </c>
      <c r="I1850" t="s">
        <v>8245</v>
      </c>
      <c r="J1850">
        <v>1312095540</v>
      </c>
      <c r="K1850">
        <v>1306608888</v>
      </c>
      <c r="L1850" t="b">
        <v>0</v>
      </c>
      <c r="M1850">
        <v>24</v>
      </c>
      <c r="N1850" t="b">
        <v>1</v>
      </c>
      <c r="O1850" t="s">
        <v>8274</v>
      </c>
      <c r="P1850">
        <f t="shared" si="85"/>
        <v>2011</v>
      </c>
      <c r="Q1850" s="11">
        <f t="shared" si="86"/>
        <v>40691.788055555553</v>
      </c>
    </row>
    <row r="1851" spans="1:17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s="8">
        <f t="shared" si="84"/>
        <v>1</v>
      </c>
      <c r="G1851" t="s">
        <v>8218</v>
      </c>
      <c r="H1851" t="s">
        <v>8223</v>
      </c>
      <c r="I1851" t="s">
        <v>8245</v>
      </c>
      <c r="J1851">
        <v>1350505059</v>
      </c>
      <c r="K1851">
        <v>1347913059</v>
      </c>
      <c r="L1851" t="b">
        <v>0</v>
      </c>
      <c r="M1851">
        <v>8</v>
      </c>
      <c r="N1851" t="b">
        <v>1</v>
      </c>
      <c r="O1851" t="s">
        <v>8274</v>
      </c>
      <c r="P1851">
        <f t="shared" si="85"/>
        <v>2012</v>
      </c>
      <c r="Q1851" s="11">
        <f t="shared" si="86"/>
        <v>41169.845590277779</v>
      </c>
    </row>
    <row r="1852" spans="1:17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s="8">
        <f t="shared" si="84"/>
        <v>137</v>
      </c>
      <c r="G1852" t="s">
        <v>8218</v>
      </c>
      <c r="H1852" t="s">
        <v>8223</v>
      </c>
      <c r="I1852" t="s">
        <v>8245</v>
      </c>
      <c r="J1852">
        <v>1405033300</v>
      </c>
      <c r="K1852">
        <v>1402441300</v>
      </c>
      <c r="L1852" t="b">
        <v>0</v>
      </c>
      <c r="M1852">
        <v>179</v>
      </c>
      <c r="N1852" t="b">
        <v>1</v>
      </c>
      <c r="O1852" t="s">
        <v>8274</v>
      </c>
      <c r="P1852">
        <f t="shared" si="85"/>
        <v>2014</v>
      </c>
      <c r="Q1852" s="11">
        <f t="shared" si="86"/>
        <v>41800.959490740745</v>
      </c>
    </row>
    <row r="1853" spans="1:17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s="8">
        <f t="shared" si="84"/>
        <v>1</v>
      </c>
      <c r="G1853" t="s">
        <v>8218</v>
      </c>
      <c r="H1853" t="s">
        <v>8223</v>
      </c>
      <c r="I1853" t="s">
        <v>8245</v>
      </c>
      <c r="J1853">
        <v>1406509200</v>
      </c>
      <c r="K1853">
        <v>1404769538</v>
      </c>
      <c r="L1853" t="b">
        <v>0</v>
      </c>
      <c r="M1853">
        <v>26</v>
      </c>
      <c r="N1853" t="b">
        <v>1</v>
      </c>
      <c r="O1853" t="s">
        <v>8274</v>
      </c>
      <c r="P1853">
        <f t="shared" si="85"/>
        <v>2014</v>
      </c>
      <c r="Q1853" s="11">
        <f t="shared" si="86"/>
        <v>41827.906689814816</v>
      </c>
    </row>
    <row r="1854" spans="1:17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s="8">
        <f t="shared" si="84"/>
        <v>2545</v>
      </c>
      <c r="G1854" t="s">
        <v>8218</v>
      </c>
      <c r="H1854" t="s">
        <v>8223</v>
      </c>
      <c r="I1854" t="s">
        <v>8245</v>
      </c>
      <c r="J1854">
        <v>1429920000</v>
      </c>
      <c r="K1854">
        <v>1426703452</v>
      </c>
      <c r="L1854" t="b">
        <v>0</v>
      </c>
      <c r="M1854">
        <v>131</v>
      </c>
      <c r="N1854" t="b">
        <v>1</v>
      </c>
      <c r="O1854" t="s">
        <v>8274</v>
      </c>
      <c r="P1854">
        <f t="shared" si="85"/>
        <v>2015</v>
      </c>
      <c r="Q1854" s="11">
        <f t="shared" si="86"/>
        <v>42081.77143518519</v>
      </c>
    </row>
    <row r="1855" spans="1:17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s="8">
        <f t="shared" si="84"/>
        <v>15</v>
      </c>
      <c r="G1855" t="s">
        <v>8218</v>
      </c>
      <c r="H1855" t="s">
        <v>8223</v>
      </c>
      <c r="I1855" t="s">
        <v>8245</v>
      </c>
      <c r="J1855">
        <v>1352860017</v>
      </c>
      <c r="K1855">
        <v>1348536417</v>
      </c>
      <c r="L1855" t="b">
        <v>0</v>
      </c>
      <c r="M1855">
        <v>14</v>
      </c>
      <c r="N1855" t="b">
        <v>1</v>
      </c>
      <c r="O1855" t="s">
        <v>8274</v>
      </c>
      <c r="P1855">
        <f t="shared" si="85"/>
        <v>2012</v>
      </c>
      <c r="Q1855" s="11">
        <f t="shared" si="86"/>
        <v>41177.060381944444</v>
      </c>
    </row>
    <row r="1856" spans="1:17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s="8">
        <f t="shared" si="84"/>
        <v>318.54999999999927</v>
      </c>
      <c r="G1856" t="s">
        <v>8218</v>
      </c>
      <c r="H1856" t="s">
        <v>8223</v>
      </c>
      <c r="I1856" t="s">
        <v>8245</v>
      </c>
      <c r="J1856">
        <v>1369355437</v>
      </c>
      <c r="K1856">
        <v>1366763437</v>
      </c>
      <c r="L1856" t="b">
        <v>0</v>
      </c>
      <c r="M1856">
        <v>174</v>
      </c>
      <c r="N1856" t="b">
        <v>1</v>
      </c>
      <c r="O1856" t="s">
        <v>8274</v>
      </c>
      <c r="P1856">
        <f t="shared" si="85"/>
        <v>2013</v>
      </c>
      <c r="Q1856" s="11">
        <f t="shared" si="86"/>
        <v>41388.021261574075</v>
      </c>
    </row>
    <row r="1857" spans="1:17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s="8">
        <f t="shared" si="84"/>
        <v>4730.16</v>
      </c>
      <c r="G1857" t="s">
        <v>8218</v>
      </c>
      <c r="H1857" t="s">
        <v>8228</v>
      </c>
      <c r="I1857" t="s">
        <v>8250</v>
      </c>
      <c r="J1857">
        <v>1389012940</v>
      </c>
      <c r="K1857">
        <v>1385124940</v>
      </c>
      <c r="L1857" t="b">
        <v>0</v>
      </c>
      <c r="M1857">
        <v>191</v>
      </c>
      <c r="N1857" t="b">
        <v>1</v>
      </c>
      <c r="O1857" t="s">
        <v>8274</v>
      </c>
      <c r="P1857">
        <f t="shared" si="85"/>
        <v>2013</v>
      </c>
      <c r="Q1857" s="11">
        <f t="shared" si="86"/>
        <v>41600.538657407407</v>
      </c>
    </row>
    <row r="1858" spans="1:17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s="8">
        <f t="shared" si="84"/>
        <v>25</v>
      </c>
      <c r="G1858" t="s">
        <v>8218</v>
      </c>
      <c r="H1858" t="s">
        <v>8223</v>
      </c>
      <c r="I1858" t="s">
        <v>8245</v>
      </c>
      <c r="J1858">
        <v>1405715472</v>
      </c>
      <c r="K1858">
        <v>1403901072</v>
      </c>
      <c r="L1858" t="b">
        <v>0</v>
      </c>
      <c r="M1858">
        <v>38</v>
      </c>
      <c r="N1858" t="b">
        <v>1</v>
      </c>
      <c r="O1858" t="s">
        <v>8274</v>
      </c>
      <c r="P1858">
        <f t="shared" si="85"/>
        <v>2014</v>
      </c>
      <c r="Q1858" s="11">
        <f t="shared" si="86"/>
        <v>41817.854999999996</v>
      </c>
    </row>
    <row r="1859" spans="1:17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s="8">
        <f t="shared" ref="F1859:F1922" si="87">E1859-D1859</f>
        <v>0</v>
      </c>
      <c r="G1859" t="s">
        <v>8218</v>
      </c>
      <c r="H1859" t="s">
        <v>8223</v>
      </c>
      <c r="I1859" t="s">
        <v>8245</v>
      </c>
      <c r="J1859">
        <v>1410546413</v>
      </c>
      <c r="K1859">
        <v>1407954413</v>
      </c>
      <c r="L1859" t="b">
        <v>0</v>
      </c>
      <c r="M1859">
        <v>22</v>
      </c>
      <c r="N1859" t="b">
        <v>1</v>
      </c>
      <c r="O1859" t="s">
        <v>8274</v>
      </c>
      <c r="P1859">
        <f t="shared" ref="P1859:P1922" si="88">YEAR(Q1859)</f>
        <v>2014</v>
      </c>
      <c r="Q1859" s="11">
        <f t="shared" ref="Q1859:Q1922" si="89">(((K1859/60)/60)/24)+DATE(1970,1,1)</f>
        <v>41864.76866898148</v>
      </c>
    </row>
    <row r="1860" spans="1:17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s="8">
        <f t="shared" si="87"/>
        <v>486</v>
      </c>
      <c r="G1860" t="s">
        <v>8218</v>
      </c>
      <c r="H1860" t="s">
        <v>8223</v>
      </c>
      <c r="I1860" t="s">
        <v>8245</v>
      </c>
      <c r="J1860">
        <v>1324014521</v>
      </c>
      <c r="K1860">
        <v>1318826921</v>
      </c>
      <c r="L1860" t="b">
        <v>0</v>
      </c>
      <c r="M1860">
        <v>149</v>
      </c>
      <c r="N1860" t="b">
        <v>1</v>
      </c>
      <c r="O1860" t="s">
        <v>8274</v>
      </c>
      <c r="P1860">
        <f t="shared" si="88"/>
        <v>2011</v>
      </c>
      <c r="Q1860" s="11">
        <f t="shared" si="89"/>
        <v>40833.200474537036</v>
      </c>
    </row>
    <row r="1861" spans="1:17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s="8">
        <f t="shared" si="87"/>
        <v>955</v>
      </c>
      <c r="G1861" t="s">
        <v>8218</v>
      </c>
      <c r="H1861" t="s">
        <v>8223</v>
      </c>
      <c r="I1861" t="s">
        <v>8245</v>
      </c>
      <c r="J1861">
        <v>1316716129</v>
      </c>
      <c r="K1861">
        <v>1314124129</v>
      </c>
      <c r="L1861" t="b">
        <v>0</v>
      </c>
      <c r="M1861">
        <v>56</v>
      </c>
      <c r="N1861" t="b">
        <v>1</v>
      </c>
      <c r="O1861" t="s">
        <v>8274</v>
      </c>
      <c r="P1861">
        <f t="shared" si="88"/>
        <v>2011</v>
      </c>
      <c r="Q1861" s="11">
        <f t="shared" si="89"/>
        <v>40778.770011574074</v>
      </c>
    </row>
    <row r="1862" spans="1:17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s="8">
        <f t="shared" si="87"/>
        <v>251</v>
      </c>
      <c r="G1862" t="s">
        <v>8218</v>
      </c>
      <c r="H1862" t="s">
        <v>8223</v>
      </c>
      <c r="I1862" t="s">
        <v>8245</v>
      </c>
      <c r="J1862">
        <v>1391706084</v>
      </c>
      <c r="K1862">
        <v>1389891684</v>
      </c>
      <c r="L1862" t="b">
        <v>0</v>
      </c>
      <c r="M1862">
        <v>19</v>
      </c>
      <c r="N1862" t="b">
        <v>1</v>
      </c>
      <c r="O1862" t="s">
        <v>8274</v>
      </c>
      <c r="P1862">
        <f t="shared" si="88"/>
        <v>2014</v>
      </c>
      <c r="Q1862" s="11">
        <f t="shared" si="89"/>
        <v>41655.709305555552</v>
      </c>
    </row>
    <row r="1863" spans="1:17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s="8">
        <f t="shared" si="87"/>
        <v>-250000</v>
      </c>
      <c r="G1863" t="s">
        <v>8220</v>
      </c>
      <c r="H1863" t="s">
        <v>8224</v>
      </c>
      <c r="I1863" t="s">
        <v>8246</v>
      </c>
      <c r="J1863">
        <v>1422256341</v>
      </c>
      <c r="K1863">
        <v>1419664341</v>
      </c>
      <c r="L1863" t="b">
        <v>0</v>
      </c>
      <c r="M1863">
        <v>0</v>
      </c>
      <c r="N1863" t="b">
        <v>0</v>
      </c>
      <c r="O1863" t="s">
        <v>8281</v>
      </c>
      <c r="P1863">
        <f t="shared" si="88"/>
        <v>2014</v>
      </c>
      <c r="Q1863" s="11">
        <f t="shared" si="89"/>
        <v>42000.300243055557</v>
      </c>
    </row>
    <row r="1864" spans="1:17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s="8">
        <f t="shared" si="87"/>
        <v>-16545</v>
      </c>
      <c r="G1864" t="s">
        <v>8220</v>
      </c>
      <c r="H1864" t="s">
        <v>8223</v>
      </c>
      <c r="I1864" t="s">
        <v>8245</v>
      </c>
      <c r="J1864">
        <v>1488958200</v>
      </c>
      <c r="K1864">
        <v>1484912974</v>
      </c>
      <c r="L1864" t="b">
        <v>0</v>
      </c>
      <c r="M1864">
        <v>16</v>
      </c>
      <c r="N1864" t="b">
        <v>0</v>
      </c>
      <c r="O1864" t="s">
        <v>8281</v>
      </c>
      <c r="P1864">
        <f t="shared" si="88"/>
        <v>2017</v>
      </c>
      <c r="Q1864" s="11">
        <f t="shared" si="89"/>
        <v>42755.492754629624</v>
      </c>
    </row>
    <row r="1865" spans="1:17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s="8">
        <f t="shared" si="87"/>
        <v>-2490</v>
      </c>
      <c r="G1865" t="s">
        <v>8220</v>
      </c>
      <c r="H1865" t="s">
        <v>8223</v>
      </c>
      <c r="I1865" t="s">
        <v>8245</v>
      </c>
      <c r="J1865">
        <v>1402600085</v>
      </c>
      <c r="K1865">
        <v>1400008085</v>
      </c>
      <c r="L1865" t="b">
        <v>0</v>
      </c>
      <c r="M1865">
        <v>2</v>
      </c>
      <c r="N1865" t="b">
        <v>0</v>
      </c>
      <c r="O1865" t="s">
        <v>8281</v>
      </c>
      <c r="P1865">
        <f t="shared" si="88"/>
        <v>2014</v>
      </c>
      <c r="Q1865" s="11">
        <f t="shared" si="89"/>
        <v>41772.797280092593</v>
      </c>
    </row>
    <row r="1866" spans="1:17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s="8">
        <f t="shared" si="87"/>
        <v>-3712</v>
      </c>
      <c r="G1866" t="s">
        <v>8220</v>
      </c>
      <c r="H1866" t="s">
        <v>8223</v>
      </c>
      <c r="I1866" t="s">
        <v>8245</v>
      </c>
      <c r="J1866">
        <v>1399223500</v>
      </c>
      <c r="K1866">
        <v>1396631500</v>
      </c>
      <c r="L1866" t="b">
        <v>0</v>
      </c>
      <c r="M1866">
        <v>48</v>
      </c>
      <c r="N1866" t="b">
        <v>0</v>
      </c>
      <c r="O1866" t="s">
        <v>8281</v>
      </c>
      <c r="P1866">
        <f t="shared" si="88"/>
        <v>2014</v>
      </c>
      <c r="Q1866" s="11">
        <f t="shared" si="89"/>
        <v>41733.716435185182</v>
      </c>
    </row>
    <row r="1867" spans="1:17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s="8">
        <f t="shared" si="87"/>
        <v>-109996</v>
      </c>
      <c r="G1867" t="s">
        <v>8220</v>
      </c>
      <c r="H1867" t="s">
        <v>8224</v>
      </c>
      <c r="I1867" t="s">
        <v>8246</v>
      </c>
      <c r="J1867">
        <v>1478425747</v>
      </c>
      <c r="K1867">
        <v>1475398147</v>
      </c>
      <c r="L1867" t="b">
        <v>0</v>
      </c>
      <c r="M1867">
        <v>2</v>
      </c>
      <c r="N1867" t="b">
        <v>0</v>
      </c>
      <c r="O1867" t="s">
        <v>8281</v>
      </c>
      <c r="P1867">
        <f t="shared" si="88"/>
        <v>2016</v>
      </c>
      <c r="Q1867" s="11">
        <f t="shared" si="89"/>
        <v>42645.367442129631</v>
      </c>
    </row>
    <row r="1868" spans="1:17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s="8">
        <f t="shared" si="87"/>
        <v>-24875</v>
      </c>
      <c r="G1868" t="s">
        <v>8220</v>
      </c>
      <c r="H1868" t="s">
        <v>8223</v>
      </c>
      <c r="I1868" t="s">
        <v>8245</v>
      </c>
      <c r="J1868">
        <v>1488340800</v>
      </c>
      <c r="K1868">
        <v>1483768497</v>
      </c>
      <c r="L1868" t="b">
        <v>0</v>
      </c>
      <c r="M1868">
        <v>2</v>
      </c>
      <c r="N1868" t="b">
        <v>0</v>
      </c>
      <c r="O1868" t="s">
        <v>8281</v>
      </c>
      <c r="P1868">
        <f t="shared" si="88"/>
        <v>2017</v>
      </c>
      <c r="Q1868" s="11">
        <f t="shared" si="89"/>
        <v>42742.246493055558</v>
      </c>
    </row>
    <row r="1869" spans="1:17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s="8">
        <f t="shared" si="87"/>
        <v>-19990</v>
      </c>
      <c r="G1869" t="s">
        <v>8220</v>
      </c>
      <c r="H1869" t="s">
        <v>8223</v>
      </c>
      <c r="I1869" t="s">
        <v>8245</v>
      </c>
      <c r="J1869">
        <v>1478383912</v>
      </c>
      <c r="K1869">
        <v>1475791912</v>
      </c>
      <c r="L1869" t="b">
        <v>0</v>
      </c>
      <c r="M1869">
        <v>1</v>
      </c>
      <c r="N1869" t="b">
        <v>0</v>
      </c>
      <c r="O1869" t="s">
        <v>8281</v>
      </c>
      <c r="P1869">
        <f t="shared" si="88"/>
        <v>2016</v>
      </c>
      <c r="Q1869" s="11">
        <f t="shared" si="89"/>
        <v>42649.924907407403</v>
      </c>
    </row>
    <row r="1870" spans="1:17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s="8">
        <f t="shared" si="87"/>
        <v>-23783</v>
      </c>
      <c r="G1870" t="s">
        <v>8220</v>
      </c>
      <c r="H1870" t="s">
        <v>8223</v>
      </c>
      <c r="I1870" t="s">
        <v>8245</v>
      </c>
      <c r="J1870">
        <v>1450166340</v>
      </c>
      <c r="K1870">
        <v>1448044925</v>
      </c>
      <c r="L1870" t="b">
        <v>0</v>
      </c>
      <c r="M1870">
        <v>17</v>
      </c>
      <c r="N1870" t="b">
        <v>0</v>
      </c>
      <c r="O1870" t="s">
        <v>8281</v>
      </c>
      <c r="P1870">
        <f t="shared" si="88"/>
        <v>2015</v>
      </c>
      <c r="Q1870" s="11">
        <f t="shared" si="89"/>
        <v>42328.779224537036</v>
      </c>
    </row>
    <row r="1871" spans="1:17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s="8">
        <f t="shared" si="87"/>
        <v>-10000</v>
      </c>
      <c r="G1871" t="s">
        <v>8220</v>
      </c>
      <c r="H1871" t="s">
        <v>8223</v>
      </c>
      <c r="I1871" t="s">
        <v>8245</v>
      </c>
      <c r="J1871">
        <v>1483488249</v>
      </c>
      <c r="K1871">
        <v>1480896249</v>
      </c>
      <c r="L1871" t="b">
        <v>0</v>
      </c>
      <c r="M1871">
        <v>0</v>
      </c>
      <c r="N1871" t="b">
        <v>0</v>
      </c>
      <c r="O1871" t="s">
        <v>8281</v>
      </c>
      <c r="P1871">
        <f t="shared" si="88"/>
        <v>2016</v>
      </c>
      <c r="Q1871" s="11">
        <f t="shared" si="89"/>
        <v>42709.002881944441</v>
      </c>
    </row>
    <row r="1872" spans="1:17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s="8">
        <f t="shared" si="87"/>
        <v>-3139</v>
      </c>
      <c r="G1872" t="s">
        <v>8220</v>
      </c>
      <c r="H1872" t="s">
        <v>8223</v>
      </c>
      <c r="I1872" t="s">
        <v>8245</v>
      </c>
      <c r="J1872">
        <v>1454213820</v>
      </c>
      <c r="K1872">
        <v>1451723535</v>
      </c>
      <c r="L1872" t="b">
        <v>0</v>
      </c>
      <c r="M1872">
        <v>11</v>
      </c>
      <c r="N1872" t="b">
        <v>0</v>
      </c>
      <c r="O1872" t="s">
        <v>8281</v>
      </c>
      <c r="P1872">
        <f t="shared" si="88"/>
        <v>2016</v>
      </c>
      <c r="Q1872" s="11">
        <f t="shared" si="89"/>
        <v>42371.355729166666</v>
      </c>
    </row>
    <row r="1873" spans="1:17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s="8">
        <f t="shared" si="87"/>
        <v>-1834</v>
      </c>
      <c r="G1873" t="s">
        <v>8220</v>
      </c>
      <c r="H1873" t="s">
        <v>8223</v>
      </c>
      <c r="I1873" t="s">
        <v>8245</v>
      </c>
      <c r="J1873">
        <v>1416512901</v>
      </c>
      <c r="K1873">
        <v>1413053301</v>
      </c>
      <c r="L1873" t="b">
        <v>0</v>
      </c>
      <c r="M1873">
        <v>95</v>
      </c>
      <c r="N1873" t="b">
        <v>0</v>
      </c>
      <c r="O1873" t="s">
        <v>8281</v>
      </c>
      <c r="P1873">
        <f t="shared" si="88"/>
        <v>2014</v>
      </c>
      <c r="Q1873" s="11">
        <f t="shared" si="89"/>
        <v>41923.783576388887</v>
      </c>
    </row>
    <row r="1874" spans="1:17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s="8">
        <f t="shared" si="87"/>
        <v>-19788</v>
      </c>
      <c r="G1874" t="s">
        <v>8220</v>
      </c>
      <c r="H1874" t="s">
        <v>8223</v>
      </c>
      <c r="I1874" t="s">
        <v>8245</v>
      </c>
      <c r="J1874">
        <v>1435633602</v>
      </c>
      <c r="K1874">
        <v>1433041602</v>
      </c>
      <c r="L1874" t="b">
        <v>0</v>
      </c>
      <c r="M1874">
        <v>13</v>
      </c>
      <c r="N1874" t="b">
        <v>0</v>
      </c>
      <c r="O1874" t="s">
        <v>8281</v>
      </c>
      <c r="P1874">
        <f t="shared" si="88"/>
        <v>2015</v>
      </c>
      <c r="Q1874" s="11">
        <f t="shared" si="89"/>
        <v>42155.129652777774</v>
      </c>
    </row>
    <row r="1875" spans="1:17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s="8">
        <f t="shared" si="87"/>
        <v>-7964</v>
      </c>
      <c r="G1875" t="s">
        <v>8220</v>
      </c>
      <c r="H1875" t="s">
        <v>8228</v>
      </c>
      <c r="I1875" t="s">
        <v>8250</v>
      </c>
      <c r="J1875">
        <v>1436373900</v>
      </c>
      <c r="K1875">
        <v>1433861210</v>
      </c>
      <c r="L1875" t="b">
        <v>0</v>
      </c>
      <c r="M1875">
        <v>2</v>
      </c>
      <c r="N1875" t="b">
        <v>0</v>
      </c>
      <c r="O1875" t="s">
        <v>8281</v>
      </c>
      <c r="P1875">
        <f t="shared" si="88"/>
        <v>2015</v>
      </c>
      <c r="Q1875" s="11">
        <f t="shared" si="89"/>
        <v>42164.615856481483</v>
      </c>
    </row>
    <row r="1876" spans="1:17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s="8">
        <f t="shared" si="87"/>
        <v>-159974</v>
      </c>
      <c r="G1876" t="s">
        <v>8220</v>
      </c>
      <c r="H1876" t="s">
        <v>8223</v>
      </c>
      <c r="I1876" t="s">
        <v>8245</v>
      </c>
      <c r="J1876">
        <v>1467155733</v>
      </c>
      <c r="K1876">
        <v>1465427733</v>
      </c>
      <c r="L1876" t="b">
        <v>0</v>
      </c>
      <c r="M1876">
        <v>2</v>
      </c>
      <c r="N1876" t="b">
        <v>0</v>
      </c>
      <c r="O1876" t="s">
        <v>8281</v>
      </c>
      <c r="P1876">
        <f t="shared" si="88"/>
        <v>2016</v>
      </c>
      <c r="Q1876" s="11">
        <f t="shared" si="89"/>
        <v>42529.969131944439</v>
      </c>
    </row>
    <row r="1877" spans="1:17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s="8">
        <f t="shared" si="87"/>
        <v>-9949</v>
      </c>
      <c r="G1877" t="s">
        <v>8220</v>
      </c>
      <c r="H1877" t="s">
        <v>8223</v>
      </c>
      <c r="I1877" t="s">
        <v>8245</v>
      </c>
      <c r="J1877">
        <v>1470519308</v>
      </c>
      <c r="K1877">
        <v>1465335308</v>
      </c>
      <c r="L1877" t="b">
        <v>0</v>
      </c>
      <c r="M1877">
        <v>3</v>
      </c>
      <c r="N1877" t="b">
        <v>0</v>
      </c>
      <c r="O1877" t="s">
        <v>8281</v>
      </c>
      <c r="P1877">
        <f t="shared" si="88"/>
        <v>2016</v>
      </c>
      <c r="Q1877" s="11">
        <f t="shared" si="89"/>
        <v>42528.899398148147</v>
      </c>
    </row>
    <row r="1878" spans="1:17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s="8">
        <f t="shared" si="87"/>
        <v>-280</v>
      </c>
      <c r="G1878" t="s">
        <v>8220</v>
      </c>
      <c r="H1878" t="s">
        <v>8225</v>
      </c>
      <c r="I1878" t="s">
        <v>8247</v>
      </c>
      <c r="J1878">
        <v>1402901405</v>
      </c>
      <c r="K1878">
        <v>1400309405</v>
      </c>
      <c r="L1878" t="b">
        <v>0</v>
      </c>
      <c r="M1878">
        <v>0</v>
      </c>
      <c r="N1878" t="b">
        <v>0</v>
      </c>
      <c r="O1878" t="s">
        <v>8281</v>
      </c>
      <c r="P1878">
        <f t="shared" si="88"/>
        <v>2014</v>
      </c>
      <c r="Q1878" s="11">
        <f t="shared" si="89"/>
        <v>41776.284780092588</v>
      </c>
    </row>
    <row r="1879" spans="1:17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s="8">
        <f t="shared" si="87"/>
        <v>-60</v>
      </c>
      <c r="G1879" t="s">
        <v>8220</v>
      </c>
      <c r="H1879" t="s">
        <v>8223</v>
      </c>
      <c r="I1879" t="s">
        <v>8245</v>
      </c>
      <c r="J1879">
        <v>1425170525</v>
      </c>
      <c r="K1879">
        <v>1422664925</v>
      </c>
      <c r="L1879" t="b">
        <v>0</v>
      </c>
      <c r="M1879">
        <v>0</v>
      </c>
      <c r="N1879" t="b">
        <v>0</v>
      </c>
      <c r="O1879" t="s">
        <v>8281</v>
      </c>
      <c r="P1879">
        <f t="shared" si="88"/>
        <v>2015</v>
      </c>
      <c r="Q1879" s="11">
        <f t="shared" si="89"/>
        <v>42035.029224537036</v>
      </c>
    </row>
    <row r="1880" spans="1:17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s="8">
        <f t="shared" si="87"/>
        <v>-8000</v>
      </c>
      <c r="G1880" t="s">
        <v>8220</v>
      </c>
      <c r="H1880" t="s">
        <v>8225</v>
      </c>
      <c r="I1880" t="s">
        <v>8247</v>
      </c>
      <c r="J1880">
        <v>1402618355</v>
      </c>
      <c r="K1880">
        <v>1400026355</v>
      </c>
      <c r="L1880" t="b">
        <v>0</v>
      </c>
      <c r="M1880">
        <v>0</v>
      </c>
      <c r="N1880" t="b">
        <v>0</v>
      </c>
      <c r="O1880" t="s">
        <v>8281</v>
      </c>
      <c r="P1880">
        <f t="shared" si="88"/>
        <v>2014</v>
      </c>
      <c r="Q1880" s="11">
        <f t="shared" si="89"/>
        <v>41773.008738425924</v>
      </c>
    </row>
    <row r="1881" spans="1:17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s="8">
        <f t="shared" si="87"/>
        <v>-4994</v>
      </c>
      <c r="G1881" t="s">
        <v>8220</v>
      </c>
      <c r="H1881" t="s">
        <v>8226</v>
      </c>
      <c r="I1881" t="s">
        <v>8248</v>
      </c>
      <c r="J1881">
        <v>1457966129</v>
      </c>
      <c r="K1881">
        <v>1455377729</v>
      </c>
      <c r="L1881" t="b">
        <v>0</v>
      </c>
      <c r="M1881">
        <v>2</v>
      </c>
      <c r="N1881" t="b">
        <v>0</v>
      </c>
      <c r="O1881" t="s">
        <v>8281</v>
      </c>
      <c r="P1881">
        <f t="shared" si="88"/>
        <v>2016</v>
      </c>
      <c r="Q1881" s="11">
        <f t="shared" si="89"/>
        <v>42413.649641203709</v>
      </c>
    </row>
    <row r="1882" spans="1:17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s="8">
        <f t="shared" si="87"/>
        <v>-3996</v>
      </c>
      <c r="G1882" t="s">
        <v>8220</v>
      </c>
      <c r="H1882" t="s">
        <v>8224</v>
      </c>
      <c r="I1882" t="s">
        <v>8246</v>
      </c>
      <c r="J1882">
        <v>1459341380</v>
      </c>
      <c r="K1882">
        <v>1456839380</v>
      </c>
      <c r="L1882" t="b">
        <v>0</v>
      </c>
      <c r="M1882">
        <v>24</v>
      </c>
      <c r="N1882" t="b">
        <v>0</v>
      </c>
      <c r="O1882" t="s">
        <v>8281</v>
      </c>
      <c r="P1882">
        <f t="shared" si="88"/>
        <v>2016</v>
      </c>
      <c r="Q1882" s="11">
        <f t="shared" si="89"/>
        <v>42430.566898148143</v>
      </c>
    </row>
    <row r="1883" spans="1:17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s="8">
        <f t="shared" si="87"/>
        <v>1453.69</v>
      </c>
      <c r="G1883" t="s">
        <v>8218</v>
      </c>
      <c r="H1883" t="s">
        <v>8223</v>
      </c>
      <c r="I1883" t="s">
        <v>8245</v>
      </c>
      <c r="J1883">
        <v>1425955189</v>
      </c>
      <c r="K1883">
        <v>1423366789</v>
      </c>
      <c r="L1883" t="b">
        <v>0</v>
      </c>
      <c r="M1883">
        <v>70</v>
      </c>
      <c r="N1883" t="b">
        <v>1</v>
      </c>
      <c r="O1883" t="s">
        <v>8277</v>
      </c>
      <c r="P1883">
        <f t="shared" si="88"/>
        <v>2015</v>
      </c>
      <c r="Q1883" s="11">
        <f t="shared" si="89"/>
        <v>42043.152650462958</v>
      </c>
    </row>
    <row r="1884" spans="1:17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s="8">
        <f t="shared" si="87"/>
        <v>30</v>
      </c>
      <c r="G1884" t="s">
        <v>8218</v>
      </c>
      <c r="H1884" t="s">
        <v>8223</v>
      </c>
      <c r="I1884" t="s">
        <v>8245</v>
      </c>
      <c r="J1884">
        <v>1341964080</v>
      </c>
      <c r="K1884">
        <v>1339109212</v>
      </c>
      <c r="L1884" t="b">
        <v>0</v>
      </c>
      <c r="M1884">
        <v>81</v>
      </c>
      <c r="N1884" t="b">
        <v>1</v>
      </c>
      <c r="O1884" t="s">
        <v>8277</v>
      </c>
      <c r="P1884">
        <f t="shared" si="88"/>
        <v>2012</v>
      </c>
      <c r="Q1884" s="11">
        <f t="shared" si="89"/>
        <v>41067.949212962965</v>
      </c>
    </row>
    <row r="1885" spans="1:17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s="8">
        <f t="shared" si="87"/>
        <v>48</v>
      </c>
      <c r="G1885" t="s">
        <v>8218</v>
      </c>
      <c r="H1885" t="s">
        <v>8223</v>
      </c>
      <c r="I1885" t="s">
        <v>8245</v>
      </c>
      <c r="J1885">
        <v>1333921508</v>
      </c>
      <c r="K1885">
        <v>1331333108</v>
      </c>
      <c r="L1885" t="b">
        <v>0</v>
      </c>
      <c r="M1885">
        <v>32</v>
      </c>
      <c r="N1885" t="b">
        <v>1</v>
      </c>
      <c r="O1885" t="s">
        <v>8277</v>
      </c>
      <c r="P1885">
        <f t="shared" si="88"/>
        <v>2012</v>
      </c>
      <c r="Q1885" s="11">
        <f t="shared" si="89"/>
        <v>40977.948009259257</v>
      </c>
    </row>
    <row r="1886" spans="1:17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s="8">
        <f t="shared" si="87"/>
        <v>351</v>
      </c>
      <c r="G1886" t="s">
        <v>8218</v>
      </c>
      <c r="H1886" t="s">
        <v>8223</v>
      </c>
      <c r="I1886" t="s">
        <v>8245</v>
      </c>
      <c r="J1886">
        <v>1354017600</v>
      </c>
      <c r="K1886">
        <v>1350967535</v>
      </c>
      <c r="L1886" t="b">
        <v>0</v>
      </c>
      <c r="M1886">
        <v>26</v>
      </c>
      <c r="N1886" t="b">
        <v>1</v>
      </c>
      <c r="O1886" t="s">
        <v>8277</v>
      </c>
      <c r="P1886">
        <f t="shared" si="88"/>
        <v>2012</v>
      </c>
      <c r="Q1886" s="11">
        <f t="shared" si="89"/>
        <v>41205.198321759257</v>
      </c>
    </row>
    <row r="1887" spans="1:17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s="8">
        <f t="shared" si="87"/>
        <v>747</v>
      </c>
      <c r="G1887" t="s">
        <v>8218</v>
      </c>
      <c r="H1887" t="s">
        <v>8223</v>
      </c>
      <c r="I1887" t="s">
        <v>8245</v>
      </c>
      <c r="J1887">
        <v>1344636000</v>
      </c>
      <c r="K1887">
        <v>1341800110</v>
      </c>
      <c r="L1887" t="b">
        <v>0</v>
      </c>
      <c r="M1887">
        <v>105</v>
      </c>
      <c r="N1887" t="b">
        <v>1</v>
      </c>
      <c r="O1887" t="s">
        <v>8277</v>
      </c>
      <c r="P1887">
        <f t="shared" si="88"/>
        <v>2012</v>
      </c>
      <c r="Q1887" s="11">
        <f t="shared" si="89"/>
        <v>41099.093865740739</v>
      </c>
    </row>
    <row r="1888" spans="1:17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s="8">
        <f t="shared" si="87"/>
        <v>25</v>
      </c>
      <c r="G1888" t="s">
        <v>8218</v>
      </c>
      <c r="H1888" t="s">
        <v>8223</v>
      </c>
      <c r="I1888" t="s">
        <v>8245</v>
      </c>
      <c r="J1888">
        <v>1415832338</v>
      </c>
      <c r="K1888">
        <v>1413236738</v>
      </c>
      <c r="L1888" t="b">
        <v>0</v>
      </c>
      <c r="M1888">
        <v>29</v>
      </c>
      <c r="N1888" t="b">
        <v>1</v>
      </c>
      <c r="O1888" t="s">
        <v>8277</v>
      </c>
      <c r="P1888">
        <f t="shared" si="88"/>
        <v>2014</v>
      </c>
      <c r="Q1888" s="11">
        <f t="shared" si="89"/>
        <v>41925.906689814816</v>
      </c>
    </row>
    <row r="1889" spans="1:17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s="8">
        <f t="shared" si="87"/>
        <v>335</v>
      </c>
      <c r="G1889" t="s">
        <v>8218</v>
      </c>
      <c r="H1889" t="s">
        <v>8226</v>
      </c>
      <c r="I1889" t="s">
        <v>8248</v>
      </c>
      <c r="J1889">
        <v>1449178200</v>
      </c>
      <c r="K1889">
        <v>1447614732</v>
      </c>
      <c r="L1889" t="b">
        <v>0</v>
      </c>
      <c r="M1889">
        <v>8</v>
      </c>
      <c r="N1889" t="b">
        <v>1</v>
      </c>
      <c r="O1889" t="s">
        <v>8277</v>
      </c>
      <c r="P1889">
        <f t="shared" si="88"/>
        <v>2015</v>
      </c>
      <c r="Q1889" s="11">
        <f t="shared" si="89"/>
        <v>42323.800138888888</v>
      </c>
    </row>
    <row r="1890" spans="1:17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s="8">
        <f t="shared" si="87"/>
        <v>1652</v>
      </c>
      <c r="G1890" t="s">
        <v>8218</v>
      </c>
      <c r="H1890" t="s">
        <v>8223</v>
      </c>
      <c r="I1890" t="s">
        <v>8245</v>
      </c>
      <c r="J1890">
        <v>1275368340</v>
      </c>
      <c r="K1890">
        <v>1272692732</v>
      </c>
      <c r="L1890" t="b">
        <v>0</v>
      </c>
      <c r="M1890">
        <v>89</v>
      </c>
      <c r="N1890" t="b">
        <v>1</v>
      </c>
      <c r="O1890" t="s">
        <v>8277</v>
      </c>
      <c r="P1890">
        <f t="shared" si="88"/>
        <v>2010</v>
      </c>
      <c r="Q1890" s="11">
        <f t="shared" si="89"/>
        <v>40299.239953703705</v>
      </c>
    </row>
    <row r="1891" spans="1:17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s="8">
        <f t="shared" si="87"/>
        <v>132</v>
      </c>
      <c r="G1891" t="s">
        <v>8218</v>
      </c>
      <c r="H1891" t="s">
        <v>8223</v>
      </c>
      <c r="I1891" t="s">
        <v>8245</v>
      </c>
      <c r="J1891">
        <v>1363024946</v>
      </c>
      <c r="K1891">
        <v>1359140546</v>
      </c>
      <c r="L1891" t="b">
        <v>0</v>
      </c>
      <c r="M1891">
        <v>44</v>
      </c>
      <c r="N1891" t="b">
        <v>1</v>
      </c>
      <c r="O1891" t="s">
        <v>8277</v>
      </c>
      <c r="P1891">
        <f t="shared" si="88"/>
        <v>2013</v>
      </c>
      <c r="Q1891" s="11">
        <f t="shared" si="89"/>
        <v>41299.793356481481</v>
      </c>
    </row>
    <row r="1892" spans="1:17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s="8">
        <f t="shared" si="87"/>
        <v>5350.130000000001</v>
      </c>
      <c r="G1892" t="s">
        <v>8218</v>
      </c>
      <c r="H1892" t="s">
        <v>8223</v>
      </c>
      <c r="I1892" t="s">
        <v>8245</v>
      </c>
      <c r="J1892">
        <v>1355597528</v>
      </c>
      <c r="K1892">
        <v>1353005528</v>
      </c>
      <c r="L1892" t="b">
        <v>0</v>
      </c>
      <c r="M1892">
        <v>246</v>
      </c>
      <c r="N1892" t="b">
        <v>1</v>
      </c>
      <c r="O1892" t="s">
        <v>8277</v>
      </c>
      <c r="P1892">
        <f t="shared" si="88"/>
        <v>2012</v>
      </c>
      <c r="Q1892" s="11">
        <f t="shared" si="89"/>
        <v>41228.786203703705</v>
      </c>
    </row>
    <row r="1893" spans="1:17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s="8">
        <f t="shared" si="87"/>
        <v>555</v>
      </c>
      <c r="G1893" t="s">
        <v>8218</v>
      </c>
      <c r="H1893" t="s">
        <v>8223</v>
      </c>
      <c r="I1893" t="s">
        <v>8245</v>
      </c>
      <c r="J1893">
        <v>1279778400</v>
      </c>
      <c r="K1893">
        <v>1275851354</v>
      </c>
      <c r="L1893" t="b">
        <v>0</v>
      </c>
      <c r="M1893">
        <v>120</v>
      </c>
      <c r="N1893" t="b">
        <v>1</v>
      </c>
      <c r="O1893" t="s">
        <v>8277</v>
      </c>
      <c r="P1893">
        <f t="shared" si="88"/>
        <v>2010</v>
      </c>
      <c r="Q1893" s="11">
        <f t="shared" si="89"/>
        <v>40335.798078703701</v>
      </c>
    </row>
    <row r="1894" spans="1:17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s="8">
        <f t="shared" si="87"/>
        <v>183</v>
      </c>
      <c r="G1894" t="s">
        <v>8218</v>
      </c>
      <c r="H1894" t="s">
        <v>8223</v>
      </c>
      <c r="I1894" t="s">
        <v>8245</v>
      </c>
      <c r="J1894">
        <v>1307459881</v>
      </c>
      <c r="K1894">
        <v>1304867881</v>
      </c>
      <c r="L1894" t="b">
        <v>0</v>
      </c>
      <c r="M1894">
        <v>26</v>
      </c>
      <c r="N1894" t="b">
        <v>1</v>
      </c>
      <c r="O1894" t="s">
        <v>8277</v>
      </c>
      <c r="P1894">
        <f t="shared" si="88"/>
        <v>2011</v>
      </c>
      <c r="Q1894" s="11">
        <f t="shared" si="89"/>
        <v>40671.637511574074</v>
      </c>
    </row>
    <row r="1895" spans="1:17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s="8">
        <f t="shared" si="87"/>
        <v>100</v>
      </c>
      <c r="G1895" t="s">
        <v>8218</v>
      </c>
      <c r="H1895" t="s">
        <v>8223</v>
      </c>
      <c r="I1895" t="s">
        <v>8245</v>
      </c>
      <c r="J1895">
        <v>1302926340</v>
      </c>
      <c r="K1895">
        <v>1301524585</v>
      </c>
      <c r="L1895" t="b">
        <v>0</v>
      </c>
      <c r="M1895">
        <v>45</v>
      </c>
      <c r="N1895" t="b">
        <v>1</v>
      </c>
      <c r="O1895" t="s">
        <v>8277</v>
      </c>
      <c r="P1895">
        <f t="shared" si="88"/>
        <v>2011</v>
      </c>
      <c r="Q1895" s="11">
        <f t="shared" si="89"/>
        <v>40632.94195601852</v>
      </c>
    </row>
    <row r="1896" spans="1:17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s="8">
        <f t="shared" si="87"/>
        <v>145</v>
      </c>
      <c r="G1896" t="s">
        <v>8218</v>
      </c>
      <c r="H1896" t="s">
        <v>8223</v>
      </c>
      <c r="I1896" t="s">
        <v>8245</v>
      </c>
      <c r="J1896">
        <v>1329082983</v>
      </c>
      <c r="K1896">
        <v>1326404583</v>
      </c>
      <c r="L1896" t="b">
        <v>0</v>
      </c>
      <c r="M1896">
        <v>20</v>
      </c>
      <c r="N1896" t="b">
        <v>1</v>
      </c>
      <c r="O1896" t="s">
        <v>8277</v>
      </c>
      <c r="P1896">
        <f t="shared" si="88"/>
        <v>2012</v>
      </c>
      <c r="Q1896" s="11">
        <f t="shared" si="89"/>
        <v>40920.904895833337</v>
      </c>
    </row>
    <row r="1897" spans="1:17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s="8">
        <f t="shared" si="87"/>
        <v>156</v>
      </c>
      <c r="G1897" t="s">
        <v>8218</v>
      </c>
      <c r="H1897" t="s">
        <v>8223</v>
      </c>
      <c r="I1897" t="s">
        <v>8245</v>
      </c>
      <c r="J1897">
        <v>1445363722</v>
      </c>
      <c r="K1897">
        <v>1442771722</v>
      </c>
      <c r="L1897" t="b">
        <v>0</v>
      </c>
      <c r="M1897">
        <v>47</v>
      </c>
      <c r="N1897" t="b">
        <v>1</v>
      </c>
      <c r="O1897" t="s">
        <v>8277</v>
      </c>
      <c r="P1897">
        <f t="shared" si="88"/>
        <v>2015</v>
      </c>
      <c r="Q1897" s="11">
        <f t="shared" si="89"/>
        <v>42267.746782407412</v>
      </c>
    </row>
    <row r="1898" spans="1:17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s="8">
        <f t="shared" si="87"/>
        <v>108</v>
      </c>
      <c r="G1898" t="s">
        <v>8218</v>
      </c>
      <c r="H1898" t="s">
        <v>8223</v>
      </c>
      <c r="I1898" t="s">
        <v>8245</v>
      </c>
      <c r="J1898">
        <v>1334250165</v>
      </c>
      <c r="K1898">
        <v>1331658165</v>
      </c>
      <c r="L1898" t="b">
        <v>0</v>
      </c>
      <c r="M1898">
        <v>13</v>
      </c>
      <c r="N1898" t="b">
        <v>1</v>
      </c>
      <c r="O1898" t="s">
        <v>8277</v>
      </c>
      <c r="P1898">
        <f t="shared" si="88"/>
        <v>2012</v>
      </c>
      <c r="Q1898" s="11">
        <f t="shared" si="89"/>
        <v>40981.710243055553</v>
      </c>
    </row>
    <row r="1899" spans="1:17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s="8">
        <f t="shared" si="87"/>
        <v>156</v>
      </c>
      <c r="G1899" t="s">
        <v>8218</v>
      </c>
      <c r="H1899" t="s">
        <v>8223</v>
      </c>
      <c r="I1899" t="s">
        <v>8245</v>
      </c>
      <c r="J1899">
        <v>1393966800</v>
      </c>
      <c r="K1899">
        <v>1392040806</v>
      </c>
      <c r="L1899" t="b">
        <v>0</v>
      </c>
      <c r="M1899">
        <v>183</v>
      </c>
      <c r="N1899" t="b">
        <v>1</v>
      </c>
      <c r="O1899" t="s">
        <v>8277</v>
      </c>
      <c r="P1899">
        <f t="shared" si="88"/>
        <v>2014</v>
      </c>
      <c r="Q1899" s="11">
        <f t="shared" si="89"/>
        <v>41680.583402777782</v>
      </c>
    </row>
    <row r="1900" spans="1:17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s="8">
        <f t="shared" si="87"/>
        <v>445</v>
      </c>
      <c r="G1900" t="s">
        <v>8218</v>
      </c>
      <c r="H1900" t="s">
        <v>8223</v>
      </c>
      <c r="I1900" t="s">
        <v>8245</v>
      </c>
      <c r="J1900">
        <v>1454349600</v>
      </c>
      <c r="K1900">
        <v>1451277473</v>
      </c>
      <c r="L1900" t="b">
        <v>0</v>
      </c>
      <c r="M1900">
        <v>21</v>
      </c>
      <c r="N1900" t="b">
        <v>1</v>
      </c>
      <c r="O1900" t="s">
        <v>8277</v>
      </c>
      <c r="P1900">
        <f t="shared" si="88"/>
        <v>2015</v>
      </c>
      <c r="Q1900" s="11">
        <f t="shared" si="89"/>
        <v>42366.192974537036</v>
      </c>
    </row>
    <row r="1901" spans="1:17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s="8">
        <f t="shared" si="87"/>
        <v>300</v>
      </c>
      <c r="G1901" t="s">
        <v>8218</v>
      </c>
      <c r="H1901" t="s">
        <v>8223</v>
      </c>
      <c r="I1901" t="s">
        <v>8245</v>
      </c>
      <c r="J1901">
        <v>1427319366</v>
      </c>
      <c r="K1901">
        <v>1424730966</v>
      </c>
      <c r="L1901" t="b">
        <v>0</v>
      </c>
      <c r="M1901">
        <v>42</v>
      </c>
      <c r="N1901" t="b">
        <v>1</v>
      </c>
      <c r="O1901" t="s">
        <v>8277</v>
      </c>
      <c r="P1901">
        <f t="shared" si="88"/>
        <v>2015</v>
      </c>
      <c r="Q1901" s="11">
        <f t="shared" si="89"/>
        <v>42058.941736111112</v>
      </c>
    </row>
    <row r="1902" spans="1:17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s="8">
        <f t="shared" si="87"/>
        <v>234.11000000000013</v>
      </c>
      <c r="G1902" t="s">
        <v>8218</v>
      </c>
      <c r="H1902" t="s">
        <v>8223</v>
      </c>
      <c r="I1902" t="s">
        <v>8245</v>
      </c>
      <c r="J1902">
        <v>1349517540</v>
      </c>
      <c r="K1902">
        <v>1347137731</v>
      </c>
      <c r="L1902" t="b">
        <v>0</v>
      </c>
      <c r="M1902">
        <v>54</v>
      </c>
      <c r="N1902" t="b">
        <v>1</v>
      </c>
      <c r="O1902" t="s">
        <v>8277</v>
      </c>
      <c r="P1902">
        <f t="shared" si="88"/>
        <v>2012</v>
      </c>
      <c r="Q1902" s="11">
        <f t="shared" si="89"/>
        <v>41160.871886574074</v>
      </c>
    </row>
    <row r="1903" spans="1:17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s="8">
        <f t="shared" si="87"/>
        <v>-96330</v>
      </c>
      <c r="G1903" t="s">
        <v>8220</v>
      </c>
      <c r="H1903" t="s">
        <v>8224</v>
      </c>
      <c r="I1903" t="s">
        <v>8246</v>
      </c>
      <c r="J1903">
        <v>1432299600</v>
      </c>
      <c r="K1903">
        <v>1429707729</v>
      </c>
      <c r="L1903" t="b">
        <v>0</v>
      </c>
      <c r="M1903">
        <v>25</v>
      </c>
      <c r="N1903" t="b">
        <v>0</v>
      </c>
      <c r="O1903" t="s">
        <v>8292</v>
      </c>
      <c r="P1903">
        <f t="shared" si="88"/>
        <v>2015</v>
      </c>
      <c r="Q1903" s="11">
        <f t="shared" si="89"/>
        <v>42116.54315972222</v>
      </c>
    </row>
    <row r="1904" spans="1:17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s="8">
        <f t="shared" si="87"/>
        <v>-988</v>
      </c>
      <c r="G1904" t="s">
        <v>8220</v>
      </c>
      <c r="H1904" t="s">
        <v>8232</v>
      </c>
      <c r="I1904" t="s">
        <v>8248</v>
      </c>
      <c r="J1904">
        <v>1425495447</v>
      </c>
      <c r="K1904">
        <v>1422903447</v>
      </c>
      <c r="L1904" t="b">
        <v>0</v>
      </c>
      <c r="M1904">
        <v>3</v>
      </c>
      <c r="N1904" t="b">
        <v>0</v>
      </c>
      <c r="O1904" t="s">
        <v>8292</v>
      </c>
      <c r="P1904">
        <f t="shared" si="88"/>
        <v>2015</v>
      </c>
      <c r="Q1904" s="11">
        <f t="shared" si="89"/>
        <v>42037.789895833332</v>
      </c>
    </row>
    <row r="1905" spans="1:17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s="8">
        <f t="shared" si="87"/>
        <v>-1602</v>
      </c>
      <c r="G1905" t="s">
        <v>8220</v>
      </c>
      <c r="H1905" t="s">
        <v>8223</v>
      </c>
      <c r="I1905" t="s">
        <v>8245</v>
      </c>
      <c r="J1905">
        <v>1485541791</v>
      </c>
      <c r="K1905">
        <v>1480357791</v>
      </c>
      <c r="L1905" t="b">
        <v>0</v>
      </c>
      <c r="M1905">
        <v>41</v>
      </c>
      <c r="N1905" t="b">
        <v>0</v>
      </c>
      <c r="O1905" t="s">
        <v>8292</v>
      </c>
      <c r="P1905">
        <f t="shared" si="88"/>
        <v>2016</v>
      </c>
      <c r="Q1905" s="11">
        <f t="shared" si="89"/>
        <v>42702.770729166667</v>
      </c>
    </row>
    <row r="1906" spans="1:17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s="8">
        <f t="shared" si="87"/>
        <v>-49950</v>
      </c>
      <c r="G1906" t="s">
        <v>8220</v>
      </c>
      <c r="H1906" t="s">
        <v>8223</v>
      </c>
      <c r="I1906" t="s">
        <v>8245</v>
      </c>
      <c r="J1906">
        <v>1451752021</v>
      </c>
      <c r="K1906">
        <v>1447864021</v>
      </c>
      <c r="L1906" t="b">
        <v>0</v>
      </c>
      <c r="M1906">
        <v>2</v>
      </c>
      <c r="N1906" t="b">
        <v>0</v>
      </c>
      <c r="O1906" t="s">
        <v>8292</v>
      </c>
      <c r="P1906">
        <f t="shared" si="88"/>
        <v>2015</v>
      </c>
      <c r="Q1906" s="11">
        <f t="shared" si="89"/>
        <v>42326.685428240744</v>
      </c>
    </row>
    <row r="1907" spans="1:17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s="8">
        <f t="shared" si="87"/>
        <v>-24958</v>
      </c>
      <c r="G1907" t="s">
        <v>8220</v>
      </c>
      <c r="H1907" t="s">
        <v>8223</v>
      </c>
      <c r="I1907" t="s">
        <v>8245</v>
      </c>
      <c r="J1907">
        <v>1410127994</v>
      </c>
      <c r="K1907">
        <v>1407535994</v>
      </c>
      <c r="L1907" t="b">
        <v>0</v>
      </c>
      <c r="M1907">
        <v>4</v>
      </c>
      <c r="N1907" t="b">
        <v>0</v>
      </c>
      <c r="O1907" t="s">
        <v>8292</v>
      </c>
      <c r="P1907">
        <f t="shared" si="88"/>
        <v>2014</v>
      </c>
      <c r="Q1907" s="11">
        <f t="shared" si="89"/>
        <v>41859.925856481481</v>
      </c>
    </row>
    <row r="1908" spans="1:17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s="8">
        <f t="shared" si="87"/>
        <v>-28620</v>
      </c>
      <c r="G1908" t="s">
        <v>8220</v>
      </c>
      <c r="H1908" t="s">
        <v>8223</v>
      </c>
      <c r="I1908" t="s">
        <v>8245</v>
      </c>
      <c r="J1908">
        <v>1466697983</v>
      </c>
      <c r="K1908">
        <v>1464105983</v>
      </c>
      <c r="L1908" t="b">
        <v>0</v>
      </c>
      <c r="M1908">
        <v>99</v>
      </c>
      <c r="N1908" t="b">
        <v>0</v>
      </c>
      <c r="O1908" t="s">
        <v>8292</v>
      </c>
      <c r="P1908">
        <f t="shared" si="88"/>
        <v>2016</v>
      </c>
      <c r="Q1908" s="11">
        <f t="shared" si="89"/>
        <v>42514.671099537038</v>
      </c>
    </row>
    <row r="1909" spans="1:17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s="8">
        <f t="shared" si="87"/>
        <v>-29915</v>
      </c>
      <c r="G1909" t="s">
        <v>8220</v>
      </c>
      <c r="H1909" t="s">
        <v>8223</v>
      </c>
      <c r="I1909" t="s">
        <v>8245</v>
      </c>
      <c r="J1909">
        <v>1400853925</v>
      </c>
      <c r="K1909">
        <v>1399557925</v>
      </c>
      <c r="L1909" t="b">
        <v>0</v>
      </c>
      <c r="M1909">
        <v>4</v>
      </c>
      <c r="N1909" t="b">
        <v>0</v>
      </c>
      <c r="O1909" t="s">
        <v>8292</v>
      </c>
      <c r="P1909">
        <f t="shared" si="88"/>
        <v>2014</v>
      </c>
      <c r="Q1909" s="11">
        <f t="shared" si="89"/>
        <v>41767.587094907409</v>
      </c>
    </row>
    <row r="1910" spans="1:17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s="8">
        <f t="shared" si="87"/>
        <v>-24567</v>
      </c>
      <c r="G1910" t="s">
        <v>8220</v>
      </c>
      <c r="H1910" t="s">
        <v>8223</v>
      </c>
      <c r="I1910" t="s">
        <v>8245</v>
      </c>
      <c r="J1910">
        <v>1483048900</v>
      </c>
      <c r="K1910">
        <v>1480456900</v>
      </c>
      <c r="L1910" t="b">
        <v>0</v>
      </c>
      <c r="M1910">
        <v>4</v>
      </c>
      <c r="N1910" t="b">
        <v>0</v>
      </c>
      <c r="O1910" t="s">
        <v>8292</v>
      </c>
      <c r="P1910">
        <f t="shared" si="88"/>
        <v>2016</v>
      </c>
      <c r="Q1910" s="11">
        <f t="shared" si="89"/>
        <v>42703.917824074073</v>
      </c>
    </row>
    <row r="1911" spans="1:17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s="8">
        <f t="shared" si="87"/>
        <v>-30061</v>
      </c>
      <c r="G1911" t="s">
        <v>8220</v>
      </c>
      <c r="H1911" t="s">
        <v>8223</v>
      </c>
      <c r="I1911" t="s">
        <v>8245</v>
      </c>
      <c r="J1911">
        <v>1414059479</v>
      </c>
      <c r="K1911">
        <v>1411467479</v>
      </c>
      <c r="L1911" t="b">
        <v>0</v>
      </c>
      <c r="M1911">
        <v>38</v>
      </c>
      <c r="N1911" t="b">
        <v>0</v>
      </c>
      <c r="O1911" t="s">
        <v>8292</v>
      </c>
      <c r="P1911">
        <f t="shared" si="88"/>
        <v>2014</v>
      </c>
      <c r="Q1911" s="11">
        <f t="shared" si="89"/>
        <v>41905.429155092592</v>
      </c>
    </row>
    <row r="1912" spans="1:17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s="8">
        <f t="shared" si="87"/>
        <v>-51514</v>
      </c>
      <c r="G1912" t="s">
        <v>8220</v>
      </c>
      <c r="H1912" t="s">
        <v>8232</v>
      </c>
      <c r="I1912" t="s">
        <v>8248</v>
      </c>
      <c r="J1912">
        <v>1446331500</v>
      </c>
      <c r="K1912">
        <v>1442531217</v>
      </c>
      <c r="L1912" t="b">
        <v>0</v>
      </c>
      <c r="M1912">
        <v>285</v>
      </c>
      <c r="N1912" t="b">
        <v>0</v>
      </c>
      <c r="O1912" t="s">
        <v>8292</v>
      </c>
      <c r="P1912">
        <f t="shared" si="88"/>
        <v>2015</v>
      </c>
      <c r="Q1912" s="11">
        <f t="shared" si="89"/>
        <v>42264.963159722218</v>
      </c>
    </row>
    <row r="1913" spans="1:17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s="8">
        <f t="shared" si="87"/>
        <v>-42490</v>
      </c>
      <c r="G1913" t="s">
        <v>8220</v>
      </c>
      <c r="H1913" t="s">
        <v>8227</v>
      </c>
      <c r="I1913" t="s">
        <v>8249</v>
      </c>
      <c r="J1913">
        <v>1407545334</v>
      </c>
      <c r="K1913">
        <v>1404953334</v>
      </c>
      <c r="L1913" t="b">
        <v>0</v>
      </c>
      <c r="M1913">
        <v>1</v>
      </c>
      <c r="N1913" t="b">
        <v>0</v>
      </c>
      <c r="O1913" t="s">
        <v>8292</v>
      </c>
      <c r="P1913">
        <f t="shared" si="88"/>
        <v>2014</v>
      </c>
      <c r="Q1913" s="11">
        <f t="shared" si="89"/>
        <v>41830.033958333333</v>
      </c>
    </row>
    <row r="1914" spans="1:17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s="8">
        <f t="shared" si="87"/>
        <v>-2035</v>
      </c>
      <c r="G1914" t="s">
        <v>8220</v>
      </c>
      <c r="H1914" t="s">
        <v>8223</v>
      </c>
      <c r="I1914" t="s">
        <v>8245</v>
      </c>
      <c r="J1914">
        <v>1433395560</v>
      </c>
      <c r="K1914">
        <v>1430803560</v>
      </c>
      <c r="L1914" t="b">
        <v>0</v>
      </c>
      <c r="M1914">
        <v>42</v>
      </c>
      <c r="N1914" t="b">
        <v>0</v>
      </c>
      <c r="O1914" t="s">
        <v>8292</v>
      </c>
      <c r="P1914">
        <f t="shared" si="88"/>
        <v>2015</v>
      </c>
      <c r="Q1914" s="11">
        <f t="shared" si="89"/>
        <v>42129.226388888885</v>
      </c>
    </row>
    <row r="1915" spans="1:17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s="8">
        <f t="shared" si="87"/>
        <v>-47363</v>
      </c>
      <c r="G1915" t="s">
        <v>8220</v>
      </c>
      <c r="H1915" t="s">
        <v>8224</v>
      </c>
      <c r="I1915" t="s">
        <v>8246</v>
      </c>
      <c r="J1915">
        <v>1412770578</v>
      </c>
      <c r="K1915">
        <v>1410178578</v>
      </c>
      <c r="L1915" t="b">
        <v>0</v>
      </c>
      <c r="M1915">
        <v>26</v>
      </c>
      <c r="N1915" t="b">
        <v>0</v>
      </c>
      <c r="O1915" t="s">
        <v>8292</v>
      </c>
      <c r="P1915">
        <f t="shared" si="88"/>
        <v>2014</v>
      </c>
      <c r="Q1915" s="11">
        <f t="shared" si="89"/>
        <v>41890.511319444442</v>
      </c>
    </row>
    <row r="1916" spans="1:17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s="8">
        <f t="shared" si="87"/>
        <v>-606</v>
      </c>
      <c r="G1916" t="s">
        <v>8220</v>
      </c>
      <c r="H1916" t="s">
        <v>8223</v>
      </c>
      <c r="I1916" t="s">
        <v>8245</v>
      </c>
      <c r="J1916">
        <v>1414814340</v>
      </c>
      <c r="K1916">
        <v>1413519073</v>
      </c>
      <c r="L1916" t="b">
        <v>0</v>
      </c>
      <c r="M1916">
        <v>2</v>
      </c>
      <c r="N1916" t="b">
        <v>0</v>
      </c>
      <c r="O1916" t="s">
        <v>8292</v>
      </c>
      <c r="P1916">
        <f t="shared" si="88"/>
        <v>2014</v>
      </c>
      <c r="Q1916" s="11">
        <f t="shared" si="89"/>
        <v>41929.174456018518</v>
      </c>
    </row>
    <row r="1917" spans="1:17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s="8">
        <f t="shared" si="87"/>
        <v>-492</v>
      </c>
      <c r="G1917" t="s">
        <v>8220</v>
      </c>
      <c r="H1917" t="s">
        <v>8223</v>
      </c>
      <c r="I1917" t="s">
        <v>8245</v>
      </c>
      <c r="J1917">
        <v>1409620222</v>
      </c>
      <c r="K1917">
        <v>1407892222</v>
      </c>
      <c r="L1917" t="b">
        <v>0</v>
      </c>
      <c r="M1917">
        <v>4</v>
      </c>
      <c r="N1917" t="b">
        <v>0</v>
      </c>
      <c r="O1917" t="s">
        <v>8292</v>
      </c>
      <c r="P1917">
        <f t="shared" si="88"/>
        <v>2014</v>
      </c>
      <c r="Q1917" s="11">
        <f t="shared" si="89"/>
        <v>41864.04886574074</v>
      </c>
    </row>
    <row r="1918" spans="1:17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s="8">
        <f t="shared" si="87"/>
        <v>-19898</v>
      </c>
      <c r="G1918" t="s">
        <v>8220</v>
      </c>
      <c r="H1918" t="s">
        <v>8223</v>
      </c>
      <c r="I1918" t="s">
        <v>8245</v>
      </c>
      <c r="J1918">
        <v>1478542375</v>
      </c>
      <c r="K1918">
        <v>1476378775</v>
      </c>
      <c r="L1918" t="b">
        <v>0</v>
      </c>
      <c r="M1918">
        <v>6</v>
      </c>
      <c r="N1918" t="b">
        <v>0</v>
      </c>
      <c r="O1918" t="s">
        <v>8292</v>
      </c>
      <c r="P1918">
        <f t="shared" si="88"/>
        <v>2016</v>
      </c>
      <c r="Q1918" s="11">
        <f t="shared" si="89"/>
        <v>42656.717303240745</v>
      </c>
    </row>
    <row r="1919" spans="1:17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s="8">
        <f t="shared" si="87"/>
        <v>-184975</v>
      </c>
      <c r="G1919" t="s">
        <v>8220</v>
      </c>
      <c r="H1919" t="s">
        <v>8230</v>
      </c>
      <c r="I1919" t="s">
        <v>8251</v>
      </c>
      <c r="J1919">
        <v>1486708133</v>
      </c>
      <c r="K1919">
        <v>1484116133</v>
      </c>
      <c r="L1919" t="b">
        <v>0</v>
      </c>
      <c r="M1919">
        <v>70</v>
      </c>
      <c r="N1919" t="b">
        <v>0</v>
      </c>
      <c r="O1919" t="s">
        <v>8292</v>
      </c>
      <c r="P1919">
        <f t="shared" si="88"/>
        <v>2017</v>
      </c>
      <c r="Q1919" s="11">
        <f t="shared" si="89"/>
        <v>42746.270057870366</v>
      </c>
    </row>
    <row r="1920" spans="1:17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s="8">
        <f t="shared" si="87"/>
        <v>-24740</v>
      </c>
      <c r="G1920" t="s">
        <v>8220</v>
      </c>
      <c r="H1920" t="s">
        <v>8223</v>
      </c>
      <c r="I1920" t="s">
        <v>8245</v>
      </c>
      <c r="J1920">
        <v>1407869851</v>
      </c>
      <c r="K1920">
        <v>1404845851</v>
      </c>
      <c r="L1920" t="b">
        <v>0</v>
      </c>
      <c r="M1920">
        <v>9</v>
      </c>
      <c r="N1920" t="b">
        <v>0</v>
      </c>
      <c r="O1920" t="s">
        <v>8292</v>
      </c>
      <c r="P1920">
        <f t="shared" si="88"/>
        <v>2014</v>
      </c>
      <c r="Q1920" s="11">
        <f t="shared" si="89"/>
        <v>41828.789942129632</v>
      </c>
    </row>
    <row r="1921" spans="1:17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s="8">
        <f t="shared" si="87"/>
        <v>-263</v>
      </c>
      <c r="G1921" t="s">
        <v>8220</v>
      </c>
      <c r="H1921" t="s">
        <v>8223</v>
      </c>
      <c r="I1921" t="s">
        <v>8245</v>
      </c>
      <c r="J1921">
        <v>1432069249</v>
      </c>
      <c r="K1921">
        <v>1429477249</v>
      </c>
      <c r="L1921" t="b">
        <v>0</v>
      </c>
      <c r="M1921">
        <v>8</v>
      </c>
      <c r="N1921" t="b">
        <v>0</v>
      </c>
      <c r="O1921" t="s">
        <v>8292</v>
      </c>
      <c r="P1921">
        <f t="shared" si="88"/>
        <v>2015</v>
      </c>
      <c r="Q1921" s="11">
        <f t="shared" si="89"/>
        <v>42113.875567129624</v>
      </c>
    </row>
    <row r="1922" spans="1:17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s="8">
        <f t="shared" si="87"/>
        <v>-5697</v>
      </c>
      <c r="G1922" t="s">
        <v>8220</v>
      </c>
      <c r="H1922" t="s">
        <v>8224</v>
      </c>
      <c r="I1922" t="s">
        <v>8246</v>
      </c>
      <c r="J1922">
        <v>1445468400</v>
      </c>
      <c r="K1922">
        <v>1443042061</v>
      </c>
      <c r="L1922" t="b">
        <v>0</v>
      </c>
      <c r="M1922">
        <v>105</v>
      </c>
      <c r="N1922" t="b">
        <v>0</v>
      </c>
      <c r="O1922" t="s">
        <v>8292</v>
      </c>
      <c r="P1922">
        <f t="shared" si="88"/>
        <v>2015</v>
      </c>
      <c r="Q1922" s="11">
        <f t="shared" si="89"/>
        <v>42270.875706018516</v>
      </c>
    </row>
    <row r="1923" spans="1:17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s="8">
        <f t="shared" ref="F1923:F1986" si="90">E1923-D1923</f>
        <v>552</v>
      </c>
      <c r="G1923" t="s">
        <v>8218</v>
      </c>
      <c r="H1923" t="s">
        <v>8223</v>
      </c>
      <c r="I1923" t="s">
        <v>8245</v>
      </c>
      <c r="J1923">
        <v>1342243143</v>
      </c>
      <c r="K1923">
        <v>1339651143</v>
      </c>
      <c r="L1923" t="b">
        <v>0</v>
      </c>
      <c r="M1923">
        <v>38</v>
      </c>
      <c r="N1923" t="b">
        <v>1</v>
      </c>
      <c r="O1923" t="s">
        <v>8277</v>
      </c>
      <c r="P1923">
        <f t="shared" ref="P1923:P1986" si="91">YEAR(Q1923)</f>
        <v>2012</v>
      </c>
      <c r="Q1923" s="11">
        <f t="shared" ref="Q1923:Q1986" si="92">(((K1923/60)/60)/24)+DATE(1970,1,1)</f>
        <v>41074.221562500003</v>
      </c>
    </row>
    <row r="1924" spans="1:17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s="8">
        <f t="shared" si="90"/>
        <v>311</v>
      </c>
      <c r="G1924" t="s">
        <v>8218</v>
      </c>
      <c r="H1924" t="s">
        <v>8223</v>
      </c>
      <c r="I1924" t="s">
        <v>8245</v>
      </c>
      <c r="J1924">
        <v>1386828507</v>
      </c>
      <c r="K1924">
        <v>1384236507</v>
      </c>
      <c r="L1924" t="b">
        <v>0</v>
      </c>
      <c r="M1924">
        <v>64</v>
      </c>
      <c r="N1924" t="b">
        <v>1</v>
      </c>
      <c r="O1924" t="s">
        <v>8277</v>
      </c>
      <c r="P1924">
        <f t="shared" si="91"/>
        <v>2013</v>
      </c>
      <c r="Q1924" s="11">
        <f t="shared" si="92"/>
        <v>41590.255868055552</v>
      </c>
    </row>
    <row r="1925" spans="1:17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s="8">
        <f t="shared" si="90"/>
        <v>176</v>
      </c>
      <c r="G1925" t="s">
        <v>8218</v>
      </c>
      <c r="H1925" t="s">
        <v>8223</v>
      </c>
      <c r="I1925" t="s">
        <v>8245</v>
      </c>
      <c r="J1925">
        <v>1317099540</v>
      </c>
      <c r="K1925">
        <v>1313612532</v>
      </c>
      <c r="L1925" t="b">
        <v>0</v>
      </c>
      <c r="M1925">
        <v>13</v>
      </c>
      <c r="N1925" t="b">
        <v>1</v>
      </c>
      <c r="O1925" t="s">
        <v>8277</v>
      </c>
      <c r="P1925">
        <f t="shared" si="91"/>
        <v>2011</v>
      </c>
      <c r="Q1925" s="11">
        <f t="shared" si="92"/>
        <v>40772.848749999997</v>
      </c>
    </row>
    <row r="1926" spans="1:17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s="8">
        <f t="shared" si="90"/>
        <v>432</v>
      </c>
      <c r="G1926" t="s">
        <v>8218</v>
      </c>
      <c r="H1926" t="s">
        <v>8223</v>
      </c>
      <c r="I1926" t="s">
        <v>8245</v>
      </c>
      <c r="J1926">
        <v>1389814380</v>
      </c>
      <c r="K1926">
        <v>1387390555</v>
      </c>
      <c r="L1926" t="b">
        <v>0</v>
      </c>
      <c r="M1926">
        <v>33</v>
      </c>
      <c r="N1926" t="b">
        <v>1</v>
      </c>
      <c r="O1926" t="s">
        <v>8277</v>
      </c>
      <c r="P1926">
        <f t="shared" si="91"/>
        <v>2013</v>
      </c>
      <c r="Q1926" s="11">
        <f t="shared" si="92"/>
        <v>41626.761053240742</v>
      </c>
    </row>
    <row r="1927" spans="1:17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s="8">
        <f t="shared" si="90"/>
        <v>155</v>
      </c>
      <c r="G1927" t="s">
        <v>8218</v>
      </c>
      <c r="H1927" t="s">
        <v>8223</v>
      </c>
      <c r="I1927" t="s">
        <v>8245</v>
      </c>
      <c r="J1927">
        <v>1381449600</v>
      </c>
      <c r="K1927">
        <v>1379540288</v>
      </c>
      <c r="L1927" t="b">
        <v>0</v>
      </c>
      <c r="M1927">
        <v>52</v>
      </c>
      <c r="N1927" t="b">
        <v>1</v>
      </c>
      <c r="O1927" t="s">
        <v>8277</v>
      </c>
      <c r="P1927">
        <f t="shared" si="91"/>
        <v>2013</v>
      </c>
      <c r="Q1927" s="11">
        <f t="shared" si="92"/>
        <v>41535.90148148148</v>
      </c>
    </row>
    <row r="1928" spans="1:17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s="8">
        <f t="shared" si="90"/>
        <v>1430.69</v>
      </c>
      <c r="G1928" t="s">
        <v>8218</v>
      </c>
      <c r="H1928" t="s">
        <v>8223</v>
      </c>
      <c r="I1928" t="s">
        <v>8245</v>
      </c>
      <c r="J1928">
        <v>1288657560</v>
      </c>
      <c r="K1928">
        <v>1286319256</v>
      </c>
      <c r="L1928" t="b">
        <v>0</v>
      </c>
      <c r="M1928">
        <v>107</v>
      </c>
      <c r="N1928" t="b">
        <v>1</v>
      </c>
      <c r="O1928" t="s">
        <v>8277</v>
      </c>
      <c r="P1928">
        <f t="shared" si="91"/>
        <v>2010</v>
      </c>
      <c r="Q1928" s="11">
        <f t="shared" si="92"/>
        <v>40456.954351851848</v>
      </c>
    </row>
    <row r="1929" spans="1:17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s="8">
        <f t="shared" si="90"/>
        <v>20</v>
      </c>
      <c r="G1929" t="s">
        <v>8218</v>
      </c>
      <c r="H1929" t="s">
        <v>8223</v>
      </c>
      <c r="I1929" t="s">
        <v>8245</v>
      </c>
      <c r="J1929">
        <v>1331182740</v>
      </c>
      <c r="K1929">
        <v>1329856839</v>
      </c>
      <c r="L1929" t="b">
        <v>0</v>
      </c>
      <c r="M1929">
        <v>11</v>
      </c>
      <c r="N1929" t="b">
        <v>1</v>
      </c>
      <c r="O1929" t="s">
        <v>8277</v>
      </c>
      <c r="P1929">
        <f t="shared" si="91"/>
        <v>2012</v>
      </c>
      <c r="Q1929" s="11">
        <f t="shared" si="92"/>
        <v>40960.861562500002</v>
      </c>
    </row>
    <row r="1930" spans="1:17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s="8">
        <f t="shared" si="90"/>
        <v>80</v>
      </c>
      <c r="G1930" t="s">
        <v>8218</v>
      </c>
      <c r="H1930" t="s">
        <v>8223</v>
      </c>
      <c r="I1930" t="s">
        <v>8245</v>
      </c>
      <c r="J1930">
        <v>1367940794</v>
      </c>
      <c r="K1930">
        <v>1365348794</v>
      </c>
      <c r="L1930" t="b">
        <v>0</v>
      </c>
      <c r="M1930">
        <v>34</v>
      </c>
      <c r="N1930" t="b">
        <v>1</v>
      </c>
      <c r="O1930" t="s">
        <v>8277</v>
      </c>
      <c r="P1930">
        <f t="shared" si="91"/>
        <v>2013</v>
      </c>
      <c r="Q1930" s="11">
        <f t="shared" si="92"/>
        <v>41371.648078703707</v>
      </c>
    </row>
    <row r="1931" spans="1:17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s="8">
        <f t="shared" si="90"/>
        <v>10</v>
      </c>
      <c r="G1931" t="s">
        <v>8218</v>
      </c>
      <c r="H1931" t="s">
        <v>8223</v>
      </c>
      <c r="I1931" t="s">
        <v>8245</v>
      </c>
      <c r="J1931">
        <v>1309825866</v>
      </c>
      <c r="K1931">
        <v>1306197066</v>
      </c>
      <c r="L1931" t="b">
        <v>0</v>
      </c>
      <c r="M1931">
        <v>75</v>
      </c>
      <c r="N1931" t="b">
        <v>1</v>
      </c>
      <c r="O1931" t="s">
        <v>8277</v>
      </c>
      <c r="P1931">
        <f t="shared" si="91"/>
        <v>2011</v>
      </c>
      <c r="Q1931" s="11">
        <f t="shared" si="92"/>
        <v>40687.021597222221</v>
      </c>
    </row>
    <row r="1932" spans="1:17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s="8">
        <f t="shared" si="90"/>
        <v>270</v>
      </c>
      <c r="G1932" t="s">
        <v>8218</v>
      </c>
      <c r="H1932" t="s">
        <v>8223</v>
      </c>
      <c r="I1932" t="s">
        <v>8245</v>
      </c>
      <c r="J1932">
        <v>1373203482</v>
      </c>
      <c r="K1932">
        <v>1368019482</v>
      </c>
      <c r="L1932" t="b">
        <v>0</v>
      </c>
      <c r="M1932">
        <v>26</v>
      </c>
      <c r="N1932" t="b">
        <v>1</v>
      </c>
      <c r="O1932" t="s">
        <v>8277</v>
      </c>
      <c r="P1932">
        <f t="shared" si="91"/>
        <v>2013</v>
      </c>
      <c r="Q1932" s="11">
        <f t="shared" si="92"/>
        <v>41402.558819444443</v>
      </c>
    </row>
    <row r="1933" spans="1:17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s="8">
        <f t="shared" si="90"/>
        <v>412.02</v>
      </c>
      <c r="G1933" t="s">
        <v>8218</v>
      </c>
      <c r="H1933" t="s">
        <v>8223</v>
      </c>
      <c r="I1933" t="s">
        <v>8245</v>
      </c>
      <c r="J1933">
        <v>1337657400</v>
      </c>
      <c r="K1933">
        <v>1336512309</v>
      </c>
      <c r="L1933" t="b">
        <v>0</v>
      </c>
      <c r="M1933">
        <v>50</v>
      </c>
      <c r="N1933" t="b">
        <v>1</v>
      </c>
      <c r="O1933" t="s">
        <v>8277</v>
      </c>
      <c r="P1933">
        <f t="shared" si="91"/>
        <v>2012</v>
      </c>
      <c r="Q1933" s="11">
        <f t="shared" si="92"/>
        <v>41037.892465277779</v>
      </c>
    </row>
    <row r="1934" spans="1:17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s="8">
        <f t="shared" si="90"/>
        <v>367</v>
      </c>
      <c r="G1934" t="s">
        <v>8218</v>
      </c>
      <c r="H1934" t="s">
        <v>8223</v>
      </c>
      <c r="I1934" t="s">
        <v>8245</v>
      </c>
      <c r="J1934">
        <v>1327433173</v>
      </c>
      <c r="K1934">
        <v>1325618773</v>
      </c>
      <c r="L1934" t="b">
        <v>0</v>
      </c>
      <c r="M1934">
        <v>80</v>
      </c>
      <c r="N1934" t="b">
        <v>1</v>
      </c>
      <c r="O1934" t="s">
        <v>8277</v>
      </c>
      <c r="P1934">
        <f t="shared" si="91"/>
        <v>2012</v>
      </c>
      <c r="Q1934" s="11">
        <f t="shared" si="92"/>
        <v>40911.809872685182</v>
      </c>
    </row>
    <row r="1935" spans="1:17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s="8">
        <f t="shared" si="90"/>
        <v>4346</v>
      </c>
      <c r="G1935" t="s">
        <v>8218</v>
      </c>
      <c r="H1935" t="s">
        <v>8223</v>
      </c>
      <c r="I1935" t="s">
        <v>8245</v>
      </c>
      <c r="J1935">
        <v>1411787307</v>
      </c>
      <c r="K1935">
        <v>1409195307</v>
      </c>
      <c r="L1935" t="b">
        <v>0</v>
      </c>
      <c r="M1935">
        <v>110</v>
      </c>
      <c r="N1935" t="b">
        <v>1</v>
      </c>
      <c r="O1935" t="s">
        <v>8277</v>
      </c>
      <c r="P1935">
        <f t="shared" si="91"/>
        <v>2014</v>
      </c>
      <c r="Q1935" s="11">
        <f t="shared" si="92"/>
        <v>41879.130868055552</v>
      </c>
    </row>
    <row r="1936" spans="1:17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s="8">
        <f t="shared" si="90"/>
        <v>1181</v>
      </c>
      <c r="G1936" t="s">
        <v>8218</v>
      </c>
      <c r="H1936" t="s">
        <v>8223</v>
      </c>
      <c r="I1936" t="s">
        <v>8245</v>
      </c>
      <c r="J1936">
        <v>1324789200</v>
      </c>
      <c r="K1936">
        <v>1321649321</v>
      </c>
      <c r="L1936" t="b">
        <v>0</v>
      </c>
      <c r="M1936">
        <v>77</v>
      </c>
      <c r="N1936" t="b">
        <v>1</v>
      </c>
      <c r="O1936" t="s">
        <v>8277</v>
      </c>
      <c r="P1936">
        <f t="shared" si="91"/>
        <v>2011</v>
      </c>
      <c r="Q1936" s="11">
        <f t="shared" si="92"/>
        <v>40865.867141203707</v>
      </c>
    </row>
    <row r="1937" spans="1:17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s="8">
        <f t="shared" si="90"/>
        <v>210</v>
      </c>
      <c r="G1937" t="s">
        <v>8218</v>
      </c>
      <c r="H1937" t="s">
        <v>8223</v>
      </c>
      <c r="I1937" t="s">
        <v>8245</v>
      </c>
      <c r="J1937">
        <v>1403326740</v>
      </c>
      <c r="K1937">
        <v>1400106171</v>
      </c>
      <c r="L1937" t="b">
        <v>0</v>
      </c>
      <c r="M1937">
        <v>50</v>
      </c>
      <c r="N1937" t="b">
        <v>1</v>
      </c>
      <c r="O1937" t="s">
        <v>8277</v>
      </c>
      <c r="P1937">
        <f t="shared" si="91"/>
        <v>2014</v>
      </c>
      <c r="Q1937" s="11">
        <f t="shared" si="92"/>
        <v>41773.932534722226</v>
      </c>
    </row>
    <row r="1938" spans="1:17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s="8">
        <f t="shared" si="90"/>
        <v>1239.0100000000002</v>
      </c>
      <c r="G1938" t="s">
        <v>8218</v>
      </c>
      <c r="H1938" t="s">
        <v>8223</v>
      </c>
      <c r="I1938" t="s">
        <v>8245</v>
      </c>
      <c r="J1938">
        <v>1323151140</v>
      </c>
      <c r="K1938">
        <v>1320528070</v>
      </c>
      <c r="L1938" t="b">
        <v>0</v>
      </c>
      <c r="M1938">
        <v>145</v>
      </c>
      <c r="N1938" t="b">
        <v>1</v>
      </c>
      <c r="O1938" t="s">
        <v>8277</v>
      </c>
      <c r="P1938">
        <f t="shared" si="91"/>
        <v>2011</v>
      </c>
      <c r="Q1938" s="11">
        <f t="shared" si="92"/>
        <v>40852.889699074076</v>
      </c>
    </row>
    <row r="1939" spans="1:17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s="8">
        <f t="shared" si="90"/>
        <v>523.47</v>
      </c>
      <c r="G1939" t="s">
        <v>8218</v>
      </c>
      <c r="H1939" t="s">
        <v>8223</v>
      </c>
      <c r="I1939" t="s">
        <v>8245</v>
      </c>
      <c r="J1939">
        <v>1339732740</v>
      </c>
      <c r="K1939">
        <v>1338346281</v>
      </c>
      <c r="L1939" t="b">
        <v>0</v>
      </c>
      <c r="M1939">
        <v>29</v>
      </c>
      <c r="N1939" t="b">
        <v>1</v>
      </c>
      <c r="O1939" t="s">
        <v>8277</v>
      </c>
      <c r="P1939">
        <f t="shared" si="91"/>
        <v>2012</v>
      </c>
      <c r="Q1939" s="11">
        <f t="shared" si="92"/>
        <v>41059.118993055556</v>
      </c>
    </row>
    <row r="1940" spans="1:17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s="8">
        <f t="shared" si="90"/>
        <v>2390</v>
      </c>
      <c r="G1940" t="s">
        <v>8218</v>
      </c>
      <c r="H1940" t="s">
        <v>8223</v>
      </c>
      <c r="I1940" t="s">
        <v>8245</v>
      </c>
      <c r="J1940">
        <v>1372741200</v>
      </c>
      <c r="K1940">
        <v>1370067231</v>
      </c>
      <c r="L1940" t="b">
        <v>0</v>
      </c>
      <c r="M1940">
        <v>114</v>
      </c>
      <c r="N1940" t="b">
        <v>1</v>
      </c>
      <c r="O1940" t="s">
        <v>8277</v>
      </c>
      <c r="P1940">
        <f t="shared" si="91"/>
        <v>2013</v>
      </c>
      <c r="Q1940" s="11">
        <f t="shared" si="92"/>
        <v>41426.259618055556</v>
      </c>
    </row>
    <row r="1941" spans="1:17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s="8">
        <f t="shared" si="90"/>
        <v>1070</v>
      </c>
      <c r="G1941" t="s">
        <v>8218</v>
      </c>
      <c r="H1941" t="s">
        <v>8223</v>
      </c>
      <c r="I1941" t="s">
        <v>8245</v>
      </c>
      <c r="J1941">
        <v>1362955108</v>
      </c>
      <c r="K1941">
        <v>1360366708</v>
      </c>
      <c r="L1941" t="b">
        <v>0</v>
      </c>
      <c r="M1941">
        <v>96</v>
      </c>
      <c r="N1941" t="b">
        <v>1</v>
      </c>
      <c r="O1941" t="s">
        <v>8277</v>
      </c>
      <c r="P1941">
        <f t="shared" si="91"/>
        <v>2013</v>
      </c>
      <c r="Q1941" s="11">
        <f t="shared" si="92"/>
        <v>41313.985046296293</v>
      </c>
    </row>
    <row r="1942" spans="1:17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s="8">
        <f t="shared" si="90"/>
        <v>461</v>
      </c>
      <c r="G1942" t="s">
        <v>8218</v>
      </c>
      <c r="H1942" t="s">
        <v>8223</v>
      </c>
      <c r="I1942" t="s">
        <v>8245</v>
      </c>
      <c r="J1942">
        <v>1308110340</v>
      </c>
      <c r="K1942">
        <v>1304770233</v>
      </c>
      <c r="L1942" t="b">
        <v>0</v>
      </c>
      <c r="M1942">
        <v>31</v>
      </c>
      <c r="N1942" t="b">
        <v>1</v>
      </c>
      <c r="O1942" t="s">
        <v>8277</v>
      </c>
      <c r="P1942">
        <f t="shared" si="91"/>
        <v>2011</v>
      </c>
      <c r="Q1942" s="11">
        <f t="shared" si="92"/>
        <v>40670.507326388892</v>
      </c>
    </row>
    <row r="1943" spans="1:17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s="8">
        <f t="shared" si="90"/>
        <v>65295.890000000014</v>
      </c>
      <c r="G1943" t="s">
        <v>8218</v>
      </c>
      <c r="H1943" t="s">
        <v>8223</v>
      </c>
      <c r="I1943" t="s">
        <v>8245</v>
      </c>
      <c r="J1943">
        <v>1400137131</v>
      </c>
      <c r="K1943">
        <v>1397545131</v>
      </c>
      <c r="L1943" t="b">
        <v>1</v>
      </c>
      <c r="M1943">
        <v>4883</v>
      </c>
      <c r="N1943" t="b">
        <v>1</v>
      </c>
      <c r="O1943" t="s">
        <v>8293</v>
      </c>
      <c r="P1943">
        <f t="shared" si="91"/>
        <v>2014</v>
      </c>
      <c r="Q1943" s="11">
        <f t="shared" si="92"/>
        <v>41744.290868055556</v>
      </c>
    </row>
    <row r="1944" spans="1:17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s="8">
        <f t="shared" si="90"/>
        <v>2306.42</v>
      </c>
      <c r="G1944" t="s">
        <v>8218</v>
      </c>
      <c r="H1944" t="s">
        <v>8223</v>
      </c>
      <c r="I1944" t="s">
        <v>8245</v>
      </c>
      <c r="J1944">
        <v>1309809140</v>
      </c>
      <c r="K1944">
        <v>1302033140</v>
      </c>
      <c r="L1944" t="b">
        <v>1</v>
      </c>
      <c r="M1944">
        <v>95</v>
      </c>
      <c r="N1944" t="b">
        <v>1</v>
      </c>
      <c r="O1944" t="s">
        <v>8293</v>
      </c>
      <c r="P1944">
        <f t="shared" si="91"/>
        <v>2011</v>
      </c>
      <c r="Q1944" s="11">
        <f t="shared" si="92"/>
        <v>40638.828009259261</v>
      </c>
    </row>
    <row r="1945" spans="1:17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s="8">
        <f t="shared" si="90"/>
        <v>160525</v>
      </c>
      <c r="G1945" t="s">
        <v>8218</v>
      </c>
      <c r="H1945" t="s">
        <v>8223</v>
      </c>
      <c r="I1945" t="s">
        <v>8245</v>
      </c>
      <c r="J1945">
        <v>1470896916</v>
      </c>
      <c r="K1945">
        <v>1467008916</v>
      </c>
      <c r="L1945" t="b">
        <v>1</v>
      </c>
      <c r="M1945">
        <v>2478</v>
      </c>
      <c r="N1945" t="b">
        <v>1</v>
      </c>
      <c r="O1945" t="s">
        <v>8293</v>
      </c>
      <c r="P1945">
        <f t="shared" si="91"/>
        <v>2016</v>
      </c>
      <c r="Q1945" s="11">
        <f t="shared" si="92"/>
        <v>42548.269861111112</v>
      </c>
    </row>
    <row r="1946" spans="1:17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s="8">
        <f t="shared" si="90"/>
        <v>275222.2</v>
      </c>
      <c r="G1946" t="s">
        <v>8218</v>
      </c>
      <c r="H1946" t="s">
        <v>8223</v>
      </c>
      <c r="I1946" t="s">
        <v>8245</v>
      </c>
      <c r="J1946">
        <v>1398952890</v>
      </c>
      <c r="K1946">
        <v>1396360890</v>
      </c>
      <c r="L1946" t="b">
        <v>1</v>
      </c>
      <c r="M1946">
        <v>1789</v>
      </c>
      <c r="N1946" t="b">
        <v>1</v>
      </c>
      <c r="O1946" t="s">
        <v>8293</v>
      </c>
      <c r="P1946">
        <f t="shared" si="91"/>
        <v>2014</v>
      </c>
      <c r="Q1946" s="11">
        <f t="shared" si="92"/>
        <v>41730.584374999999</v>
      </c>
    </row>
    <row r="1947" spans="1:17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s="8">
        <f t="shared" si="90"/>
        <v>248018</v>
      </c>
      <c r="G1947" t="s">
        <v>8218</v>
      </c>
      <c r="H1947" t="s">
        <v>8226</v>
      </c>
      <c r="I1947" t="s">
        <v>8248</v>
      </c>
      <c r="J1947">
        <v>1436680958</v>
      </c>
      <c r="K1947">
        <v>1433224958</v>
      </c>
      <c r="L1947" t="b">
        <v>1</v>
      </c>
      <c r="M1947">
        <v>680</v>
      </c>
      <c r="N1947" t="b">
        <v>1</v>
      </c>
      <c r="O1947" t="s">
        <v>8293</v>
      </c>
      <c r="P1947">
        <f t="shared" si="91"/>
        <v>2015</v>
      </c>
      <c r="Q1947" s="11">
        <f t="shared" si="92"/>
        <v>42157.251828703709</v>
      </c>
    </row>
    <row r="1948" spans="1:17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s="8">
        <f t="shared" si="90"/>
        <v>3731</v>
      </c>
      <c r="G1948" t="s">
        <v>8218</v>
      </c>
      <c r="H1948" t="s">
        <v>8223</v>
      </c>
      <c r="I1948" t="s">
        <v>8245</v>
      </c>
      <c r="J1948">
        <v>1397961361</v>
      </c>
      <c r="K1948">
        <v>1392780961</v>
      </c>
      <c r="L1948" t="b">
        <v>1</v>
      </c>
      <c r="M1948">
        <v>70</v>
      </c>
      <c r="N1948" t="b">
        <v>1</v>
      </c>
      <c r="O1948" t="s">
        <v>8293</v>
      </c>
      <c r="P1948">
        <f t="shared" si="91"/>
        <v>2014</v>
      </c>
      <c r="Q1948" s="11">
        <f t="shared" si="92"/>
        <v>41689.150011574071</v>
      </c>
    </row>
    <row r="1949" spans="1:17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s="8">
        <f t="shared" si="90"/>
        <v>5.07000000000005</v>
      </c>
      <c r="G1949" t="s">
        <v>8218</v>
      </c>
      <c r="H1949" t="s">
        <v>8223</v>
      </c>
      <c r="I1949" t="s">
        <v>8245</v>
      </c>
      <c r="J1949">
        <v>1258955940</v>
      </c>
      <c r="K1949">
        <v>1255730520</v>
      </c>
      <c r="L1949" t="b">
        <v>1</v>
      </c>
      <c r="M1949">
        <v>23</v>
      </c>
      <c r="N1949" t="b">
        <v>1</v>
      </c>
      <c r="O1949" t="s">
        <v>8293</v>
      </c>
      <c r="P1949">
        <f t="shared" si="91"/>
        <v>2009</v>
      </c>
      <c r="Q1949" s="11">
        <f t="shared" si="92"/>
        <v>40102.918055555558</v>
      </c>
    </row>
    <row r="1950" spans="1:17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s="8">
        <f t="shared" si="90"/>
        <v>700211</v>
      </c>
      <c r="G1950" t="s">
        <v>8218</v>
      </c>
      <c r="H1950" t="s">
        <v>8223</v>
      </c>
      <c r="I1950" t="s">
        <v>8245</v>
      </c>
      <c r="J1950">
        <v>1465232520</v>
      </c>
      <c r="K1950">
        <v>1460557809</v>
      </c>
      <c r="L1950" t="b">
        <v>1</v>
      </c>
      <c r="M1950">
        <v>4245</v>
      </c>
      <c r="N1950" t="b">
        <v>1</v>
      </c>
      <c r="O1950" t="s">
        <v>8293</v>
      </c>
      <c r="P1950">
        <f t="shared" si="91"/>
        <v>2016</v>
      </c>
      <c r="Q1950" s="11">
        <f t="shared" si="92"/>
        <v>42473.604270833333</v>
      </c>
    </row>
    <row r="1951" spans="1:17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s="8">
        <f t="shared" si="90"/>
        <v>3001.3000000000029</v>
      </c>
      <c r="G1951" t="s">
        <v>8218</v>
      </c>
      <c r="H1951" t="s">
        <v>8224</v>
      </c>
      <c r="I1951" t="s">
        <v>8246</v>
      </c>
      <c r="J1951">
        <v>1404986951</v>
      </c>
      <c r="K1951">
        <v>1402394951</v>
      </c>
      <c r="L1951" t="b">
        <v>1</v>
      </c>
      <c r="M1951">
        <v>943</v>
      </c>
      <c r="N1951" t="b">
        <v>1</v>
      </c>
      <c r="O1951" t="s">
        <v>8293</v>
      </c>
      <c r="P1951">
        <f t="shared" si="91"/>
        <v>2014</v>
      </c>
      <c r="Q1951" s="11">
        <f t="shared" si="92"/>
        <v>41800.423043981478</v>
      </c>
    </row>
    <row r="1952" spans="1:17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s="8">
        <f t="shared" si="90"/>
        <v>48248.960000000006</v>
      </c>
      <c r="G1952" t="s">
        <v>8218</v>
      </c>
      <c r="H1952" t="s">
        <v>8223</v>
      </c>
      <c r="I1952" t="s">
        <v>8245</v>
      </c>
      <c r="J1952">
        <v>1303446073</v>
      </c>
      <c r="K1952">
        <v>1300767673</v>
      </c>
      <c r="L1952" t="b">
        <v>1</v>
      </c>
      <c r="M1952">
        <v>1876</v>
      </c>
      <c r="N1952" t="b">
        <v>1</v>
      </c>
      <c r="O1952" t="s">
        <v>8293</v>
      </c>
      <c r="P1952">
        <f t="shared" si="91"/>
        <v>2011</v>
      </c>
      <c r="Q1952" s="11">
        <f t="shared" si="92"/>
        <v>40624.181400462963</v>
      </c>
    </row>
    <row r="1953" spans="1:17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s="8">
        <f t="shared" si="90"/>
        <v>56222</v>
      </c>
      <c r="G1953" t="s">
        <v>8218</v>
      </c>
      <c r="H1953" t="s">
        <v>8223</v>
      </c>
      <c r="I1953" t="s">
        <v>8245</v>
      </c>
      <c r="J1953">
        <v>1478516737</v>
      </c>
      <c r="K1953">
        <v>1475921137</v>
      </c>
      <c r="L1953" t="b">
        <v>1</v>
      </c>
      <c r="M1953">
        <v>834</v>
      </c>
      <c r="N1953" t="b">
        <v>1</v>
      </c>
      <c r="O1953" t="s">
        <v>8293</v>
      </c>
      <c r="P1953">
        <f t="shared" si="91"/>
        <v>2016</v>
      </c>
      <c r="Q1953" s="11">
        <f t="shared" si="92"/>
        <v>42651.420567129629</v>
      </c>
    </row>
    <row r="1954" spans="1:17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s="8">
        <f t="shared" si="90"/>
        <v>34465.33</v>
      </c>
      <c r="G1954" t="s">
        <v>8218</v>
      </c>
      <c r="H1954" t="s">
        <v>8228</v>
      </c>
      <c r="I1954" t="s">
        <v>8250</v>
      </c>
      <c r="J1954">
        <v>1381934015</v>
      </c>
      <c r="K1954">
        <v>1378737215</v>
      </c>
      <c r="L1954" t="b">
        <v>1</v>
      </c>
      <c r="M1954">
        <v>682</v>
      </c>
      <c r="N1954" t="b">
        <v>1</v>
      </c>
      <c r="O1954" t="s">
        <v>8293</v>
      </c>
      <c r="P1954">
        <f t="shared" si="91"/>
        <v>2013</v>
      </c>
      <c r="Q1954" s="11">
        <f t="shared" si="92"/>
        <v>41526.60665509259</v>
      </c>
    </row>
    <row r="1955" spans="1:17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s="8">
        <f t="shared" si="90"/>
        <v>18892</v>
      </c>
      <c r="G1955" t="s">
        <v>8218</v>
      </c>
      <c r="H1955" t="s">
        <v>8223</v>
      </c>
      <c r="I1955" t="s">
        <v>8245</v>
      </c>
      <c r="J1955">
        <v>1330657200</v>
      </c>
      <c r="K1955">
        <v>1328158065</v>
      </c>
      <c r="L1955" t="b">
        <v>1</v>
      </c>
      <c r="M1955">
        <v>147</v>
      </c>
      <c r="N1955" t="b">
        <v>1</v>
      </c>
      <c r="O1955" t="s">
        <v>8293</v>
      </c>
      <c r="P1955">
        <f t="shared" si="91"/>
        <v>2012</v>
      </c>
      <c r="Q1955" s="11">
        <f t="shared" si="92"/>
        <v>40941.199826388889</v>
      </c>
    </row>
    <row r="1956" spans="1:17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s="8">
        <f t="shared" si="90"/>
        <v>299474</v>
      </c>
      <c r="G1956" t="s">
        <v>8218</v>
      </c>
      <c r="H1956" t="s">
        <v>8223</v>
      </c>
      <c r="I1956" t="s">
        <v>8245</v>
      </c>
      <c r="J1956">
        <v>1457758800</v>
      </c>
      <c r="K1956">
        <v>1453730176</v>
      </c>
      <c r="L1956" t="b">
        <v>1</v>
      </c>
      <c r="M1956">
        <v>415</v>
      </c>
      <c r="N1956" t="b">
        <v>1</v>
      </c>
      <c r="O1956" t="s">
        <v>8293</v>
      </c>
      <c r="P1956">
        <f t="shared" si="91"/>
        <v>2016</v>
      </c>
      <c r="Q1956" s="11">
        <f t="shared" si="92"/>
        <v>42394.580740740741</v>
      </c>
    </row>
    <row r="1957" spans="1:17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s="8">
        <f t="shared" si="90"/>
        <v>125410.01999999999</v>
      </c>
      <c r="G1957" t="s">
        <v>8218</v>
      </c>
      <c r="H1957" t="s">
        <v>8223</v>
      </c>
      <c r="I1957" t="s">
        <v>8245</v>
      </c>
      <c r="J1957">
        <v>1337799600</v>
      </c>
      <c r="K1957">
        <v>1334989881</v>
      </c>
      <c r="L1957" t="b">
        <v>1</v>
      </c>
      <c r="M1957">
        <v>290</v>
      </c>
      <c r="N1957" t="b">
        <v>1</v>
      </c>
      <c r="O1957" t="s">
        <v>8293</v>
      </c>
      <c r="P1957">
        <f t="shared" si="91"/>
        <v>2012</v>
      </c>
      <c r="Q1957" s="11">
        <f t="shared" si="92"/>
        <v>41020.271770833337</v>
      </c>
    </row>
    <row r="1958" spans="1:17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s="8">
        <f t="shared" si="90"/>
        <v>116420</v>
      </c>
      <c r="G1958" t="s">
        <v>8218</v>
      </c>
      <c r="H1958" t="s">
        <v>8223</v>
      </c>
      <c r="I1958" t="s">
        <v>8245</v>
      </c>
      <c r="J1958">
        <v>1429391405</v>
      </c>
      <c r="K1958">
        <v>1425507005</v>
      </c>
      <c r="L1958" t="b">
        <v>1</v>
      </c>
      <c r="M1958">
        <v>365</v>
      </c>
      <c r="N1958" t="b">
        <v>1</v>
      </c>
      <c r="O1958" t="s">
        <v>8293</v>
      </c>
      <c r="P1958">
        <f t="shared" si="91"/>
        <v>2015</v>
      </c>
      <c r="Q1958" s="11">
        <f t="shared" si="92"/>
        <v>42067.923668981486</v>
      </c>
    </row>
    <row r="1959" spans="1:17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s="8">
        <f t="shared" si="90"/>
        <v>20251.410000000003</v>
      </c>
      <c r="G1959" t="s">
        <v>8218</v>
      </c>
      <c r="H1959" t="s">
        <v>8223</v>
      </c>
      <c r="I1959" t="s">
        <v>8245</v>
      </c>
      <c r="J1959">
        <v>1351304513</v>
      </c>
      <c r="K1959">
        <v>1348712513</v>
      </c>
      <c r="L1959" t="b">
        <v>1</v>
      </c>
      <c r="M1959">
        <v>660</v>
      </c>
      <c r="N1959" t="b">
        <v>1</v>
      </c>
      <c r="O1959" t="s">
        <v>8293</v>
      </c>
      <c r="P1959">
        <f t="shared" si="91"/>
        <v>2012</v>
      </c>
      <c r="Q1959" s="11">
        <f t="shared" si="92"/>
        <v>41179.098530092589</v>
      </c>
    </row>
    <row r="1960" spans="1:17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s="8">
        <f t="shared" si="90"/>
        <v>93490.02</v>
      </c>
      <c r="G1960" t="s">
        <v>8218</v>
      </c>
      <c r="H1960" t="s">
        <v>8223</v>
      </c>
      <c r="I1960" t="s">
        <v>8245</v>
      </c>
      <c r="J1960">
        <v>1364078561</v>
      </c>
      <c r="K1960">
        <v>1361490161</v>
      </c>
      <c r="L1960" t="b">
        <v>1</v>
      </c>
      <c r="M1960">
        <v>1356</v>
      </c>
      <c r="N1960" t="b">
        <v>1</v>
      </c>
      <c r="O1960" t="s">
        <v>8293</v>
      </c>
      <c r="P1960">
        <f t="shared" si="91"/>
        <v>2013</v>
      </c>
      <c r="Q1960" s="11">
        <f t="shared" si="92"/>
        <v>41326.987974537034</v>
      </c>
    </row>
    <row r="1961" spans="1:17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s="8">
        <f t="shared" si="90"/>
        <v>5673.4400000000005</v>
      </c>
      <c r="G1961" t="s">
        <v>8218</v>
      </c>
      <c r="H1961" t="s">
        <v>8223</v>
      </c>
      <c r="I1961" t="s">
        <v>8245</v>
      </c>
      <c r="J1961">
        <v>1412121600</v>
      </c>
      <c r="K1961">
        <v>1408565860</v>
      </c>
      <c r="L1961" t="b">
        <v>1</v>
      </c>
      <c r="M1961">
        <v>424</v>
      </c>
      <c r="N1961" t="b">
        <v>1</v>
      </c>
      <c r="O1961" t="s">
        <v>8293</v>
      </c>
      <c r="P1961">
        <f t="shared" si="91"/>
        <v>2014</v>
      </c>
      <c r="Q1961" s="11">
        <f t="shared" si="92"/>
        <v>41871.845601851855</v>
      </c>
    </row>
    <row r="1962" spans="1:17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s="8">
        <f t="shared" si="90"/>
        <v>12532</v>
      </c>
      <c r="G1962" t="s">
        <v>8218</v>
      </c>
      <c r="H1962" t="s">
        <v>8234</v>
      </c>
      <c r="I1962" t="s">
        <v>8254</v>
      </c>
      <c r="J1962">
        <v>1419151341</v>
      </c>
      <c r="K1962">
        <v>1416559341</v>
      </c>
      <c r="L1962" t="b">
        <v>1</v>
      </c>
      <c r="M1962">
        <v>33</v>
      </c>
      <c r="N1962" t="b">
        <v>1</v>
      </c>
      <c r="O1962" t="s">
        <v>8293</v>
      </c>
      <c r="P1962">
        <f t="shared" si="91"/>
        <v>2014</v>
      </c>
      <c r="Q1962" s="11">
        <f t="shared" si="92"/>
        <v>41964.362743055557</v>
      </c>
    </row>
    <row r="1963" spans="1:17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s="8">
        <f t="shared" si="90"/>
        <v>100538.12</v>
      </c>
      <c r="G1963" t="s">
        <v>8218</v>
      </c>
      <c r="H1963" t="s">
        <v>8223</v>
      </c>
      <c r="I1963" t="s">
        <v>8245</v>
      </c>
      <c r="J1963">
        <v>1349495940</v>
      </c>
      <c r="K1963">
        <v>1346042417</v>
      </c>
      <c r="L1963" t="b">
        <v>1</v>
      </c>
      <c r="M1963">
        <v>1633</v>
      </c>
      <c r="N1963" t="b">
        <v>1</v>
      </c>
      <c r="O1963" t="s">
        <v>8293</v>
      </c>
      <c r="P1963">
        <f t="shared" si="91"/>
        <v>2012</v>
      </c>
      <c r="Q1963" s="11">
        <f t="shared" si="92"/>
        <v>41148.194641203707</v>
      </c>
    </row>
    <row r="1964" spans="1:17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s="8">
        <f t="shared" si="90"/>
        <v>9292.5</v>
      </c>
      <c r="G1964" t="s">
        <v>8218</v>
      </c>
      <c r="H1964" t="s">
        <v>8223</v>
      </c>
      <c r="I1964" t="s">
        <v>8245</v>
      </c>
      <c r="J1964">
        <v>1400006636</v>
      </c>
      <c r="K1964">
        <v>1397414636</v>
      </c>
      <c r="L1964" t="b">
        <v>1</v>
      </c>
      <c r="M1964">
        <v>306</v>
      </c>
      <c r="N1964" t="b">
        <v>1</v>
      </c>
      <c r="O1964" t="s">
        <v>8293</v>
      </c>
      <c r="P1964">
        <f t="shared" si="91"/>
        <v>2014</v>
      </c>
      <c r="Q1964" s="11">
        <f t="shared" si="92"/>
        <v>41742.780509259261</v>
      </c>
    </row>
    <row r="1965" spans="1:17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s="8">
        <f t="shared" si="90"/>
        <v>5108</v>
      </c>
      <c r="G1965" t="s">
        <v>8218</v>
      </c>
      <c r="H1965" t="s">
        <v>8224</v>
      </c>
      <c r="I1965" t="s">
        <v>8246</v>
      </c>
      <c r="J1965">
        <v>1410862734</v>
      </c>
      <c r="K1965">
        <v>1407838734</v>
      </c>
      <c r="L1965" t="b">
        <v>1</v>
      </c>
      <c r="M1965">
        <v>205</v>
      </c>
      <c r="N1965" t="b">
        <v>1</v>
      </c>
      <c r="O1965" t="s">
        <v>8293</v>
      </c>
      <c r="P1965">
        <f t="shared" si="91"/>
        <v>2014</v>
      </c>
      <c r="Q1965" s="11">
        <f t="shared" si="92"/>
        <v>41863.429791666669</v>
      </c>
    </row>
    <row r="1966" spans="1:17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s="8">
        <f t="shared" si="90"/>
        <v>142343.12</v>
      </c>
      <c r="G1966" t="s">
        <v>8218</v>
      </c>
      <c r="H1966" t="s">
        <v>8236</v>
      </c>
      <c r="I1966" t="s">
        <v>8248</v>
      </c>
      <c r="J1966">
        <v>1461306772</v>
      </c>
      <c r="K1966">
        <v>1458714772</v>
      </c>
      <c r="L1966" t="b">
        <v>1</v>
      </c>
      <c r="M1966">
        <v>1281</v>
      </c>
      <c r="N1966" t="b">
        <v>1</v>
      </c>
      <c r="O1966" t="s">
        <v>8293</v>
      </c>
      <c r="P1966">
        <f t="shared" si="91"/>
        <v>2016</v>
      </c>
      <c r="Q1966" s="11">
        <f t="shared" si="92"/>
        <v>42452.272824074069</v>
      </c>
    </row>
    <row r="1967" spans="1:17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s="8">
        <f t="shared" si="90"/>
        <v>8114</v>
      </c>
      <c r="G1967" t="s">
        <v>8218</v>
      </c>
      <c r="H1967" t="s">
        <v>8223</v>
      </c>
      <c r="I1967" t="s">
        <v>8245</v>
      </c>
      <c r="J1967">
        <v>1326330000</v>
      </c>
      <c r="K1967">
        <v>1324433310</v>
      </c>
      <c r="L1967" t="b">
        <v>1</v>
      </c>
      <c r="M1967">
        <v>103</v>
      </c>
      <c r="N1967" t="b">
        <v>1</v>
      </c>
      <c r="O1967" t="s">
        <v>8293</v>
      </c>
      <c r="P1967">
        <f t="shared" si="91"/>
        <v>2011</v>
      </c>
      <c r="Q1967" s="11">
        <f t="shared" si="92"/>
        <v>40898.089236111111</v>
      </c>
    </row>
    <row r="1968" spans="1:17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s="8">
        <f t="shared" si="90"/>
        <v>106743.09</v>
      </c>
      <c r="G1968" t="s">
        <v>8218</v>
      </c>
      <c r="H1968" t="s">
        <v>8223</v>
      </c>
      <c r="I1968" t="s">
        <v>8245</v>
      </c>
      <c r="J1968">
        <v>1408021098</v>
      </c>
      <c r="K1968">
        <v>1405429098</v>
      </c>
      <c r="L1968" t="b">
        <v>1</v>
      </c>
      <c r="M1968">
        <v>1513</v>
      </c>
      <c r="N1968" t="b">
        <v>1</v>
      </c>
      <c r="O1968" t="s">
        <v>8293</v>
      </c>
      <c r="P1968">
        <f t="shared" si="91"/>
        <v>2014</v>
      </c>
      <c r="Q1968" s="11">
        <f t="shared" si="92"/>
        <v>41835.540486111109</v>
      </c>
    </row>
    <row r="1969" spans="1:17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s="8">
        <f t="shared" si="90"/>
        <v>54026</v>
      </c>
      <c r="G1969" t="s">
        <v>8218</v>
      </c>
      <c r="H1969" t="s">
        <v>8223</v>
      </c>
      <c r="I1969" t="s">
        <v>8245</v>
      </c>
      <c r="J1969">
        <v>1398959729</v>
      </c>
      <c r="K1969">
        <v>1396367729</v>
      </c>
      <c r="L1969" t="b">
        <v>1</v>
      </c>
      <c r="M1969">
        <v>405</v>
      </c>
      <c r="N1969" t="b">
        <v>1</v>
      </c>
      <c r="O1969" t="s">
        <v>8293</v>
      </c>
      <c r="P1969">
        <f t="shared" si="91"/>
        <v>2014</v>
      </c>
      <c r="Q1969" s="11">
        <f t="shared" si="92"/>
        <v>41730.663530092592</v>
      </c>
    </row>
    <row r="1970" spans="1:17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s="8">
        <f t="shared" si="90"/>
        <v>92483</v>
      </c>
      <c r="G1970" t="s">
        <v>8218</v>
      </c>
      <c r="H1970" t="s">
        <v>8223</v>
      </c>
      <c r="I1970" t="s">
        <v>8245</v>
      </c>
      <c r="J1970">
        <v>1480777515</v>
      </c>
      <c r="K1970">
        <v>1478095515</v>
      </c>
      <c r="L1970" t="b">
        <v>1</v>
      </c>
      <c r="M1970">
        <v>510</v>
      </c>
      <c r="N1970" t="b">
        <v>1</v>
      </c>
      <c r="O1970" t="s">
        <v>8293</v>
      </c>
      <c r="P1970">
        <f t="shared" si="91"/>
        <v>2016</v>
      </c>
      <c r="Q1970" s="11">
        <f t="shared" si="92"/>
        <v>42676.586979166663</v>
      </c>
    </row>
    <row r="1971" spans="1:17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s="8">
        <f t="shared" si="90"/>
        <v>95816</v>
      </c>
      <c r="G1971" t="s">
        <v>8218</v>
      </c>
      <c r="H1971" t="s">
        <v>8224</v>
      </c>
      <c r="I1971" t="s">
        <v>8246</v>
      </c>
      <c r="J1971">
        <v>1470423668</v>
      </c>
      <c r="K1971">
        <v>1467831668</v>
      </c>
      <c r="L1971" t="b">
        <v>1</v>
      </c>
      <c r="M1971">
        <v>1887</v>
      </c>
      <c r="N1971" t="b">
        <v>1</v>
      </c>
      <c r="O1971" t="s">
        <v>8293</v>
      </c>
      <c r="P1971">
        <f t="shared" si="91"/>
        <v>2016</v>
      </c>
      <c r="Q1971" s="11">
        <f t="shared" si="92"/>
        <v>42557.792453703703</v>
      </c>
    </row>
    <row r="1972" spans="1:17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s="8">
        <f t="shared" si="90"/>
        <v>51590</v>
      </c>
      <c r="G1972" t="s">
        <v>8218</v>
      </c>
      <c r="H1972" t="s">
        <v>8223</v>
      </c>
      <c r="I1972" t="s">
        <v>8245</v>
      </c>
      <c r="J1972">
        <v>1366429101</v>
      </c>
      <c r="K1972">
        <v>1361248701</v>
      </c>
      <c r="L1972" t="b">
        <v>1</v>
      </c>
      <c r="M1972">
        <v>701</v>
      </c>
      <c r="N1972" t="b">
        <v>1</v>
      </c>
      <c r="O1972" t="s">
        <v>8293</v>
      </c>
      <c r="P1972">
        <f t="shared" si="91"/>
        <v>2013</v>
      </c>
      <c r="Q1972" s="11">
        <f t="shared" si="92"/>
        <v>41324.193298611113</v>
      </c>
    </row>
    <row r="1973" spans="1:17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s="8">
        <f t="shared" si="90"/>
        <v>652110.87000000011</v>
      </c>
      <c r="G1973" t="s">
        <v>8218</v>
      </c>
      <c r="H1973" t="s">
        <v>8223</v>
      </c>
      <c r="I1973" t="s">
        <v>8245</v>
      </c>
      <c r="J1973">
        <v>1384488000</v>
      </c>
      <c r="K1973">
        <v>1381752061</v>
      </c>
      <c r="L1973" t="b">
        <v>1</v>
      </c>
      <c r="M1973">
        <v>3863</v>
      </c>
      <c r="N1973" t="b">
        <v>1</v>
      </c>
      <c r="O1973" t="s">
        <v>8293</v>
      </c>
      <c r="P1973">
        <f t="shared" si="91"/>
        <v>2013</v>
      </c>
      <c r="Q1973" s="11">
        <f t="shared" si="92"/>
        <v>41561.500706018516</v>
      </c>
    </row>
    <row r="1974" spans="1:17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s="8">
        <f t="shared" si="90"/>
        <v>14362</v>
      </c>
      <c r="G1974" t="s">
        <v>8218</v>
      </c>
      <c r="H1974" t="s">
        <v>8223</v>
      </c>
      <c r="I1974" t="s">
        <v>8245</v>
      </c>
      <c r="J1974">
        <v>1353201444</v>
      </c>
      <c r="K1974">
        <v>1350605844</v>
      </c>
      <c r="L1974" t="b">
        <v>1</v>
      </c>
      <c r="M1974">
        <v>238</v>
      </c>
      <c r="N1974" t="b">
        <v>1</v>
      </c>
      <c r="O1974" t="s">
        <v>8293</v>
      </c>
      <c r="P1974">
        <f t="shared" si="91"/>
        <v>2012</v>
      </c>
      <c r="Q1974" s="11">
        <f t="shared" si="92"/>
        <v>41201.012083333335</v>
      </c>
    </row>
    <row r="1975" spans="1:17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s="8">
        <f t="shared" si="90"/>
        <v>310525.01</v>
      </c>
      <c r="G1975" t="s">
        <v>8218</v>
      </c>
      <c r="H1975" t="s">
        <v>8223</v>
      </c>
      <c r="I1975" t="s">
        <v>8245</v>
      </c>
      <c r="J1975">
        <v>1470466800</v>
      </c>
      <c r="K1975">
        <v>1467134464</v>
      </c>
      <c r="L1975" t="b">
        <v>1</v>
      </c>
      <c r="M1975">
        <v>2051</v>
      </c>
      <c r="N1975" t="b">
        <v>1</v>
      </c>
      <c r="O1975" t="s">
        <v>8293</v>
      </c>
      <c r="P1975">
        <f t="shared" si="91"/>
        <v>2016</v>
      </c>
      <c r="Q1975" s="11">
        <f t="shared" si="92"/>
        <v>42549.722962962958</v>
      </c>
    </row>
    <row r="1976" spans="1:17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s="8">
        <f t="shared" si="90"/>
        <v>55099.199999999997</v>
      </c>
      <c r="G1976" t="s">
        <v>8218</v>
      </c>
      <c r="H1976" t="s">
        <v>8224</v>
      </c>
      <c r="I1976" t="s">
        <v>8246</v>
      </c>
      <c r="J1976">
        <v>1376899269</v>
      </c>
      <c r="K1976">
        <v>1371715269</v>
      </c>
      <c r="L1976" t="b">
        <v>1</v>
      </c>
      <c r="M1976">
        <v>402</v>
      </c>
      <c r="N1976" t="b">
        <v>1</v>
      </c>
      <c r="O1976" t="s">
        <v>8293</v>
      </c>
      <c r="P1976">
        <f t="shared" si="91"/>
        <v>2013</v>
      </c>
      <c r="Q1976" s="11">
        <f t="shared" si="92"/>
        <v>41445.334131944444</v>
      </c>
    </row>
    <row r="1977" spans="1:17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s="8">
        <f t="shared" si="90"/>
        <v>17393.339999999997</v>
      </c>
      <c r="G1977" t="s">
        <v>8218</v>
      </c>
      <c r="H1977" t="s">
        <v>8223</v>
      </c>
      <c r="I1977" t="s">
        <v>8245</v>
      </c>
      <c r="J1977">
        <v>1362938851</v>
      </c>
      <c r="K1977">
        <v>1360346851</v>
      </c>
      <c r="L1977" t="b">
        <v>1</v>
      </c>
      <c r="M1977">
        <v>253</v>
      </c>
      <c r="N1977" t="b">
        <v>1</v>
      </c>
      <c r="O1977" t="s">
        <v>8293</v>
      </c>
      <c r="P1977">
        <f t="shared" si="91"/>
        <v>2013</v>
      </c>
      <c r="Q1977" s="11">
        <f t="shared" si="92"/>
        <v>41313.755219907405</v>
      </c>
    </row>
    <row r="1978" spans="1:17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s="8">
        <f t="shared" si="90"/>
        <v>9864</v>
      </c>
      <c r="G1978" t="s">
        <v>8218</v>
      </c>
      <c r="H1978" t="s">
        <v>8224</v>
      </c>
      <c r="I1978" t="s">
        <v>8246</v>
      </c>
      <c r="J1978">
        <v>1373751325</v>
      </c>
      <c r="K1978">
        <v>1371159325</v>
      </c>
      <c r="L1978" t="b">
        <v>1</v>
      </c>
      <c r="M1978">
        <v>473</v>
      </c>
      <c r="N1978" t="b">
        <v>1</v>
      </c>
      <c r="O1978" t="s">
        <v>8293</v>
      </c>
      <c r="P1978">
        <f t="shared" si="91"/>
        <v>2013</v>
      </c>
      <c r="Q1978" s="11">
        <f t="shared" si="92"/>
        <v>41438.899594907409</v>
      </c>
    </row>
    <row r="1979" spans="1:17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s="8">
        <f t="shared" si="90"/>
        <v>151165</v>
      </c>
      <c r="G1979" t="s">
        <v>8218</v>
      </c>
      <c r="H1979" t="s">
        <v>8223</v>
      </c>
      <c r="I1979" t="s">
        <v>8245</v>
      </c>
      <c r="J1979">
        <v>1450511940</v>
      </c>
      <c r="K1979">
        <v>1446527540</v>
      </c>
      <c r="L1979" t="b">
        <v>1</v>
      </c>
      <c r="M1979">
        <v>821</v>
      </c>
      <c r="N1979" t="b">
        <v>1</v>
      </c>
      <c r="O1979" t="s">
        <v>8293</v>
      </c>
      <c r="P1979">
        <f t="shared" si="91"/>
        <v>2015</v>
      </c>
      <c r="Q1979" s="11">
        <f t="shared" si="92"/>
        <v>42311.216898148152</v>
      </c>
    </row>
    <row r="1980" spans="1:17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s="8">
        <f t="shared" si="90"/>
        <v>463422.57</v>
      </c>
      <c r="G1980" t="s">
        <v>8218</v>
      </c>
      <c r="H1980" t="s">
        <v>8223</v>
      </c>
      <c r="I1980" t="s">
        <v>8245</v>
      </c>
      <c r="J1980">
        <v>1339484400</v>
      </c>
      <c r="K1980">
        <v>1336627492</v>
      </c>
      <c r="L1980" t="b">
        <v>1</v>
      </c>
      <c r="M1980">
        <v>388</v>
      </c>
      <c r="N1980" t="b">
        <v>1</v>
      </c>
      <c r="O1980" t="s">
        <v>8293</v>
      </c>
      <c r="P1980">
        <f t="shared" si="91"/>
        <v>2012</v>
      </c>
      <c r="Q1980" s="11">
        <f t="shared" si="92"/>
        <v>41039.225601851853</v>
      </c>
    </row>
    <row r="1981" spans="1:17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s="8">
        <f t="shared" si="90"/>
        <v>29802.309999999998</v>
      </c>
      <c r="G1981" t="s">
        <v>8218</v>
      </c>
      <c r="H1981" t="s">
        <v>8223</v>
      </c>
      <c r="I1981" t="s">
        <v>8245</v>
      </c>
      <c r="J1981">
        <v>1447909140</v>
      </c>
      <c r="K1981">
        <v>1444734146</v>
      </c>
      <c r="L1981" t="b">
        <v>1</v>
      </c>
      <c r="M1981">
        <v>813</v>
      </c>
      <c r="N1981" t="b">
        <v>1</v>
      </c>
      <c r="O1981" t="s">
        <v>8293</v>
      </c>
      <c r="P1981">
        <f t="shared" si="91"/>
        <v>2015</v>
      </c>
      <c r="Q1981" s="11">
        <f t="shared" si="92"/>
        <v>42290.460023148145</v>
      </c>
    </row>
    <row r="1982" spans="1:17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s="8">
        <f t="shared" si="90"/>
        <v>127412.01000000001</v>
      </c>
      <c r="G1982" t="s">
        <v>8218</v>
      </c>
      <c r="H1982" t="s">
        <v>8235</v>
      </c>
      <c r="I1982" t="s">
        <v>8248</v>
      </c>
      <c r="J1982">
        <v>1459684862</v>
      </c>
      <c r="K1982">
        <v>1456232462</v>
      </c>
      <c r="L1982" t="b">
        <v>1</v>
      </c>
      <c r="M1982">
        <v>1945</v>
      </c>
      <c r="N1982" t="b">
        <v>1</v>
      </c>
      <c r="O1982" t="s">
        <v>8293</v>
      </c>
      <c r="P1982">
        <f t="shared" si="91"/>
        <v>2016</v>
      </c>
      <c r="Q1982" s="11">
        <f t="shared" si="92"/>
        <v>42423.542384259257</v>
      </c>
    </row>
    <row r="1983" spans="1:17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s="8">
        <f t="shared" si="90"/>
        <v>-7119</v>
      </c>
      <c r="G1983" t="s">
        <v>8220</v>
      </c>
      <c r="H1983" t="s">
        <v>8228</v>
      </c>
      <c r="I1983" t="s">
        <v>8250</v>
      </c>
      <c r="J1983">
        <v>1404926665</v>
      </c>
      <c r="K1983">
        <v>1402334665</v>
      </c>
      <c r="L1983" t="b">
        <v>0</v>
      </c>
      <c r="M1983">
        <v>12</v>
      </c>
      <c r="N1983" t="b">
        <v>0</v>
      </c>
      <c r="O1983" t="s">
        <v>8294</v>
      </c>
      <c r="P1983">
        <f t="shared" si="91"/>
        <v>2014</v>
      </c>
      <c r="Q1983" s="11">
        <f t="shared" si="92"/>
        <v>41799.725289351853</v>
      </c>
    </row>
    <row r="1984" spans="1:17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s="8">
        <f t="shared" si="90"/>
        <v>-180000</v>
      </c>
      <c r="G1984" t="s">
        <v>8220</v>
      </c>
      <c r="H1984" t="s">
        <v>8230</v>
      </c>
      <c r="I1984" t="s">
        <v>8251</v>
      </c>
      <c r="J1984">
        <v>1480863887</v>
      </c>
      <c r="K1984">
        <v>1478268287</v>
      </c>
      <c r="L1984" t="b">
        <v>0</v>
      </c>
      <c r="M1984">
        <v>0</v>
      </c>
      <c r="N1984" t="b">
        <v>0</v>
      </c>
      <c r="O1984" t="s">
        <v>8294</v>
      </c>
      <c r="P1984">
        <f t="shared" si="91"/>
        <v>2016</v>
      </c>
      <c r="Q1984" s="11">
        <f t="shared" si="92"/>
        <v>42678.586655092593</v>
      </c>
    </row>
    <row r="1985" spans="1:17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s="8">
        <f t="shared" si="90"/>
        <v>-31581</v>
      </c>
      <c r="G1985" t="s">
        <v>8220</v>
      </c>
      <c r="H1985" t="s">
        <v>8223</v>
      </c>
      <c r="I1985" t="s">
        <v>8245</v>
      </c>
      <c r="J1985">
        <v>1472799600</v>
      </c>
      <c r="K1985">
        <v>1470874618</v>
      </c>
      <c r="L1985" t="b">
        <v>0</v>
      </c>
      <c r="M1985">
        <v>16</v>
      </c>
      <c r="N1985" t="b">
        <v>0</v>
      </c>
      <c r="O1985" t="s">
        <v>8294</v>
      </c>
      <c r="P1985">
        <f t="shared" si="91"/>
        <v>2016</v>
      </c>
      <c r="Q1985" s="11">
        <f t="shared" si="92"/>
        <v>42593.011782407411</v>
      </c>
    </row>
    <row r="1986" spans="1:17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s="8">
        <f t="shared" si="90"/>
        <v>-11828</v>
      </c>
      <c r="G1986" t="s">
        <v>8220</v>
      </c>
      <c r="H1986" t="s">
        <v>8223</v>
      </c>
      <c r="I1986" t="s">
        <v>8245</v>
      </c>
      <c r="J1986">
        <v>1417377481</v>
      </c>
      <c r="K1986">
        <v>1412189881</v>
      </c>
      <c r="L1986" t="b">
        <v>0</v>
      </c>
      <c r="M1986">
        <v>7</v>
      </c>
      <c r="N1986" t="b">
        <v>0</v>
      </c>
      <c r="O1986" t="s">
        <v>8294</v>
      </c>
      <c r="P1986">
        <f t="shared" si="91"/>
        <v>2014</v>
      </c>
      <c r="Q1986" s="11">
        <f t="shared" si="92"/>
        <v>41913.790289351848</v>
      </c>
    </row>
    <row r="1987" spans="1:17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s="8">
        <f t="shared" ref="F1987:F2050" si="93">E1987-D1987</f>
        <v>-1549</v>
      </c>
      <c r="G1987" t="s">
        <v>8220</v>
      </c>
      <c r="H1987" t="s">
        <v>8224</v>
      </c>
      <c r="I1987" t="s">
        <v>8246</v>
      </c>
      <c r="J1987">
        <v>1470178800</v>
      </c>
      <c r="K1987">
        <v>1467650771</v>
      </c>
      <c r="L1987" t="b">
        <v>0</v>
      </c>
      <c r="M1987">
        <v>4</v>
      </c>
      <c r="N1987" t="b">
        <v>0</v>
      </c>
      <c r="O1987" t="s">
        <v>8294</v>
      </c>
      <c r="P1987">
        <f t="shared" ref="P1987:P2050" si="94">YEAR(Q1987)</f>
        <v>2016</v>
      </c>
      <c r="Q1987" s="11">
        <f t="shared" ref="Q1987:Q2050" si="95">(((K1987/60)/60)/24)+DATE(1970,1,1)</f>
        <v>42555.698738425926</v>
      </c>
    </row>
    <row r="1988" spans="1:17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s="8">
        <f t="shared" si="93"/>
        <v>-1999</v>
      </c>
      <c r="G1988" t="s">
        <v>8220</v>
      </c>
      <c r="H1988" t="s">
        <v>8224</v>
      </c>
      <c r="I1988" t="s">
        <v>8246</v>
      </c>
      <c r="J1988">
        <v>1457947483</v>
      </c>
      <c r="K1988">
        <v>1455359083</v>
      </c>
      <c r="L1988" t="b">
        <v>0</v>
      </c>
      <c r="M1988">
        <v>1</v>
      </c>
      <c r="N1988" t="b">
        <v>0</v>
      </c>
      <c r="O1988" t="s">
        <v>8294</v>
      </c>
      <c r="P1988">
        <f t="shared" si="94"/>
        <v>2016</v>
      </c>
      <c r="Q1988" s="11">
        <f t="shared" si="95"/>
        <v>42413.433831018512</v>
      </c>
    </row>
    <row r="1989" spans="1:17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s="8">
        <f t="shared" si="93"/>
        <v>-3164</v>
      </c>
      <c r="G1989" t="s">
        <v>8220</v>
      </c>
      <c r="H1989" t="s">
        <v>8224</v>
      </c>
      <c r="I1989" t="s">
        <v>8246</v>
      </c>
      <c r="J1989">
        <v>1425223276</v>
      </c>
      <c r="K1989">
        <v>1422631276</v>
      </c>
      <c r="L1989" t="b">
        <v>0</v>
      </c>
      <c r="M1989">
        <v>28</v>
      </c>
      <c r="N1989" t="b">
        <v>0</v>
      </c>
      <c r="O1989" t="s">
        <v>8294</v>
      </c>
      <c r="P1989">
        <f t="shared" si="94"/>
        <v>2015</v>
      </c>
      <c r="Q1989" s="11">
        <f t="shared" si="95"/>
        <v>42034.639768518522</v>
      </c>
    </row>
    <row r="1990" spans="1:17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s="8">
        <f t="shared" si="93"/>
        <v>-5975</v>
      </c>
      <c r="G1990" t="s">
        <v>8220</v>
      </c>
      <c r="H1990" t="s">
        <v>8223</v>
      </c>
      <c r="I1990" t="s">
        <v>8245</v>
      </c>
      <c r="J1990">
        <v>1440094742</v>
      </c>
      <c r="K1990">
        <v>1437502742</v>
      </c>
      <c r="L1990" t="b">
        <v>0</v>
      </c>
      <c r="M1990">
        <v>1</v>
      </c>
      <c r="N1990" t="b">
        <v>0</v>
      </c>
      <c r="O1990" t="s">
        <v>8294</v>
      </c>
      <c r="P1990">
        <f t="shared" si="94"/>
        <v>2015</v>
      </c>
      <c r="Q1990" s="11">
        <f t="shared" si="95"/>
        <v>42206.763217592597</v>
      </c>
    </row>
    <row r="1991" spans="1:17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s="8">
        <f t="shared" si="93"/>
        <v>-4950</v>
      </c>
      <c r="G1991" t="s">
        <v>8220</v>
      </c>
      <c r="H1991" t="s">
        <v>8223</v>
      </c>
      <c r="I1991" t="s">
        <v>8245</v>
      </c>
      <c r="J1991">
        <v>1481473208</v>
      </c>
      <c r="K1991">
        <v>1478881208</v>
      </c>
      <c r="L1991" t="b">
        <v>0</v>
      </c>
      <c r="M1991">
        <v>1</v>
      </c>
      <c r="N1991" t="b">
        <v>0</v>
      </c>
      <c r="O1991" t="s">
        <v>8294</v>
      </c>
      <c r="P1991">
        <f t="shared" si="94"/>
        <v>2016</v>
      </c>
      <c r="Q1991" s="11">
        <f t="shared" si="95"/>
        <v>42685.680648148147</v>
      </c>
    </row>
    <row r="1992" spans="1:17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s="8">
        <f t="shared" si="93"/>
        <v>-2491</v>
      </c>
      <c r="G1992" t="s">
        <v>8220</v>
      </c>
      <c r="H1992" t="s">
        <v>8223</v>
      </c>
      <c r="I1992" t="s">
        <v>8245</v>
      </c>
      <c r="J1992">
        <v>1455338532</v>
      </c>
      <c r="K1992">
        <v>1454042532</v>
      </c>
      <c r="L1992" t="b">
        <v>0</v>
      </c>
      <c r="M1992">
        <v>5</v>
      </c>
      <c r="N1992" t="b">
        <v>0</v>
      </c>
      <c r="O1992" t="s">
        <v>8294</v>
      </c>
      <c r="P1992">
        <f t="shared" si="94"/>
        <v>2016</v>
      </c>
      <c r="Q1992" s="11">
        <f t="shared" si="95"/>
        <v>42398.195972222224</v>
      </c>
    </row>
    <row r="1993" spans="1:17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s="8">
        <f t="shared" si="93"/>
        <v>-1860</v>
      </c>
      <c r="G1993" t="s">
        <v>8220</v>
      </c>
      <c r="H1993" t="s">
        <v>8223</v>
      </c>
      <c r="I1993" t="s">
        <v>8245</v>
      </c>
      <c r="J1993">
        <v>1435958786</v>
      </c>
      <c r="K1993">
        <v>1434144386</v>
      </c>
      <c r="L1993" t="b">
        <v>0</v>
      </c>
      <c r="M1993">
        <v>3</v>
      </c>
      <c r="N1993" t="b">
        <v>0</v>
      </c>
      <c r="O1993" t="s">
        <v>8294</v>
      </c>
      <c r="P1993">
        <f t="shared" si="94"/>
        <v>2015</v>
      </c>
      <c r="Q1993" s="11">
        <f t="shared" si="95"/>
        <v>42167.89335648148</v>
      </c>
    </row>
    <row r="1994" spans="1:17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s="8">
        <f t="shared" si="93"/>
        <v>-1498</v>
      </c>
      <c r="G1994" t="s">
        <v>8220</v>
      </c>
      <c r="H1994" t="s">
        <v>8223</v>
      </c>
      <c r="I1994" t="s">
        <v>8245</v>
      </c>
      <c r="J1994">
        <v>1424229991</v>
      </c>
      <c r="K1994">
        <v>1421637991</v>
      </c>
      <c r="L1994" t="b">
        <v>0</v>
      </c>
      <c r="M1994">
        <v>2</v>
      </c>
      <c r="N1994" t="b">
        <v>0</v>
      </c>
      <c r="O1994" t="s">
        <v>8294</v>
      </c>
      <c r="P1994">
        <f t="shared" si="94"/>
        <v>2015</v>
      </c>
      <c r="Q1994" s="11">
        <f t="shared" si="95"/>
        <v>42023.143414351856</v>
      </c>
    </row>
    <row r="1995" spans="1:17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s="8">
        <f t="shared" si="93"/>
        <v>-2000</v>
      </c>
      <c r="G1995" t="s">
        <v>8220</v>
      </c>
      <c r="H1995" t="s">
        <v>8224</v>
      </c>
      <c r="I1995" t="s">
        <v>8246</v>
      </c>
      <c r="J1995">
        <v>1450706837</v>
      </c>
      <c r="K1995">
        <v>1448114837</v>
      </c>
      <c r="L1995" t="b">
        <v>0</v>
      </c>
      <c r="M1995">
        <v>0</v>
      </c>
      <c r="N1995" t="b">
        <v>0</v>
      </c>
      <c r="O1995" t="s">
        <v>8294</v>
      </c>
      <c r="P1995">
        <f t="shared" si="94"/>
        <v>2015</v>
      </c>
      <c r="Q1995" s="11">
        <f t="shared" si="95"/>
        <v>42329.58839120371</v>
      </c>
    </row>
    <row r="1996" spans="1:17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s="8">
        <f t="shared" si="93"/>
        <v>-3200</v>
      </c>
      <c r="G1996" t="s">
        <v>8220</v>
      </c>
      <c r="H1996" t="s">
        <v>8223</v>
      </c>
      <c r="I1996" t="s">
        <v>8245</v>
      </c>
      <c r="J1996">
        <v>1481072942</v>
      </c>
      <c r="K1996">
        <v>1475885342</v>
      </c>
      <c r="L1996" t="b">
        <v>0</v>
      </c>
      <c r="M1996">
        <v>0</v>
      </c>
      <c r="N1996" t="b">
        <v>0</v>
      </c>
      <c r="O1996" t="s">
        <v>8294</v>
      </c>
      <c r="P1996">
        <f t="shared" si="94"/>
        <v>2016</v>
      </c>
      <c r="Q1996" s="11">
        <f t="shared" si="95"/>
        <v>42651.006273148145</v>
      </c>
    </row>
    <row r="1997" spans="1:17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s="8">
        <f t="shared" si="93"/>
        <v>-922</v>
      </c>
      <c r="G1997" t="s">
        <v>8220</v>
      </c>
      <c r="H1997" t="s">
        <v>8228</v>
      </c>
      <c r="I1997" t="s">
        <v>8250</v>
      </c>
      <c r="J1997">
        <v>1437082736</v>
      </c>
      <c r="K1997">
        <v>1435354736</v>
      </c>
      <c r="L1997" t="b">
        <v>0</v>
      </c>
      <c r="M1997">
        <v>3</v>
      </c>
      <c r="N1997" t="b">
        <v>0</v>
      </c>
      <c r="O1997" t="s">
        <v>8294</v>
      </c>
      <c r="P1997">
        <f t="shared" si="94"/>
        <v>2015</v>
      </c>
      <c r="Q1997" s="11">
        <f t="shared" si="95"/>
        <v>42181.902037037042</v>
      </c>
    </row>
    <row r="1998" spans="1:17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s="8">
        <f t="shared" si="93"/>
        <v>-133800</v>
      </c>
      <c r="G1998" t="s">
        <v>8220</v>
      </c>
      <c r="H1998" t="s">
        <v>8223</v>
      </c>
      <c r="I1998" t="s">
        <v>8245</v>
      </c>
      <c r="J1998">
        <v>1405021211</v>
      </c>
      <c r="K1998">
        <v>1402429211</v>
      </c>
      <c r="L1998" t="b">
        <v>0</v>
      </c>
      <c r="M1998">
        <v>0</v>
      </c>
      <c r="N1998" t="b">
        <v>0</v>
      </c>
      <c r="O1998" t="s">
        <v>8294</v>
      </c>
      <c r="P1998">
        <f t="shared" si="94"/>
        <v>2014</v>
      </c>
      <c r="Q1998" s="11">
        <f t="shared" si="95"/>
        <v>41800.819571759261</v>
      </c>
    </row>
    <row r="1999" spans="1:17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s="8">
        <f t="shared" si="93"/>
        <v>-6500</v>
      </c>
      <c r="G1999" t="s">
        <v>8220</v>
      </c>
      <c r="H1999" t="s">
        <v>8223</v>
      </c>
      <c r="I1999" t="s">
        <v>8245</v>
      </c>
      <c r="J1999">
        <v>1409091612</v>
      </c>
      <c r="K1999">
        <v>1406499612</v>
      </c>
      <c r="L1999" t="b">
        <v>0</v>
      </c>
      <c r="M1999">
        <v>0</v>
      </c>
      <c r="N1999" t="b">
        <v>0</v>
      </c>
      <c r="O1999" t="s">
        <v>8294</v>
      </c>
      <c r="P1999">
        <f t="shared" si="94"/>
        <v>2014</v>
      </c>
      <c r="Q1999" s="11">
        <f t="shared" si="95"/>
        <v>41847.930694444447</v>
      </c>
    </row>
    <row r="2000" spans="1:17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s="8">
        <f t="shared" si="93"/>
        <v>-1845</v>
      </c>
      <c r="G2000" t="s">
        <v>8220</v>
      </c>
      <c r="H2000" t="s">
        <v>8223</v>
      </c>
      <c r="I2000" t="s">
        <v>8245</v>
      </c>
      <c r="J2000">
        <v>1406861438</v>
      </c>
      <c r="K2000">
        <v>1402973438</v>
      </c>
      <c r="L2000" t="b">
        <v>0</v>
      </c>
      <c r="M2000">
        <v>3</v>
      </c>
      <c r="N2000" t="b">
        <v>0</v>
      </c>
      <c r="O2000" t="s">
        <v>8294</v>
      </c>
      <c r="P2000">
        <f t="shared" si="94"/>
        <v>2014</v>
      </c>
      <c r="Q2000" s="11">
        <f t="shared" si="95"/>
        <v>41807.118495370371</v>
      </c>
    </row>
    <row r="2001" spans="1:17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s="8">
        <f t="shared" si="93"/>
        <v>-30764</v>
      </c>
      <c r="G2001" t="s">
        <v>8220</v>
      </c>
      <c r="H2001" t="s">
        <v>8224</v>
      </c>
      <c r="I2001" t="s">
        <v>8246</v>
      </c>
      <c r="J2001">
        <v>1415882108</v>
      </c>
      <c r="K2001">
        <v>1413286508</v>
      </c>
      <c r="L2001" t="b">
        <v>0</v>
      </c>
      <c r="M2001">
        <v>7</v>
      </c>
      <c r="N2001" t="b">
        <v>0</v>
      </c>
      <c r="O2001" t="s">
        <v>8294</v>
      </c>
      <c r="P2001">
        <f t="shared" si="94"/>
        <v>2014</v>
      </c>
      <c r="Q2001" s="11">
        <f t="shared" si="95"/>
        <v>41926.482731481483</v>
      </c>
    </row>
    <row r="2002" spans="1:17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s="8">
        <f t="shared" si="93"/>
        <v>-4375</v>
      </c>
      <c r="G2002" t="s">
        <v>8220</v>
      </c>
      <c r="H2002" t="s">
        <v>8228</v>
      </c>
      <c r="I2002" t="s">
        <v>8250</v>
      </c>
      <c r="J2002">
        <v>1452120613</v>
      </c>
      <c r="K2002">
        <v>1449528613</v>
      </c>
      <c r="L2002" t="b">
        <v>0</v>
      </c>
      <c r="M2002">
        <v>25</v>
      </c>
      <c r="N2002" t="b">
        <v>0</v>
      </c>
      <c r="O2002" t="s">
        <v>8294</v>
      </c>
      <c r="P2002">
        <f t="shared" si="94"/>
        <v>2015</v>
      </c>
      <c r="Q2002" s="11">
        <f t="shared" si="95"/>
        <v>42345.951539351852</v>
      </c>
    </row>
    <row r="2003" spans="1:17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s="8">
        <f t="shared" si="93"/>
        <v>155171</v>
      </c>
      <c r="G2003" t="s">
        <v>8218</v>
      </c>
      <c r="H2003" t="s">
        <v>8235</v>
      </c>
      <c r="I2003" t="s">
        <v>8248</v>
      </c>
      <c r="J2003">
        <v>1434139200</v>
      </c>
      <c r="K2003">
        <v>1431406916</v>
      </c>
      <c r="L2003" t="b">
        <v>1</v>
      </c>
      <c r="M2003">
        <v>1637</v>
      </c>
      <c r="N2003" t="b">
        <v>1</v>
      </c>
      <c r="O2003" t="s">
        <v>8293</v>
      </c>
      <c r="P2003">
        <f t="shared" si="94"/>
        <v>2015</v>
      </c>
      <c r="Q2003" s="11">
        <f t="shared" si="95"/>
        <v>42136.209675925929</v>
      </c>
    </row>
    <row r="2004" spans="1:17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s="8">
        <f t="shared" si="93"/>
        <v>58397.11</v>
      </c>
      <c r="G2004" t="s">
        <v>8218</v>
      </c>
      <c r="H2004" t="s">
        <v>8223</v>
      </c>
      <c r="I2004" t="s">
        <v>8245</v>
      </c>
      <c r="J2004">
        <v>1485191143</v>
      </c>
      <c r="K2004">
        <v>1482599143</v>
      </c>
      <c r="L2004" t="b">
        <v>1</v>
      </c>
      <c r="M2004">
        <v>1375</v>
      </c>
      <c r="N2004" t="b">
        <v>1</v>
      </c>
      <c r="O2004" t="s">
        <v>8293</v>
      </c>
      <c r="P2004">
        <f t="shared" si="94"/>
        <v>2016</v>
      </c>
      <c r="Q2004" s="11">
        <f t="shared" si="95"/>
        <v>42728.71230324074</v>
      </c>
    </row>
    <row r="2005" spans="1:17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s="8">
        <f t="shared" si="93"/>
        <v>1060</v>
      </c>
      <c r="G2005" t="s">
        <v>8218</v>
      </c>
      <c r="H2005" t="s">
        <v>8223</v>
      </c>
      <c r="I2005" t="s">
        <v>8245</v>
      </c>
      <c r="J2005">
        <v>1278111600</v>
      </c>
      <c r="K2005">
        <v>1276830052</v>
      </c>
      <c r="L2005" t="b">
        <v>1</v>
      </c>
      <c r="M2005">
        <v>17</v>
      </c>
      <c r="N2005" t="b">
        <v>1</v>
      </c>
      <c r="O2005" t="s">
        <v>8293</v>
      </c>
      <c r="P2005">
        <f t="shared" si="94"/>
        <v>2010</v>
      </c>
      <c r="Q2005" s="11">
        <f t="shared" si="95"/>
        <v>40347.125601851854</v>
      </c>
    </row>
    <row r="2006" spans="1:17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s="8">
        <f t="shared" si="93"/>
        <v>67210.240000000005</v>
      </c>
      <c r="G2006" t="s">
        <v>8218</v>
      </c>
      <c r="H2006" t="s">
        <v>8223</v>
      </c>
      <c r="I2006" t="s">
        <v>8245</v>
      </c>
      <c r="J2006">
        <v>1405002663</v>
      </c>
      <c r="K2006">
        <v>1402410663</v>
      </c>
      <c r="L2006" t="b">
        <v>1</v>
      </c>
      <c r="M2006">
        <v>354</v>
      </c>
      <c r="N2006" t="b">
        <v>1</v>
      </c>
      <c r="O2006" t="s">
        <v>8293</v>
      </c>
      <c r="P2006">
        <f t="shared" si="94"/>
        <v>2014</v>
      </c>
      <c r="Q2006" s="11">
        <f t="shared" si="95"/>
        <v>41800.604895833334</v>
      </c>
    </row>
    <row r="2007" spans="1:17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s="8">
        <f t="shared" si="93"/>
        <v>7104.0299999999988</v>
      </c>
      <c r="G2007" t="s">
        <v>8218</v>
      </c>
      <c r="H2007" t="s">
        <v>8223</v>
      </c>
      <c r="I2007" t="s">
        <v>8245</v>
      </c>
      <c r="J2007">
        <v>1381895940</v>
      </c>
      <c r="K2007">
        <v>1379532618</v>
      </c>
      <c r="L2007" t="b">
        <v>1</v>
      </c>
      <c r="M2007">
        <v>191</v>
      </c>
      <c r="N2007" t="b">
        <v>1</v>
      </c>
      <c r="O2007" t="s">
        <v>8293</v>
      </c>
      <c r="P2007">
        <f t="shared" si="94"/>
        <v>2013</v>
      </c>
      <c r="Q2007" s="11">
        <f t="shared" si="95"/>
        <v>41535.812708333331</v>
      </c>
    </row>
    <row r="2008" spans="1:17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s="8">
        <f t="shared" si="93"/>
        <v>73920</v>
      </c>
      <c r="G2008" t="s">
        <v>8218</v>
      </c>
      <c r="H2008" t="s">
        <v>8223</v>
      </c>
      <c r="I2008" t="s">
        <v>8245</v>
      </c>
      <c r="J2008">
        <v>1417611645</v>
      </c>
      <c r="K2008">
        <v>1414584045</v>
      </c>
      <c r="L2008" t="b">
        <v>1</v>
      </c>
      <c r="M2008">
        <v>303</v>
      </c>
      <c r="N2008" t="b">
        <v>1</v>
      </c>
      <c r="O2008" t="s">
        <v>8293</v>
      </c>
      <c r="P2008">
        <f t="shared" si="94"/>
        <v>2014</v>
      </c>
      <c r="Q2008" s="11">
        <f t="shared" si="95"/>
        <v>41941.500520833331</v>
      </c>
    </row>
    <row r="2009" spans="1:17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s="8">
        <f t="shared" si="93"/>
        <v>1570.92</v>
      </c>
      <c r="G2009" t="s">
        <v>8218</v>
      </c>
      <c r="H2009" t="s">
        <v>8223</v>
      </c>
      <c r="I2009" t="s">
        <v>8245</v>
      </c>
      <c r="J2009">
        <v>1282622400</v>
      </c>
      <c r="K2009">
        <v>1276891586</v>
      </c>
      <c r="L2009" t="b">
        <v>1</v>
      </c>
      <c r="M2009">
        <v>137</v>
      </c>
      <c r="N2009" t="b">
        <v>1</v>
      </c>
      <c r="O2009" t="s">
        <v>8293</v>
      </c>
      <c r="P2009">
        <f t="shared" si="94"/>
        <v>2010</v>
      </c>
      <c r="Q2009" s="11">
        <f t="shared" si="95"/>
        <v>40347.837800925925</v>
      </c>
    </row>
    <row r="2010" spans="1:17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s="8">
        <f t="shared" si="93"/>
        <v>268.21000000000004</v>
      </c>
      <c r="G2010" t="s">
        <v>8218</v>
      </c>
      <c r="H2010" t="s">
        <v>8223</v>
      </c>
      <c r="I2010" t="s">
        <v>8245</v>
      </c>
      <c r="J2010">
        <v>1316442622</v>
      </c>
      <c r="K2010">
        <v>1312641022</v>
      </c>
      <c r="L2010" t="b">
        <v>1</v>
      </c>
      <c r="M2010">
        <v>41</v>
      </c>
      <c r="N2010" t="b">
        <v>1</v>
      </c>
      <c r="O2010" t="s">
        <v>8293</v>
      </c>
      <c r="P2010">
        <f t="shared" si="94"/>
        <v>2011</v>
      </c>
      <c r="Q2010" s="11">
        <f t="shared" si="95"/>
        <v>40761.604421296295</v>
      </c>
    </row>
    <row r="2011" spans="1:17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s="8">
        <f t="shared" si="93"/>
        <v>102579</v>
      </c>
      <c r="G2011" t="s">
        <v>8218</v>
      </c>
      <c r="H2011" t="s">
        <v>8235</v>
      </c>
      <c r="I2011" t="s">
        <v>8248</v>
      </c>
      <c r="J2011">
        <v>1479890743</v>
      </c>
      <c r="K2011">
        <v>1476776743</v>
      </c>
      <c r="L2011" t="b">
        <v>1</v>
      </c>
      <c r="M2011">
        <v>398</v>
      </c>
      <c r="N2011" t="b">
        <v>1</v>
      </c>
      <c r="O2011" t="s">
        <v>8293</v>
      </c>
      <c r="P2011">
        <f t="shared" si="94"/>
        <v>2016</v>
      </c>
      <c r="Q2011" s="11">
        <f t="shared" si="95"/>
        <v>42661.323414351849</v>
      </c>
    </row>
    <row r="2012" spans="1:17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s="8">
        <f t="shared" si="93"/>
        <v>66015.899999999994</v>
      </c>
      <c r="G2012" t="s">
        <v>8218</v>
      </c>
      <c r="H2012" t="s">
        <v>8223</v>
      </c>
      <c r="I2012" t="s">
        <v>8245</v>
      </c>
      <c r="J2012">
        <v>1471564491</v>
      </c>
      <c r="K2012">
        <v>1468972491</v>
      </c>
      <c r="L2012" t="b">
        <v>1</v>
      </c>
      <c r="M2012">
        <v>1737</v>
      </c>
      <c r="N2012" t="b">
        <v>1</v>
      </c>
      <c r="O2012" t="s">
        <v>8293</v>
      </c>
      <c r="P2012">
        <f t="shared" si="94"/>
        <v>2016</v>
      </c>
      <c r="Q2012" s="11">
        <f t="shared" si="95"/>
        <v>42570.996423611112</v>
      </c>
    </row>
    <row r="2013" spans="1:17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s="8">
        <f t="shared" si="93"/>
        <v>359782</v>
      </c>
      <c r="G2013" t="s">
        <v>8218</v>
      </c>
      <c r="H2013" t="s">
        <v>8238</v>
      </c>
      <c r="I2013" t="s">
        <v>8248</v>
      </c>
      <c r="J2013">
        <v>1452553200</v>
      </c>
      <c r="K2013">
        <v>1449650173</v>
      </c>
      <c r="L2013" t="b">
        <v>1</v>
      </c>
      <c r="M2013">
        <v>971</v>
      </c>
      <c r="N2013" t="b">
        <v>1</v>
      </c>
      <c r="O2013" t="s">
        <v>8293</v>
      </c>
      <c r="P2013">
        <f t="shared" si="94"/>
        <v>2015</v>
      </c>
      <c r="Q2013" s="11">
        <f t="shared" si="95"/>
        <v>42347.358483796299</v>
      </c>
    </row>
    <row r="2014" spans="1:17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s="8">
        <f t="shared" si="93"/>
        <v>6745</v>
      </c>
      <c r="G2014" t="s">
        <v>8218</v>
      </c>
      <c r="H2014" t="s">
        <v>8223</v>
      </c>
      <c r="I2014" t="s">
        <v>8245</v>
      </c>
      <c r="J2014">
        <v>1423165441</v>
      </c>
      <c r="K2014">
        <v>1420573441</v>
      </c>
      <c r="L2014" t="b">
        <v>1</v>
      </c>
      <c r="M2014">
        <v>183</v>
      </c>
      <c r="N2014" t="b">
        <v>1</v>
      </c>
      <c r="O2014" t="s">
        <v>8293</v>
      </c>
      <c r="P2014">
        <f t="shared" si="94"/>
        <v>2015</v>
      </c>
      <c r="Q2014" s="11">
        <f t="shared" si="95"/>
        <v>42010.822233796294</v>
      </c>
    </row>
    <row r="2015" spans="1:17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s="8">
        <f t="shared" si="93"/>
        <v>631862</v>
      </c>
      <c r="G2015" t="s">
        <v>8218</v>
      </c>
      <c r="H2015" t="s">
        <v>8223</v>
      </c>
      <c r="I2015" t="s">
        <v>8245</v>
      </c>
      <c r="J2015">
        <v>1468019014</v>
      </c>
      <c r="K2015">
        <v>1462835014</v>
      </c>
      <c r="L2015" t="b">
        <v>1</v>
      </c>
      <c r="M2015">
        <v>4562</v>
      </c>
      <c r="N2015" t="b">
        <v>1</v>
      </c>
      <c r="O2015" t="s">
        <v>8293</v>
      </c>
      <c r="P2015">
        <f t="shared" si="94"/>
        <v>2016</v>
      </c>
      <c r="Q2015" s="11">
        <f t="shared" si="95"/>
        <v>42499.960810185185</v>
      </c>
    </row>
    <row r="2016" spans="1:17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s="8">
        <f t="shared" si="93"/>
        <v>2314134.67</v>
      </c>
      <c r="G2016" t="s">
        <v>8218</v>
      </c>
      <c r="H2016" t="s">
        <v>8223</v>
      </c>
      <c r="I2016" t="s">
        <v>8245</v>
      </c>
      <c r="J2016">
        <v>1364184539</v>
      </c>
      <c r="K2016">
        <v>1361250539</v>
      </c>
      <c r="L2016" t="b">
        <v>1</v>
      </c>
      <c r="M2016">
        <v>26457</v>
      </c>
      <c r="N2016" t="b">
        <v>1</v>
      </c>
      <c r="O2016" t="s">
        <v>8293</v>
      </c>
      <c r="P2016">
        <f t="shared" si="94"/>
        <v>2013</v>
      </c>
      <c r="Q2016" s="11">
        <f t="shared" si="95"/>
        <v>41324.214571759258</v>
      </c>
    </row>
    <row r="2017" spans="1:17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s="8">
        <f t="shared" si="93"/>
        <v>936.01000000000022</v>
      </c>
      <c r="G2017" t="s">
        <v>8218</v>
      </c>
      <c r="H2017" t="s">
        <v>8223</v>
      </c>
      <c r="I2017" t="s">
        <v>8245</v>
      </c>
      <c r="J2017">
        <v>1315602163</v>
      </c>
      <c r="K2017">
        <v>1313010163</v>
      </c>
      <c r="L2017" t="b">
        <v>1</v>
      </c>
      <c r="M2017">
        <v>162</v>
      </c>
      <c r="N2017" t="b">
        <v>1</v>
      </c>
      <c r="O2017" t="s">
        <v>8293</v>
      </c>
      <c r="P2017">
        <f t="shared" si="94"/>
        <v>2011</v>
      </c>
      <c r="Q2017" s="11">
        <f t="shared" si="95"/>
        <v>40765.876886574071</v>
      </c>
    </row>
    <row r="2018" spans="1:17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s="8">
        <f t="shared" si="93"/>
        <v>82154.22</v>
      </c>
      <c r="G2018" t="s">
        <v>8218</v>
      </c>
      <c r="H2018" t="s">
        <v>8223</v>
      </c>
      <c r="I2018" t="s">
        <v>8245</v>
      </c>
      <c r="J2018">
        <v>1362863299</v>
      </c>
      <c r="K2018">
        <v>1360271299</v>
      </c>
      <c r="L2018" t="b">
        <v>1</v>
      </c>
      <c r="M2018">
        <v>479</v>
      </c>
      <c r="N2018" t="b">
        <v>1</v>
      </c>
      <c r="O2018" t="s">
        <v>8293</v>
      </c>
      <c r="P2018">
        <f t="shared" si="94"/>
        <v>2013</v>
      </c>
      <c r="Q2018" s="11">
        <f t="shared" si="95"/>
        <v>41312.88077546296</v>
      </c>
    </row>
    <row r="2019" spans="1:17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s="8">
        <f t="shared" si="93"/>
        <v>6275.5999999999985</v>
      </c>
      <c r="G2019" t="s">
        <v>8218</v>
      </c>
      <c r="H2019" t="s">
        <v>8223</v>
      </c>
      <c r="I2019" t="s">
        <v>8245</v>
      </c>
      <c r="J2019">
        <v>1332561600</v>
      </c>
      <c r="K2019">
        <v>1329873755</v>
      </c>
      <c r="L2019" t="b">
        <v>1</v>
      </c>
      <c r="M2019">
        <v>426</v>
      </c>
      <c r="N2019" t="b">
        <v>1</v>
      </c>
      <c r="O2019" t="s">
        <v>8293</v>
      </c>
      <c r="P2019">
        <f t="shared" si="94"/>
        <v>2012</v>
      </c>
      <c r="Q2019" s="11">
        <f t="shared" si="95"/>
        <v>40961.057349537034</v>
      </c>
    </row>
    <row r="2020" spans="1:17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s="8">
        <f t="shared" si="93"/>
        <v>1458.2299999999959</v>
      </c>
      <c r="G2020" t="s">
        <v>8218</v>
      </c>
      <c r="H2020" t="s">
        <v>8240</v>
      </c>
      <c r="I2020" t="s">
        <v>8248</v>
      </c>
      <c r="J2020">
        <v>1439455609</v>
      </c>
      <c r="K2020">
        <v>1436863609</v>
      </c>
      <c r="L2020" t="b">
        <v>1</v>
      </c>
      <c r="M2020">
        <v>450</v>
      </c>
      <c r="N2020" t="b">
        <v>1</v>
      </c>
      <c r="O2020" t="s">
        <v>8293</v>
      </c>
      <c r="P2020">
        <f t="shared" si="94"/>
        <v>2015</v>
      </c>
      <c r="Q2020" s="11">
        <f t="shared" si="95"/>
        <v>42199.365844907406</v>
      </c>
    </row>
    <row r="2021" spans="1:17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s="8">
        <f t="shared" si="93"/>
        <v>153963.9</v>
      </c>
      <c r="G2021" t="s">
        <v>8218</v>
      </c>
      <c r="H2021" t="s">
        <v>8223</v>
      </c>
      <c r="I2021" t="s">
        <v>8245</v>
      </c>
      <c r="J2021">
        <v>1474563621</v>
      </c>
      <c r="K2021">
        <v>1471971621</v>
      </c>
      <c r="L2021" t="b">
        <v>1</v>
      </c>
      <c r="M2021">
        <v>1780</v>
      </c>
      <c r="N2021" t="b">
        <v>1</v>
      </c>
      <c r="O2021" t="s">
        <v>8293</v>
      </c>
      <c r="P2021">
        <f t="shared" si="94"/>
        <v>2016</v>
      </c>
      <c r="Q2021" s="11">
        <f t="shared" si="95"/>
        <v>42605.70857638889</v>
      </c>
    </row>
    <row r="2022" spans="1:17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s="8">
        <f t="shared" si="93"/>
        <v>1385</v>
      </c>
      <c r="G2022" t="s">
        <v>8218</v>
      </c>
      <c r="H2022" t="s">
        <v>8223</v>
      </c>
      <c r="I2022" t="s">
        <v>8245</v>
      </c>
      <c r="J2022">
        <v>1400108640</v>
      </c>
      <c r="K2022">
        <v>1396923624</v>
      </c>
      <c r="L2022" t="b">
        <v>1</v>
      </c>
      <c r="M2022">
        <v>122</v>
      </c>
      <c r="N2022" t="b">
        <v>1</v>
      </c>
      <c r="O2022" t="s">
        <v>8293</v>
      </c>
      <c r="P2022">
        <f t="shared" si="94"/>
        <v>2014</v>
      </c>
      <c r="Q2022" s="11">
        <f t="shared" si="95"/>
        <v>41737.097499999996</v>
      </c>
    </row>
    <row r="2023" spans="1:17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s="8">
        <f t="shared" si="93"/>
        <v>9055</v>
      </c>
      <c r="G2023" t="s">
        <v>8218</v>
      </c>
      <c r="H2023" t="s">
        <v>8223</v>
      </c>
      <c r="I2023" t="s">
        <v>8245</v>
      </c>
      <c r="J2023">
        <v>1411522897</v>
      </c>
      <c r="K2023">
        <v>1407634897</v>
      </c>
      <c r="L2023" t="b">
        <v>1</v>
      </c>
      <c r="M2023">
        <v>95</v>
      </c>
      <c r="N2023" t="b">
        <v>1</v>
      </c>
      <c r="O2023" t="s">
        <v>8293</v>
      </c>
      <c r="P2023">
        <f t="shared" si="94"/>
        <v>2014</v>
      </c>
      <c r="Q2023" s="11">
        <f t="shared" si="95"/>
        <v>41861.070567129631</v>
      </c>
    </row>
    <row r="2024" spans="1:17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s="8">
        <f t="shared" si="93"/>
        <v>25137</v>
      </c>
      <c r="G2024" t="s">
        <v>8218</v>
      </c>
      <c r="H2024" t="s">
        <v>8223</v>
      </c>
      <c r="I2024" t="s">
        <v>8245</v>
      </c>
      <c r="J2024">
        <v>1465652372</v>
      </c>
      <c r="K2024">
        <v>1463060372</v>
      </c>
      <c r="L2024" t="b">
        <v>1</v>
      </c>
      <c r="M2024">
        <v>325</v>
      </c>
      <c r="N2024" t="b">
        <v>1</v>
      </c>
      <c r="O2024" t="s">
        <v>8293</v>
      </c>
      <c r="P2024">
        <f t="shared" si="94"/>
        <v>2016</v>
      </c>
      <c r="Q2024" s="11">
        <f t="shared" si="95"/>
        <v>42502.569120370375</v>
      </c>
    </row>
    <row r="2025" spans="1:17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s="8">
        <f t="shared" si="93"/>
        <v>61459</v>
      </c>
      <c r="G2025" t="s">
        <v>8218</v>
      </c>
      <c r="H2025" t="s">
        <v>8223</v>
      </c>
      <c r="I2025" t="s">
        <v>8245</v>
      </c>
      <c r="J2025">
        <v>1434017153</v>
      </c>
      <c r="K2025">
        <v>1431425153</v>
      </c>
      <c r="L2025" t="b">
        <v>1</v>
      </c>
      <c r="M2025">
        <v>353</v>
      </c>
      <c r="N2025" t="b">
        <v>1</v>
      </c>
      <c r="O2025" t="s">
        <v>8293</v>
      </c>
      <c r="P2025">
        <f t="shared" si="94"/>
        <v>2015</v>
      </c>
      <c r="Q2025" s="11">
        <f t="shared" si="95"/>
        <v>42136.420752314814</v>
      </c>
    </row>
    <row r="2026" spans="1:17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s="8">
        <f t="shared" si="93"/>
        <v>19414</v>
      </c>
      <c r="G2026" t="s">
        <v>8218</v>
      </c>
      <c r="H2026" t="s">
        <v>8223</v>
      </c>
      <c r="I2026" t="s">
        <v>8245</v>
      </c>
      <c r="J2026">
        <v>1344826800</v>
      </c>
      <c r="K2026">
        <v>1341875544</v>
      </c>
      <c r="L2026" t="b">
        <v>1</v>
      </c>
      <c r="M2026">
        <v>105</v>
      </c>
      <c r="N2026" t="b">
        <v>1</v>
      </c>
      <c r="O2026" t="s">
        <v>8293</v>
      </c>
      <c r="P2026">
        <f t="shared" si="94"/>
        <v>2012</v>
      </c>
      <c r="Q2026" s="11">
        <f t="shared" si="95"/>
        <v>41099.966944444444</v>
      </c>
    </row>
    <row r="2027" spans="1:17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s="8">
        <f t="shared" si="93"/>
        <v>80920</v>
      </c>
      <c r="G2027" t="s">
        <v>8218</v>
      </c>
      <c r="H2027" t="s">
        <v>8235</v>
      </c>
      <c r="I2027" t="s">
        <v>8248</v>
      </c>
      <c r="J2027">
        <v>1433996746</v>
      </c>
      <c r="K2027">
        <v>1431404746</v>
      </c>
      <c r="L2027" t="b">
        <v>1</v>
      </c>
      <c r="M2027">
        <v>729</v>
      </c>
      <c r="N2027" t="b">
        <v>1</v>
      </c>
      <c r="O2027" t="s">
        <v>8293</v>
      </c>
      <c r="P2027">
        <f t="shared" si="94"/>
        <v>2015</v>
      </c>
      <c r="Q2027" s="11">
        <f t="shared" si="95"/>
        <v>42136.184560185182</v>
      </c>
    </row>
    <row r="2028" spans="1:17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s="8">
        <f t="shared" si="93"/>
        <v>8370.7699999999968</v>
      </c>
      <c r="G2028" t="s">
        <v>8218</v>
      </c>
      <c r="H2028" t="s">
        <v>8223</v>
      </c>
      <c r="I2028" t="s">
        <v>8245</v>
      </c>
      <c r="J2028">
        <v>1398052740</v>
      </c>
      <c r="K2028">
        <v>1394127585</v>
      </c>
      <c r="L2028" t="b">
        <v>1</v>
      </c>
      <c r="M2028">
        <v>454</v>
      </c>
      <c r="N2028" t="b">
        <v>1</v>
      </c>
      <c r="O2028" t="s">
        <v>8293</v>
      </c>
      <c r="P2028">
        <f t="shared" si="94"/>
        <v>2014</v>
      </c>
      <c r="Q2028" s="11">
        <f t="shared" si="95"/>
        <v>41704.735937500001</v>
      </c>
    </row>
    <row r="2029" spans="1:17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s="8">
        <f t="shared" si="93"/>
        <v>20249</v>
      </c>
      <c r="G2029" t="s">
        <v>8218</v>
      </c>
      <c r="H2029" t="s">
        <v>8223</v>
      </c>
      <c r="I2029" t="s">
        <v>8245</v>
      </c>
      <c r="J2029">
        <v>1427740319</v>
      </c>
      <c r="K2029">
        <v>1423855919</v>
      </c>
      <c r="L2029" t="b">
        <v>1</v>
      </c>
      <c r="M2029">
        <v>539</v>
      </c>
      <c r="N2029" t="b">
        <v>1</v>
      </c>
      <c r="O2029" t="s">
        <v>8293</v>
      </c>
      <c r="P2029">
        <f t="shared" si="94"/>
        <v>2015</v>
      </c>
      <c r="Q2029" s="11">
        <f t="shared" si="95"/>
        <v>42048.813877314817</v>
      </c>
    </row>
    <row r="2030" spans="1:17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s="8">
        <f t="shared" si="93"/>
        <v>785</v>
      </c>
      <c r="G2030" t="s">
        <v>8218</v>
      </c>
      <c r="H2030" t="s">
        <v>8223</v>
      </c>
      <c r="I2030" t="s">
        <v>8245</v>
      </c>
      <c r="J2030">
        <v>1268690100</v>
      </c>
      <c r="K2030">
        <v>1265493806</v>
      </c>
      <c r="L2030" t="b">
        <v>1</v>
      </c>
      <c r="M2030">
        <v>79</v>
      </c>
      <c r="N2030" t="b">
        <v>1</v>
      </c>
      <c r="O2030" t="s">
        <v>8293</v>
      </c>
      <c r="P2030">
        <f t="shared" si="94"/>
        <v>2010</v>
      </c>
      <c r="Q2030" s="11">
        <f t="shared" si="95"/>
        <v>40215.919050925928</v>
      </c>
    </row>
    <row r="2031" spans="1:17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s="8">
        <f t="shared" si="93"/>
        <v>6530</v>
      </c>
      <c r="G2031" t="s">
        <v>8218</v>
      </c>
      <c r="H2031" t="s">
        <v>8223</v>
      </c>
      <c r="I2031" t="s">
        <v>8245</v>
      </c>
      <c r="J2031">
        <v>1409099481</v>
      </c>
      <c r="K2031">
        <v>1406507481</v>
      </c>
      <c r="L2031" t="b">
        <v>1</v>
      </c>
      <c r="M2031">
        <v>94</v>
      </c>
      <c r="N2031" t="b">
        <v>1</v>
      </c>
      <c r="O2031" t="s">
        <v>8293</v>
      </c>
      <c r="P2031">
        <f t="shared" si="94"/>
        <v>2014</v>
      </c>
      <c r="Q2031" s="11">
        <f t="shared" si="95"/>
        <v>41848.021770833337</v>
      </c>
    </row>
    <row r="2032" spans="1:17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s="8">
        <f t="shared" si="93"/>
        <v>41366</v>
      </c>
      <c r="G2032" t="s">
        <v>8218</v>
      </c>
      <c r="H2032" t="s">
        <v>8224</v>
      </c>
      <c r="I2032" t="s">
        <v>8246</v>
      </c>
      <c r="J2032">
        <v>1354233296</v>
      </c>
      <c r="K2032">
        <v>1351641296</v>
      </c>
      <c r="L2032" t="b">
        <v>1</v>
      </c>
      <c r="M2032">
        <v>625</v>
      </c>
      <c r="N2032" t="b">
        <v>1</v>
      </c>
      <c r="O2032" t="s">
        <v>8293</v>
      </c>
      <c r="P2032">
        <f t="shared" si="94"/>
        <v>2012</v>
      </c>
      <c r="Q2032" s="11">
        <f t="shared" si="95"/>
        <v>41212.996481481481</v>
      </c>
    </row>
    <row r="2033" spans="1:17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s="8">
        <f t="shared" si="93"/>
        <v>10175</v>
      </c>
      <c r="G2033" t="s">
        <v>8218</v>
      </c>
      <c r="H2033" t="s">
        <v>8232</v>
      </c>
      <c r="I2033" t="s">
        <v>8248</v>
      </c>
      <c r="J2033">
        <v>1420765200</v>
      </c>
      <c r="K2033">
        <v>1417506853</v>
      </c>
      <c r="L2033" t="b">
        <v>1</v>
      </c>
      <c r="M2033">
        <v>508</v>
      </c>
      <c r="N2033" t="b">
        <v>1</v>
      </c>
      <c r="O2033" t="s">
        <v>8293</v>
      </c>
      <c r="P2033">
        <f t="shared" si="94"/>
        <v>2014</v>
      </c>
      <c r="Q2033" s="11">
        <f t="shared" si="95"/>
        <v>41975.329317129625</v>
      </c>
    </row>
    <row r="2034" spans="1:17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s="8">
        <f t="shared" si="93"/>
        <v>51047</v>
      </c>
      <c r="G2034" t="s">
        <v>8218</v>
      </c>
      <c r="H2034" t="s">
        <v>8223</v>
      </c>
      <c r="I2034" t="s">
        <v>8245</v>
      </c>
      <c r="J2034">
        <v>1481778000</v>
      </c>
      <c r="K2034">
        <v>1479216874</v>
      </c>
      <c r="L2034" t="b">
        <v>1</v>
      </c>
      <c r="M2034">
        <v>531</v>
      </c>
      <c r="N2034" t="b">
        <v>1</v>
      </c>
      <c r="O2034" t="s">
        <v>8293</v>
      </c>
      <c r="P2034">
        <f t="shared" si="94"/>
        <v>2016</v>
      </c>
      <c r="Q2034" s="11">
        <f t="shared" si="95"/>
        <v>42689.565671296295</v>
      </c>
    </row>
    <row r="2035" spans="1:17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s="8">
        <f t="shared" si="93"/>
        <v>19669</v>
      </c>
      <c r="G2035" t="s">
        <v>8218</v>
      </c>
      <c r="H2035" t="s">
        <v>8223</v>
      </c>
      <c r="I2035" t="s">
        <v>8245</v>
      </c>
      <c r="J2035">
        <v>1398477518</v>
      </c>
      <c r="K2035">
        <v>1395885518</v>
      </c>
      <c r="L2035" t="b">
        <v>1</v>
      </c>
      <c r="M2035">
        <v>158</v>
      </c>
      <c r="N2035" t="b">
        <v>1</v>
      </c>
      <c r="O2035" t="s">
        <v>8293</v>
      </c>
      <c r="P2035">
        <f t="shared" si="94"/>
        <v>2014</v>
      </c>
      <c r="Q2035" s="11">
        <f t="shared" si="95"/>
        <v>41725.082384259258</v>
      </c>
    </row>
    <row r="2036" spans="1:17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s="8">
        <f t="shared" si="93"/>
        <v>223719.59000000003</v>
      </c>
      <c r="G2036" t="s">
        <v>8218</v>
      </c>
      <c r="H2036" t="s">
        <v>8223</v>
      </c>
      <c r="I2036" t="s">
        <v>8245</v>
      </c>
      <c r="J2036">
        <v>1430981880</v>
      </c>
      <c r="K2036">
        <v>1426216033</v>
      </c>
      <c r="L2036" t="b">
        <v>1</v>
      </c>
      <c r="M2036">
        <v>508</v>
      </c>
      <c r="N2036" t="b">
        <v>1</v>
      </c>
      <c r="O2036" t="s">
        <v>8293</v>
      </c>
      <c r="P2036">
        <f t="shared" si="94"/>
        <v>2015</v>
      </c>
      <c r="Q2036" s="11">
        <f t="shared" si="95"/>
        <v>42076.130011574074</v>
      </c>
    </row>
    <row r="2037" spans="1:17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s="8">
        <f t="shared" si="93"/>
        <v>88829.140000000014</v>
      </c>
      <c r="G2037" t="s">
        <v>8218</v>
      </c>
      <c r="H2037" t="s">
        <v>8223</v>
      </c>
      <c r="I2037" t="s">
        <v>8245</v>
      </c>
      <c r="J2037">
        <v>1450486800</v>
      </c>
      <c r="K2037">
        <v>1446562807</v>
      </c>
      <c r="L2037" t="b">
        <v>1</v>
      </c>
      <c r="M2037">
        <v>644</v>
      </c>
      <c r="N2037" t="b">
        <v>1</v>
      </c>
      <c r="O2037" t="s">
        <v>8293</v>
      </c>
      <c r="P2037">
        <f t="shared" si="94"/>
        <v>2015</v>
      </c>
      <c r="Q2037" s="11">
        <f t="shared" si="95"/>
        <v>42311.625081018516</v>
      </c>
    </row>
    <row r="2038" spans="1:17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s="8">
        <f t="shared" si="93"/>
        <v>9500.5</v>
      </c>
      <c r="G2038" t="s">
        <v>8218</v>
      </c>
      <c r="H2038" t="s">
        <v>8223</v>
      </c>
      <c r="I2038" t="s">
        <v>8245</v>
      </c>
      <c r="J2038">
        <v>1399668319</v>
      </c>
      <c r="K2038">
        <v>1397076319</v>
      </c>
      <c r="L2038" t="b">
        <v>1</v>
      </c>
      <c r="M2038">
        <v>848</v>
      </c>
      <c r="N2038" t="b">
        <v>1</v>
      </c>
      <c r="O2038" t="s">
        <v>8293</v>
      </c>
      <c r="P2038">
        <f t="shared" si="94"/>
        <v>2014</v>
      </c>
      <c r="Q2038" s="11">
        <f t="shared" si="95"/>
        <v>41738.864803240744</v>
      </c>
    </row>
    <row r="2039" spans="1:17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s="8">
        <f t="shared" si="93"/>
        <v>20047.64</v>
      </c>
      <c r="G2039" t="s">
        <v>8218</v>
      </c>
      <c r="H2039" t="s">
        <v>8223</v>
      </c>
      <c r="I2039" t="s">
        <v>8245</v>
      </c>
      <c r="J2039">
        <v>1388383353</v>
      </c>
      <c r="K2039">
        <v>1383195753</v>
      </c>
      <c r="L2039" t="b">
        <v>1</v>
      </c>
      <c r="M2039">
        <v>429</v>
      </c>
      <c r="N2039" t="b">
        <v>1</v>
      </c>
      <c r="O2039" t="s">
        <v>8293</v>
      </c>
      <c r="P2039">
        <f t="shared" si="94"/>
        <v>2013</v>
      </c>
      <c r="Q2039" s="11">
        <f t="shared" si="95"/>
        <v>41578.210104166668</v>
      </c>
    </row>
    <row r="2040" spans="1:17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s="8">
        <f t="shared" si="93"/>
        <v>25641</v>
      </c>
      <c r="G2040" t="s">
        <v>8218</v>
      </c>
      <c r="H2040" t="s">
        <v>8224</v>
      </c>
      <c r="I2040" t="s">
        <v>8246</v>
      </c>
      <c r="J2040">
        <v>1372701600</v>
      </c>
      <c r="K2040">
        <v>1369895421</v>
      </c>
      <c r="L2040" t="b">
        <v>1</v>
      </c>
      <c r="M2040">
        <v>204</v>
      </c>
      <c r="N2040" t="b">
        <v>1</v>
      </c>
      <c r="O2040" t="s">
        <v>8293</v>
      </c>
      <c r="P2040">
        <f t="shared" si="94"/>
        <v>2013</v>
      </c>
      <c r="Q2040" s="11">
        <f t="shared" si="95"/>
        <v>41424.27107638889</v>
      </c>
    </row>
    <row r="2041" spans="1:17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s="8">
        <f t="shared" si="93"/>
        <v>45271</v>
      </c>
      <c r="G2041" t="s">
        <v>8218</v>
      </c>
      <c r="H2041" t="s">
        <v>8223</v>
      </c>
      <c r="I2041" t="s">
        <v>8245</v>
      </c>
      <c r="J2041">
        <v>1480568340</v>
      </c>
      <c r="K2041">
        <v>1477996325</v>
      </c>
      <c r="L2041" t="b">
        <v>1</v>
      </c>
      <c r="M2041">
        <v>379</v>
      </c>
      <c r="N2041" t="b">
        <v>1</v>
      </c>
      <c r="O2041" t="s">
        <v>8293</v>
      </c>
      <c r="P2041">
        <f t="shared" si="94"/>
        <v>2016</v>
      </c>
      <c r="Q2041" s="11">
        <f t="shared" si="95"/>
        <v>42675.438946759255</v>
      </c>
    </row>
    <row r="2042" spans="1:17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s="8">
        <f t="shared" si="93"/>
        <v>4445.1400000000003</v>
      </c>
      <c r="G2042" t="s">
        <v>8218</v>
      </c>
      <c r="H2042" t="s">
        <v>8223</v>
      </c>
      <c r="I2042" t="s">
        <v>8245</v>
      </c>
      <c r="J2042">
        <v>1384557303</v>
      </c>
      <c r="K2042">
        <v>1383257703</v>
      </c>
      <c r="L2042" t="b">
        <v>1</v>
      </c>
      <c r="M2042">
        <v>271</v>
      </c>
      <c r="N2042" t="b">
        <v>1</v>
      </c>
      <c r="O2042" t="s">
        <v>8293</v>
      </c>
      <c r="P2042">
        <f t="shared" si="94"/>
        <v>2013</v>
      </c>
      <c r="Q2042" s="11">
        <f t="shared" si="95"/>
        <v>41578.927118055559</v>
      </c>
    </row>
    <row r="2043" spans="1:17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s="8">
        <f t="shared" si="93"/>
        <v>7777</v>
      </c>
      <c r="G2043" t="s">
        <v>8218</v>
      </c>
      <c r="H2043" t="s">
        <v>8223</v>
      </c>
      <c r="I2043" t="s">
        <v>8245</v>
      </c>
      <c r="J2043">
        <v>1478785027</v>
      </c>
      <c r="K2043">
        <v>1476189427</v>
      </c>
      <c r="L2043" t="b">
        <v>0</v>
      </c>
      <c r="M2043">
        <v>120</v>
      </c>
      <c r="N2043" t="b">
        <v>1</v>
      </c>
      <c r="O2043" t="s">
        <v>8293</v>
      </c>
      <c r="P2043">
        <f t="shared" si="94"/>
        <v>2016</v>
      </c>
      <c r="Q2043" s="11">
        <f t="shared" si="95"/>
        <v>42654.525775462964</v>
      </c>
    </row>
    <row r="2044" spans="1:17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s="8">
        <f t="shared" si="93"/>
        <v>2353</v>
      </c>
      <c r="G2044" t="s">
        <v>8218</v>
      </c>
      <c r="H2044" t="s">
        <v>8223</v>
      </c>
      <c r="I2044" t="s">
        <v>8245</v>
      </c>
      <c r="J2044">
        <v>1453481974</v>
      </c>
      <c r="K2044">
        <v>1448297974</v>
      </c>
      <c r="L2044" t="b">
        <v>0</v>
      </c>
      <c r="M2044">
        <v>140</v>
      </c>
      <c r="N2044" t="b">
        <v>1</v>
      </c>
      <c r="O2044" t="s">
        <v>8293</v>
      </c>
      <c r="P2044">
        <f t="shared" si="94"/>
        <v>2015</v>
      </c>
      <c r="Q2044" s="11">
        <f t="shared" si="95"/>
        <v>42331.708032407405</v>
      </c>
    </row>
    <row r="2045" spans="1:17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s="8">
        <f t="shared" si="93"/>
        <v>5626</v>
      </c>
      <c r="G2045" t="s">
        <v>8218</v>
      </c>
      <c r="H2045" t="s">
        <v>8223</v>
      </c>
      <c r="I2045" t="s">
        <v>8245</v>
      </c>
      <c r="J2045">
        <v>1481432340</v>
      </c>
      <c r="K2045">
        <v>1476764077</v>
      </c>
      <c r="L2045" t="b">
        <v>0</v>
      </c>
      <c r="M2045">
        <v>193</v>
      </c>
      <c r="N2045" t="b">
        <v>1</v>
      </c>
      <c r="O2045" t="s">
        <v>8293</v>
      </c>
      <c r="P2045">
        <f t="shared" si="94"/>
        <v>2016</v>
      </c>
      <c r="Q2045" s="11">
        <f t="shared" si="95"/>
        <v>42661.176817129628</v>
      </c>
    </row>
    <row r="2046" spans="1:17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s="8">
        <f t="shared" si="93"/>
        <v>1232</v>
      </c>
      <c r="G2046" t="s">
        <v>8218</v>
      </c>
      <c r="H2046" t="s">
        <v>8223</v>
      </c>
      <c r="I2046" t="s">
        <v>8245</v>
      </c>
      <c r="J2046">
        <v>1434212714</v>
      </c>
      <c r="K2046">
        <v>1431620714</v>
      </c>
      <c r="L2046" t="b">
        <v>0</v>
      </c>
      <c r="M2046">
        <v>180</v>
      </c>
      <c r="N2046" t="b">
        <v>1</v>
      </c>
      <c r="O2046" t="s">
        <v>8293</v>
      </c>
      <c r="P2046">
        <f t="shared" si="94"/>
        <v>2015</v>
      </c>
      <c r="Q2046" s="11">
        <f t="shared" si="95"/>
        <v>42138.684189814812</v>
      </c>
    </row>
    <row r="2047" spans="1:17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s="8">
        <f t="shared" si="93"/>
        <v>35240.01</v>
      </c>
      <c r="G2047" t="s">
        <v>8218</v>
      </c>
      <c r="H2047" t="s">
        <v>8223</v>
      </c>
      <c r="I2047" t="s">
        <v>8245</v>
      </c>
      <c r="J2047">
        <v>1341799647</v>
      </c>
      <c r="K2047">
        <v>1339207647</v>
      </c>
      <c r="L2047" t="b">
        <v>0</v>
      </c>
      <c r="M2047">
        <v>263</v>
      </c>
      <c r="N2047" t="b">
        <v>1</v>
      </c>
      <c r="O2047" t="s">
        <v>8293</v>
      </c>
      <c r="P2047">
        <f t="shared" si="94"/>
        <v>2012</v>
      </c>
      <c r="Q2047" s="11">
        <f t="shared" si="95"/>
        <v>41069.088506944441</v>
      </c>
    </row>
    <row r="2048" spans="1:17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s="8">
        <f t="shared" si="93"/>
        <v>2110</v>
      </c>
      <c r="G2048" t="s">
        <v>8218</v>
      </c>
      <c r="H2048" t="s">
        <v>8223</v>
      </c>
      <c r="I2048" t="s">
        <v>8245</v>
      </c>
      <c r="J2048">
        <v>1369282044</v>
      </c>
      <c r="K2048">
        <v>1366690044</v>
      </c>
      <c r="L2048" t="b">
        <v>0</v>
      </c>
      <c r="M2048">
        <v>217</v>
      </c>
      <c r="N2048" t="b">
        <v>1</v>
      </c>
      <c r="O2048" t="s">
        <v>8293</v>
      </c>
      <c r="P2048">
        <f t="shared" si="94"/>
        <v>2013</v>
      </c>
      <c r="Q2048" s="11">
        <f t="shared" si="95"/>
        <v>41387.171805555554</v>
      </c>
    </row>
    <row r="2049" spans="1:17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s="8">
        <f t="shared" si="93"/>
        <v>2939</v>
      </c>
      <c r="G2049" t="s">
        <v>8218</v>
      </c>
      <c r="H2049" t="s">
        <v>8225</v>
      </c>
      <c r="I2049" t="s">
        <v>8247</v>
      </c>
      <c r="J2049">
        <v>1429228800</v>
      </c>
      <c r="K2049">
        <v>1426714870</v>
      </c>
      <c r="L2049" t="b">
        <v>0</v>
      </c>
      <c r="M2049">
        <v>443</v>
      </c>
      <c r="N2049" t="b">
        <v>1</v>
      </c>
      <c r="O2049" t="s">
        <v>8293</v>
      </c>
      <c r="P2049">
        <f t="shared" si="94"/>
        <v>2015</v>
      </c>
      <c r="Q2049" s="11">
        <f t="shared" si="95"/>
        <v>42081.903587962966</v>
      </c>
    </row>
    <row r="2050" spans="1:17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s="8">
        <f t="shared" si="93"/>
        <v>41082.449999999997</v>
      </c>
      <c r="G2050" t="s">
        <v>8218</v>
      </c>
      <c r="H2050" t="s">
        <v>8223</v>
      </c>
      <c r="I2050" t="s">
        <v>8245</v>
      </c>
      <c r="J2050">
        <v>1369323491</v>
      </c>
      <c r="K2050">
        <v>1366731491</v>
      </c>
      <c r="L2050" t="b">
        <v>0</v>
      </c>
      <c r="M2050">
        <v>1373</v>
      </c>
      <c r="N2050" t="b">
        <v>1</v>
      </c>
      <c r="O2050" t="s">
        <v>8293</v>
      </c>
      <c r="P2050">
        <f t="shared" si="94"/>
        <v>2013</v>
      </c>
      <c r="Q2050" s="11">
        <f t="shared" si="95"/>
        <v>41387.651516203703</v>
      </c>
    </row>
    <row r="2051" spans="1:17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s="8">
        <f t="shared" ref="F2051:F2114" si="96">E2051-D2051</f>
        <v>10095.349999999999</v>
      </c>
      <c r="G2051" t="s">
        <v>8218</v>
      </c>
      <c r="H2051" t="s">
        <v>8224</v>
      </c>
      <c r="I2051" t="s">
        <v>8246</v>
      </c>
      <c r="J2051">
        <v>1386025140</v>
      </c>
      <c r="K2051">
        <v>1382963963</v>
      </c>
      <c r="L2051" t="b">
        <v>0</v>
      </c>
      <c r="M2051">
        <v>742</v>
      </c>
      <c r="N2051" t="b">
        <v>1</v>
      </c>
      <c r="O2051" t="s">
        <v>8293</v>
      </c>
      <c r="P2051">
        <f t="shared" ref="P2051:P2114" si="97">YEAR(Q2051)</f>
        <v>2013</v>
      </c>
      <c r="Q2051" s="11">
        <f t="shared" ref="Q2051:Q2114" si="98">(((K2051/60)/60)/24)+DATE(1970,1,1)</f>
        <v>41575.527349537035</v>
      </c>
    </row>
    <row r="2052" spans="1:17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s="8">
        <f t="shared" si="96"/>
        <v>37327</v>
      </c>
      <c r="G2052" t="s">
        <v>8218</v>
      </c>
      <c r="H2052" t="s">
        <v>8223</v>
      </c>
      <c r="I2052" t="s">
        <v>8245</v>
      </c>
      <c r="J2052">
        <v>1433036578</v>
      </c>
      <c r="K2052">
        <v>1429580578</v>
      </c>
      <c r="L2052" t="b">
        <v>0</v>
      </c>
      <c r="M2052">
        <v>170</v>
      </c>
      <c r="N2052" t="b">
        <v>1</v>
      </c>
      <c r="O2052" t="s">
        <v>8293</v>
      </c>
      <c r="P2052">
        <f t="shared" si="97"/>
        <v>2015</v>
      </c>
      <c r="Q2052" s="11">
        <f t="shared" si="98"/>
        <v>42115.071504629625</v>
      </c>
    </row>
    <row r="2053" spans="1:17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s="8">
        <f t="shared" si="96"/>
        <v>2429</v>
      </c>
      <c r="G2053" t="s">
        <v>8218</v>
      </c>
      <c r="H2053" t="s">
        <v>8223</v>
      </c>
      <c r="I2053" t="s">
        <v>8245</v>
      </c>
      <c r="J2053">
        <v>1388017937</v>
      </c>
      <c r="K2053">
        <v>1385425937</v>
      </c>
      <c r="L2053" t="b">
        <v>0</v>
      </c>
      <c r="M2053">
        <v>242</v>
      </c>
      <c r="N2053" t="b">
        <v>1</v>
      </c>
      <c r="O2053" t="s">
        <v>8293</v>
      </c>
      <c r="P2053">
        <f t="shared" si="97"/>
        <v>2013</v>
      </c>
      <c r="Q2053" s="11">
        <f t="shared" si="98"/>
        <v>41604.022418981483</v>
      </c>
    </row>
    <row r="2054" spans="1:17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s="8">
        <f t="shared" si="96"/>
        <v>126524</v>
      </c>
      <c r="G2054" t="s">
        <v>8218</v>
      </c>
      <c r="H2054" t="s">
        <v>8223</v>
      </c>
      <c r="I2054" t="s">
        <v>8245</v>
      </c>
      <c r="J2054">
        <v>1455933653</v>
      </c>
      <c r="K2054">
        <v>1452045653</v>
      </c>
      <c r="L2054" t="b">
        <v>0</v>
      </c>
      <c r="M2054">
        <v>541</v>
      </c>
      <c r="N2054" t="b">
        <v>1</v>
      </c>
      <c r="O2054" t="s">
        <v>8293</v>
      </c>
      <c r="P2054">
        <f t="shared" si="97"/>
        <v>2016</v>
      </c>
      <c r="Q2054" s="11">
        <f t="shared" si="98"/>
        <v>42375.08394675926</v>
      </c>
    </row>
    <row r="2055" spans="1:17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s="8">
        <f t="shared" si="96"/>
        <v>51</v>
      </c>
      <c r="G2055" t="s">
        <v>8218</v>
      </c>
      <c r="H2055" t="s">
        <v>8223</v>
      </c>
      <c r="I2055" t="s">
        <v>8245</v>
      </c>
      <c r="J2055">
        <v>1448466551</v>
      </c>
      <c r="K2055">
        <v>1445870951</v>
      </c>
      <c r="L2055" t="b">
        <v>0</v>
      </c>
      <c r="M2055">
        <v>121</v>
      </c>
      <c r="N2055" t="b">
        <v>1</v>
      </c>
      <c r="O2055" t="s">
        <v>8293</v>
      </c>
      <c r="P2055">
        <f t="shared" si="97"/>
        <v>2015</v>
      </c>
      <c r="Q2055" s="11">
        <f t="shared" si="98"/>
        <v>42303.617488425924</v>
      </c>
    </row>
    <row r="2056" spans="1:17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s="8">
        <f t="shared" si="96"/>
        <v>4757</v>
      </c>
      <c r="G2056" t="s">
        <v>8218</v>
      </c>
      <c r="H2056" t="s">
        <v>8224</v>
      </c>
      <c r="I2056" t="s">
        <v>8246</v>
      </c>
      <c r="J2056">
        <v>1399033810</v>
      </c>
      <c r="K2056">
        <v>1396441810</v>
      </c>
      <c r="L2056" t="b">
        <v>0</v>
      </c>
      <c r="M2056">
        <v>621</v>
      </c>
      <c r="N2056" t="b">
        <v>1</v>
      </c>
      <c r="O2056" t="s">
        <v>8293</v>
      </c>
      <c r="P2056">
        <f t="shared" si="97"/>
        <v>2014</v>
      </c>
      <c r="Q2056" s="11">
        <f t="shared" si="98"/>
        <v>41731.520949074074</v>
      </c>
    </row>
    <row r="2057" spans="1:17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s="8">
        <f t="shared" si="96"/>
        <v>4045</v>
      </c>
      <c r="G2057" t="s">
        <v>8218</v>
      </c>
      <c r="H2057" t="s">
        <v>8223</v>
      </c>
      <c r="I2057" t="s">
        <v>8245</v>
      </c>
      <c r="J2057">
        <v>1417579200</v>
      </c>
      <c r="K2057">
        <v>1415031043</v>
      </c>
      <c r="L2057" t="b">
        <v>0</v>
      </c>
      <c r="M2057">
        <v>101</v>
      </c>
      <c r="N2057" t="b">
        <v>1</v>
      </c>
      <c r="O2057" t="s">
        <v>8293</v>
      </c>
      <c r="P2057">
        <f t="shared" si="97"/>
        <v>2014</v>
      </c>
      <c r="Q2057" s="11">
        <f t="shared" si="98"/>
        <v>41946.674108796295</v>
      </c>
    </row>
    <row r="2058" spans="1:17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s="8">
        <f t="shared" si="96"/>
        <v>26726</v>
      </c>
      <c r="G2058" t="s">
        <v>8218</v>
      </c>
      <c r="H2058" t="s">
        <v>8223</v>
      </c>
      <c r="I2058" t="s">
        <v>8245</v>
      </c>
      <c r="J2058">
        <v>1366222542</v>
      </c>
      <c r="K2058">
        <v>1363630542</v>
      </c>
      <c r="L2058" t="b">
        <v>0</v>
      </c>
      <c r="M2058">
        <v>554</v>
      </c>
      <c r="N2058" t="b">
        <v>1</v>
      </c>
      <c r="O2058" t="s">
        <v>8293</v>
      </c>
      <c r="P2058">
        <f t="shared" si="97"/>
        <v>2013</v>
      </c>
      <c r="Q2058" s="11">
        <f t="shared" si="98"/>
        <v>41351.76090277778</v>
      </c>
    </row>
    <row r="2059" spans="1:17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s="8">
        <f t="shared" si="96"/>
        <v>15334.830000000002</v>
      </c>
      <c r="G2059" t="s">
        <v>8218</v>
      </c>
      <c r="H2059" t="s">
        <v>8224</v>
      </c>
      <c r="I2059" t="s">
        <v>8246</v>
      </c>
      <c r="J2059">
        <v>1456487532</v>
      </c>
      <c r="K2059">
        <v>1453895532</v>
      </c>
      <c r="L2059" t="b">
        <v>0</v>
      </c>
      <c r="M2059">
        <v>666</v>
      </c>
      <c r="N2059" t="b">
        <v>1</v>
      </c>
      <c r="O2059" t="s">
        <v>8293</v>
      </c>
      <c r="P2059">
        <f t="shared" si="97"/>
        <v>2016</v>
      </c>
      <c r="Q2059" s="11">
        <f t="shared" si="98"/>
        <v>42396.494583333333</v>
      </c>
    </row>
    <row r="2060" spans="1:17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s="8">
        <f t="shared" si="96"/>
        <v>1748</v>
      </c>
      <c r="G2060" t="s">
        <v>8218</v>
      </c>
      <c r="H2060" t="s">
        <v>8224</v>
      </c>
      <c r="I2060" t="s">
        <v>8246</v>
      </c>
      <c r="J2060">
        <v>1425326400</v>
      </c>
      <c r="K2060">
        <v>1421916830</v>
      </c>
      <c r="L2060" t="b">
        <v>0</v>
      </c>
      <c r="M2060">
        <v>410</v>
      </c>
      <c r="N2060" t="b">
        <v>1</v>
      </c>
      <c r="O2060" t="s">
        <v>8293</v>
      </c>
      <c r="P2060">
        <f t="shared" si="97"/>
        <v>2015</v>
      </c>
      <c r="Q2060" s="11">
        <f t="shared" si="98"/>
        <v>42026.370717592596</v>
      </c>
    </row>
    <row r="2061" spans="1:17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s="8">
        <f t="shared" si="96"/>
        <v>13037</v>
      </c>
      <c r="G2061" t="s">
        <v>8218</v>
      </c>
      <c r="H2061" t="s">
        <v>8223</v>
      </c>
      <c r="I2061" t="s">
        <v>8245</v>
      </c>
      <c r="J2061">
        <v>1454277540</v>
      </c>
      <c r="K2061">
        <v>1450880854</v>
      </c>
      <c r="L2061" t="b">
        <v>0</v>
      </c>
      <c r="M2061">
        <v>375</v>
      </c>
      <c r="N2061" t="b">
        <v>1</v>
      </c>
      <c r="O2061" t="s">
        <v>8293</v>
      </c>
      <c r="P2061">
        <f t="shared" si="97"/>
        <v>2015</v>
      </c>
      <c r="Q2061" s="11">
        <f t="shared" si="98"/>
        <v>42361.602476851855</v>
      </c>
    </row>
    <row r="2062" spans="1:17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s="8">
        <f t="shared" si="96"/>
        <v>24100</v>
      </c>
      <c r="G2062" t="s">
        <v>8218</v>
      </c>
      <c r="H2062" t="s">
        <v>8223</v>
      </c>
      <c r="I2062" t="s">
        <v>8245</v>
      </c>
      <c r="J2062">
        <v>1406129150</v>
      </c>
      <c r="K2062">
        <v>1400945150</v>
      </c>
      <c r="L2062" t="b">
        <v>0</v>
      </c>
      <c r="M2062">
        <v>1364</v>
      </c>
      <c r="N2062" t="b">
        <v>1</v>
      </c>
      <c r="O2062" t="s">
        <v>8293</v>
      </c>
      <c r="P2062">
        <f t="shared" si="97"/>
        <v>2014</v>
      </c>
      <c r="Q2062" s="11">
        <f t="shared" si="98"/>
        <v>41783.642939814818</v>
      </c>
    </row>
    <row r="2063" spans="1:17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s="8">
        <f t="shared" si="96"/>
        <v>396</v>
      </c>
      <c r="G2063" t="s">
        <v>8218</v>
      </c>
      <c r="H2063" t="s">
        <v>8223</v>
      </c>
      <c r="I2063" t="s">
        <v>8245</v>
      </c>
      <c r="J2063">
        <v>1483208454</v>
      </c>
      <c r="K2063">
        <v>1480616454</v>
      </c>
      <c r="L2063" t="b">
        <v>0</v>
      </c>
      <c r="M2063">
        <v>35</v>
      </c>
      <c r="N2063" t="b">
        <v>1</v>
      </c>
      <c r="O2063" t="s">
        <v>8293</v>
      </c>
      <c r="P2063">
        <f t="shared" si="97"/>
        <v>2016</v>
      </c>
      <c r="Q2063" s="11">
        <f t="shared" si="98"/>
        <v>42705.764513888891</v>
      </c>
    </row>
    <row r="2064" spans="1:17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s="8">
        <f t="shared" si="96"/>
        <v>14977</v>
      </c>
      <c r="G2064" t="s">
        <v>8218</v>
      </c>
      <c r="H2064" t="s">
        <v>8231</v>
      </c>
      <c r="I2064" t="s">
        <v>8252</v>
      </c>
      <c r="J2064">
        <v>1458807098</v>
      </c>
      <c r="K2064">
        <v>1456218698</v>
      </c>
      <c r="L2064" t="b">
        <v>0</v>
      </c>
      <c r="M2064">
        <v>203</v>
      </c>
      <c r="N2064" t="b">
        <v>1</v>
      </c>
      <c r="O2064" t="s">
        <v>8293</v>
      </c>
      <c r="P2064">
        <f t="shared" si="97"/>
        <v>2016</v>
      </c>
      <c r="Q2064" s="11">
        <f t="shared" si="98"/>
        <v>42423.3830787037</v>
      </c>
    </row>
    <row r="2065" spans="1:17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s="8">
        <f t="shared" si="96"/>
        <v>1922</v>
      </c>
      <c r="G2065" t="s">
        <v>8218</v>
      </c>
      <c r="H2065" t="s">
        <v>8235</v>
      </c>
      <c r="I2065" t="s">
        <v>8248</v>
      </c>
      <c r="J2065">
        <v>1463333701</v>
      </c>
      <c r="K2065">
        <v>1460482501</v>
      </c>
      <c r="L2065" t="b">
        <v>0</v>
      </c>
      <c r="M2065">
        <v>49</v>
      </c>
      <c r="N2065" t="b">
        <v>1</v>
      </c>
      <c r="O2065" t="s">
        <v>8293</v>
      </c>
      <c r="P2065">
        <f t="shared" si="97"/>
        <v>2016</v>
      </c>
      <c r="Q2065" s="11">
        <f t="shared" si="98"/>
        <v>42472.73265046296</v>
      </c>
    </row>
    <row r="2066" spans="1:17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s="8">
        <f t="shared" si="96"/>
        <v>238822.27000000002</v>
      </c>
      <c r="G2066" t="s">
        <v>8218</v>
      </c>
      <c r="H2066" t="s">
        <v>8223</v>
      </c>
      <c r="I2066" t="s">
        <v>8245</v>
      </c>
      <c r="J2066">
        <v>1370001600</v>
      </c>
      <c r="K2066">
        <v>1366879523</v>
      </c>
      <c r="L2066" t="b">
        <v>0</v>
      </c>
      <c r="M2066">
        <v>5812</v>
      </c>
      <c r="N2066" t="b">
        <v>1</v>
      </c>
      <c r="O2066" t="s">
        <v>8293</v>
      </c>
      <c r="P2066">
        <f t="shared" si="97"/>
        <v>2013</v>
      </c>
      <c r="Q2066" s="11">
        <f t="shared" si="98"/>
        <v>41389.364849537036</v>
      </c>
    </row>
    <row r="2067" spans="1:17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s="8">
        <f t="shared" si="96"/>
        <v>39686.050000000003</v>
      </c>
      <c r="G2067" t="s">
        <v>8218</v>
      </c>
      <c r="H2067" t="s">
        <v>8224</v>
      </c>
      <c r="I2067" t="s">
        <v>8246</v>
      </c>
      <c r="J2067">
        <v>1387958429</v>
      </c>
      <c r="K2067">
        <v>1385366429</v>
      </c>
      <c r="L2067" t="b">
        <v>0</v>
      </c>
      <c r="M2067">
        <v>1556</v>
      </c>
      <c r="N2067" t="b">
        <v>1</v>
      </c>
      <c r="O2067" t="s">
        <v>8293</v>
      </c>
      <c r="P2067">
        <f t="shared" si="97"/>
        <v>2013</v>
      </c>
      <c r="Q2067" s="11">
        <f t="shared" si="98"/>
        <v>41603.333668981482</v>
      </c>
    </row>
    <row r="2068" spans="1:17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s="8">
        <f t="shared" si="96"/>
        <v>2372</v>
      </c>
      <c r="G2068" t="s">
        <v>8218</v>
      </c>
      <c r="H2068" t="s">
        <v>8223</v>
      </c>
      <c r="I2068" t="s">
        <v>8245</v>
      </c>
      <c r="J2068">
        <v>1408818683</v>
      </c>
      <c r="K2068">
        <v>1406226683</v>
      </c>
      <c r="L2068" t="b">
        <v>0</v>
      </c>
      <c r="M2068">
        <v>65</v>
      </c>
      <c r="N2068" t="b">
        <v>1</v>
      </c>
      <c r="O2068" t="s">
        <v>8293</v>
      </c>
      <c r="P2068">
        <f t="shared" si="97"/>
        <v>2014</v>
      </c>
      <c r="Q2068" s="11">
        <f t="shared" si="98"/>
        <v>41844.771793981483</v>
      </c>
    </row>
    <row r="2069" spans="1:17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s="8">
        <f t="shared" si="96"/>
        <v>133</v>
      </c>
      <c r="G2069" t="s">
        <v>8218</v>
      </c>
      <c r="H2069" t="s">
        <v>8224</v>
      </c>
      <c r="I2069" t="s">
        <v>8246</v>
      </c>
      <c r="J2069">
        <v>1432499376</v>
      </c>
      <c r="K2069">
        <v>1429648176</v>
      </c>
      <c r="L2069" t="b">
        <v>0</v>
      </c>
      <c r="M2069">
        <v>10</v>
      </c>
      <c r="N2069" t="b">
        <v>1</v>
      </c>
      <c r="O2069" t="s">
        <v>8293</v>
      </c>
      <c r="P2069">
        <f t="shared" si="97"/>
        <v>2015</v>
      </c>
      <c r="Q2069" s="11">
        <f t="shared" si="98"/>
        <v>42115.853888888887</v>
      </c>
    </row>
    <row r="2070" spans="1:17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s="8">
        <f t="shared" si="96"/>
        <v>1305.9700000000012</v>
      </c>
      <c r="G2070" t="s">
        <v>8218</v>
      </c>
      <c r="H2070" t="s">
        <v>8223</v>
      </c>
      <c r="I2070" t="s">
        <v>8245</v>
      </c>
      <c r="J2070">
        <v>1476994315</v>
      </c>
      <c r="K2070">
        <v>1474402315</v>
      </c>
      <c r="L2070" t="b">
        <v>0</v>
      </c>
      <c r="M2070">
        <v>76</v>
      </c>
      <c r="N2070" t="b">
        <v>1</v>
      </c>
      <c r="O2070" t="s">
        <v>8293</v>
      </c>
      <c r="P2070">
        <f t="shared" si="97"/>
        <v>2016</v>
      </c>
      <c r="Q2070" s="11">
        <f t="shared" si="98"/>
        <v>42633.841608796298</v>
      </c>
    </row>
    <row r="2071" spans="1:17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s="8">
        <f t="shared" si="96"/>
        <v>14203.330000000002</v>
      </c>
      <c r="G2071" t="s">
        <v>8218</v>
      </c>
      <c r="H2071" t="s">
        <v>8223</v>
      </c>
      <c r="I2071" t="s">
        <v>8245</v>
      </c>
      <c r="J2071">
        <v>1451776791</v>
      </c>
      <c r="K2071">
        <v>1449098391</v>
      </c>
      <c r="L2071" t="b">
        <v>0</v>
      </c>
      <c r="M2071">
        <v>263</v>
      </c>
      <c r="N2071" t="b">
        <v>1</v>
      </c>
      <c r="O2071" t="s">
        <v>8293</v>
      </c>
      <c r="P2071">
        <f t="shared" si="97"/>
        <v>2015</v>
      </c>
      <c r="Q2071" s="11">
        <f t="shared" si="98"/>
        <v>42340.972118055557</v>
      </c>
    </row>
    <row r="2072" spans="1:17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s="8">
        <f t="shared" si="96"/>
        <v>271659</v>
      </c>
      <c r="G2072" t="s">
        <v>8218</v>
      </c>
      <c r="H2072" t="s">
        <v>8235</v>
      </c>
      <c r="I2072" t="s">
        <v>8248</v>
      </c>
      <c r="J2072">
        <v>1467128723</v>
      </c>
      <c r="K2072">
        <v>1464536723</v>
      </c>
      <c r="L2072" t="b">
        <v>0</v>
      </c>
      <c r="M2072">
        <v>1530</v>
      </c>
      <c r="N2072" t="b">
        <v>1</v>
      </c>
      <c r="O2072" t="s">
        <v>8293</v>
      </c>
      <c r="P2072">
        <f t="shared" si="97"/>
        <v>2016</v>
      </c>
      <c r="Q2072" s="11">
        <f t="shared" si="98"/>
        <v>42519.6565162037</v>
      </c>
    </row>
    <row r="2073" spans="1:17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s="8">
        <f t="shared" si="96"/>
        <v>36146</v>
      </c>
      <c r="G2073" t="s">
        <v>8218</v>
      </c>
      <c r="H2073" t="s">
        <v>8223</v>
      </c>
      <c r="I2073" t="s">
        <v>8245</v>
      </c>
      <c r="J2073">
        <v>1475390484</v>
      </c>
      <c r="K2073">
        <v>1471502484</v>
      </c>
      <c r="L2073" t="b">
        <v>0</v>
      </c>
      <c r="M2073">
        <v>278</v>
      </c>
      <c r="N2073" t="b">
        <v>1</v>
      </c>
      <c r="O2073" t="s">
        <v>8293</v>
      </c>
      <c r="P2073">
        <f t="shared" si="97"/>
        <v>2016</v>
      </c>
      <c r="Q2073" s="11">
        <f t="shared" si="98"/>
        <v>42600.278749999998</v>
      </c>
    </row>
    <row r="2074" spans="1:17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s="8">
        <f t="shared" si="96"/>
        <v>7673</v>
      </c>
      <c r="G2074" t="s">
        <v>8218</v>
      </c>
      <c r="H2074" t="s">
        <v>8223</v>
      </c>
      <c r="I2074" t="s">
        <v>8245</v>
      </c>
      <c r="J2074">
        <v>1462629432</v>
      </c>
      <c r="K2074">
        <v>1460037432</v>
      </c>
      <c r="L2074" t="b">
        <v>0</v>
      </c>
      <c r="M2074">
        <v>350</v>
      </c>
      <c r="N2074" t="b">
        <v>1</v>
      </c>
      <c r="O2074" t="s">
        <v>8293</v>
      </c>
      <c r="P2074">
        <f t="shared" si="97"/>
        <v>2016</v>
      </c>
      <c r="Q2074" s="11">
        <f t="shared" si="98"/>
        <v>42467.581388888888</v>
      </c>
    </row>
    <row r="2075" spans="1:17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s="8">
        <f t="shared" si="96"/>
        <v>52604.299999999988</v>
      </c>
      <c r="G2075" t="s">
        <v>8218</v>
      </c>
      <c r="H2075" t="s">
        <v>8223</v>
      </c>
      <c r="I2075" t="s">
        <v>8245</v>
      </c>
      <c r="J2075">
        <v>1431100918</v>
      </c>
      <c r="K2075">
        <v>1427212918</v>
      </c>
      <c r="L2075" t="b">
        <v>0</v>
      </c>
      <c r="M2075">
        <v>470</v>
      </c>
      <c r="N2075" t="b">
        <v>1</v>
      </c>
      <c r="O2075" t="s">
        <v>8293</v>
      </c>
      <c r="P2075">
        <f t="shared" si="97"/>
        <v>2015</v>
      </c>
      <c r="Q2075" s="11">
        <f t="shared" si="98"/>
        <v>42087.668032407411</v>
      </c>
    </row>
    <row r="2076" spans="1:17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s="8">
        <f t="shared" si="96"/>
        <v>15</v>
      </c>
      <c r="G2076" t="s">
        <v>8218</v>
      </c>
      <c r="H2076" t="s">
        <v>8223</v>
      </c>
      <c r="I2076" t="s">
        <v>8245</v>
      </c>
      <c r="J2076">
        <v>1462564182</v>
      </c>
      <c r="K2076">
        <v>1459972182</v>
      </c>
      <c r="L2076" t="b">
        <v>0</v>
      </c>
      <c r="M2076">
        <v>3</v>
      </c>
      <c r="N2076" t="b">
        <v>1</v>
      </c>
      <c r="O2076" t="s">
        <v>8293</v>
      </c>
      <c r="P2076">
        <f t="shared" si="97"/>
        <v>2016</v>
      </c>
      <c r="Q2076" s="11">
        <f t="shared" si="98"/>
        <v>42466.826180555552</v>
      </c>
    </row>
    <row r="2077" spans="1:17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s="8">
        <f t="shared" si="96"/>
        <v>157821.6</v>
      </c>
      <c r="G2077" t="s">
        <v>8218</v>
      </c>
      <c r="H2077" t="s">
        <v>8223</v>
      </c>
      <c r="I2077" t="s">
        <v>8245</v>
      </c>
      <c r="J2077">
        <v>1374769288</v>
      </c>
      <c r="K2077">
        <v>1372177288</v>
      </c>
      <c r="L2077" t="b">
        <v>0</v>
      </c>
      <c r="M2077">
        <v>8200</v>
      </c>
      <c r="N2077" t="b">
        <v>1</v>
      </c>
      <c r="O2077" t="s">
        <v>8293</v>
      </c>
      <c r="P2077">
        <f t="shared" si="97"/>
        <v>2013</v>
      </c>
      <c r="Q2077" s="11">
        <f t="shared" si="98"/>
        <v>41450.681574074071</v>
      </c>
    </row>
    <row r="2078" spans="1:17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s="8">
        <f t="shared" si="96"/>
        <v>793594.99</v>
      </c>
      <c r="G2078" t="s">
        <v>8218</v>
      </c>
      <c r="H2078" t="s">
        <v>8224</v>
      </c>
      <c r="I2078" t="s">
        <v>8246</v>
      </c>
      <c r="J2078">
        <v>1406149689</v>
      </c>
      <c r="K2078">
        <v>1402693689</v>
      </c>
      <c r="L2078" t="b">
        <v>0</v>
      </c>
      <c r="M2078">
        <v>8359</v>
      </c>
      <c r="N2078" t="b">
        <v>1</v>
      </c>
      <c r="O2078" t="s">
        <v>8293</v>
      </c>
      <c r="P2078">
        <f t="shared" si="97"/>
        <v>2014</v>
      </c>
      <c r="Q2078" s="11">
        <f t="shared" si="98"/>
        <v>41803.880659722221</v>
      </c>
    </row>
    <row r="2079" spans="1:17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s="8">
        <f t="shared" si="96"/>
        <v>7754</v>
      </c>
      <c r="G2079" t="s">
        <v>8218</v>
      </c>
      <c r="H2079" t="s">
        <v>8223</v>
      </c>
      <c r="I2079" t="s">
        <v>8245</v>
      </c>
      <c r="J2079">
        <v>1433538000</v>
      </c>
      <c r="K2079">
        <v>1428541276</v>
      </c>
      <c r="L2079" t="b">
        <v>0</v>
      </c>
      <c r="M2079">
        <v>188</v>
      </c>
      <c r="N2079" t="b">
        <v>1</v>
      </c>
      <c r="O2079" t="s">
        <v>8293</v>
      </c>
      <c r="P2079">
        <f t="shared" si="97"/>
        <v>2015</v>
      </c>
      <c r="Q2079" s="11">
        <f t="shared" si="98"/>
        <v>42103.042546296296</v>
      </c>
    </row>
    <row r="2080" spans="1:17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s="8">
        <f t="shared" si="96"/>
        <v>6241</v>
      </c>
      <c r="G2080" t="s">
        <v>8218</v>
      </c>
      <c r="H2080" t="s">
        <v>8226</v>
      </c>
      <c r="I2080" t="s">
        <v>8248</v>
      </c>
      <c r="J2080">
        <v>1482085857</v>
      </c>
      <c r="K2080">
        <v>1479493857</v>
      </c>
      <c r="L2080" t="b">
        <v>0</v>
      </c>
      <c r="M2080">
        <v>48</v>
      </c>
      <c r="N2080" t="b">
        <v>1</v>
      </c>
      <c r="O2080" t="s">
        <v>8293</v>
      </c>
      <c r="P2080">
        <f t="shared" si="97"/>
        <v>2016</v>
      </c>
      <c r="Q2080" s="11">
        <f t="shared" si="98"/>
        <v>42692.771493055552</v>
      </c>
    </row>
    <row r="2081" spans="1:17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s="8">
        <f t="shared" si="96"/>
        <v>18817</v>
      </c>
      <c r="G2081" t="s">
        <v>8218</v>
      </c>
      <c r="H2081" t="s">
        <v>8224</v>
      </c>
      <c r="I2081" t="s">
        <v>8246</v>
      </c>
      <c r="J2081">
        <v>1435258800</v>
      </c>
      <c r="K2081">
        <v>1432659793</v>
      </c>
      <c r="L2081" t="b">
        <v>0</v>
      </c>
      <c r="M2081">
        <v>607</v>
      </c>
      <c r="N2081" t="b">
        <v>1</v>
      </c>
      <c r="O2081" t="s">
        <v>8293</v>
      </c>
      <c r="P2081">
        <f t="shared" si="97"/>
        <v>2015</v>
      </c>
      <c r="Q2081" s="11">
        <f t="shared" si="98"/>
        <v>42150.71056712963</v>
      </c>
    </row>
    <row r="2082" spans="1:17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s="8">
        <f t="shared" si="96"/>
        <v>4078</v>
      </c>
      <c r="G2082" t="s">
        <v>8218</v>
      </c>
      <c r="H2082" t="s">
        <v>8223</v>
      </c>
      <c r="I2082" t="s">
        <v>8245</v>
      </c>
      <c r="J2082">
        <v>1447286300</v>
      </c>
      <c r="K2082">
        <v>1444690700</v>
      </c>
      <c r="L2082" t="b">
        <v>0</v>
      </c>
      <c r="M2082">
        <v>50</v>
      </c>
      <c r="N2082" t="b">
        <v>1</v>
      </c>
      <c r="O2082" t="s">
        <v>8293</v>
      </c>
      <c r="P2082">
        <f t="shared" si="97"/>
        <v>2015</v>
      </c>
      <c r="Q2082" s="11">
        <f t="shared" si="98"/>
        <v>42289.957175925927</v>
      </c>
    </row>
    <row r="2083" spans="1:17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s="8">
        <f t="shared" si="96"/>
        <v>510</v>
      </c>
      <c r="G2083" t="s">
        <v>8218</v>
      </c>
      <c r="H2083" t="s">
        <v>8223</v>
      </c>
      <c r="I2083" t="s">
        <v>8245</v>
      </c>
      <c r="J2083">
        <v>1337144340</v>
      </c>
      <c r="K2083">
        <v>1333597555</v>
      </c>
      <c r="L2083" t="b">
        <v>0</v>
      </c>
      <c r="M2083">
        <v>55</v>
      </c>
      <c r="N2083" t="b">
        <v>1</v>
      </c>
      <c r="O2083" t="s">
        <v>8277</v>
      </c>
      <c r="P2083">
        <f t="shared" si="97"/>
        <v>2012</v>
      </c>
      <c r="Q2083" s="11">
        <f t="shared" si="98"/>
        <v>41004.156886574077</v>
      </c>
    </row>
    <row r="2084" spans="1:17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s="8">
        <f t="shared" si="96"/>
        <v>161</v>
      </c>
      <c r="G2084" t="s">
        <v>8218</v>
      </c>
      <c r="H2084" t="s">
        <v>8223</v>
      </c>
      <c r="I2084" t="s">
        <v>8245</v>
      </c>
      <c r="J2084">
        <v>1322106796</v>
      </c>
      <c r="K2084">
        <v>1316919196</v>
      </c>
      <c r="L2084" t="b">
        <v>0</v>
      </c>
      <c r="M2084">
        <v>38</v>
      </c>
      <c r="N2084" t="b">
        <v>1</v>
      </c>
      <c r="O2084" t="s">
        <v>8277</v>
      </c>
      <c r="P2084">
        <f t="shared" si="97"/>
        <v>2011</v>
      </c>
      <c r="Q2084" s="11">
        <f t="shared" si="98"/>
        <v>40811.120324074072</v>
      </c>
    </row>
    <row r="2085" spans="1:17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s="8">
        <f t="shared" si="96"/>
        <v>100</v>
      </c>
      <c r="G2085" t="s">
        <v>8218</v>
      </c>
      <c r="H2085" t="s">
        <v>8223</v>
      </c>
      <c r="I2085" t="s">
        <v>8245</v>
      </c>
      <c r="J2085">
        <v>1338830395</v>
      </c>
      <c r="K2085">
        <v>1336238395</v>
      </c>
      <c r="L2085" t="b">
        <v>0</v>
      </c>
      <c r="M2085">
        <v>25</v>
      </c>
      <c r="N2085" t="b">
        <v>1</v>
      </c>
      <c r="O2085" t="s">
        <v>8277</v>
      </c>
      <c r="P2085">
        <f t="shared" si="97"/>
        <v>2012</v>
      </c>
      <c r="Q2085" s="11">
        <f t="shared" si="98"/>
        <v>41034.72216435185</v>
      </c>
    </row>
    <row r="2086" spans="1:17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s="8">
        <f t="shared" si="96"/>
        <v>250</v>
      </c>
      <c r="G2086" t="s">
        <v>8218</v>
      </c>
      <c r="H2086" t="s">
        <v>8223</v>
      </c>
      <c r="I2086" t="s">
        <v>8245</v>
      </c>
      <c r="J2086">
        <v>1399186740</v>
      </c>
      <c r="K2086">
        <v>1396468782</v>
      </c>
      <c r="L2086" t="b">
        <v>0</v>
      </c>
      <c r="M2086">
        <v>46</v>
      </c>
      <c r="N2086" t="b">
        <v>1</v>
      </c>
      <c r="O2086" t="s">
        <v>8277</v>
      </c>
      <c r="P2086">
        <f t="shared" si="97"/>
        <v>2014</v>
      </c>
      <c r="Q2086" s="11">
        <f t="shared" si="98"/>
        <v>41731.833124999997</v>
      </c>
    </row>
    <row r="2087" spans="1:17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s="8">
        <f t="shared" si="96"/>
        <v>1412</v>
      </c>
      <c r="G2087" t="s">
        <v>8218</v>
      </c>
      <c r="H2087" t="s">
        <v>8223</v>
      </c>
      <c r="I2087" t="s">
        <v>8245</v>
      </c>
      <c r="J2087">
        <v>1342382587</v>
      </c>
      <c r="K2087">
        <v>1339790587</v>
      </c>
      <c r="L2087" t="b">
        <v>0</v>
      </c>
      <c r="M2087">
        <v>83</v>
      </c>
      <c r="N2087" t="b">
        <v>1</v>
      </c>
      <c r="O2087" t="s">
        <v>8277</v>
      </c>
      <c r="P2087">
        <f t="shared" si="97"/>
        <v>2012</v>
      </c>
      <c r="Q2087" s="11">
        <f t="shared" si="98"/>
        <v>41075.835497685184</v>
      </c>
    </row>
    <row r="2088" spans="1:17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s="8">
        <f t="shared" si="96"/>
        <v>28</v>
      </c>
      <c r="G2088" t="s">
        <v>8218</v>
      </c>
      <c r="H2088" t="s">
        <v>8223</v>
      </c>
      <c r="I2088" t="s">
        <v>8245</v>
      </c>
      <c r="J2088">
        <v>1323838740</v>
      </c>
      <c r="K2088">
        <v>1321200332</v>
      </c>
      <c r="L2088" t="b">
        <v>0</v>
      </c>
      <c r="M2088">
        <v>35</v>
      </c>
      <c r="N2088" t="b">
        <v>1</v>
      </c>
      <c r="O2088" t="s">
        <v>8277</v>
      </c>
      <c r="P2088">
        <f t="shared" si="97"/>
        <v>2011</v>
      </c>
      <c r="Q2088" s="11">
        <f t="shared" si="98"/>
        <v>40860.67050925926</v>
      </c>
    </row>
    <row r="2089" spans="1:17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s="8">
        <f t="shared" si="96"/>
        <v>53</v>
      </c>
      <c r="G2089" t="s">
        <v>8218</v>
      </c>
      <c r="H2089" t="s">
        <v>8223</v>
      </c>
      <c r="I2089" t="s">
        <v>8245</v>
      </c>
      <c r="J2089">
        <v>1315457658</v>
      </c>
      <c r="K2089">
        <v>1312865658</v>
      </c>
      <c r="L2089" t="b">
        <v>0</v>
      </c>
      <c r="M2089">
        <v>25</v>
      </c>
      <c r="N2089" t="b">
        <v>1</v>
      </c>
      <c r="O2089" t="s">
        <v>8277</v>
      </c>
      <c r="P2089">
        <f t="shared" si="97"/>
        <v>2011</v>
      </c>
      <c r="Q2089" s="11">
        <f t="shared" si="98"/>
        <v>40764.204375000001</v>
      </c>
    </row>
    <row r="2090" spans="1:17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s="8">
        <f t="shared" si="96"/>
        <v>465.32000000000016</v>
      </c>
      <c r="G2090" t="s">
        <v>8218</v>
      </c>
      <c r="H2090" t="s">
        <v>8223</v>
      </c>
      <c r="I2090" t="s">
        <v>8245</v>
      </c>
      <c r="J2090">
        <v>1284177540</v>
      </c>
      <c r="K2090">
        <v>1281028152</v>
      </c>
      <c r="L2090" t="b">
        <v>0</v>
      </c>
      <c r="M2090">
        <v>75</v>
      </c>
      <c r="N2090" t="b">
        <v>1</v>
      </c>
      <c r="O2090" t="s">
        <v>8277</v>
      </c>
      <c r="P2090">
        <f t="shared" si="97"/>
        <v>2010</v>
      </c>
      <c r="Q2090" s="11">
        <f t="shared" si="98"/>
        <v>40395.714722222219</v>
      </c>
    </row>
    <row r="2091" spans="1:17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s="8">
        <f t="shared" si="96"/>
        <v>510.01000000000022</v>
      </c>
      <c r="G2091" t="s">
        <v>8218</v>
      </c>
      <c r="H2091" t="s">
        <v>8223</v>
      </c>
      <c r="I2091" t="s">
        <v>8245</v>
      </c>
      <c r="J2091">
        <v>1375408194</v>
      </c>
      <c r="K2091">
        <v>1372384194</v>
      </c>
      <c r="L2091" t="b">
        <v>0</v>
      </c>
      <c r="M2091">
        <v>62</v>
      </c>
      <c r="N2091" t="b">
        <v>1</v>
      </c>
      <c r="O2091" t="s">
        <v>8277</v>
      </c>
      <c r="P2091">
        <f t="shared" si="97"/>
        <v>2013</v>
      </c>
      <c r="Q2091" s="11">
        <f t="shared" si="98"/>
        <v>41453.076319444444</v>
      </c>
    </row>
    <row r="2092" spans="1:17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s="8">
        <f t="shared" si="96"/>
        <v>1203.2299999999996</v>
      </c>
      <c r="G2092" t="s">
        <v>8218</v>
      </c>
      <c r="H2092" t="s">
        <v>8223</v>
      </c>
      <c r="I2092" t="s">
        <v>8245</v>
      </c>
      <c r="J2092">
        <v>1361696955</v>
      </c>
      <c r="K2092">
        <v>1359104955</v>
      </c>
      <c r="L2092" t="b">
        <v>0</v>
      </c>
      <c r="M2092">
        <v>160</v>
      </c>
      <c r="N2092" t="b">
        <v>1</v>
      </c>
      <c r="O2092" t="s">
        <v>8277</v>
      </c>
      <c r="P2092">
        <f t="shared" si="97"/>
        <v>2013</v>
      </c>
      <c r="Q2092" s="11">
        <f t="shared" si="98"/>
        <v>41299.381423611114</v>
      </c>
    </row>
    <row r="2093" spans="1:17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s="8">
        <f t="shared" si="96"/>
        <v>3684.2000000000007</v>
      </c>
      <c r="G2093" t="s">
        <v>8218</v>
      </c>
      <c r="H2093" t="s">
        <v>8223</v>
      </c>
      <c r="I2093" t="s">
        <v>8245</v>
      </c>
      <c r="J2093">
        <v>1299009600</v>
      </c>
      <c r="K2093">
        <v>1294818278</v>
      </c>
      <c r="L2093" t="b">
        <v>0</v>
      </c>
      <c r="M2093">
        <v>246</v>
      </c>
      <c r="N2093" t="b">
        <v>1</v>
      </c>
      <c r="O2093" t="s">
        <v>8277</v>
      </c>
      <c r="P2093">
        <f t="shared" si="97"/>
        <v>2011</v>
      </c>
      <c r="Q2093" s="11">
        <f t="shared" si="98"/>
        <v>40555.322662037033</v>
      </c>
    </row>
    <row r="2094" spans="1:17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s="8">
        <f t="shared" si="96"/>
        <v>77</v>
      </c>
      <c r="G2094" t="s">
        <v>8218</v>
      </c>
      <c r="H2094" t="s">
        <v>8223</v>
      </c>
      <c r="I2094" t="s">
        <v>8245</v>
      </c>
      <c r="J2094">
        <v>1318006732</v>
      </c>
      <c r="K2094">
        <v>1312822732</v>
      </c>
      <c r="L2094" t="b">
        <v>0</v>
      </c>
      <c r="M2094">
        <v>55</v>
      </c>
      <c r="N2094" t="b">
        <v>1</v>
      </c>
      <c r="O2094" t="s">
        <v>8277</v>
      </c>
      <c r="P2094">
        <f t="shared" si="97"/>
        <v>2011</v>
      </c>
      <c r="Q2094" s="11">
        <f t="shared" si="98"/>
        <v>40763.707546296297</v>
      </c>
    </row>
    <row r="2095" spans="1:17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s="8">
        <f t="shared" si="96"/>
        <v>37</v>
      </c>
      <c r="G2095" t="s">
        <v>8218</v>
      </c>
      <c r="H2095" t="s">
        <v>8223</v>
      </c>
      <c r="I2095" t="s">
        <v>8245</v>
      </c>
      <c r="J2095">
        <v>1356211832</v>
      </c>
      <c r="K2095">
        <v>1351024232</v>
      </c>
      <c r="L2095" t="b">
        <v>0</v>
      </c>
      <c r="M2095">
        <v>23</v>
      </c>
      <c r="N2095" t="b">
        <v>1</v>
      </c>
      <c r="O2095" t="s">
        <v>8277</v>
      </c>
      <c r="P2095">
        <f t="shared" si="97"/>
        <v>2012</v>
      </c>
      <c r="Q2095" s="11">
        <f t="shared" si="98"/>
        <v>41205.854537037041</v>
      </c>
    </row>
    <row r="2096" spans="1:17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s="8">
        <f t="shared" si="96"/>
        <v>719</v>
      </c>
      <c r="G2096" t="s">
        <v>8218</v>
      </c>
      <c r="H2096" t="s">
        <v>8223</v>
      </c>
      <c r="I2096" t="s">
        <v>8245</v>
      </c>
      <c r="J2096">
        <v>1330916400</v>
      </c>
      <c r="K2096">
        <v>1327969730</v>
      </c>
      <c r="L2096" t="b">
        <v>0</v>
      </c>
      <c r="M2096">
        <v>72</v>
      </c>
      <c r="N2096" t="b">
        <v>1</v>
      </c>
      <c r="O2096" t="s">
        <v>8277</v>
      </c>
      <c r="P2096">
        <f t="shared" si="97"/>
        <v>2012</v>
      </c>
      <c r="Q2096" s="11">
        <f t="shared" si="98"/>
        <v>40939.02002314815</v>
      </c>
    </row>
    <row r="2097" spans="1:17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s="8">
        <f t="shared" si="96"/>
        <v>0</v>
      </c>
      <c r="G2097" t="s">
        <v>8218</v>
      </c>
      <c r="H2097" t="s">
        <v>8223</v>
      </c>
      <c r="I2097" t="s">
        <v>8245</v>
      </c>
      <c r="J2097">
        <v>1317576973</v>
      </c>
      <c r="K2097">
        <v>1312392973</v>
      </c>
      <c r="L2097" t="b">
        <v>0</v>
      </c>
      <c r="M2097">
        <v>22</v>
      </c>
      <c r="N2097" t="b">
        <v>1</v>
      </c>
      <c r="O2097" t="s">
        <v>8277</v>
      </c>
      <c r="P2097">
        <f t="shared" si="97"/>
        <v>2011</v>
      </c>
      <c r="Q2097" s="11">
        <f t="shared" si="98"/>
        <v>40758.733483796292</v>
      </c>
    </row>
    <row r="2098" spans="1:17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s="8">
        <f t="shared" si="96"/>
        <v>10</v>
      </c>
      <c r="G2098" t="s">
        <v>8218</v>
      </c>
      <c r="H2098" t="s">
        <v>8223</v>
      </c>
      <c r="I2098" t="s">
        <v>8245</v>
      </c>
      <c r="J2098">
        <v>1351223940</v>
      </c>
      <c r="K2098">
        <v>1349892735</v>
      </c>
      <c r="L2098" t="b">
        <v>0</v>
      </c>
      <c r="M2098">
        <v>14</v>
      </c>
      <c r="N2098" t="b">
        <v>1</v>
      </c>
      <c r="O2098" t="s">
        <v>8277</v>
      </c>
      <c r="P2098">
        <f t="shared" si="97"/>
        <v>2012</v>
      </c>
      <c r="Q2098" s="11">
        <f t="shared" si="98"/>
        <v>41192.758506944447</v>
      </c>
    </row>
    <row r="2099" spans="1:17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s="8">
        <f t="shared" si="96"/>
        <v>0</v>
      </c>
      <c r="G2099" t="s">
        <v>8218</v>
      </c>
      <c r="H2099" t="s">
        <v>8223</v>
      </c>
      <c r="I2099" t="s">
        <v>8245</v>
      </c>
      <c r="J2099">
        <v>1322751735</v>
      </c>
      <c r="K2099">
        <v>1317564135</v>
      </c>
      <c r="L2099" t="b">
        <v>0</v>
      </c>
      <c r="M2099">
        <v>38</v>
      </c>
      <c r="N2099" t="b">
        <v>1</v>
      </c>
      <c r="O2099" t="s">
        <v>8277</v>
      </c>
      <c r="P2099">
        <f t="shared" si="97"/>
        <v>2011</v>
      </c>
      <c r="Q2099" s="11">
        <f t="shared" si="98"/>
        <v>40818.58489583333</v>
      </c>
    </row>
    <row r="2100" spans="1:17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s="8">
        <f t="shared" si="96"/>
        <v>20</v>
      </c>
      <c r="G2100" t="s">
        <v>8218</v>
      </c>
      <c r="H2100" t="s">
        <v>8223</v>
      </c>
      <c r="I2100" t="s">
        <v>8245</v>
      </c>
      <c r="J2100">
        <v>1331174635</v>
      </c>
      <c r="K2100">
        <v>1328582635</v>
      </c>
      <c r="L2100" t="b">
        <v>0</v>
      </c>
      <c r="M2100">
        <v>32</v>
      </c>
      <c r="N2100" t="b">
        <v>1</v>
      </c>
      <c r="O2100" t="s">
        <v>8277</v>
      </c>
      <c r="P2100">
        <f t="shared" si="97"/>
        <v>2012</v>
      </c>
      <c r="Q2100" s="11">
        <f t="shared" si="98"/>
        <v>40946.11383101852</v>
      </c>
    </row>
    <row r="2101" spans="1:17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s="8">
        <f t="shared" si="96"/>
        <v>971</v>
      </c>
      <c r="G2101" t="s">
        <v>8218</v>
      </c>
      <c r="H2101" t="s">
        <v>8223</v>
      </c>
      <c r="I2101" t="s">
        <v>8245</v>
      </c>
      <c r="J2101">
        <v>1435808400</v>
      </c>
      <c r="K2101">
        <v>1434650084</v>
      </c>
      <c r="L2101" t="b">
        <v>0</v>
      </c>
      <c r="M2101">
        <v>63</v>
      </c>
      <c r="N2101" t="b">
        <v>1</v>
      </c>
      <c r="O2101" t="s">
        <v>8277</v>
      </c>
      <c r="P2101">
        <f t="shared" si="97"/>
        <v>2015</v>
      </c>
      <c r="Q2101" s="11">
        <f t="shared" si="98"/>
        <v>42173.746342592596</v>
      </c>
    </row>
    <row r="2102" spans="1:17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s="8">
        <f t="shared" si="96"/>
        <v>220</v>
      </c>
      <c r="G2102" t="s">
        <v>8218</v>
      </c>
      <c r="H2102" t="s">
        <v>8223</v>
      </c>
      <c r="I2102" t="s">
        <v>8245</v>
      </c>
      <c r="J2102">
        <v>1341028740</v>
      </c>
      <c r="K2102">
        <v>1339704141</v>
      </c>
      <c r="L2102" t="b">
        <v>0</v>
      </c>
      <c r="M2102">
        <v>27</v>
      </c>
      <c r="N2102" t="b">
        <v>1</v>
      </c>
      <c r="O2102" t="s">
        <v>8277</v>
      </c>
      <c r="P2102">
        <f t="shared" si="97"/>
        <v>2012</v>
      </c>
      <c r="Q2102" s="11">
        <f t="shared" si="98"/>
        <v>41074.834965277776</v>
      </c>
    </row>
    <row r="2103" spans="1:17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s="8">
        <f t="shared" si="96"/>
        <v>265</v>
      </c>
      <c r="G2103" t="s">
        <v>8218</v>
      </c>
      <c r="H2103" t="s">
        <v>8223</v>
      </c>
      <c r="I2103" t="s">
        <v>8245</v>
      </c>
      <c r="J2103">
        <v>1329104114</v>
      </c>
      <c r="K2103">
        <v>1323920114</v>
      </c>
      <c r="L2103" t="b">
        <v>0</v>
      </c>
      <c r="M2103">
        <v>44</v>
      </c>
      <c r="N2103" t="b">
        <v>1</v>
      </c>
      <c r="O2103" t="s">
        <v>8277</v>
      </c>
      <c r="P2103">
        <f t="shared" si="97"/>
        <v>2011</v>
      </c>
      <c r="Q2103" s="11">
        <f t="shared" si="98"/>
        <v>40892.149467592593</v>
      </c>
    </row>
    <row r="2104" spans="1:17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s="8">
        <f t="shared" si="96"/>
        <v>360</v>
      </c>
      <c r="G2104" t="s">
        <v>8218</v>
      </c>
      <c r="H2104" t="s">
        <v>8223</v>
      </c>
      <c r="I2104" t="s">
        <v>8245</v>
      </c>
      <c r="J2104">
        <v>1304628648</v>
      </c>
      <c r="K2104">
        <v>1302036648</v>
      </c>
      <c r="L2104" t="b">
        <v>0</v>
      </c>
      <c r="M2104">
        <v>38</v>
      </c>
      <c r="N2104" t="b">
        <v>1</v>
      </c>
      <c r="O2104" t="s">
        <v>8277</v>
      </c>
      <c r="P2104">
        <f t="shared" si="97"/>
        <v>2011</v>
      </c>
      <c r="Q2104" s="11">
        <f t="shared" si="98"/>
        <v>40638.868611111109</v>
      </c>
    </row>
    <row r="2105" spans="1:17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s="8">
        <f t="shared" si="96"/>
        <v>3587</v>
      </c>
      <c r="G2105" t="s">
        <v>8218</v>
      </c>
      <c r="H2105" t="s">
        <v>8223</v>
      </c>
      <c r="I2105" t="s">
        <v>8245</v>
      </c>
      <c r="J2105">
        <v>1352488027</v>
      </c>
      <c r="K2105">
        <v>1349892427</v>
      </c>
      <c r="L2105" t="b">
        <v>0</v>
      </c>
      <c r="M2105">
        <v>115</v>
      </c>
      <c r="N2105" t="b">
        <v>1</v>
      </c>
      <c r="O2105" t="s">
        <v>8277</v>
      </c>
      <c r="P2105">
        <f t="shared" si="97"/>
        <v>2012</v>
      </c>
      <c r="Q2105" s="11">
        <f t="shared" si="98"/>
        <v>41192.754942129628</v>
      </c>
    </row>
    <row r="2106" spans="1:17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s="8">
        <f t="shared" si="96"/>
        <v>236</v>
      </c>
      <c r="G2106" t="s">
        <v>8218</v>
      </c>
      <c r="H2106" t="s">
        <v>8223</v>
      </c>
      <c r="I2106" t="s">
        <v>8245</v>
      </c>
      <c r="J2106">
        <v>1369958400</v>
      </c>
      <c r="K2106">
        <v>1367286434</v>
      </c>
      <c r="L2106" t="b">
        <v>0</v>
      </c>
      <c r="M2106">
        <v>37</v>
      </c>
      <c r="N2106" t="b">
        <v>1</v>
      </c>
      <c r="O2106" t="s">
        <v>8277</v>
      </c>
      <c r="P2106">
        <f t="shared" si="97"/>
        <v>2013</v>
      </c>
      <c r="Q2106" s="11">
        <f t="shared" si="98"/>
        <v>41394.074467592596</v>
      </c>
    </row>
    <row r="2107" spans="1:17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s="8">
        <f t="shared" si="96"/>
        <v>3080</v>
      </c>
      <c r="G2107" t="s">
        <v>8218</v>
      </c>
      <c r="H2107" t="s">
        <v>8223</v>
      </c>
      <c r="I2107" t="s">
        <v>8245</v>
      </c>
      <c r="J2107">
        <v>1416542400</v>
      </c>
      <c r="K2107">
        <v>1415472953</v>
      </c>
      <c r="L2107" t="b">
        <v>0</v>
      </c>
      <c r="M2107">
        <v>99</v>
      </c>
      <c r="N2107" t="b">
        <v>1</v>
      </c>
      <c r="O2107" t="s">
        <v>8277</v>
      </c>
      <c r="P2107">
        <f t="shared" si="97"/>
        <v>2014</v>
      </c>
      <c r="Q2107" s="11">
        <f t="shared" si="98"/>
        <v>41951.788807870369</v>
      </c>
    </row>
    <row r="2108" spans="1:17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s="8">
        <f t="shared" si="96"/>
        <v>155</v>
      </c>
      <c r="G2108" t="s">
        <v>8218</v>
      </c>
      <c r="H2108" t="s">
        <v>8223</v>
      </c>
      <c r="I2108" t="s">
        <v>8245</v>
      </c>
      <c r="J2108">
        <v>1359176974</v>
      </c>
      <c r="K2108">
        <v>1356584974</v>
      </c>
      <c r="L2108" t="b">
        <v>0</v>
      </c>
      <c r="M2108">
        <v>44</v>
      </c>
      <c r="N2108" t="b">
        <v>1</v>
      </c>
      <c r="O2108" t="s">
        <v>8277</v>
      </c>
      <c r="P2108">
        <f t="shared" si="97"/>
        <v>2012</v>
      </c>
      <c r="Q2108" s="11">
        <f t="shared" si="98"/>
        <v>41270.21497685185</v>
      </c>
    </row>
    <row r="2109" spans="1:17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s="8">
        <f t="shared" si="96"/>
        <v>154.65999999999985</v>
      </c>
      <c r="G2109" t="s">
        <v>8218</v>
      </c>
      <c r="H2109" t="s">
        <v>8223</v>
      </c>
      <c r="I2109" t="s">
        <v>8245</v>
      </c>
      <c r="J2109">
        <v>1415815393</v>
      </c>
      <c r="K2109">
        <v>1413997393</v>
      </c>
      <c r="L2109" t="b">
        <v>0</v>
      </c>
      <c r="M2109">
        <v>58</v>
      </c>
      <c r="N2109" t="b">
        <v>1</v>
      </c>
      <c r="O2109" t="s">
        <v>8277</v>
      </c>
      <c r="P2109">
        <f t="shared" si="97"/>
        <v>2014</v>
      </c>
      <c r="Q2109" s="11">
        <f t="shared" si="98"/>
        <v>41934.71056712963</v>
      </c>
    </row>
    <row r="2110" spans="1:17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s="8">
        <f t="shared" si="96"/>
        <v>1170</v>
      </c>
      <c r="G2110" t="s">
        <v>8218</v>
      </c>
      <c r="H2110" t="s">
        <v>8223</v>
      </c>
      <c r="I2110" t="s">
        <v>8245</v>
      </c>
      <c r="J2110">
        <v>1347249300</v>
      </c>
      <c r="K2110">
        <v>1344917580</v>
      </c>
      <c r="L2110" t="b">
        <v>0</v>
      </c>
      <c r="M2110">
        <v>191</v>
      </c>
      <c r="N2110" t="b">
        <v>1</v>
      </c>
      <c r="O2110" t="s">
        <v>8277</v>
      </c>
      <c r="P2110">
        <f t="shared" si="97"/>
        <v>2012</v>
      </c>
      <c r="Q2110" s="11">
        <f t="shared" si="98"/>
        <v>41135.175694444442</v>
      </c>
    </row>
    <row r="2111" spans="1:17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s="8">
        <f t="shared" si="96"/>
        <v>261</v>
      </c>
      <c r="G2111" t="s">
        <v>8218</v>
      </c>
      <c r="H2111" t="s">
        <v>8223</v>
      </c>
      <c r="I2111" t="s">
        <v>8245</v>
      </c>
      <c r="J2111">
        <v>1436115617</v>
      </c>
      <c r="K2111">
        <v>1433523617</v>
      </c>
      <c r="L2111" t="b">
        <v>0</v>
      </c>
      <c r="M2111">
        <v>40</v>
      </c>
      <c r="N2111" t="b">
        <v>1</v>
      </c>
      <c r="O2111" t="s">
        <v>8277</v>
      </c>
      <c r="P2111">
        <f t="shared" si="97"/>
        <v>2015</v>
      </c>
      <c r="Q2111" s="11">
        <f t="shared" si="98"/>
        <v>42160.708530092597</v>
      </c>
    </row>
    <row r="2112" spans="1:17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s="8">
        <f t="shared" si="96"/>
        <v>7</v>
      </c>
      <c r="G2112" t="s">
        <v>8218</v>
      </c>
      <c r="H2112" t="s">
        <v>8223</v>
      </c>
      <c r="I2112" t="s">
        <v>8245</v>
      </c>
      <c r="J2112">
        <v>1401253140</v>
      </c>
      <c r="K2112">
        <v>1398873969</v>
      </c>
      <c r="L2112" t="b">
        <v>0</v>
      </c>
      <c r="M2112">
        <v>38</v>
      </c>
      <c r="N2112" t="b">
        <v>1</v>
      </c>
      <c r="O2112" t="s">
        <v>8277</v>
      </c>
      <c r="P2112">
        <f t="shared" si="97"/>
        <v>2014</v>
      </c>
      <c r="Q2112" s="11">
        <f t="shared" si="98"/>
        <v>41759.670937499999</v>
      </c>
    </row>
    <row r="2113" spans="1:17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s="8">
        <f t="shared" si="96"/>
        <v>130</v>
      </c>
      <c r="G2113" t="s">
        <v>8218</v>
      </c>
      <c r="H2113" t="s">
        <v>8223</v>
      </c>
      <c r="I2113" t="s">
        <v>8245</v>
      </c>
      <c r="J2113">
        <v>1313370000</v>
      </c>
      <c r="K2113">
        <v>1307594625</v>
      </c>
      <c r="L2113" t="b">
        <v>0</v>
      </c>
      <c r="M2113">
        <v>39</v>
      </c>
      <c r="N2113" t="b">
        <v>1</v>
      </c>
      <c r="O2113" t="s">
        <v>8277</v>
      </c>
      <c r="P2113">
        <f t="shared" si="97"/>
        <v>2011</v>
      </c>
      <c r="Q2113" s="11">
        <f t="shared" si="98"/>
        <v>40703.197048611109</v>
      </c>
    </row>
    <row r="2114" spans="1:17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s="8">
        <f t="shared" si="96"/>
        <v>0</v>
      </c>
      <c r="G2114" t="s">
        <v>8218</v>
      </c>
      <c r="H2114" t="s">
        <v>8223</v>
      </c>
      <c r="I2114" t="s">
        <v>8245</v>
      </c>
      <c r="J2114">
        <v>1366064193</v>
      </c>
      <c r="K2114">
        <v>1364854593</v>
      </c>
      <c r="L2114" t="b">
        <v>0</v>
      </c>
      <c r="M2114">
        <v>11</v>
      </c>
      <c r="N2114" t="b">
        <v>1</v>
      </c>
      <c r="O2114" t="s">
        <v>8277</v>
      </c>
      <c r="P2114">
        <f t="shared" si="97"/>
        <v>2013</v>
      </c>
      <c r="Q2114" s="11">
        <f t="shared" si="98"/>
        <v>41365.928159722222</v>
      </c>
    </row>
    <row r="2115" spans="1:17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s="8">
        <f t="shared" ref="F2115:F2178" si="99">E2115-D2115</f>
        <v>340</v>
      </c>
      <c r="G2115" t="s">
        <v>8218</v>
      </c>
      <c r="H2115" t="s">
        <v>8223</v>
      </c>
      <c r="I2115" t="s">
        <v>8245</v>
      </c>
      <c r="J2115">
        <v>1411505176</v>
      </c>
      <c r="K2115">
        <v>1408481176</v>
      </c>
      <c r="L2115" t="b">
        <v>0</v>
      </c>
      <c r="M2115">
        <v>107</v>
      </c>
      <c r="N2115" t="b">
        <v>1</v>
      </c>
      <c r="O2115" t="s">
        <v>8277</v>
      </c>
      <c r="P2115">
        <f t="shared" ref="P2115:P2178" si="100">YEAR(Q2115)</f>
        <v>2014</v>
      </c>
      <c r="Q2115" s="11">
        <f t="shared" ref="Q2115:Q2178" si="101">(((K2115/60)/60)/24)+DATE(1970,1,1)</f>
        <v>41870.86546296296</v>
      </c>
    </row>
    <row r="2116" spans="1:17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s="8">
        <f t="shared" si="99"/>
        <v>235</v>
      </c>
      <c r="G2116" t="s">
        <v>8218</v>
      </c>
      <c r="H2116" t="s">
        <v>8223</v>
      </c>
      <c r="I2116" t="s">
        <v>8245</v>
      </c>
      <c r="J2116">
        <v>1291870740</v>
      </c>
      <c r="K2116">
        <v>1286480070</v>
      </c>
      <c r="L2116" t="b">
        <v>0</v>
      </c>
      <c r="M2116">
        <v>147</v>
      </c>
      <c r="N2116" t="b">
        <v>1</v>
      </c>
      <c r="O2116" t="s">
        <v>8277</v>
      </c>
      <c r="P2116">
        <f t="shared" si="100"/>
        <v>2010</v>
      </c>
      <c r="Q2116" s="11">
        <f t="shared" si="101"/>
        <v>40458.815625000003</v>
      </c>
    </row>
    <row r="2117" spans="1:17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s="8">
        <f t="shared" si="99"/>
        <v>1885</v>
      </c>
      <c r="G2117" t="s">
        <v>8218</v>
      </c>
      <c r="H2117" t="s">
        <v>8223</v>
      </c>
      <c r="I2117" t="s">
        <v>8245</v>
      </c>
      <c r="J2117">
        <v>1298167001</v>
      </c>
      <c r="K2117">
        <v>1295575001</v>
      </c>
      <c r="L2117" t="b">
        <v>0</v>
      </c>
      <c r="M2117">
        <v>36</v>
      </c>
      <c r="N2117" t="b">
        <v>1</v>
      </c>
      <c r="O2117" t="s">
        <v>8277</v>
      </c>
      <c r="P2117">
        <f t="shared" si="100"/>
        <v>2011</v>
      </c>
      <c r="Q2117" s="11">
        <f t="shared" si="101"/>
        <v>40564.081030092595</v>
      </c>
    </row>
    <row r="2118" spans="1:17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s="8">
        <f t="shared" si="99"/>
        <v>434</v>
      </c>
      <c r="G2118" t="s">
        <v>8218</v>
      </c>
      <c r="H2118" t="s">
        <v>8223</v>
      </c>
      <c r="I2118" t="s">
        <v>8245</v>
      </c>
      <c r="J2118">
        <v>1349203203</v>
      </c>
      <c r="K2118">
        <v>1345056003</v>
      </c>
      <c r="L2118" t="b">
        <v>0</v>
      </c>
      <c r="M2118">
        <v>92</v>
      </c>
      <c r="N2118" t="b">
        <v>1</v>
      </c>
      <c r="O2118" t="s">
        <v>8277</v>
      </c>
      <c r="P2118">
        <f t="shared" si="100"/>
        <v>2012</v>
      </c>
      <c r="Q2118" s="11">
        <f t="shared" si="101"/>
        <v>41136.777812500004</v>
      </c>
    </row>
    <row r="2119" spans="1:17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s="8">
        <f t="shared" si="99"/>
        <v>573</v>
      </c>
      <c r="G2119" t="s">
        <v>8218</v>
      </c>
      <c r="H2119" t="s">
        <v>8223</v>
      </c>
      <c r="I2119" t="s">
        <v>8245</v>
      </c>
      <c r="J2119">
        <v>1445921940</v>
      </c>
      <c r="K2119">
        <v>1444699549</v>
      </c>
      <c r="L2119" t="b">
        <v>0</v>
      </c>
      <c r="M2119">
        <v>35</v>
      </c>
      <c r="N2119" t="b">
        <v>1</v>
      </c>
      <c r="O2119" t="s">
        <v>8277</v>
      </c>
      <c r="P2119">
        <f t="shared" si="100"/>
        <v>2015</v>
      </c>
      <c r="Q2119" s="11">
        <f t="shared" si="101"/>
        <v>42290.059594907405</v>
      </c>
    </row>
    <row r="2120" spans="1:17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s="8">
        <f t="shared" si="99"/>
        <v>346.1099999999999</v>
      </c>
      <c r="G2120" t="s">
        <v>8218</v>
      </c>
      <c r="H2120" t="s">
        <v>8223</v>
      </c>
      <c r="I2120" t="s">
        <v>8245</v>
      </c>
      <c r="J2120">
        <v>1311538136</v>
      </c>
      <c r="K2120">
        <v>1308946136</v>
      </c>
      <c r="L2120" t="b">
        <v>0</v>
      </c>
      <c r="M2120">
        <v>17</v>
      </c>
      <c r="N2120" t="b">
        <v>1</v>
      </c>
      <c r="O2120" t="s">
        <v>8277</v>
      </c>
      <c r="P2120">
        <f t="shared" si="100"/>
        <v>2011</v>
      </c>
      <c r="Q2120" s="11">
        <f t="shared" si="101"/>
        <v>40718.839537037034</v>
      </c>
    </row>
    <row r="2121" spans="1:17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s="8">
        <f t="shared" si="99"/>
        <v>15</v>
      </c>
      <c r="G2121" t="s">
        <v>8218</v>
      </c>
      <c r="H2121" t="s">
        <v>8223</v>
      </c>
      <c r="I2121" t="s">
        <v>8245</v>
      </c>
      <c r="J2121">
        <v>1345086445</v>
      </c>
      <c r="K2121">
        <v>1342494445</v>
      </c>
      <c r="L2121" t="b">
        <v>0</v>
      </c>
      <c r="M2121">
        <v>22</v>
      </c>
      <c r="N2121" t="b">
        <v>1</v>
      </c>
      <c r="O2121" t="s">
        <v>8277</v>
      </c>
      <c r="P2121">
        <f t="shared" si="100"/>
        <v>2012</v>
      </c>
      <c r="Q2121" s="11">
        <f t="shared" si="101"/>
        <v>41107.130150462966</v>
      </c>
    </row>
    <row r="2122" spans="1:17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s="8">
        <f t="shared" si="99"/>
        <v>70.430000000000291</v>
      </c>
      <c r="G2122" t="s">
        <v>8218</v>
      </c>
      <c r="H2122" t="s">
        <v>8223</v>
      </c>
      <c r="I2122" t="s">
        <v>8245</v>
      </c>
      <c r="J2122">
        <v>1388617736</v>
      </c>
      <c r="K2122">
        <v>1384384136</v>
      </c>
      <c r="L2122" t="b">
        <v>0</v>
      </c>
      <c r="M2122">
        <v>69</v>
      </c>
      <c r="N2122" t="b">
        <v>1</v>
      </c>
      <c r="O2122" t="s">
        <v>8277</v>
      </c>
      <c r="P2122">
        <f t="shared" si="100"/>
        <v>2013</v>
      </c>
      <c r="Q2122" s="11">
        <f t="shared" si="101"/>
        <v>41591.964537037034</v>
      </c>
    </row>
    <row r="2123" spans="1:17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s="8">
        <f t="shared" si="99"/>
        <v>-49716</v>
      </c>
      <c r="G2123" t="s">
        <v>8220</v>
      </c>
      <c r="H2123" t="s">
        <v>8239</v>
      </c>
      <c r="I2123" t="s">
        <v>8256</v>
      </c>
      <c r="J2123">
        <v>1484156948</v>
      </c>
      <c r="K2123">
        <v>1481564948</v>
      </c>
      <c r="L2123" t="b">
        <v>0</v>
      </c>
      <c r="M2123">
        <v>10</v>
      </c>
      <c r="N2123" t="b">
        <v>0</v>
      </c>
      <c r="O2123" t="s">
        <v>8280</v>
      </c>
      <c r="P2123">
        <f t="shared" si="100"/>
        <v>2016</v>
      </c>
      <c r="Q2123" s="11">
        <f t="shared" si="101"/>
        <v>42716.7424537037</v>
      </c>
    </row>
    <row r="2124" spans="1:17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s="8">
        <f t="shared" si="99"/>
        <v>-79690</v>
      </c>
      <c r="G2124" t="s">
        <v>8220</v>
      </c>
      <c r="H2124" t="s">
        <v>8237</v>
      </c>
      <c r="I2124" t="s">
        <v>8255</v>
      </c>
      <c r="J2124">
        <v>1483773169</v>
      </c>
      <c r="K2124">
        <v>1481181169</v>
      </c>
      <c r="L2124" t="b">
        <v>0</v>
      </c>
      <c r="M2124">
        <v>3</v>
      </c>
      <c r="N2124" t="b">
        <v>0</v>
      </c>
      <c r="O2124" t="s">
        <v>8280</v>
      </c>
      <c r="P2124">
        <f t="shared" si="100"/>
        <v>2016</v>
      </c>
      <c r="Q2124" s="11">
        <f t="shared" si="101"/>
        <v>42712.300567129627</v>
      </c>
    </row>
    <row r="2125" spans="1:17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s="8">
        <f t="shared" si="99"/>
        <v>-450</v>
      </c>
      <c r="G2125" t="s">
        <v>8220</v>
      </c>
      <c r="H2125" t="s">
        <v>8223</v>
      </c>
      <c r="I2125" t="s">
        <v>8245</v>
      </c>
      <c r="J2125">
        <v>1268636340</v>
      </c>
      <c r="K2125">
        <v>1263982307</v>
      </c>
      <c r="L2125" t="b">
        <v>0</v>
      </c>
      <c r="M2125">
        <v>5</v>
      </c>
      <c r="N2125" t="b">
        <v>0</v>
      </c>
      <c r="O2125" t="s">
        <v>8280</v>
      </c>
      <c r="P2125">
        <f t="shared" si="100"/>
        <v>2010</v>
      </c>
      <c r="Q2125" s="11">
        <f t="shared" si="101"/>
        <v>40198.424849537041</v>
      </c>
    </row>
    <row r="2126" spans="1:17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s="8">
        <f t="shared" si="99"/>
        <v>-985</v>
      </c>
      <c r="G2126" t="s">
        <v>8220</v>
      </c>
      <c r="H2126" t="s">
        <v>8223</v>
      </c>
      <c r="I2126" t="s">
        <v>8245</v>
      </c>
      <c r="J2126">
        <v>1291093200</v>
      </c>
      <c r="K2126">
        <v>1286930435</v>
      </c>
      <c r="L2126" t="b">
        <v>0</v>
      </c>
      <c r="M2126">
        <v>5</v>
      </c>
      <c r="N2126" t="b">
        <v>0</v>
      </c>
      <c r="O2126" t="s">
        <v>8280</v>
      </c>
      <c r="P2126">
        <f t="shared" si="100"/>
        <v>2010</v>
      </c>
      <c r="Q2126" s="11">
        <f t="shared" si="101"/>
        <v>40464.028182870366</v>
      </c>
    </row>
    <row r="2127" spans="1:17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s="8">
        <f t="shared" si="99"/>
        <v>-59148</v>
      </c>
      <c r="G2127" t="s">
        <v>8220</v>
      </c>
      <c r="H2127" t="s">
        <v>8223</v>
      </c>
      <c r="I2127" t="s">
        <v>8245</v>
      </c>
      <c r="J2127">
        <v>1438734833</v>
      </c>
      <c r="K2127">
        <v>1436142833</v>
      </c>
      <c r="L2127" t="b">
        <v>0</v>
      </c>
      <c r="M2127">
        <v>27</v>
      </c>
      <c r="N2127" t="b">
        <v>0</v>
      </c>
      <c r="O2127" t="s">
        <v>8280</v>
      </c>
      <c r="P2127">
        <f t="shared" si="100"/>
        <v>2015</v>
      </c>
      <c r="Q2127" s="11">
        <f t="shared" si="101"/>
        <v>42191.023530092592</v>
      </c>
    </row>
    <row r="2128" spans="1:17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s="8">
        <f t="shared" si="99"/>
        <v>-19990</v>
      </c>
      <c r="G2128" t="s">
        <v>8220</v>
      </c>
      <c r="H2128" t="s">
        <v>8223</v>
      </c>
      <c r="I2128" t="s">
        <v>8245</v>
      </c>
      <c r="J2128">
        <v>1418080887</v>
      </c>
      <c r="K2128">
        <v>1415488887</v>
      </c>
      <c r="L2128" t="b">
        <v>0</v>
      </c>
      <c r="M2128">
        <v>2</v>
      </c>
      <c r="N2128" t="b">
        <v>0</v>
      </c>
      <c r="O2128" t="s">
        <v>8280</v>
      </c>
      <c r="P2128">
        <f t="shared" si="100"/>
        <v>2014</v>
      </c>
      <c r="Q2128" s="11">
        <f t="shared" si="101"/>
        <v>41951.973229166666</v>
      </c>
    </row>
    <row r="2129" spans="1:17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s="8">
        <f t="shared" si="99"/>
        <v>-19924</v>
      </c>
      <c r="G2129" t="s">
        <v>8220</v>
      </c>
      <c r="H2129" t="s">
        <v>8224</v>
      </c>
      <c r="I2129" t="s">
        <v>8246</v>
      </c>
      <c r="J2129">
        <v>1426158463</v>
      </c>
      <c r="K2129">
        <v>1423570063</v>
      </c>
      <c r="L2129" t="b">
        <v>0</v>
      </c>
      <c r="M2129">
        <v>236</v>
      </c>
      <c r="N2129" t="b">
        <v>0</v>
      </c>
      <c r="O2129" t="s">
        <v>8280</v>
      </c>
      <c r="P2129">
        <f t="shared" si="100"/>
        <v>2015</v>
      </c>
      <c r="Q2129" s="11">
        <f t="shared" si="101"/>
        <v>42045.50535879629</v>
      </c>
    </row>
    <row r="2130" spans="1:17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s="8">
        <f t="shared" si="99"/>
        <v>-14975</v>
      </c>
      <c r="G2130" t="s">
        <v>8220</v>
      </c>
      <c r="H2130" t="s">
        <v>8228</v>
      </c>
      <c r="I2130" t="s">
        <v>8250</v>
      </c>
      <c r="J2130">
        <v>1411324369</v>
      </c>
      <c r="K2130">
        <v>1406140369</v>
      </c>
      <c r="L2130" t="b">
        <v>0</v>
      </c>
      <c r="M2130">
        <v>1</v>
      </c>
      <c r="N2130" t="b">
        <v>0</v>
      </c>
      <c r="O2130" t="s">
        <v>8280</v>
      </c>
      <c r="P2130">
        <f t="shared" si="100"/>
        <v>2014</v>
      </c>
      <c r="Q2130" s="11">
        <f t="shared" si="101"/>
        <v>41843.772789351853</v>
      </c>
    </row>
    <row r="2131" spans="1:17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s="8">
        <f t="shared" si="99"/>
        <v>-1764</v>
      </c>
      <c r="G2131" t="s">
        <v>8220</v>
      </c>
      <c r="H2131" t="s">
        <v>8223</v>
      </c>
      <c r="I2131" t="s">
        <v>8245</v>
      </c>
      <c r="J2131">
        <v>1457570100</v>
      </c>
      <c r="K2131">
        <v>1454978100</v>
      </c>
      <c r="L2131" t="b">
        <v>0</v>
      </c>
      <c r="M2131">
        <v>12</v>
      </c>
      <c r="N2131" t="b">
        <v>0</v>
      </c>
      <c r="O2131" t="s">
        <v>8280</v>
      </c>
      <c r="P2131">
        <f t="shared" si="100"/>
        <v>2016</v>
      </c>
      <c r="Q2131" s="11">
        <f t="shared" si="101"/>
        <v>42409.024305555555</v>
      </c>
    </row>
    <row r="2132" spans="1:17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s="8">
        <f t="shared" si="99"/>
        <v>-41915</v>
      </c>
      <c r="G2132" t="s">
        <v>8220</v>
      </c>
      <c r="H2132" t="s">
        <v>8223</v>
      </c>
      <c r="I2132" t="s">
        <v>8245</v>
      </c>
      <c r="J2132">
        <v>1408154663</v>
      </c>
      <c r="K2132">
        <v>1405130663</v>
      </c>
      <c r="L2132" t="b">
        <v>0</v>
      </c>
      <c r="M2132">
        <v>4</v>
      </c>
      <c r="N2132" t="b">
        <v>0</v>
      </c>
      <c r="O2132" t="s">
        <v>8280</v>
      </c>
      <c r="P2132">
        <f t="shared" si="100"/>
        <v>2014</v>
      </c>
      <c r="Q2132" s="11">
        <f t="shared" si="101"/>
        <v>41832.086377314816</v>
      </c>
    </row>
    <row r="2133" spans="1:17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s="8">
        <f t="shared" si="99"/>
        <v>-475</v>
      </c>
      <c r="G2133" t="s">
        <v>8220</v>
      </c>
      <c r="H2133" t="s">
        <v>8223</v>
      </c>
      <c r="I2133" t="s">
        <v>8245</v>
      </c>
      <c r="J2133">
        <v>1436677091</v>
      </c>
      <c r="K2133">
        <v>1434085091</v>
      </c>
      <c r="L2133" t="b">
        <v>0</v>
      </c>
      <c r="M2133">
        <v>3</v>
      </c>
      <c r="N2133" t="b">
        <v>0</v>
      </c>
      <c r="O2133" t="s">
        <v>8280</v>
      </c>
      <c r="P2133">
        <f t="shared" si="100"/>
        <v>2015</v>
      </c>
      <c r="Q2133" s="11">
        <f t="shared" si="101"/>
        <v>42167.207071759258</v>
      </c>
    </row>
    <row r="2134" spans="1:17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s="8">
        <f t="shared" si="99"/>
        <v>-97887.01</v>
      </c>
      <c r="G2134" t="s">
        <v>8220</v>
      </c>
      <c r="H2134" t="s">
        <v>8223</v>
      </c>
      <c r="I2134" t="s">
        <v>8245</v>
      </c>
      <c r="J2134">
        <v>1391427692</v>
      </c>
      <c r="K2134">
        <v>1388835692</v>
      </c>
      <c r="L2134" t="b">
        <v>0</v>
      </c>
      <c r="M2134">
        <v>99</v>
      </c>
      <c r="N2134" t="b">
        <v>0</v>
      </c>
      <c r="O2134" t="s">
        <v>8280</v>
      </c>
      <c r="P2134">
        <f t="shared" si="100"/>
        <v>2014</v>
      </c>
      <c r="Q2134" s="11">
        <f t="shared" si="101"/>
        <v>41643.487175925926</v>
      </c>
    </row>
    <row r="2135" spans="1:17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s="8">
        <f t="shared" si="99"/>
        <v>-984</v>
      </c>
      <c r="G2135" t="s">
        <v>8220</v>
      </c>
      <c r="H2135" t="s">
        <v>8223</v>
      </c>
      <c r="I2135" t="s">
        <v>8245</v>
      </c>
      <c r="J2135">
        <v>1303628340</v>
      </c>
      <c r="K2135">
        <v>1300328399</v>
      </c>
      <c r="L2135" t="b">
        <v>0</v>
      </c>
      <c r="M2135">
        <v>3</v>
      </c>
      <c r="N2135" t="b">
        <v>0</v>
      </c>
      <c r="O2135" t="s">
        <v>8280</v>
      </c>
      <c r="P2135">
        <f t="shared" si="100"/>
        <v>2011</v>
      </c>
      <c r="Q2135" s="11">
        <f t="shared" si="101"/>
        <v>40619.097210648149</v>
      </c>
    </row>
    <row r="2136" spans="1:17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s="8">
        <f t="shared" si="99"/>
        <v>-5896</v>
      </c>
      <c r="G2136" t="s">
        <v>8220</v>
      </c>
      <c r="H2136" t="s">
        <v>8223</v>
      </c>
      <c r="I2136" t="s">
        <v>8245</v>
      </c>
      <c r="J2136">
        <v>1367097391</v>
      </c>
      <c r="K2136">
        <v>1364505391</v>
      </c>
      <c r="L2136" t="b">
        <v>0</v>
      </c>
      <c r="M2136">
        <v>3</v>
      </c>
      <c r="N2136" t="b">
        <v>0</v>
      </c>
      <c r="O2136" t="s">
        <v>8280</v>
      </c>
      <c r="P2136">
        <f t="shared" si="100"/>
        <v>2013</v>
      </c>
      <c r="Q2136" s="11">
        <f t="shared" si="101"/>
        <v>41361.886469907404</v>
      </c>
    </row>
    <row r="2137" spans="1:17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s="8">
        <f t="shared" si="99"/>
        <v>-4522</v>
      </c>
      <c r="G2137" t="s">
        <v>8220</v>
      </c>
      <c r="H2137" t="s">
        <v>8223</v>
      </c>
      <c r="I2137" t="s">
        <v>8245</v>
      </c>
      <c r="J2137">
        <v>1349392033</v>
      </c>
      <c r="K2137">
        <v>1346800033</v>
      </c>
      <c r="L2137" t="b">
        <v>0</v>
      </c>
      <c r="M2137">
        <v>22</v>
      </c>
      <c r="N2137" t="b">
        <v>0</v>
      </c>
      <c r="O2137" t="s">
        <v>8280</v>
      </c>
      <c r="P2137">
        <f t="shared" si="100"/>
        <v>2012</v>
      </c>
      <c r="Q2137" s="11">
        <f t="shared" si="101"/>
        <v>41156.963344907403</v>
      </c>
    </row>
    <row r="2138" spans="1:17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s="8">
        <f t="shared" si="99"/>
        <v>-79952.31</v>
      </c>
      <c r="G2138" t="s">
        <v>8220</v>
      </c>
      <c r="H2138" t="s">
        <v>8223</v>
      </c>
      <c r="I2138" t="s">
        <v>8245</v>
      </c>
      <c r="J2138">
        <v>1382184786</v>
      </c>
      <c r="K2138">
        <v>1379592786</v>
      </c>
      <c r="L2138" t="b">
        <v>0</v>
      </c>
      <c r="M2138">
        <v>4</v>
      </c>
      <c r="N2138" t="b">
        <v>0</v>
      </c>
      <c r="O2138" t="s">
        <v>8280</v>
      </c>
      <c r="P2138">
        <f t="shared" si="100"/>
        <v>2013</v>
      </c>
      <c r="Q2138" s="11">
        <f t="shared" si="101"/>
        <v>41536.509097222224</v>
      </c>
    </row>
    <row r="2139" spans="1:17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s="8">
        <f t="shared" si="99"/>
        <v>-35797</v>
      </c>
      <c r="G2139" t="s">
        <v>8220</v>
      </c>
      <c r="H2139" t="s">
        <v>8228</v>
      </c>
      <c r="I2139" t="s">
        <v>8250</v>
      </c>
      <c r="J2139">
        <v>1417804229</v>
      </c>
      <c r="K2139">
        <v>1415212229</v>
      </c>
      <c r="L2139" t="b">
        <v>0</v>
      </c>
      <c r="M2139">
        <v>534</v>
      </c>
      <c r="N2139" t="b">
        <v>0</v>
      </c>
      <c r="O2139" t="s">
        <v>8280</v>
      </c>
      <c r="P2139">
        <f t="shared" si="100"/>
        <v>2014</v>
      </c>
      <c r="Q2139" s="11">
        <f t="shared" si="101"/>
        <v>41948.771168981482</v>
      </c>
    </row>
    <row r="2140" spans="1:17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s="8">
        <f t="shared" si="99"/>
        <v>-872</v>
      </c>
      <c r="G2140" t="s">
        <v>8220</v>
      </c>
      <c r="H2140" t="s">
        <v>8224</v>
      </c>
      <c r="I2140" t="s">
        <v>8246</v>
      </c>
      <c r="J2140">
        <v>1383959939</v>
      </c>
      <c r="K2140">
        <v>1381364339</v>
      </c>
      <c r="L2140" t="b">
        <v>0</v>
      </c>
      <c r="M2140">
        <v>12</v>
      </c>
      <c r="N2140" t="b">
        <v>0</v>
      </c>
      <c r="O2140" t="s">
        <v>8280</v>
      </c>
      <c r="P2140">
        <f t="shared" si="100"/>
        <v>2013</v>
      </c>
      <c r="Q2140" s="11">
        <f t="shared" si="101"/>
        <v>41557.013182870374</v>
      </c>
    </row>
    <row r="2141" spans="1:17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s="8">
        <f t="shared" si="99"/>
        <v>-28374</v>
      </c>
      <c r="G2141" t="s">
        <v>8220</v>
      </c>
      <c r="H2141" t="s">
        <v>8223</v>
      </c>
      <c r="I2141" t="s">
        <v>8245</v>
      </c>
      <c r="J2141">
        <v>1478196008</v>
      </c>
      <c r="K2141">
        <v>1475604008</v>
      </c>
      <c r="L2141" t="b">
        <v>0</v>
      </c>
      <c r="M2141">
        <v>56</v>
      </c>
      <c r="N2141" t="b">
        <v>0</v>
      </c>
      <c r="O2141" t="s">
        <v>8280</v>
      </c>
      <c r="P2141">
        <f t="shared" si="100"/>
        <v>2016</v>
      </c>
      <c r="Q2141" s="11">
        <f t="shared" si="101"/>
        <v>42647.750092592592</v>
      </c>
    </row>
    <row r="2142" spans="1:17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s="8">
        <f t="shared" si="99"/>
        <v>-499440</v>
      </c>
      <c r="G2142" t="s">
        <v>8220</v>
      </c>
      <c r="H2142" t="s">
        <v>8223</v>
      </c>
      <c r="I2142" t="s">
        <v>8245</v>
      </c>
      <c r="J2142">
        <v>1357934424</v>
      </c>
      <c r="K2142">
        <v>1355342424</v>
      </c>
      <c r="L2142" t="b">
        <v>0</v>
      </c>
      <c r="M2142">
        <v>11</v>
      </c>
      <c r="N2142" t="b">
        <v>0</v>
      </c>
      <c r="O2142" t="s">
        <v>8280</v>
      </c>
      <c r="P2142">
        <f t="shared" si="100"/>
        <v>2012</v>
      </c>
      <c r="Q2142" s="11">
        <f t="shared" si="101"/>
        <v>41255.833611111113</v>
      </c>
    </row>
    <row r="2143" spans="1:17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s="8">
        <f t="shared" si="99"/>
        <v>-15000</v>
      </c>
      <c r="G2143" t="s">
        <v>8220</v>
      </c>
      <c r="H2143" t="s">
        <v>8223</v>
      </c>
      <c r="I2143" t="s">
        <v>8245</v>
      </c>
      <c r="J2143">
        <v>1415947159</v>
      </c>
      <c r="K2143">
        <v>1413351559</v>
      </c>
      <c r="L2143" t="b">
        <v>0</v>
      </c>
      <c r="M2143">
        <v>0</v>
      </c>
      <c r="N2143" t="b">
        <v>0</v>
      </c>
      <c r="O2143" t="s">
        <v>8280</v>
      </c>
      <c r="P2143">
        <f t="shared" si="100"/>
        <v>2014</v>
      </c>
      <c r="Q2143" s="11">
        <f t="shared" si="101"/>
        <v>41927.235636574071</v>
      </c>
    </row>
    <row r="2144" spans="1:17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s="8">
        <f t="shared" si="99"/>
        <v>-9899</v>
      </c>
      <c r="G2144" t="s">
        <v>8220</v>
      </c>
      <c r="H2144" t="s">
        <v>8235</v>
      </c>
      <c r="I2144" t="s">
        <v>8248</v>
      </c>
      <c r="J2144">
        <v>1451494210</v>
      </c>
      <c r="K2144">
        <v>1449075010</v>
      </c>
      <c r="L2144" t="b">
        <v>0</v>
      </c>
      <c r="M2144">
        <v>12</v>
      </c>
      <c r="N2144" t="b">
        <v>0</v>
      </c>
      <c r="O2144" t="s">
        <v>8280</v>
      </c>
      <c r="P2144">
        <f t="shared" si="100"/>
        <v>2015</v>
      </c>
      <c r="Q2144" s="11">
        <f t="shared" si="101"/>
        <v>42340.701504629629</v>
      </c>
    </row>
    <row r="2145" spans="1:17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s="8">
        <f t="shared" si="99"/>
        <v>-1775</v>
      </c>
      <c r="G2145" t="s">
        <v>8220</v>
      </c>
      <c r="H2145" t="s">
        <v>8223</v>
      </c>
      <c r="I2145" t="s">
        <v>8245</v>
      </c>
      <c r="J2145">
        <v>1279738800</v>
      </c>
      <c r="K2145">
        <v>1275599812</v>
      </c>
      <c r="L2145" t="b">
        <v>0</v>
      </c>
      <c r="M2145">
        <v>5</v>
      </c>
      <c r="N2145" t="b">
        <v>0</v>
      </c>
      <c r="O2145" t="s">
        <v>8280</v>
      </c>
      <c r="P2145">
        <f t="shared" si="100"/>
        <v>2010</v>
      </c>
      <c r="Q2145" s="11">
        <f t="shared" si="101"/>
        <v>40332.886712962965</v>
      </c>
    </row>
    <row r="2146" spans="1:17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s="8">
        <f t="shared" si="99"/>
        <v>-34893</v>
      </c>
      <c r="G2146" t="s">
        <v>8220</v>
      </c>
      <c r="H2146" t="s">
        <v>8223</v>
      </c>
      <c r="I2146" t="s">
        <v>8245</v>
      </c>
      <c r="J2146">
        <v>1379164040</v>
      </c>
      <c r="K2146">
        <v>1376399240</v>
      </c>
      <c r="L2146" t="b">
        <v>0</v>
      </c>
      <c r="M2146">
        <v>24</v>
      </c>
      <c r="N2146" t="b">
        <v>0</v>
      </c>
      <c r="O2146" t="s">
        <v>8280</v>
      </c>
      <c r="P2146">
        <f t="shared" si="100"/>
        <v>2013</v>
      </c>
      <c r="Q2146" s="11">
        <f t="shared" si="101"/>
        <v>41499.546759259261</v>
      </c>
    </row>
    <row r="2147" spans="1:17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s="8">
        <f t="shared" si="99"/>
        <v>-10435</v>
      </c>
      <c r="G2147" t="s">
        <v>8220</v>
      </c>
      <c r="H2147" t="s">
        <v>8223</v>
      </c>
      <c r="I2147" t="s">
        <v>8245</v>
      </c>
      <c r="J2147">
        <v>1385534514</v>
      </c>
      <c r="K2147">
        <v>1382938914</v>
      </c>
      <c r="L2147" t="b">
        <v>0</v>
      </c>
      <c r="M2147">
        <v>89</v>
      </c>
      <c r="N2147" t="b">
        <v>0</v>
      </c>
      <c r="O2147" t="s">
        <v>8280</v>
      </c>
      <c r="P2147">
        <f t="shared" si="100"/>
        <v>2013</v>
      </c>
      <c r="Q2147" s="11">
        <f t="shared" si="101"/>
        <v>41575.237430555557</v>
      </c>
    </row>
    <row r="2148" spans="1:17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s="8">
        <f t="shared" si="99"/>
        <v>-4999</v>
      </c>
      <c r="G2148" t="s">
        <v>8220</v>
      </c>
      <c r="H2148" t="s">
        <v>8223</v>
      </c>
      <c r="I2148" t="s">
        <v>8245</v>
      </c>
      <c r="J2148">
        <v>1455207510</v>
      </c>
      <c r="K2148">
        <v>1453997910</v>
      </c>
      <c r="L2148" t="b">
        <v>0</v>
      </c>
      <c r="M2148">
        <v>1</v>
      </c>
      <c r="N2148" t="b">
        <v>0</v>
      </c>
      <c r="O2148" t="s">
        <v>8280</v>
      </c>
      <c r="P2148">
        <f t="shared" si="100"/>
        <v>2016</v>
      </c>
      <c r="Q2148" s="11">
        <f t="shared" si="101"/>
        <v>42397.679513888885</v>
      </c>
    </row>
    <row r="2149" spans="1:17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s="8">
        <f t="shared" si="99"/>
        <v>-387284</v>
      </c>
      <c r="G2149" t="s">
        <v>8220</v>
      </c>
      <c r="H2149" t="s">
        <v>8223</v>
      </c>
      <c r="I2149" t="s">
        <v>8245</v>
      </c>
      <c r="J2149">
        <v>1416125148</v>
      </c>
      <c r="K2149">
        <v>1413356748</v>
      </c>
      <c r="L2149" t="b">
        <v>0</v>
      </c>
      <c r="M2149">
        <v>55</v>
      </c>
      <c r="N2149" t="b">
        <v>0</v>
      </c>
      <c r="O2149" t="s">
        <v>8280</v>
      </c>
      <c r="P2149">
        <f t="shared" si="100"/>
        <v>2014</v>
      </c>
      <c r="Q2149" s="11">
        <f t="shared" si="101"/>
        <v>41927.295694444445</v>
      </c>
    </row>
    <row r="2150" spans="1:17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s="8">
        <f t="shared" si="99"/>
        <v>-98</v>
      </c>
      <c r="G2150" t="s">
        <v>8220</v>
      </c>
      <c r="H2150" t="s">
        <v>8224</v>
      </c>
      <c r="I2150" t="s">
        <v>8246</v>
      </c>
      <c r="J2150">
        <v>1427992582</v>
      </c>
      <c r="K2150">
        <v>1425404182</v>
      </c>
      <c r="L2150" t="b">
        <v>0</v>
      </c>
      <c r="M2150">
        <v>2</v>
      </c>
      <c r="N2150" t="b">
        <v>0</v>
      </c>
      <c r="O2150" t="s">
        <v>8280</v>
      </c>
      <c r="P2150">
        <f t="shared" si="100"/>
        <v>2015</v>
      </c>
      <c r="Q2150" s="11">
        <f t="shared" si="101"/>
        <v>42066.733587962968</v>
      </c>
    </row>
    <row r="2151" spans="1:17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s="8">
        <f t="shared" si="99"/>
        <v>-2000</v>
      </c>
      <c r="G2151" t="s">
        <v>8220</v>
      </c>
      <c r="H2151" t="s">
        <v>8223</v>
      </c>
      <c r="I2151" t="s">
        <v>8245</v>
      </c>
      <c r="J2151">
        <v>1280534400</v>
      </c>
      <c r="K2151">
        <v>1277512556</v>
      </c>
      <c r="L2151" t="b">
        <v>0</v>
      </c>
      <c r="M2151">
        <v>0</v>
      </c>
      <c r="N2151" t="b">
        <v>0</v>
      </c>
      <c r="O2151" t="s">
        <v>8280</v>
      </c>
      <c r="P2151">
        <f t="shared" si="100"/>
        <v>2010</v>
      </c>
      <c r="Q2151" s="11">
        <f t="shared" si="101"/>
        <v>40355.024953703702</v>
      </c>
    </row>
    <row r="2152" spans="1:17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s="8">
        <f t="shared" si="99"/>
        <v>-49595</v>
      </c>
      <c r="G2152" t="s">
        <v>8220</v>
      </c>
      <c r="H2152" t="s">
        <v>8233</v>
      </c>
      <c r="I2152" t="s">
        <v>8253</v>
      </c>
      <c r="J2152">
        <v>1468392599</v>
      </c>
      <c r="K2152">
        <v>1465800599</v>
      </c>
      <c r="L2152" t="b">
        <v>0</v>
      </c>
      <c r="M2152">
        <v>4</v>
      </c>
      <c r="N2152" t="b">
        <v>0</v>
      </c>
      <c r="O2152" t="s">
        <v>8280</v>
      </c>
      <c r="P2152">
        <f t="shared" si="100"/>
        <v>2016</v>
      </c>
      <c r="Q2152" s="11">
        <f t="shared" si="101"/>
        <v>42534.284710648149</v>
      </c>
    </row>
    <row r="2153" spans="1:17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s="8">
        <f t="shared" si="99"/>
        <v>-44882</v>
      </c>
      <c r="G2153" t="s">
        <v>8220</v>
      </c>
      <c r="H2153" t="s">
        <v>8223</v>
      </c>
      <c r="I2153" t="s">
        <v>8245</v>
      </c>
      <c r="J2153">
        <v>1467231614</v>
      </c>
      <c r="K2153">
        <v>1464639614</v>
      </c>
      <c r="L2153" t="b">
        <v>0</v>
      </c>
      <c r="M2153">
        <v>6</v>
      </c>
      <c r="N2153" t="b">
        <v>0</v>
      </c>
      <c r="O2153" t="s">
        <v>8280</v>
      </c>
      <c r="P2153">
        <f t="shared" si="100"/>
        <v>2016</v>
      </c>
      <c r="Q2153" s="11">
        <f t="shared" si="101"/>
        <v>42520.847384259265</v>
      </c>
    </row>
    <row r="2154" spans="1:17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s="8">
        <f t="shared" si="99"/>
        <v>-29950</v>
      </c>
      <c r="G2154" t="s">
        <v>8220</v>
      </c>
      <c r="H2154" t="s">
        <v>8223</v>
      </c>
      <c r="I2154" t="s">
        <v>8245</v>
      </c>
      <c r="J2154">
        <v>1394909909</v>
      </c>
      <c r="K2154">
        <v>1392321509</v>
      </c>
      <c r="L2154" t="b">
        <v>0</v>
      </c>
      <c r="M2154">
        <v>4</v>
      </c>
      <c r="N2154" t="b">
        <v>0</v>
      </c>
      <c r="O2154" t="s">
        <v>8280</v>
      </c>
      <c r="P2154">
        <f t="shared" si="100"/>
        <v>2014</v>
      </c>
      <c r="Q2154" s="11">
        <f t="shared" si="101"/>
        <v>41683.832280092596</v>
      </c>
    </row>
    <row r="2155" spans="1:17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s="8">
        <f t="shared" si="99"/>
        <v>-372591</v>
      </c>
      <c r="G2155" t="s">
        <v>8220</v>
      </c>
      <c r="H2155" t="s">
        <v>8223</v>
      </c>
      <c r="I2155" t="s">
        <v>8245</v>
      </c>
      <c r="J2155">
        <v>1420876740</v>
      </c>
      <c r="K2155">
        <v>1417470718</v>
      </c>
      <c r="L2155" t="b">
        <v>0</v>
      </c>
      <c r="M2155">
        <v>4</v>
      </c>
      <c r="N2155" t="b">
        <v>0</v>
      </c>
      <c r="O2155" t="s">
        <v>8280</v>
      </c>
      <c r="P2155">
        <f t="shared" si="100"/>
        <v>2014</v>
      </c>
      <c r="Q2155" s="11">
        <f t="shared" si="101"/>
        <v>41974.911087962959</v>
      </c>
    </row>
    <row r="2156" spans="1:17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s="8">
        <f t="shared" si="99"/>
        <v>-248</v>
      </c>
      <c r="G2156" t="s">
        <v>8220</v>
      </c>
      <c r="H2156" t="s">
        <v>8223</v>
      </c>
      <c r="I2156" t="s">
        <v>8245</v>
      </c>
      <c r="J2156">
        <v>1390921827</v>
      </c>
      <c r="K2156">
        <v>1389193827</v>
      </c>
      <c r="L2156" t="b">
        <v>0</v>
      </c>
      <c r="M2156">
        <v>2</v>
      </c>
      <c r="N2156" t="b">
        <v>0</v>
      </c>
      <c r="O2156" t="s">
        <v>8280</v>
      </c>
      <c r="P2156">
        <f t="shared" si="100"/>
        <v>2014</v>
      </c>
      <c r="Q2156" s="11">
        <f t="shared" si="101"/>
        <v>41647.632256944446</v>
      </c>
    </row>
    <row r="2157" spans="1:17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s="8">
        <f t="shared" si="99"/>
        <v>-4885</v>
      </c>
      <c r="G2157" t="s">
        <v>8220</v>
      </c>
      <c r="H2157" t="s">
        <v>8224</v>
      </c>
      <c r="I2157" t="s">
        <v>8246</v>
      </c>
      <c r="J2157">
        <v>1459443385</v>
      </c>
      <c r="K2157">
        <v>1456854985</v>
      </c>
      <c r="L2157" t="b">
        <v>0</v>
      </c>
      <c r="M2157">
        <v>5</v>
      </c>
      <c r="N2157" t="b">
        <v>0</v>
      </c>
      <c r="O2157" t="s">
        <v>8280</v>
      </c>
      <c r="P2157">
        <f t="shared" si="100"/>
        <v>2016</v>
      </c>
      <c r="Q2157" s="11">
        <f t="shared" si="101"/>
        <v>42430.747511574074</v>
      </c>
    </row>
    <row r="2158" spans="1:17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s="8">
        <f t="shared" si="99"/>
        <v>-54507</v>
      </c>
      <c r="G2158" t="s">
        <v>8220</v>
      </c>
      <c r="H2158" t="s">
        <v>8223</v>
      </c>
      <c r="I2158" t="s">
        <v>8245</v>
      </c>
      <c r="J2158">
        <v>1379363406</v>
      </c>
      <c r="K2158">
        <v>1375475406</v>
      </c>
      <c r="L2158" t="b">
        <v>0</v>
      </c>
      <c r="M2158">
        <v>83</v>
      </c>
      <c r="N2158" t="b">
        <v>0</v>
      </c>
      <c r="O2158" t="s">
        <v>8280</v>
      </c>
      <c r="P2158">
        <f t="shared" si="100"/>
        <v>2013</v>
      </c>
      <c r="Q2158" s="11">
        <f t="shared" si="101"/>
        <v>41488.85423611111</v>
      </c>
    </row>
    <row r="2159" spans="1:17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s="8">
        <f t="shared" si="99"/>
        <v>-53856</v>
      </c>
      <c r="G2159" t="s">
        <v>8220</v>
      </c>
      <c r="H2159" t="s">
        <v>8223</v>
      </c>
      <c r="I2159" t="s">
        <v>8245</v>
      </c>
      <c r="J2159">
        <v>1482479940</v>
      </c>
      <c r="K2159">
        <v>1479684783</v>
      </c>
      <c r="L2159" t="b">
        <v>0</v>
      </c>
      <c r="M2159">
        <v>57</v>
      </c>
      <c r="N2159" t="b">
        <v>0</v>
      </c>
      <c r="O2159" t="s">
        <v>8280</v>
      </c>
      <c r="P2159">
        <f t="shared" si="100"/>
        <v>2016</v>
      </c>
      <c r="Q2159" s="11">
        <f t="shared" si="101"/>
        <v>42694.98128472222</v>
      </c>
    </row>
    <row r="2160" spans="1:17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s="8">
        <f t="shared" si="99"/>
        <v>-280229.89</v>
      </c>
      <c r="G2160" t="s">
        <v>8220</v>
      </c>
      <c r="H2160" t="s">
        <v>8223</v>
      </c>
      <c r="I2160" t="s">
        <v>8245</v>
      </c>
      <c r="J2160">
        <v>1360009774</v>
      </c>
      <c r="K2160">
        <v>1356121774</v>
      </c>
      <c r="L2160" t="b">
        <v>0</v>
      </c>
      <c r="M2160">
        <v>311</v>
      </c>
      <c r="N2160" t="b">
        <v>0</v>
      </c>
      <c r="O2160" t="s">
        <v>8280</v>
      </c>
      <c r="P2160">
        <f t="shared" si="100"/>
        <v>2012</v>
      </c>
      <c r="Q2160" s="11">
        <f t="shared" si="101"/>
        <v>41264.853865740741</v>
      </c>
    </row>
    <row r="2161" spans="1:17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s="8">
        <f t="shared" si="99"/>
        <v>-3574</v>
      </c>
      <c r="G2161" t="s">
        <v>8220</v>
      </c>
      <c r="H2161" t="s">
        <v>8223</v>
      </c>
      <c r="I2161" t="s">
        <v>8245</v>
      </c>
      <c r="J2161">
        <v>1310837574</v>
      </c>
      <c r="K2161">
        <v>1308245574</v>
      </c>
      <c r="L2161" t="b">
        <v>0</v>
      </c>
      <c r="M2161">
        <v>2</v>
      </c>
      <c r="N2161" t="b">
        <v>0</v>
      </c>
      <c r="O2161" t="s">
        <v>8280</v>
      </c>
      <c r="P2161">
        <f t="shared" si="100"/>
        <v>2011</v>
      </c>
      <c r="Q2161" s="11">
        <f t="shared" si="101"/>
        <v>40710.731180555551</v>
      </c>
    </row>
    <row r="2162" spans="1:17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s="8">
        <f t="shared" si="99"/>
        <v>-9915</v>
      </c>
      <c r="G2162" t="s">
        <v>8220</v>
      </c>
      <c r="H2162" t="s">
        <v>8223</v>
      </c>
      <c r="I2162" t="s">
        <v>8245</v>
      </c>
      <c r="J2162">
        <v>1337447105</v>
      </c>
      <c r="K2162">
        <v>1334855105</v>
      </c>
      <c r="L2162" t="b">
        <v>0</v>
      </c>
      <c r="M2162">
        <v>16</v>
      </c>
      <c r="N2162" t="b">
        <v>0</v>
      </c>
      <c r="O2162" t="s">
        <v>8280</v>
      </c>
      <c r="P2162">
        <f t="shared" si="100"/>
        <v>2012</v>
      </c>
      <c r="Q2162" s="11">
        <f t="shared" si="101"/>
        <v>41018.711863425924</v>
      </c>
    </row>
    <row r="2163" spans="1:17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s="8">
        <f t="shared" si="99"/>
        <v>63</v>
      </c>
      <c r="G2163" t="s">
        <v>8218</v>
      </c>
      <c r="H2163" t="s">
        <v>8223</v>
      </c>
      <c r="I2163" t="s">
        <v>8245</v>
      </c>
      <c r="J2163">
        <v>1443040059</v>
      </c>
      <c r="K2163">
        <v>1440448059</v>
      </c>
      <c r="L2163" t="b">
        <v>0</v>
      </c>
      <c r="M2163">
        <v>13</v>
      </c>
      <c r="N2163" t="b">
        <v>1</v>
      </c>
      <c r="O2163" t="s">
        <v>8274</v>
      </c>
      <c r="P2163">
        <f t="shared" si="100"/>
        <v>2015</v>
      </c>
      <c r="Q2163" s="11">
        <f t="shared" si="101"/>
        <v>42240.852534722217</v>
      </c>
    </row>
    <row r="2164" spans="1:17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s="8">
        <f t="shared" si="99"/>
        <v>552</v>
      </c>
      <c r="G2164" t="s">
        <v>8218</v>
      </c>
      <c r="H2164" t="s">
        <v>8223</v>
      </c>
      <c r="I2164" t="s">
        <v>8245</v>
      </c>
      <c r="J2164">
        <v>1406226191</v>
      </c>
      <c r="K2164">
        <v>1403547791</v>
      </c>
      <c r="L2164" t="b">
        <v>0</v>
      </c>
      <c r="M2164">
        <v>58</v>
      </c>
      <c r="N2164" t="b">
        <v>1</v>
      </c>
      <c r="O2164" t="s">
        <v>8274</v>
      </c>
      <c r="P2164">
        <f t="shared" si="100"/>
        <v>2014</v>
      </c>
      <c r="Q2164" s="11">
        <f t="shared" si="101"/>
        <v>41813.766099537039</v>
      </c>
    </row>
    <row r="2165" spans="1:17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s="8">
        <f t="shared" si="99"/>
        <v>805</v>
      </c>
      <c r="G2165" t="s">
        <v>8218</v>
      </c>
      <c r="H2165" t="s">
        <v>8223</v>
      </c>
      <c r="I2165" t="s">
        <v>8245</v>
      </c>
      <c r="J2165">
        <v>1433735400</v>
      </c>
      <c r="K2165">
        <v>1429306520</v>
      </c>
      <c r="L2165" t="b">
        <v>0</v>
      </c>
      <c r="M2165">
        <v>44</v>
      </c>
      <c r="N2165" t="b">
        <v>1</v>
      </c>
      <c r="O2165" t="s">
        <v>8274</v>
      </c>
      <c r="P2165">
        <f t="shared" si="100"/>
        <v>2015</v>
      </c>
      <c r="Q2165" s="11">
        <f t="shared" si="101"/>
        <v>42111.899537037039</v>
      </c>
    </row>
    <row r="2166" spans="1:17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s="8">
        <f t="shared" si="99"/>
        <v>145</v>
      </c>
      <c r="G2166" t="s">
        <v>8218</v>
      </c>
      <c r="H2166" t="s">
        <v>8223</v>
      </c>
      <c r="I2166" t="s">
        <v>8245</v>
      </c>
      <c r="J2166">
        <v>1466827140</v>
      </c>
      <c r="K2166">
        <v>1464196414</v>
      </c>
      <c r="L2166" t="b">
        <v>0</v>
      </c>
      <c r="M2166">
        <v>83</v>
      </c>
      <c r="N2166" t="b">
        <v>1</v>
      </c>
      <c r="O2166" t="s">
        <v>8274</v>
      </c>
      <c r="P2166">
        <f t="shared" si="100"/>
        <v>2016</v>
      </c>
      <c r="Q2166" s="11">
        <f t="shared" si="101"/>
        <v>42515.71775462963</v>
      </c>
    </row>
    <row r="2167" spans="1:17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s="8">
        <f t="shared" si="99"/>
        <v>966</v>
      </c>
      <c r="G2167" t="s">
        <v>8218</v>
      </c>
      <c r="H2167" t="s">
        <v>8229</v>
      </c>
      <c r="I2167" t="s">
        <v>8248</v>
      </c>
      <c r="J2167">
        <v>1460127635</v>
      </c>
      <c r="K2167">
        <v>1457539235</v>
      </c>
      <c r="L2167" t="b">
        <v>0</v>
      </c>
      <c r="M2167">
        <v>117</v>
      </c>
      <c r="N2167" t="b">
        <v>1</v>
      </c>
      <c r="O2167" t="s">
        <v>8274</v>
      </c>
      <c r="P2167">
        <f t="shared" si="100"/>
        <v>2016</v>
      </c>
      <c r="Q2167" s="11">
        <f t="shared" si="101"/>
        <v>42438.667071759264</v>
      </c>
    </row>
    <row r="2168" spans="1:17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s="8">
        <f t="shared" si="99"/>
        <v>932</v>
      </c>
      <c r="G2168" t="s">
        <v>8218</v>
      </c>
      <c r="H2168" t="s">
        <v>8223</v>
      </c>
      <c r="I2168" t="s">
        <v>8245</v>
      </c>
      <c r="J2168">
        <v>1417813618</v>
      </c>
      <c r="K2168">
        <v>1413922018</v>
      </c>
      <c r="L2168" t="b">
        <v>0</v>
      </c>
      <c r="M2168">
        <v>32</v>
      </c>
      <c r="N2168" t="b">
        <v>1</v>
      </c>
      <c r="O2168" t="s">
        <v>8274</v>
      </c>
      <c r="P2168">
        <f t="shared" si="100"/>
        <v>2014</v>
      </c>
      <c r="Q2168" s="11">
        <f t="shared" si="101"/>
        <v>41933.838171296295</v>
      </c>
    </row>
    <row r="2169" spans="1:17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s="8">
        <f t="shared" si="99"/>
        <v>30</v>
      </c>
      <c r="G2169" t="s">
        <v>8218</v>
      </c>
      <c r="H2169" t="s">
        <v>8223</v>
      </c>
      <c r="I2169" t="s">
        <v>8245</v>
      </c>
      <c r="J2169">
        <v>1347672937</v>
      </c>
      <c r="K2169">
        <v>1346463337</v>
      </c>
      <c r="L2169" t="b">
        <v>0</v>
      </c>
      <c r="M2169">
        <v>8</v>
      </c>
      <c r="N2169" t="b">
        <v>1</v>
      </c>
      <c r="O2169" t="s">
        <v>8274</v>
      </c>
      <c r="P2169">
        <f t="shared" si="100"/>
        <v>2012</v>
      </c>
      <c r="Q2169" s="11">
        <f t="shared" si="101"/>
        <v>41153.066400462965</v>
      </c>
    </row>
    <row r="2170" spans="1:17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s="8">
        <f t="shared" si="99"/>
        <v>3884.6899999999987</v>
      </c>
      <c r="G2170" t="s">
        <v>8218</v>
      </c>
      <c r="H2170" t="s">
        <v>8223</v>
      </c>
      <c r="I2170" t="s">
        <v>8245</v>
      </c>
      <c r="J2170">
        <v>1486702800</v>
      </c>
      <c r="K2170">
        <v>1484058261</v>
      </c>
      <c r="L2170" t="b">
        <v>0</v>
      </c>
      <c r="M2170">
        <v>340</v>
      </c>
      <c r="N2170" t="b">
        <v>1</v>
      </c>
      <c r="O2170" t="s">
        <v>8274</v>
      </c>
      <c r="P2170">
        <f t="shared" si="100"/>
        <v>2017</v>
      </c>
      <c r="Q2170" s="11">
        <f t="shared" si="101"/>
        <v>42745.600243055553</v>
      </c>
    </row>
    <row r="2171" spans="1:17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s="8">
        <f t="shared" si="99"/>
        <v>0</v>
      </c>
      <c r="G2171" t="s">
        <v>8218</v>
      </c>
      <c r="H2171" t="s">
        <v>8223</v>
      </c>
      <c r="I2171" t="s">
        <v>8245</v>
      </c>
      <c r="J2171">
        <v>1488473351</v>
      </c>
      <c r="K2171">
        <v>1488214151</v>
      </c>
      <c r="L2171" t="b">
        <v>0</v>
      </c>
      <c r="M2171">
        <v>7</v>
      </c>
      <c r="N2171" t="b">
        <v>1</v>
      </c>
      <c r="O2171" t="s">
        <v>8274</v>
      </c>
      <c r="P2171">
        <f t="shared" si="100"/>
        <v>2017</v>
      </c>
      <c r="Q2171" s="11">
        <f t="shared" si="101"/>
        <v>42793.700821759259</v>
      </c>
    </row>
    <row r="2172" spans="1:17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s="8">
        <f t="shared" si="99"/>
        <v>283</v>
      </c>
      <c r="G2172" t="s">
        <v>8218</v>
      </c>
      <c r="H2172" t="s">
        <v>8223</v>
      </c>
      <c r="I2172" t="s">
        <v>8245</v>
      </c>
      <c r="J2172">
        <v>1440266422</v>
      </c>
      <c r="K2172">
        <v>1436810422</v>
      </c>
      <c r="L2172" t="b">
        <v>0</v>
      </c>
      <c r="M2172">
        <v>19</v>
      </c>
      <c r="N2172" t="b">
        <v>1</v>
      </c>
      <c r="O2172" t="s">
        <v>8274</v>
      </c>
      <c r="P2172">
        <f t="shared" si="100"/>
        <v>2015</v>
      </c>
      <c r="Q2172" s="11">
        <f t="shared" si="101"/>
        <v>42198.750254629631</v>
      </c>
    </row>
    <row r="2173" spans="1:17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s="8">
        <f t="shared" si="99"/>
        <v>243</v>
      </c>
      <c r="G2173" t="s">
        <v>8218</v>
      </c>
      <c r="H2173" t="s">
        <v>8223</v>
      </c>
      <c r="I2173" t="s">
        <v>8245</v>
      </c>
      <c r="J2173">
        <v>1434949200</v>
      </c>
      <c r="K2173">
        <v>1431903495</v>
      </c>
      <c r="L2173" t="b">
        <v>0</v>
      </c>
      <c r="M2173">
        <v>47</v>
      </c>
      <c r="N2173" t="b">
        <v>1</v>
      </c>
      <c r="O2173" t="s">
        <v>8274</v>
      </c>
      <c r="P2173">
        <f t="shared" si="100"/>
        <v>2015</v>
      </c>
      <c r="Q2173" s="11">
        <f t="shared" si="101"/>
        <v>42141.95711805555</v>
      </c>
    </row>
    <row r="2174" spans="1:17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s="8">
        <f t="shared" si="99"/>
        <v>0</v>
      </c>
      <c r="G2174" t="s">
        <v>8218</v>
      </c>
      <c r="H2174" t="s">
        <v>8223</v>
      </c>
      <c r="I2174" t="s">
        <v>8245</v>
      </c>
      <c r="J2174">
        <v>1429365320</v>
      </c>
      <c r="K2174">
        <v>1426773320</v>
      </c>
      <c r="L2174" t="b">
        <v>0</v>
      </c>
      <c r="M2174">
        <v>13</v>
      </c>
      <c r="N2174" t="b">
        <v>1</v>
      </c>
      <c r="O2174" t="s">
        <v>8274</v>
      </c>
      <c r="P2174">
        <f t="shared" si="100"/>
        <v>2015</v>
      </c>
      <c r="Q2174" s="11">
        <f t="shared" si="101"/>
        <v>42082.580092592587</v>
      </c>
    </row>
    <row r="2175" spans="1:17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s="8">
        <f t="shared" si="99"/>
        <v>1131</v>
      </c>
      <c r="G2175" t="s">
        <v>8218</v>
      </c>
      <c r="H2175" t="s">
        <v>8223</v>
      </c>
      <c r="I2175" t="s">
        <v>8245</v>
      </c>
      <c r="J2175">
        <v>1378785540</v>
      </c>
      <c r="K2175">
        <v>1376066243</v>
      </c>
      <c r="L2175" t="b">
        <v>0</v>
      </c>
      <c r="M2175">
        <v>90</v>
      </c>
      <c r="N2175" t="b">
        <v>1</v>
      </c>
      <c r="O2175" t="s">
        <v>8274</v>
      </c>
      <c r="P2175">
        <f t="shared" si="100"/>
        <v>2013</v>
      </c>
      <c r="Q2175" s="11">
        <f t="shared" si="101"/>
        <v>41495.692627314813</v>
      </c>
    </row>
    <row r="2176" spans="1:17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s="8">
        <f t="shared" si="99"/>
        <v>119</v>
      </c>
      <c r="G2176" t="s">
        <v>8218</v>
      </c>
      <c r="H2176" t="s">
        <v>8224</v>
      </c>
      <c r="I2176" t="s">
        <v>8246</v>
      </c>
      <c r="J2176">
        <v>1462453307</v>
      </c>
      <c r="K2176">
        <v>1459861307</v>
      </c>
      <c r="L2176" t="b">
        <v>0</v>
      </c>
      <c r="M2176">
        <v>63</v>
      </c>
      <c r="N2176" t="b">
        <v>1</v>
      </c>
      <c r="O2176" t="s">
        <v>8274</v>
      </c>
      <c r="P2176">
        <f t="shared" si="100"/>
        <v>2016</v>
      </c>
      <c r="Q2176" s="11">
        <f t="shared" si="101"/>
        <v>42465.542905092589</v>
      </c>
    </row>
    <row r="2177" spans="1:17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s="8">
        <f t="shared" si="99"/>
        <v>1050</v>
      </c>
      <c r="G2177" t="s">
        <v>8218</v>
      </c>
      <c r="H2177" t="s">
        <v>8223</v>
      </c>
      <c r="I2177" t="s">
        <v>8245</v>
      </c>
      <c r="J2177">
        <v>1469059986</v>
      </c>
      <c r="K2177">
        <v>1468455186</v>
      </c>
      <c r="L2177" t="b">
        <v>0</v>
      </c>
      <c r="M2177">
        <v>26</v>
      </c>
      <c r="N2177" t="b">
        <v>1</v>
      </c>
      <c r="O2177" t="s">
        <v>8274</v>
      </c>
      <c r="P2177">
        <f t="shared" si="100"/>
        <v>2016</v>
      </c>
      <c r="Q2177" s="11">
        <f t="shared" si="101"/>
        <v>42565.009097222224</v>
      </c>
    </row>
    <row r="2178" spans="1:17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s="8">
        <f t="shared" si="99"/>
        <v>1301</v>
      </c>
      <c r="G2178" t="s">
        <v>8218</v>
      </c>
      <c r="H2178" t="s">
        <v>8223</v>
      </c>
      <c r="I2178" t="s">
        <v>8245</v>
      </c>
      <c r="J2178">
        <v>1430579509</v>
      </c>
      <c r="K2178">
        <v>1427987509</v>
      </c>
      <c r="L2178" t="b">
        <v>0</v>
      </c>
      <c r="M2178">
        <v>71</v>
      </c>
      <c r="N2178" t="b">
        <v>1</v>
      </c>
      <c r="O2178" t="s">
        <v>8274</v>
      </c>
      <c r="P2178">
        <f t="shared" si="100"/>
        <v>2015</v>
      </c>
      <c r="Q2178" s="11">
        <f t="shared" si="101"/>
        <v>42096.633206018523</v>
      </c>
    </row>
    <row r="2179" spans="1:17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s="8">
        <f t="shared" ref="F2179:F2242" si="102">E2179-D2179</f>
        <v>3</v>
      </c>
      <c r="G2179" t="s">
        <v>8218</v>
      </c>
      <c r="H2179" t="s">
        <v>8223</v>
      </c>
      <c r="I2179" t="s">
        <v>8245</v>
      </c>
      <c r="J2179">
        <v>1465192867</v>
      </c>
      <c r="K2179">
        <v>1463032867</v>
      </c>
      <c r="L2179" t="b">
        <v>0</v>
      </c>
      <c r="M2179">
        <v>38</v>
      </c>
      <c r="N2179" t="b">
        <v>1</v>
      </c>
      <c r="O2179" t="s">
        <v>8274</v>
      </c>
      <c r="P2179">
        <f t="shared" ref="P2179:P2242" si="103">YEAR(Q2179)</f>
        <v>2016</v>
      </c>
      <c r="Q2179" s="11">
        <f t="shared" ref="Q2179:Q2242" si="104">(((K2179/60)/60)/24)+DATE(1970,1,1)</f>
        <v>42502.250775462962</v>
      </c>
    </row>
    <row r="2180" spans="1:17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s="8">
        <f t="shared" si="102"/>
        <v>9660</v>
      </c>
      <c r="G2180" t="s">
        <v>8218</v>
      </c>
      <c r="H2180" t="s">
        <v>8223</v>
      </c>
      <c r="I2180" t="s">
        <v>8245</v>
      </c>
      <c r="J2180">
        <v>1484752597</v>
      </c>
      <c r="K2180">
        <v>1482160597</v>
      </c>
      <c r="L2180" t="b">
        <v>0</v>
      </c>
      <c r="M2180">
        <v>859</v>
      </c>
      <c r="N2180" t="b">
        <v>1</v>
      </c>
      <c r="O2180" t="s">
        <v>8274</v>
      </c>
      <c r="P2180">
        <f t="shared" si="103"/>
        <v>2016</v>
      </c>
      <c r="Q2180" s="11">
        <f t="shared" si="104"/>
        <v>42723.63653935185</v>
      </c>
    </row>
    <row r="2181" spans="1:17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s="8">
        <f t="shared" si="102"/>
        <v>614</v>
      </c>
      <c r="G2181" t="s">
        <v>8218</v>
      </c>
      <c r="H2181" t="s">
        <v>8223</v>
      </c>
      <c r="I2181" t="s">
        <v>8245</v>
      </c>
      <c r="J2181">
        <v>1428725192</v>
      </c>
      <c r="K2181">
        <v>1426133192</v>
      </c>
      <c r="L2181" t="b">
        <v>0</v>
      </c>
      <c r="M2181">
        <v>21</v>
      </c>
      <c r="N2181" t="b">
        <v>1</v>
      </c>
      <c r="O2181" t="s">
        <v>8274</v>
      </c>
      <c r="P2181">
        <f t="shared" si="103"/>
        <v>2015</v>
      </c>
      <c r="Q2181" s="11">
        <f t="shared" si="104"/>
        <v>42075.171203703707</v>
      </c>
    </row>
    <row r="2182" spans="1:17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s="8">
        <f t="shared" si="102"/>
        <v>359.21000000000004</v>
      </c>
      <c r="G2182" t="s">
        <v>8218</v>
      </c>
      <c r="H2182" t="s">
        <v>8223</v>
      </c>
      <c r="I2182" t="s">
        <v>8245</v>
      </c>
      <c r="J2182">
        <v>1447434268</v>
      </c>
      <c r="K2182">
        <v>1443801868</v>
      </c>
      <c r="L2182" t="b">
        <v>0</v>
      </c>
      <c r="M2182">
        <v>78</v>
      </c>
      <c r="N2182" t="b">
        <v>1</v>
      </c>
      <c r="O2182" t="s">
        <v>8274</v>
      </c>
      <c r="P2182">
        <f t="shared" si="103"/>
        <v>2015</v>
      </c>
      <c r="Q2182" s="11">
        <f t="shared" si="104"/>
        <v>42279.669768518521</v>
      </c>
    </row>
    <row r="2183" spans="1:17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s="8">
        <f t="shared" si="102"/>
        <v>1062</v>
      </c>
      <c r="G2183" t="s">
        <v>8218</v>
      </c>
      <c r="H2183" t="s">
        <v>8223</v>
      </c>
      <c r="I2183" t="s">
        <v>8245</v>
      </c>
      <c r="J2183">
        <v>1487635653</v>
      </c>
      <c r="K2183">
        <v>1486426053</v>
      </c>
      <c r="L2183" t="b">
        <v>0</v>
      </c>
      <c r="M2183">
        <v>53</v>
      </c>
      <c r="N2183" t="b">
        <v>1</v>
      </c>
      <c r="O2183" t="s">
        <v>8295</v>
      </c>
      <c r="P2183">
        <f t="shared" si="103"/>
        <v>2017</v>
      </c>
      <c r="Q2183" s="11">
        <f t="shared" si="104"/>
        <v>42773.005243055552</v>
      </c>
    </row>
    <row r="2184" spans="1:17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s="8">
        <f t="shared" si="102"/>
        <v>12725</v>
      </c>
      <c r="G2184" t="s">
        <v>8218</v>
      </c>
      <c r="H2184" t="s">
        <v>8228</v>
      </c>
      <c r="I2184" t="s">
        <v>8250</v>
      </c>
      <c r="J2184">
        <v>1412285825</v>
      </c>
      <c r="K2184">
        <v>1409261825</v>
      </c>
      <c r="L2184" t="b">
        <v>0</v>
      </c>
      <c r="M2184">
        <v>356</v>
      </c>
      <c r="N2184" t="b">
        <v>1</v>
      </c>
      <c r="O2184" t="s">
        <v>8295</v>
      </c>
      <c r="P2184">
        <f t="shared" si="103"/>
        <v>2014</v>
      </c>
      <c r="Q2184" s="11">
        <f t="shared" si="104"/>
        <v>41879.900752314818</v>
      </c>
    </row>
    <row r="2185" spans="1:17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s="8">
        <f t="shared" si="102"/>
        <v>7007</v>
      </c>
      <c r="G2185" t="s">
        <v>8218</v>
      </c>
      <c r="H2185" t="s">
        <v>8223</v>
      </c>
      <c r="I2185" t="s">
        <v>8245</v>
      </c>
      <c r="J2185">
        <v>1486616400</v>
      </c>
      <c r="K2185">
        <v>1484037977</v>
      </c>
      <c r="L2185" t="b">
        <v>0</v>
      </c>
      <c r="M2185">
        <v>279</v>
      </c>
      <c r="N2185" t="b">
        <v>1</v>
      </c>
      <c r="O2185" t="s">
        <v>8295</v>
      </c>
      <c r="P2185">
        <f t="shared" si="103"/>
        <v>2017</v>
      </c>
      <c r="Q2185" s="11">
        <f t="shared" si="104"/>
        <v>42745.365474537044</v>
      </c>
    </row>
    <row r="2186" spans="1:17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s="8">
        <f t="shared" si="102"/>
        <v>18474</v>
      </c>
      <c r="G2186" t="s">
        <v>8218</v>
      </c>
      <c r="H2186" t="s">
        <v>8223</v>
      </c>
      <c r="I2186" t="s">
        <v>8245</v>
      </c>
      <c r="J2186">
        <v>1453737600</v>
      </c>
      <c r="K2186">
        <v>1452530041</v>
      </c>
      <c r="L2186" t="b">
        <v>1</v>
      </c>
      <c r="M2186">
        <v>266</v>
      </c>
      <c r="N2186" t="b">
        <v>1</v>
      </c>
      <c r="O2186" t="s">
        <v>8295</v>
      </c>
      <c r="P2186">
        <f t="shared" si="103"/>
        <v>2016</v>
      </c>
      <c r="Q2186" s="11">
        <f t="shared" si="104"/>
        <v>42380.690289351856</v>
      </c>
    </row>
    <row r="2187" spans="1:17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s="8">
        <f t="shared" si="102"/>
        <v>87848.5</v>
      </c>
      <c r="G2187" t="s">
        <v>8218</v>
      </c>
      <c r="H2187" t="s">
        <v>8224</v>
      </c>
      <c r="I2187" t="s">
        <v>8246</v>
      </c>
      <c r="J2187">
        <v>1364286239</v>
      </c>
      <c r="K2187">
        <v>1360830239</v>
      </c>
      <c r="L2187" t="b">
        <v>0</v>
      </c>
      <c r="M2187">
        <v>623</v>
      </c>
      <c r="N2187" t="b">
        <v>1</v>
      </c>
      <c r="O2187" t="s">
        <v>8295</v>
      </c>
      <c r="P2187">
        <f t="shared" si="103"/>
        <v>2013</v>
      </c>
      <c r="Q2187" s="11">
        <f t="shared" si="104"/>
        <v>41319.349988425929</v>
      </c>
    </row>
    <row r="2188" spans="1:17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s="8">
        <f t="shared" si="102"/>
        <v>1935</v>
      </c>
      <c r="G2188" t="s">
        <v>8218</v>
      </c>
      <c r="H2188" t="s">
        <v>8223</v>
      </c>
      <c r="I2188" t="s">
        <v>8245</v>
      </c>
      <c r="J2188">
        <v>1473213600</v>
      </c>
      <c r="K2188">
        <v>1470062743</v>
      </c>
      <c r="L2188" t="b">
        <v>0</v>
      </c>
      <c r="M2188">
        <v>392</v>
      </c>
      <c r="N2188" t="b">
        <v>1</v>
      </c>
      <c r="O2188" t="s">
        <v>8295</v>
      </c>
      <c r="P2188">
        <f t="shared" si="103"/>
        <v>2016</v>
      </c>
      <c r="Q2188" s="11">
        <f t="shared" si="104"/>
        <v>42583.615081018521</v>
      </c>
    </row>
    <row r="2189" spans="1:17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s="8">
        <f t="shared" si="102"/>
        <v>182928.5</v>
      </c>
      <c r="G2189" t="s">
        <v>8218</v>
      </c>
      <c r="H2189" t="s">
        <v>8223</v>
      </c>
      <c r="I2189" t="s">
        <v>8245</v>
      </c>
      <c r="J2189">
        <v>1428033540</v>
      </c>
      <c r="K2189">
        <v>1425531666</v>
      </c>
      <c r="L2189" t="b">
        <v>1</v>
      </c>
      <c r="M2189">
        <v>3562</v>
      </c>
      <c r="N2189" t="b">
        <v>1</v>
      </c>
      <c r="O2189" t="s">
        <v>8295</v>
      </c>
      <c r="P2189">
        <f t="shared" si="103"/>
        <v>2015</v>
      </c>
      <c r="Q2189" s="11">
        <f t="shared" si="104"/>
        <v>42068.209097222221</v>
      </c>
    </row>
    <row r="2190" spans="1:17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s="8">
        <f t="shared" si="102"/>
        <v>17151</v>
      </c>
      <c r="G2190" t="s">
        <v>8218</v>
      </c>
      <c r="H2190" t="s">
        <v>8225</v>
      </c>
      <c r="I2190" t="s">
        <v>8247</v>
      </c>
      <c r="J2190">
        <v>1477414800</v>
      </c>
      <c r="K2190">
        <v>1474380241</v>
      </c>
      <c r="L2190" t="b">
        <v>0</v>
      </c>
      <c r="M2190">
        <v>514</v>
      </c>
      <c r="N2190" t="b">
        <v>1</v>
      </c>
      <c r="O2190" t="s">
        <v>8295</v>
      </c>
      <c r="P2190">
        <f t="shared" si="103"/>
        <v>2016</v>
      </c>
      <c r="Q2190" s="11">
        <f t="shared" si="104"/>
        <v>42633.586122685185</v>
      </c>
    </row>
    <row r="2191" spans="1:17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s="8">
        <f t="shared" si="102"/>
        <v>4839</v>
      </c>
      <c r="G2191" t="s">
        <v>8218</v>
      </c>
      <c r="H2191" t="s">
        <v>8224</v>
      </c>
      <c r="I2191" t="s">
        <v>8246</v>
      </c>
      <c r="J2191">
        <v>1461276000</v>
      </c>
      <c r="K2191">
        <v>1460055300</v>
      </c>
      <c r="L2191" t="b">
        <v>0</v>
      </c>
      <c r="M2191">
        <v>88</v>
      </c>
      <c r="N2191" t="b">
        <v>1</v>
      </c>
      <c r="O2191" t="s">
        <v>8295</v>
      </c>
      <c r="P2191">
        <f t="shared" si="103"/>
        <v>2016</v>
      </c>
      <c r="Q2191" s="11">
        <f t="shared" si="104"/>
        <v>42467.788194444445</v>
      </c>
    </row>
    <row r="2192" spans="1:17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s="8">
        <f t="shared" si="102"/>
        <v>16076</v>
      </c>
      <c r="G2192" t="s">
        <v>8218</v>
      </c>
      <c r="H2192" t="s">
        <v>8223</v>
      </c>
      <c r="I2192" t="s">
        <v>8245</v>
      </c>
      <c r="J2192">
        <v>1458716340</v>
      </c>
      <c r="K2192">
        <v>1455721204</v>
      </c>
      <c r="L2192" t="b">
        <v>0</v>
      </c>
      <c r="M2192">
        <v>537</v>
      </c>
      <c r="N2192" t="b">
        <v>1</v>
      </c>
      <c r="O2192" t="s">
        <v>8295</v>
      </c>
      <c r="P2192">
        <f t="shared" si="103"/>
        <v>2016</v>
      </c>
      <c r="Q2192" s="11">
        <f t="shared" si="104"/>
        <v>42417.625046296293</v>
      </c>
    </row>
    <row r="2193" spans="1:17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s="8">
        <f t="shared" si="102"/>
        <v>148</v>
      </c>
      <c r="G2193" t="s">
        <v>8218</v>
      </c>
      <c r="H2193" t="s">
        <v>8224</v>
      </c>
      <c r="I2193" t="s">
        <v>8246</v>
      </c>
      <c r="J2193">
        <v>1487102427</v>
      </c>
      <c r="K2193">
        <v>1486065627</v>
      </c>
      <c r="L2193" t="b">
        <v>0</v>
      </c>
      <c r="M2193">
        <v>25</v>
      </c>
      <c r="N2193" t="b">
        <v>1</v>
      </c>
      <c r="O2193" t="s">
        <v>8295</v>
      </c>
      <c r="P2193">
        <f t="shared" si="103"/>
        <v>2017</v>
      </c>
      <c r="Q2193" s="11">
        <f t="shared" si="104"/>
        <v>42768.833645833336</v>
      </c>
    </row>
    <row r="2194" spans="1:17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s="8">
        <f t="shared" si="102"/>
        <v>117748.82</v>
      </c>
      <c r="G2194" t="s">
        <v>8218</v>
      </c>
      <c r="H2194" t="s">
        <v>8224</v>
      </c>
      <c r="I2194" t="s">
        <v>8246</v>
      </c>
      <c r="J2194">
        <v>1481842800</v>
      </c>
      <c r="K2194">
        <v>1479414344</v>
      </c>
      <c r="L2194" t="b">
        <v>0</v>
      </c>
      <c r="M2194">
        <v>3238</v>
      </c>
      <c r="N2194" t="b">
        <v>1</v>
      </c>
      <c r="O2194" t="s">
        <v>8295</v>
      </c>
      <c r="P2194">
        <f t="shared" si="103"/>
        <v>2016</v>
      </c>
      <c r="Q2194" s="11">
        <f t="shared" si="104"/>
        <v>42691.8512037037</v>
      </c>
    </row>
    <row r="2195" spans="1:17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s="8">
        <f t="shared" si="102"/>
        <v>52856</v>
      </c>
      <c r="G2195" t="s">
        <v>8218</v>
      </c>
      <c r="H2195" t="s">
        <v>8223</v>
      </c>
      <c r="I2195" t="s">
        <v>8245</v>
      </c>
      <c r="J2195">
        <v>1479704340</v>
      </c>
      <c r="K2195">
        <v>1477043072</v>
      </c>
      <c r="L2195" t="b">
        <v>0</v>
      </c>
      <c r="M2195">
        <v>897</v>
      </c>
      <c r="N2195" t="b">
        <v>1</v>
      </c>
      <c r="O2195" t="s">
        <v>8295</v>
      </c>
      <c r="P2195">
        <f t="shared" si="103"/>
        <v>2016</v>
      </c>
      <c r="Q2195" s="11">
        <f t="shared" si="104"/>
        <v>42664.405925925923</v>
      </c>
    </row>
    <row r="2196" spans="1:17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s="8">
        <f t="shared" si="102"/>
        <v>43737</v>
      </c>
      <c r="G2196" t="s">
        <v>8218</v>
      </c>
      <c r="H2196" t="s">
        <v>8223</v>
      </c>
      <c r="I2196" t="s">
        <v>8245</v>
      </c>
      <c r="J2196">
        <v>1459012290</v>
      </c>
      <c r="K2196">
        <v>1456423890</v>
      </c>
      <c r="L2196" t="b">
        <v>0</v>
      </c>
      <c r="M2196">
        <v>878</v>
      </c>
      <c r="N2196" t="b">
        <v>1</v>
      </c>
      <c r="O2196" t="s">
        <v>8295</v>
      </c>
      <c r="P2196">
        <f t="shared" si="103"/>
        <v>2016</v>
      </c>
      <c r="Q2196" s="11">
        <f t="shared" si="104"/>
        <v>42425.757986111115</v>
      </c>
    </row>
    <row r="2197" spans="1:17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s="8">
        <f t="shared" si="102"/>
        <v>935</v>
      </c>
      <c r="G2197" t="s">
        <v>8218</v>
      </c>
      <c r="H2197" t="s">
        <v>8223</v>
      </c>
      <c r="I2197" t="s">
        <v>8245</v>
      </c>
      <c r="J2197">
        <v>1439317900</v>
      </c>
      <c r="K2197">
        <v>1436725900</v>
      </c>
      <c r="L2197" t="b">
        <v>0</v>
      </c>
      <c r="M2197">
        <v>115</v>
      </c>
      <c r="N2197" t="b">
        <v>1</v>
      </c>
      <c r="O2197" t="s">
        <v>8295</v>
      </c>
      <c r="P2197">
        <f t="shared" si="103"/>
        <v>2015</v>
      </c>
      <c r="Q2197" s="11">
        <f t="shared" si="104"/>
        <v>42197.771990740745</v>
      </c>
    </row>
    <row r="2198" spans="1:17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s="8">
        <f t="shared" si="102"/>
        <v>1937</v>
      </c>
      <c r="G2198" t="s">
        <v>8218</v>
      </c>
      <c r="H2198" t="s">
        <v>8223</v>
      </c>
      <c r="I2198" t="s">
        <v>8245</v>
      </c>
      <c r="J2198">
        <v>1480662000</v>
      </c>
      <c r="K2198">
        <v>1478000502</v>
      </c>
      <c r="L2198" t="b">
        <v>0</v>
      </c>
      <c r="M2198">
        <v>234</v>
      </c>
      <c r="N2198" t="b">
        <v>1</v>
      </c>
      <c r="O2198" t="s">
        <v>8295</v>
      </c>
      <c r="P2198">
        <f t="shared" si="103"/>
        <v>2016</v>
      </c>
      <c r="Q2198" s="11">
        <f t="shared" si="104"/>
        <v>42675.487291666665</v>
      </c>
    </row>
    <row r="2199" spans="1:17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s="8">
        <f t="shared" si="102"/>
        <v>255309.33000000002</v>
      </c>
      <c r="G2199" t="s">
        <v>8218</v>
      </c>
      <c r="H2199" t="s">
        <v>8223</v>
      </c>
      <c r="I2199" t="s">
        <v>8245</v>
      </c>
      <c r="J2199">
        <v>1425132059</v>
      </c>
      <c r="K2199">
        <v>1422540059</v>
      </c>
      <c r="L2199" t="b">
        <v>0</v>
      </c>
      <c r="M2199">
        <v>4330</v>
      </c>
      <c r="N2199" t="b">
        <v>1</v>
      </c>
      <c r="O2199" t="s">
        <v>8295</v>
      </c>
      <c r="P2199">
        <f t="shared" si="103"/>
        <v>2015</v>
      </c>
      <c r="Q2199" s="11">
        <f t="shared" si="104"/>
        <v>42033.584016203706</v>
      </c>
    </row>
    <row r="2200" spans="1:17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s="8">
        <f t="shared" si="102"/>
        <v>13157</v>
      </c>
      <c r="G2200" t="s">
        <v>8218</v>
      </c>
      <c r="H2200" t="s">
        <v>8223</v>
      </c>
      <c r="I2200" t="s">
        <v>8245</v>
      </c>
      <c r="J2200">
        <v>1447507200</v>
      </c>
      <c r="K2200">
        <v>1444911600</v>
      </c>
      <c r="L2200" t="b">
        <v>0</v>
      </c>
      <c r="M2200">
        <v>651</v>
      </c>
      <c r="N2200" t="b">
        <v>1</v>
      </c>
      <c r="O2200" t="s">
        <v>8295</v>
      </c>
      <c r="P2200">
        <f t="shared" si="103"/>
        <v>2015</v>
      </c>
      <c r="Q2200" s="11">
        <f t="shared" si="104"/>
        <v>42292.513888888891</v>
      </c>
    </row>
    <row r="2201" spans="1:17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s="8">
        <f t="shared" si="102"/>
        <v>4228</v>
      </c>
      <c r="G2201" t="s">
        <v>8218</v>
      </c>
      <c r="H2201" t="s">
        <v>8240</v>
      </c>
      <c r="I2201" t="s">
        <v>8248</v>
      </c>
      <c r="J2201">
        <v>1444903198</v>
      </c>
      <c r="K2201">
        <v>1442311198</v>
      </c>
      <c r="L2201" t="b">
        <v>1</v>
      </c>
      <c r="M2201">
        <v>251</v>
      </c>
      <c r="N2201" t="b">
        <v>1</v>
      </c>
      <c r="O2201" t="s">
        <v>8295</v>
      </c>
      <c r="P2201">
        <f t="shared" si="103"/>
        <v>2015</v>
      </c>
      <c r="Q2201" s="11">
        <f t="shared" si="104"/>
        <v>42262.416643518518</v>
      </c>
    </row>
    <row r="2202" spans="1:17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s="8">
        <f t="shared" si="102"/>
        <v>8843</v>
      </c>
      <c r="G2202" t="s">
        <v>8218</v>
      </c>
      <c r="H2202" t="s">
        <v>8224</v>
      </c>
      <c r="I2202" t="s">
        <v>8246</v>
      </c>
      <c r="J2202">
        <v>1436151600</v>
      </c>
      <c r="K2202">
        <v>1433775668</v>
      </c>
      <c r="L2202" t="b">
        <v>0</v>
      </c>
      <c r="M2202">
        <v>263</v>
      </c>
      <c r="N2202" t="b">
        <v>1</v>
      </c>
      <c r="O2202" t="s">
        <v>8295</v>
      </c>
      <c r="P2202">
        <f t="shared" si="103"/>
        <v>2015</v>
      </c>
      <c r="Q2202" s="11">
        <f t="shared" si="104"/>
        <v>42163.625787037032</v>
      </c>
    </row>
    <row r="2203" spans="1:17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s="8">
        <f t="shared" si="102"/>
        <v>310.99</v>
      </c>
      <c r="G2203" t="s">
        <v>8218</v>
      </c>
      <c r="H2203" t="s">
        <v>8224</v>
      </c>
      <c r="I2203" t="s">
        <v>8246</v>
      </c>
      <c r="J2203">
        <v>1358367565</v>
      </c>
      <c r="K2203">
        <v>1357157965</v>
      </c>
      <c r="L2203" t="b">
        <v>0</v>
      </c>
      <c r="M2203">
        <v>28</v>
      </c>
      <c r="N2203" t="b">
        <v>1</v>
      </c>
      <c r="O2203" t="s">
        <v>8278</v>
      </c>
      <c r="P2203">
        <f t="shared" si="103"/>
        <v>2013</v>
      </c>
      <c r="Q2203" s="11">
        <f t="shared" si="104"/>
        <v>41276.846817129634</v>
      </c>
    </row>
    <row r="2204" spans="1:17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s="8">
        <f t="shared" si="102"/>
        <v>24167.25</v>
      </c>
      <c r="G2204" t="s">
        <v>8218</v>
      </c>
      <c r="H2204" t="s">
        <v>8223</v>
      </c>
      <c r="I2204" t="s">
        <v>8245</v>
      </c>
      <c r="J2204">
        <v>1351801368</v>
      </c>
      <c r="K2204">
        <v>1349209368</v>
      </c>
      <c r="L2204" t="b">
        <v>0</v>
      </c>
      <c r="M2204">
        <v>721</v>
      </c>
      <c r="N2204" t="b">
        <v>1</v>
      </c>
      <c r="O2204" t="s">
        <v>8278</v>
      </c>
      <c r="P2204">
        <f t="shared" si="103"/>
        <v>2012</v>
      </c>
      <c r="Q2204" s="11">
        <f t="shared" si="104"/>
        <v>41184.849166666667</v>
      </c>
    </row>
    <row r="2205" spans="1:17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s="8">
        <f t="shared" si="102"/>
        <v>191</v>
      </c>
      <c r="G2205" t="s">
        <v>8218</v>
      </c>
      <c r="H2205" t="s">
        <v>8228</v>
      </c>
      <c r="I2205" t="s">
        <v>8250</v>
      </c>
      <c r="J2205">
        <v>1443127082</v>
      </c>
      <c r="K2205">
        <v>1440535082</v>
      </c>
      <c r="L2205" t="b">
        <v>0</v>
      </c>
      <c r="M2205">
        <v>50</v>
      </c>
      <c r="N2205" t="b">
        <v>1</v>
      </c>
      <c r="O2205" t="s">
        <v>8278</v>
      </c>
      <c r="P2205">
        <f t="shared" si="103"/>
        <v>2015</v>
      </c>
      <c r="Q2205" s="11">
        <f t="shared" si="104"/>
        <v>42241.85974537037</v>
      </c>
    </row>
    <row r="2206" spans="1:17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s="8">
        <f t="shared" si="102"/>
        <v>493</v>
      </c>
      <c r="G2206" t="s">
        <v>8218</v>
      </c>
      <c r="H2206" t="s">
        <v>8223</v>
      </c>
      <c r="I2206" t="s">
        <v>8245</v>
      </c>
      <c r="J2206">
        <v>1362814119</v>
      </c>
      <c r="K2206">
        <v>1360222119</v>
      </c>
      <c r="L2206" t="b">
        <v>0</v>
      </c>
      <c r="M2206">
        <v>73</v>
      </c>
      <c r="N2206" t="b">
        <v>1</v>
      </c>
      <c r="O2206" t="s">
        <v>8278</v>
      </c>
      <c r="P2206">
        <f t="shared" si="103"/>
        <v>2013</v>
      </c>
      <c r="Q2206" s="11">
        <f t="shared" si="104"/>
        <v>41312.311562499999</v>
      </c>
    </row>
    <row r="2207" spans="1:17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s="8">
        <f t="shared" si="102"/>
        <v>390</v>
      </c>
      <c r="G2207" t="s">
        <v>8218</v>
      </c>
      <c r="H2207" t="s">
        <v>8223</v>
      </c>
      <c r="I2207" t="s">
        <v>8245</v>
      </c>
      <c r="J2207">
        <v>1338579789</v>
      </c>
      <c r="K2207">
        <v>1335987789</v>
      </c>
      <c r="L2207" t="b">
        <v>0</v>
      </c>
      <c r="M2207">
        <v>27</v>
      </c>
      <c r="N2207" t="b">
        <v>1</v>
      </c>
      <c r="O2207" t="s">
        <v>8278</v>
      </c>
      <c r="P2207">
        <f t="shared" si="103"/>
        <v>2012</v>
      </c>
      <c r="Q2207" s="11">
        <f t="shared" si="104"/>
        <v>41031.82163194444</v>
      </c>
    </row>
    <row r="2208" spans="1:17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s="8">
        <f t="shared" si="102"/>
        <v>30</v>
      </c>
      <c r="G2208" t="s">
        <v>8218</v>
      </c>
      <c r="H2208" t="s">
        <v>8223</v>
      </c>
      <c r="I2208" t="s">
        <v>8245</v>
      </c>
      <c r="J2208">
        <v>1334556624</v>
      </c>
      <c r="K2208">
        <v>1333001424</v>
      </c>
      <c r="L2208" t="b">
        <v>0</v>
      </c>
      <c r="M2208">
        <v>34</v>
      </c>
      <c r="N2208" t="b">
        <v>1</v>
      </c>
      <c r="O2208" t="s">
        <v>8278</v>
      </c>
      <c r="P2208">
        <f t="shared" si="103"/>
        <v>2012</v>
      </c>
      <c r="Q2208" s="11">
        <f t="shared" si="104"/>
        <v>40997.257222222222</v>
      </c>
    </row>
    <row r="2209" spans="1:17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s="8">
        <f t="shared" si="102"/>
        <v>0</v>
      </c>
      <c r="G2209" t="s">
        <v>8218</v>
      </c>
      <c r="H2209" t="s">
        <v>8223</v>
      </c>
      <c r="I2209" t="s">
        <v>8245</v>
      </c>
      <c r="J2209">
        <v>1384580373</v>
      </c>
      <c r="K2209">
        <v>1381984773</v>
      </c>
      <c r="L2209" t="b">
        <v>0</v>
      </c>
      <c r="M2209">
        <v>7</v>
      </c>
      <c r="N2209" t="b">
        <v>1</v>
      </c>
      <c r="O2209" t="s">
        <v>8278</v>
      </c>
      <c r="P2209">
        <f t="shared" si="103"/>
        <v>2013</v>
      </c>
      <c r="Q2209" s="11">
        <f t="shared" si="104"/>
        <v>41564.194131944445</v>
      </c>
    </row>
    <row r="2210" spans="1:17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s="8">
        <f t="shared" si="102"/>
        <v>16</v>
      </c>
      <c r="G2210" t="s">
        <v>8218</v>
      </c>
      <c r="H2210" t="s">
        <v>8223</v>
      </c>
      <c r="I2210" t="s">
        <v>8245</v>
      </c>
      <c r="J2210">
        <v>1333771200</v>
      </c>
      <c r="K2210">
        <v>1328649026</v>
      </c>
      <c r="L2210" t="b">
        <v>0</v>
      </c>
      <c r="M2210">
        <v>24</v>
      </c>
      <c r="N2210" t="b">
        <v>1</v>
      </c>
      <c r="O2210" t="s">
        <v>8278</v>
      </c>
      <c r="P2210">
        <f t="shared" si="103"/>
        <v>2012</v>
      </c>
      <c r="Q2210" s="11">
        <f t="shared" si="104"/>
        <v>40946.882245370369</v>
      </c>
    </row>
    <row r="2211" spans="1:17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s="8">
        <f t="shared" si="102"/>
        <v>254</v>
      </c>
      <c r="G2211" t="s">
        <v>8218</v>
      </c>
      <c r="H2211" t="s">
        <v>8224</v>
      </c>
      <c r="I2211" t="s">
        <v>8246</v>
      </c>
      <c r="J2211">
        <v>1397516400</v>
      </c>
      <c r="K2211">
        <v>1396524644</v>
      </c>
      <c r="L2211" t="b">
        <v>0</v>
      </c>
      <c r="M2211">
        <v>15</v>
      </c>
      <c r="N2211" t="b">
        <v>1</v>
      </c>
      <c r="O2211" t="s">
        <v>8278</v>
      </c>
      <c r="P2211">
        <f t="shared" si="103"/>
        <v>2014</v>
      </c>
      <c r="Q2211" s="11">
        <f t="shared" si="104"/>
        <v>41732.479675925926</v>
      </c>
    </row>
    <row r="2212" spans="1:17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s="8">
        <f t="shared" si="102"/>
        <v>457</v>
      </c>
      <c r="G2212" t="s">
        <v>8218</v>
      </c>
      <c r="H2212" t="s">
        <v>8223</v>
      </c>
      <c r="I2212" t="s">
        <v>8245</v>
      </c>
      <c r="J2212">
        <v>1334424960</v>
      </c>
      <c r="K2212">
        <v>1329442510</v>
      </c>
      <c r="L2212" t="b">
        <v>0</v>
      </c>
      <c r="M2212">
        <v>72</v>
      </c>
      <c r="N2212" t="b">
        <v>1</v>
      </c>
      <c r="O2212" t="s">
        <v>8278</v>
      </c>
      <c r="P2212">
        <f t="shared" si="103"/>
        <v>2012</v>
      </c>
      <c r="Q2212" s="11">
        <f t="shared" si="104"/>
        <v>40956.066087962965</v>
      </c>
    </row>
    <row r="2213" spans="1:17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s="8">
        <f t="shared" si="102"/>
        <v>2390</v>
      </c>
      <c r="G2213" t="s">
        <v>8218</v>
      </c>
      <c r="H2213" t="s">
        <v>8223</v>
      </c>
      <c r="I2213" t="s">
        <v>8245</v>
      </c>
      <c r="J2213">
        <v>1397113140</v>
      </c>
      <c r="K2213">
        <v>1395168625</v>
      </c>
      <c r="L2213" t="b">
        <v>0</v>
      </c>
      <c r="M2213">
        <v>120</v>
      </c>
      <c r="N2213" t="b">
        <v>1</v>
      </c>
      <c r="O2213" t="s">
        <v>8278</v>
      </c>
      <c r="P2213">
        <f t="shared" si="103"/>
        <v>2014</v>
      </c>
      <c r="Q2213" s="11">
        <f t="shared" si="104"/>
        <v>41716.785011574073</v>
      </c>
    </row>
    <row r="2214" spans="1:17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s="8">
        <f t="shared" si="102"/>
        <v>863</v>
      </c>
      <c r="G2214" t="s">
        <v>8218</v>
      </c>
      <c r="H2214" t="s">
        <v>8223</v>
      </c>
      <c r="I2214" t="s">
        <v>8245</v>
      </c>
      <c r="J2214">
        <v>1383526800</v>
      </c>
      <c r="K2214">
        <v>1380650177</v>
      </c>
      <c r="L2214" t="b">
        <v>0</v>
      </c>
      <c r="M2214">
        <v>123</v>
      </c>
      <c r="N2214" t="b">
        <v>1</v>
      </c>
      <c r="O2214" t="s">
        <v>8278</v>
      </c>
      <c r="P2214">
        <f t="shared" si="103"/>
        <v>2013</v>
      </c>
      <c r="Q2214" s="11">
        <f t="shared" si="104"/>
        <v>41548.747418981482</v>
      </c>
    </row>
    <row r="2215" spans="1:17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s="8">
        <f t="shared" si="102"/>
        <v>5</v>
      </c>
      <c r="G2215" t="s">
        <v>8218</v>
      </c>
      <c r="H2215" t="s">
        <v>8223</v>
      </c>
      <c r="I2215" t="s">
        <v>8245</v>
      </c>
      <c r="J2215">
        <v>1431719379</v>
      </c>
      <c r="K2215">
        <v>1429127379</v>
      </c>
      <c r="L2215" t="b">
        <v>0</v>
      </c>
      <c r="M2215">
        <v>1</v>
      </c>
      <c r="N2215" t="b">
        <v>1</v>
      </c>
      <c r="O2215" t="s">
        <v>8278</v>
      </c>
      <c r="P2215">
        <f t="shared" si="103"/>
        <v>2015</v>
      </c>
      <c r="Q2215" s="11">
        <f t="shared" si="104"/>
        <v>42109.826145833329</v>
      </c>
    </row>
    <row r="2216" spans="1:17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s="8">
        <f t="shared" si="102"/>
        <v>1155.01</v>
      </c>
      <c r="G2216" t="s">
        <v>8218</v>
      </c>
      <c r="H2216" t="s">
        <v>8223</v>
      </c>
      <c r="I2216" t="s">
        <v>8245</v>
      </c>
      <c r="J2216">
        <v>1391713248</v>
      </c>
      <c r="K2216">
        <v>1389121248</v>
      </c>
      <c r="L2216" t="b">
        <v>0</v>
      </c>
      <c r="M2216">
        <v>24</v>
      </c>
      <c r="N2216" t="b">
        <v>1</v>
      </c>
      <c r="O2216" t="s">
        <v>8278</v>
      </c>
      <c r="P2216">
        <f t="shared" si="103"/>
        <v>2014</v>
      </c>
      <c r="Q2216" s="11">
        <f t="shared" si="104"/>
        <v>41646.792222222226</v>
      </c>
    </row>
    <row r="2217" spans="1:17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s="8">
        <f t="shared" si="102"/>
        <v>310</v>
      </c>
      <c r="G2217" t="s">
        <v>8218</v>
      </c>
      <c r="H2217" t="s">
        <v>8223</v>
      </c>
      <c r="I2217" t="s">
        <v>8245</v>
      </c>
      <c r="J2217">
        <v>1331621940</v>
      </c>
      <c r="K2217">
        <v>1329671572</v>
      </c>
      <c r="L2217" t="b">
        <v>0</v>
      </c>
      <c r="M2217">
        <v>33</v>
      </c>
      <c r="N2217" t="b">
        <v>1</v>
      </c>
      <c r="O2217" t="s">
        <v>8278</v>
      </c>
      <c r="P2217">
        <f t="shared" si="103"/>
        <v>2012</v>
      </c>
      <c r="Q2217" s="11">
        <f t="shared" si="104"/>
        <v>40958.717268518521</v>
      </c>
    </row>
    <row r="2218" spans="1:17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s="8">
        <f t="shared" si="102"/>
        <v>17</v>
      </c>
      <c r="G2218" t="s">
        <v>8218</v>
      </c>
      <c r="H2218" t="s">
        <v>8223</v>
      </c>
      <c r="I2218" t="s">
        <v>8245</v>
      </c>
      <c r="J2218">
        <v>1437674545</v>
      </c>
      <c r="K2218">
        <v>1436464945</v>
      </c>
      <c r="L2218" t="b">
        <v>0</v>
      </c>
      <c r="M2218">
        <v>14</v>
      </c>
      <c r="N2218" t="b">
        <v>1</v>
      </c>
      <c r="O2218" t="s">
        <v>8278</v>
      </c>
      <c r="P2218">
        <f t="shared" si="103"/>
        <v>2015</v>
      </c>
      <c r="Q2218" s="11">
        <f t="shared" si="104"/>
        <v>42194.751678240747</v>
      </c>
    </row>
    <row r="2219" spans="1:17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s="8">
        <f t="shared" si="102"/>
        <v>5</v>
      </c>
      <c r="G2219" t="s">
        <v>8218</v>
      </c>
      <c r="H2219" t="s">
        <v>8223</v>
      </c>
      <c r="I2219" t="s">
        <v>8245</v>
      </c>
      <c r="J2219">
        <v>1446451200</v>
      </c>
      <c r="K2219">
        <v>1445539113</v>
      </c>
      <c r="L2219" t="b">
        <v>0</v>
      </c>
      <c r="M2219">
        <v>9</v>
      </c>
      <c r="N2219" t="b">
        <v>1</v>
      </c>
      <c r="O2219" t="s">
        <v>8278</v>
      </c>
      <c r="P2219">
        <f t="shared" si="103"/>
        <v>2015</v>
      </c>
      <c r="Q2219" s="11">
        <f t="shared" si="104"/>
        <v>42299.776770833334</v>
      </c>
    </row>
    <row r="2220" spans="1:17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s="8">
        <f t="shared" si="102"/>
        <v>456.65999999999985</v>
      </c>
      <c r="G2220" t="s">
        <v>8218</v>
      </c>
      <c r="H2220" t="s">
        <v>8223</v>
      </c>
      <c r="I2220" t="s">
        <v>8245</v>
      </c>
      <c r="J2220">
        <v>1346198400</v>
      </c>
      <c r="K2220">
        <v>1344281383</v>
      </c>
      <c r="L2220" t="b">
        <v>0</v>
      </c>
      <c r="M2220">
        <v>76</v>
      </c>
      <c r="N2220" t="b">
        <v>1</v>
      </c>
      <c r="O2220" t="s">
        <v>8278</v>
      </c>
      <c r="P2220">
        <f t="shared" si="103"/>
        <v>2012</v>
      </c>
      <c r="Q2220" s="11">
        <f t="shared" si="104"/>
        <v>41127.812303240738</v>
      </c>
    </row>
    <row r="2221" spans="1:17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s="8">
        <f t="shared" si="102"/>
        <v>15</v>
      </c>
      <c r="G2221" t="s">
        <v>8218</v>
      </c>
      <c r="H2221" t="s">
        <v>8223</v>
      </c>
      <c r="I2221" t="s">
        <v>8245</v>
      </c>
      <c r="J2221">
        <v>1440004512</v>
      </c>
      <c r="K2221">
        <v>1437412512</v>
      </c>
      <c r="L2221" t="b">
        <v>0</v>
      </c>
      <c r="M2221">
        <v>19</v>
      </c>
      <c r="N2221" t="b">
        <v>1</v>
      </c>
      <c r="O2221" t="s">
        <v>8278</v>
      </c>
      <c r="P2221">
        <f t="shared" si="103"/>
        <v>2015</v>
      </c>
      <c r="Q2221" s="11">
        <f t="shared" si="104"/>
        <v>42205.718888888892</v>
      </c>
    </row>
    <row r="2222" spans="1:17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s="8">
        <f t="shared" si="102"/>
        <v>40</v>
      </c>
      <c r="G2222" t="s">
        <v>8218</v>
      </c>
      <c r="H2222" t="s">
        <v>8223</v>
      </c>
      <c r="I2222" t="s">
        <v>8245</v>
      </c>
      <c r="J2222">
        <v>1374888436</v>
      </c>
      <c r="K2222">
        <v>1372296436</v>
      </c>
      <c r="L2222" t="b">
        <v>0</v>
      </c>
      <c r="M2222">
        <v>69</v>
      </c>
      <c r="N2222" t="b">
        <v>1</v>
      </c>
      <c r="O2222" t="s">
        <v>8278</v>
      </c>
      <c r="P2222">
        <f t="shared" si="103"/>
        <v>2013</v>
      </c>
      <c r="Q2222" s="11">
        <f t="shared" si="104"/>
        <v>41452.060601851852</v>
      </c>
    </row>
    <row r="2223" spans="1:17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s="8">
        <f t="shared" si="102"/>
        <v>609</v>
      </c>
      <c r="G2223" t="s">
        <v>8218</v>
      </c>
      <c r="H2223" t="s">
        <v>8223</v>
      </c>
      <c r="I2223" t="s">
        <v>8245</v>
      </c>
      <c r="J2223">
        <v>1461369600</v>
      </c>
      <c r="K2223">
        <v>1458748809</v>
      </c>
      <c r="L2223" t="b">
        <v>0</v>
      </c>
      <c r="M2223">
        <v>218</v>
      </c>
      <c r="N2223" t="b">
        <v>1</v>
      </c>
      <c r="O2223" t="s">
        <v>8295</v>
      </c>
      <c r="P2223">
        <f t="shared" si="103"/>
        <v>2016</v>
      </c>
      <c r="Q2223" s="11">
        <f t="shared" si="104"/>
        <v>42452.666770833333</v>
      </c>
    </row>
    <row r="2224" spans="1:17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s="8">
        <f t="shared" si="102"/>
        <v>313</v>
      </c>
      <c r="G2224" t="s">
        <v>8218</v>
      </c>
      <c r="H2224" t="s">
        <v>8223</v>
      </c>
      <c r="I2224" t="s">
        <v>8245</v>
      </c>
      <c r="J2224">
        <v>1327776847</v>
      </c>
      <c r="K2224">
        <v>1325184847</v>
      </c>
      <c r="L2224" t="b">
        <v>0</v>
      </c>
      <c r="M2224">
        <v>30</v>
      </c>
      <c r="N2224" t="b">
        <v>1</v>
      </c>
      <c r="O2224" t="s">
        <v>8295</v>
      </c>
      <c r="P2224">
        <f t="shared" si="103"/>
        <v>2011</v>
      </c>
      <c r="Q2224" s="11">
        <f t="shared" si="104"/>
        <v>40906.787581018521</v>
      </c>
    </row>
    <row r="2225" spans="1:17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s="8">
        <f t="shared" si="102"/>
        <v>1131</v>
      </c>
      <c r="G2225" t="s">
        <v>8218</v>
      </c>
      <c r="H2225" t="s">
        <v>8228</v>
      </c>
      <c r="I2225" t="s">
        <v>8250</v>
      </c>
      <c r="J2225">
        <v>1435418568</v>
      </c>
      <c r="K2225">
        <v>1432826568</v>
      </c>
      <c r="L2225" t="b">
        <v>0</v>
      </c>
      <c r="M2225">
        <v>100</v>
      </c>
      <c r="N2225" t="b">
        <v>1</v>
      </c>
      <c r="O2225" t="s">
        <v>8295</v>
      </c>
      <c r="P2225">
        <f t="shared" si="103"/>
        <v>2015</v>
      </c>
      <c r="Q2225" s="11">
        <f t="shared" si="104"/>
        <v>42152.640833333338</v>
      </c>
    </row>
    <row r="2226" spans="1:17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s="8">
        <f t="shared" si="102"/>
        <v>14315</v>
      </c>
      <c r="G2226" t="s">
        <v>8218</v>
      </c>
      <c r="H2226" t="s">
        <v>8223</v>
      </c>
      <c r="I2226" t="s">
        <v>8245</v>
      </c>
      <c r="J2226">
        <v>1477767600</v>
      </c>
      <c r="K2226">
        <v>1475337675</v>
      </c>
      <c r="L2226" t="b">
        <v>0</v>
      </c>
      <c r="M2226">
        <v>296</v>
      </c>
      <c r="N2226" t="b">
        <v>1</v>
      </c>
      <c r="O2226" t="s">
        <v>8295</v>
      </c>
      <c r="P2226">
        <f t="shared" si="103"/>
        <v>2016</v>
      </c>
      <c r="Q2226" s="11">
        <f t="shared" si="104"/>
        <v>42644.667534722219</v>
      </c>
    </row>
    <row r="2227" spans="1:17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s="8">
        <f t="shared" si="102"/>
        <v>177415.01</v>
      </c>
      <c r="G2227" t="s">
        <v>8218</v>
      </c>
      <c r="H2227" t="s">
        <v>8224</v>
      </c>
      <c r="I2227" t="s">
        <v>8246</v>
      </c>
      <c r="J2227">
        <v>1411326015</v>
      </c>
      <c r="K2227">
        <v>1408734015</v>
      </c>
      <c r="L2227" t="b">
        <v>0</v>
      </c>
      <c r="M2227">
        <v>1204</v>
      </c>
      <c r="N2227" t="b">
        <v>1</v>
      </c>
      <c r="O2227" t="s">
        <v>8295</v>
      </c>
      <c r="P2227">
        <f t="shared" si="103"/>
        <v>2014</v>
      </c>
      <c r="Q2227" s="11">
        <f t="shared" si="104"/>
        <v>41873.79184027778</v>
      </c>
    </row>
    <row r="2228" spans="1:17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s="8">
        <f t="shared" si="102"/>
        <v>1523.3100000000013</v>
      </c>
      <c r="G2228" t="s">
        <v>8218</v>
      </c>
      <c r="H2228" t="s">
        <v>8223</v>
      </c>
      <c r="I2228" t="s">
        <v>8245</v>
      </c>
      <c r="J2228">
        <v>1455253140</v>
      </c>
      <c r="K2228">
        <v>1452625822</v>
      </c>
      <c r="L2228" t="b">
        <v>0</v>
      </c>
      <c r="M2228">
        <v>321</v>
      </c>
      <c r="N2228" t="b">
        <v>1</v>
      </c>
      <c r="O2228" t="s">
        <v>8295</v>
      </c>
      <c r="P2228">
        <f t="shared" si="103"/>
        <v>2016</v>
      </c>
      <c r="Q2228" s="11">
        <f t="shared" si="104"/>
        <v>42381.79886574074</v>
      </c>
    </row>
    <row r="2229" spans="1:17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s="8">
        <f t="shared" si="102"/>
        <v>7459</v>
      </c>
      <c r="G2229" t="s">
        <v>8218</v>
      </c>
      <c r="H2229" t="s">
        <v>8224</v>
      </c>
      <c r="I2229" t="s">
        <v>8246</v>
      </c>
      <c r="J2229">
        <v>1384374155</v>
      </c>
      <c r="K2229">
        <v>1381778555</v>
      </c>
      <c r="L2229" t="b">
        <v>0</v>
      </c>
      <c r="M2229">
        <v>301</v>
      </c>
      <c r="N2229" t="b">
        <v>1</v>
      </c>
      <c r="O2229" t="s">
        <v>8295</v>
      </c>
      <c r="P2229">
        <f t="shared" si="103"/>
        <v>2013</v>
      </c>
      <c r="Q2229" s="11">
        <f t="shared" si="104"/>
        <v>41561.807349537034</v>
      </c>
    </row>
    <row r="2230" spans="1:17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s="8">
        <f t="shared" si="102"/>
        <v>10744.9</v>
      </c>
      <c r="G2230" t="s">
        <v>8218</v>
      </c>
      <c r="H2230" t="s">
        <v>8235</v>
      </c>
      <c r="I2230" t="s">
        <v>8248</v>
      </c>
      <c r="J2230">
        <v>1439707236</v>
      </c>
      <c r="K2230">
        <v>1437115236</v>
      </c>
      <c r="L2230" t="b">
        <v>0</v>
      </c>
      <c r="M2230">
        <v>144</v>
      </c>
      <c r="N2230" t="b">
        <v>1</v>
      </c>
      <c r="O2230" t="s">
        <v>8295</v>
      </c>
      <c r="P2230">
        <f t="shared" si="103"/>
        <v>2015</v>
      </c>
      <c r="Q2230" s="11">
        <f t="shared" si="104"/>
        <v>42202.278194444443</v>
      </c>
    </row>
    <row r="2231" spans="1:17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s="8">
        <f t="shared" si="102"/>
        <v>5692.33</v>
      </c>
      <c r="G2231" t="s">
        <v>8218</v>
      </c>
      <c r="H2231" t="s">
        <v>8223</v>
      </c>
      <c r="I2231" t="s">
        <v>8245</v>
      </c>
      <c r="J2231">
        <v>1378180800</v>
      </c>
      <c r="K2231">
        <v>1375113391</v>
      </c>
      <c r="L2231" t="b">
        <v>0</v>
      </c>
      <c r="M2231">
        <v>539</v>
      </c>
      <c r="N2231" t="b">
        <v>1</v>
      </c>
      <c r="O2231" t="s">
        <v>8295</v>
      </c>
      <c r="P2231">
        <f t="shared" si="103"/>
        <v>2013</v>
      </c>
      <c r="Q2231" s="11">
        <f t="shared" si="104"/>
        <v>41484.664247685185</v>
      </c>
    </row>
    <row r="2232" spans="1:17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s="8">
        <f t="shared" si="102"/>
        <v>2206</v>
      </c>
      <c r="G2232" t="s">
        <v>8218</v>
      </c>
      <c r="H2232" t="s">
        <v>8223</v>
      </c>
      <c r="I2232" t="s">
        <v>8245</v>
      </c>
      <c r="J2232">
        <v>1398460127</v>
      </c>
      <c r="K2232">
        <v>1395868127</v>
      </c>
      <c r="L2232" t="b">
        <v>0</v>
      </c>
      <c r="M2232">
        <v>498</v>
      </c>
      <c r="N2232" t="b">
        <v>1</v>
      </c>
      <c r="O2232" t="s">
        <v>8295</v>
      </c>
      <c r="P2232">
        <f t="shared" si="103"/>
        <v>2014</v>
      </c>
      <c r="Q2232" s="11">
        <f t="shared" si="104"/>
        <v>41724.881099537037</v>
      </c>
    </row>
    <row r="2233" spans="1:17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s="8">
        <f t="shared" si="102"/>
        <v>27803.24</v>
      </c>
      <c r="G2233" t="s">
        <v>8218</v>
      </c>
      <c r="H2233" t="s">
        <v>8223</v>
      </c>
      <c r="I2233" t="s">
        <v>8245</v>
      </c>
      <c r="J2233">
        <v>1372136400</v>
      </c>
      <c r="K2233">
        <v>1369864301</v>
      </c>
      <c r="L2233" t="b">
        <v>0</v>
      </c>
      <c r="M2233">
        <v>1113</v>
      </c>
      <c r="N2233" t="b">
        <v>1</v>
      </c>
      <c r="O2233" t="s">
        <v>8295</v>
      </c>
      <c r="P2233">
        <f t="shared" si="103"/>
        <v>2013</v>
      </c>
      <c r="Q2233" s="11">
        <f t="shared" si="104"/>
        <v>41423.910891203705</v>
      </c>
    </row>
    <row r="2234" spans="1:17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s="8">
        <f t="shared" si="102"/>
        <v>19790</v>
      </c>
      <c r="G2234" t="s">
        <v>8218</v>
      </c>
      <c r="H2234" t="s">
        <v>8223</v>
      </c>
      <c r="I2234" t="s">
        <v>8245</v>
      </c>
      <c r="J2234">
        <v>1405738800</v>
      </c>
      <c r="K2234">
        <v>1402945408</v>
      </c>
      <c r="L2234" t="b">
        <v>0</v>
      </c>
      <c r="M2234">
        <v>988</v>
      </c>
      <c r="N2234" t="b">
        <v>1</v>
      </c>
      <c r="O2234" t="s">
        <v>8295</v>
      </c>
      <c r="P2234">
        <f t="shared" si="103"/>
        <v>2014</v>
      </c>
      <c r="Q2234" s="11">
        <f t="shared" si="104"/>
        <v>41806.794074074074</v>
      </c>
    </row>
    <row r="2235" spans="1:17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s="8">
        <f t="shared" si="102"/>
        <v>5801</v>
      </c>
      <c r="G2235" t="s">
        <v>8218</v>
      </c>
      <c r="H2235" t="s">
        <v>8224</v>
      </c>
      <c r="I2235" t="s">
        <v>8246</v>
      </c>
      <c r="J2235">
        <v>1450051200</v>
      </c>
      <c r="K2235">
        <v>1448269539</v>
      </c>
      <c r="L2235" t="b">
        <v>0</v>
      </c>
      <c r="M2235">
        <v>391</v>
      </c>
      <c r="N2235" t="b">
        <v>1</v>
      </c>
      <c r="O2235" t="s">
        <v>8295</v>
      </c>
      <c r="P2235">
        <f t="shared" si="103"/>
        <v>2015</v>
      </c>
      <c r="Q2235" s="11">
        <f t="shared" si="104"/>
        <v>42331.378923611104</v>
      </c>
    </row>
    <row r="2236" spans="1:17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s="8">
        <f t="shared" si="102"/>
        <v>1065</v>
      </c>
      <c r="G2236" t="s">
        <v>8218</v>
      </c>
      <c r="H2236" t="s">
        <v>8223</v>
      </c>
      <c r="I2236" t="s">
        <v>8245</v>
      </c>
      <c r="J2236">
        <v>1483645647</v>
      </c>
      <c r="K2236">
        <v>1481053647</v>
      </c>
      <c r="L2236" t="b">
        <v>0</v>
      </c>
      <c r="M2236">
        <v>28</v>
      </c>
      <c r="N2236" t="b">
        <v>1</v>
      </c>
      <c r="O2236" t="s">
        <v>8295</v>
      </c>
      <c r="P2236">
        <f t="shared" si="103"/>
        <v>2016</v>
      </c>
      <c r="Q2236" s="11">
        <f t="shared" si="104"/>
        <v>42710.824618055558</v>
      </c>
    </row>
    <row r="2237" spans="1:17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s="8">
        <f t="shared" si="102"/>
        <v>6931</v>
      </c>
      <c r="G2237" t="s">
        <v>8218</v>
      </c>
      <c r="H2237" t="s">
        <v>8228</v>
      </c>
      <c r="I2237" t="s">
        <v>8250</v>
      </c>
      <c r="J2237">
        <v>1427585511</v>
      </c>
      <c r="K2237">
        <v>1424997111</v>
      </c>
      <c r="L2237" t="b">
        <v>0</v>
      </c>
      <c r="M2237">
        <v>147</v>
      </c>
      <c r="N2237" t="b">
        <v>1</v>
      </c>
      <c r="O2237" t="s">
        <v>8295</v>
      </c>
      <c r="P2237">
        <f t="shared" si="103"/>
        <v>2015</v>
      </c>
      <c r="Q2237" s="11">
        <f t="shared" si="104"/>
        <v>42062.022118055553</v>
      </c>
    </row>
    <row r="2238" spans="1:17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s="8">
        <f t="shared" si="102"/>
        <v>12239</v>
      </c>
      <c r="G2238" t="s">
        <v>8218</v>
      </c>
      <c r="H2238" t="s">
        <v>8223</v>
      </c>
      <c r="I2238" t="s">
        <v>8245</v>
      </c>
      <c r="J2238">
        <v>1454338123</v>
      </c>
      <c r="K2238">
        <v>1451746123</v>
      </c>
      <c r="L2238" t="b">
        <v>0</v>
      </c>
      <c r="M2238">
        <v>680</v>
      </c>
      <c r="N2238" t="b">
        <v>1</v>
      </c>
      <c r="O2238" t="s">
        <v>8295</v>
      </c>
      <c r="P2238">
        <f t="shared" si="103"/>
        <v>2016</v>
      </c>
      <c r="Q2238" s="11">
        <f t="shared" si="104"/>
        <v>42371.617164351846</v>
      </c>
    </row>
    <row r="2239" spans="1:17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s="8">
        <f t="shared" si="102"/>
        <v>45527</v>
      </c>
      <c r="G2239" t="s">
        <v>8218</v>
      </c>
      <c r="H2239" t="s">
        <v>8223</v>
      </c>
      <c r="I2239" t="s">
        <v>8245</v>
      </c>
      <c r="J2239">
        <v>1415779140</v>
      </c>
      <c r="K2239">
        <v>1412294683</v>
      </c>
      <c r="L2239" t="b">
        <v>0</v>
      </c>
      <c r="M2239">
        <v>983</v>
      </c>
      <c r="N2239" t="b">
        <v>1</v>
      </c>
      <c r="O2239" t="s">
        <v>8295</v>
      </c>
      <c r="P2239">
        <f t="shared" si="103"/>
        <v>2014</v>
      </c>
      <c r="Q2239" s="11">
        <f t="shared" si="104"/>
        <v>41915.003275462965</v>
      </c>
    </row>
    <row r="2240" spans="1:17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s="8">
        <f t="shared" si="102"/>
        <v>1496</v>
      </c>
      <c r="G2240" t="s">
        <v>8218</v>
      </c>
      <c r="H2240" t="s">
        <v>8235</v>
      </c>
      <c r="I2240" t="s">
        <v>8248</v>
      </c>
      <c r="J2240">
        <v>1489157716</v>
      </c>
      <c r="K2240">
        <v>1486565716</v>
      </c>
      <c r="L2240" t="b">
        <v>0</v>
      </c>
      <c r="M2240">
        <v>79</v>
      </c>
      <c r="N2240" t="b">
        <v>1</v>
      </c>
      <c r="O2240" t="s">
        <v>8295</v>
      </c>
      <c r="P2240">
        <f t="shared" si="103"/>
        <v>2017</v>
      </c>
      <c r="Q2240" s="11">
        <f t="shared" si="104"/>
        <v>42774.621712962966</v>
      </c>
    </row>
    <row r="2241" spans="1:17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s="8">
        <f t="shared" si="102"/>
        <v>7006.6699999999983</v>
      </c>
      <c r="G2241" t="s">
        <v>8218</v>
      </c>
      <c r="H2241" t="s">
        <v>8223</v>
      </c>
      <c r="I2241" t="s">
        <v>8245</v>
      </c>
      <c r="J2241">
        <v>1385870520</v>
      </c>
      <c r="K2241">
        <v>1382742014</v>
      </c>
      <c r="L2241" t="b">
        <v>0</v>
      </c>
      <c r="M2241">
        <v>426</v>
      </c>
      <c r="N2241" t="b">
        <v>1</v>
      </c>
      <c r="O2241" t="s">
        <v>8295</v>
      </c>
      <c r="P2241">
        <f t="shared" si="103"/>
        <v>2013</v>
      </c>
      <c r="Q2241" s="11">
        <f t="shared" si="104"/>
        <v>41572.958495370374</v>
      </c>
    </row>
    <row r="2242" spans="1:17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s="8">
        <f t="shared" si="102"/>
        <v>8534</v>
      </c>
      <c r="G2242" t="s">
        <v>8218</v>
      </c>
      <c r="H2242" t="s">
        <v>8223</v>
      </c>
      <c r="I2242" t="s">
        <v>8245</v>
      </c>
      <c r="J2242">
        <v>1461354544</v>
      </c>
      <c r="K2242">
        <v>1458762544</v>
      </c>
      <c r="L2242" t="b">
        <v>0</v>
      </c>
      <c r="M2242">
        <v>96</v>
      </c>
      <c r="N2242" t="b">
        <v>1</v>
      </c>
      <c r="O2242" t="s">
        <v>8295</v>
      </c>
      <c r="P2242">
        <f t="shared" si="103"/>
        <v>2016</v>
      </c>
      <c r="Q2242" s="11">
        <f t="shared" si="104"/>
        <v>42452.825740740736</v>
      </c>
    </row>
    <row r="2243" spans="1:17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s="8">
        <f t="shared" ref="F2243:F2306" si="105">E2243-D2243</f>
        <v>7064</v>
      </c>
      <c r="G2243" t="s">
        <v>8218</v>
      </c>
      <c r="H2243" t="s">
        <v>8224</v>
      </c>
      <c r="I2243" t="s">
        <v>8246</v>
      </c>
      <c r="J2243">
        <v>1488484300</v>
      </c>
      <c r="K2243">
        <v>1485892300</v>
      </c>
      <c r="L2243" t="b">
        <v>0</v>
      </c>
      <c r="M2243">
        <v>163</v>
      </c>
      <c r="N2243" t="b">
        <v>1</v>
      </c>
      <c r="O2243" t="s">
        <v>8295</v>
      </c>
      <c r="P2243">
        <f t="shared" ref="P2243:P2306" si="106">YEAR(Q2243)</f>
        <v>2017</v>
      </c>
      <c r="Q2243" s="11">
        <f t="shared" ref="Q2243:Q2306" si="107">(((K2243/60)/60)/24)+DATE(1970,1,1)</f>
        <v>42766.827546296292</v>
      </c>
    </row>
    <row r="2244" spans="1:17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s="8">
        <f t="shared" si="105"/>
        <v>126009.76000000001</v>
      </c>
      <c r="G2244" t="s">
        <v>8218</v>
      </c>
      <c r="H2244" t="s">
        <v>8223</v>
      </c>
      <c r="I2244" t="s">
        <v>8245</v>
      </c>
      <c r="J2244">
        <v>1385521320</v>
      </c>
      <c r="K2244">
        <v>1382449733</v>
      </c>
      <c r="L2244" t="b">
        <v>0</v>
      </c>
      <c r="M2244">
        <v>2525</v>
      </c>
      <c r="N2244" t="b">
        <v>1</v>
      </c>
      <c r="O2244" t="s">
        <v>8295</v>
      </c>
      <c r="P2244">
        <f t="shared" si="106"/>
        <v>2013</v>
      </c>
      <c r="Q2244" s="11">
        <f t="shared" si="107"/>
        <v>41569.575613425928</v>
      </c>
    </row>
    <row r="2245" spans="1:17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s="8">
        <f t="shared" si="105"/>
        <v>9301.5</v>
      </c>
      <c r="G2245" t="s">
        <v>8218</v>
      </c>
      <c r="H2245" t="s">
        <v>8223</v>
      </c>
      <c r="I2245" t="s">
        <v>8245</v>
      </c>
      <c r="J2245">
        <v>1489374000</v>
      </c>
      <c r="K2245">
        <v>1488823290</v>
      </c>
      <c r="L2245" t="b">
        <v>0</v>
      </c>
      <c r="M2245">
        <v>2035</v>
      </c>
      <c r="N2245" t="b">
        <v>1</v>
      </c>
      <c r="O2245" t="s">
        <v>8295</v>
      </c>
      <c r="P2245">
        <f t="shared" si="106"/>
        <v>2017</v>
      </c>
      <c r="Q2245" s="11">
        <f t="shared" si="107"/>
        <v>42800.751041666663</v>
      </c>
    </row>
    <row r="2246" spans="1:17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s="8">
        <f t="shared" si="105"/>
        <v>13851</v>
      </c>
      <c r="G2246" t="s">
        <v>8218</v>
      </c>
      <c r="H2246" t="s">
        <v>8223</v>
      </c>
      <c r="I2246" t="s">
        <v>8245</v>
      </c>
      <c r="J2246">
        <v>1476649800</v>
      </c>
      <c r="K2246">
        <v>1475609946</v>
      </c>
      <c r="L2246" t="b">
        <v>0</v>
      </c>
      <c r="M2246">
        <v>290</v>
      </c>
      <c r="N2246" t="b">
        <v>1</v>
      </c>
      <c r="O2246" t="s">
        <v>8295</v>
      </c>
      <c r="P2246">
        <f t="shared" si="106"/>
        <v>2016</v>
      </c>
      <c r="Q2246" s="11">
        <f t="shared" si="107"/>
        <v>42647.818819444445</v>
      </c>
    </row>
    <row r="2247" spans="1:17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s="8">
        <f t="shared" si="105"/>
        <v>101881</v>
      </c>
      <c r="G2247" t="s">
        <v>8218</v>
      </c>
      <c r="H2247" t="s">
        <v>8223</v>
      </c>
      <c r="I2247" t="s">
        <v>8245</v>
      </c>
      <c r="J2247">
        <v>1393005600</v>
      </c>
      <c r="K2247">
        <v>1390323617</v>
      </c>
      <c r="L2247" t="b">
        <v>0</v>
      </c>
      <c r="M2247">
        <v>1980</v>
      </c>
      <c r="N2247" t="b">
        <v>1</v>
      </c>
      <c r="O2247" t="s">
        <v>8295</v>
      </c>
      <c r="P2247">
        <f t="shared" si="106"/>
        <v>2014</v>
      </c>
      <c r="Q2247" s="11">
        <f t="shared" si="107"/>
        <v>41660.708530092597</v>
      </c>
    </row>
    <row r="2248" spans="1:17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s="8">
        <f t="shared" si="105"/>
        <v>3</v>
      </c>
      <c r="G2248" t="s">
        <v>8218</v>
      </c>
      <c r="H2248" t="s">
        <v>8224</v>
      </c>
      <c r="I2248" t="s">
        <v>8246</v>
      </c>
      <c r="J2248">
        <v>1441393210</v>
      </c>
      <c r="K2248">
        <v>1438801210</v>
      </c>
      <c r="L2248" t="b">
        <v>0</v>
      </c>
      <c r="M2248">
        <v>57</v>
      </c>
      <c r="N2248" t="b">
        <v>1</v>
      </c>
      <c r="O2248" t="s">
        <v>8295</v>
      </c>
      <c r="P2248">
        <f t="shared" si="106"/>
        <v>2015</v>
      </c>
      <c r="Q2248" s="11">
        <f t="shared" si="107"/>
        <v>42221.79178240741</v>
      </c>
    </row>
    <row r="2249" spans="1:17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s="8">
        <f t="shared" si="105"/>
        <v>824</v>
      </c>
      <c r="G2249" t="s">
        <v>8218</v>
      </c>
      <c r="H2249" t="s">
        <v>8223</v>
      </c>
      <c r="I2249" t="s">
        <v>8245</v>
      </c>
      <c r="J2249">
        <v>1438185565</v>
      </c>
      <c r="K2249">
        <v>1436975965</v>
      </c>
      <c r="L2249" t="b">
        <v>0</v>
      </c>
      <c r="M2249">
        <v>380</v>
      </c>
      <c r="N2249" t="b">
        <v>1</v>
      </c>
      <c r="O2249" t="s">
        <v>8295</v>
      </c>
      <c r="P2249">
        <f t="shared" si="106"/>
        <v>2015</v>
      </c>
      <c r="Q2249" s="11">
        <f t="shared" si="107"/>
        <v>42200.666261574079</v>
      </c>
    </row>
    <row r="2250" spans="1:17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s="8">
        <f t="shared" si="105"/>
        <v>505</v>
      </c>
      <c r="G2250" t="s">
        <v>8218</v>
      </c>
      <c r="H2250" t="s">
        <v>8224</v>
      </c>
      <c r="I2250" t="s">
        <v>8246</v>
      </c>
      <c r="J2250">
        <v>1481749278</v>
      </c>
      <c r="K2250">
        <v>1479157278</v>
      </c>
      <c r="L2250" t="b">
        <v>0</v>
      </c>
      <c r="M2250">
        <v>128</v>
      </c>
      <c r="N2250" t="b">
        <v>1</v>
      </c>
      <c r="O2250" t="s">
        <v>8295</v>
      </c>
      <c r="P2250">
        <f t="shared" si="106"/>
        <v>2016</v>
      </c>
      <c r="Q2250" s="11">
        <f t="shared" si="107"/>
        <v>42688.875902777778</v>
      </c>
    </row>
    <row r="2251" spans="1:17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s="8">
        <f t="shared" si="105"/>
        <v>2407</v>
      </c>
      <c r="G2251" t="s">
        <v>8218</v>
      </c>
      <c r="H2251" t="s">
        <v>8223</v>
      </c>
      <c r="I2251" t="s">
        <v>8245</v>
      </c>
      <c r="J2251">
        <v>1364917965</v>
      </c>
      <c r="K2251">
        <v>1362329565</v>
      </c>
      <c r="L2251" t="b">
        <v>0</v>
      </c>
      <c r="M2251">
        <v>180</v>
      </c>
      <c r="N2251" t="b">
        <v>1</v>
      </c>
      <c r="O2251" t="s">
        <v>8295</v>
      </c>
      <c r="P2251">
        <f t="shared" si="106"/>
        <v>2013</v>
      </c>
      <c r="Q2251" s="11">
        <f t="shared" si="107"/>
        <v>41336.703298611108</v>
      </c>
    </row>
    <row r="2252" spans="1:17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s="8">
        <f t="shared" si="105"/>
        <v>218778</v>
      </c>
      <c r="G2252" t="s">
        <v>8218</v>
      </c>
      <c r="H2252" t="s">
        <v>8223</v>
      </c>
      <c r="I2252" t="s">
        <v>8245</v>
      </c>
      <c r="J2252">
        <v>1480727273</v>
      </c>
      <c r="K2252">
        <v>1478131673</v>
      </c>
      <c r="L2252" t="b">
        <v>0</v>
      </c>
      <c r="M2252">
        <v>571</v>
      </c>
      <c r="N2252" t="b">
        <v>1</v>
      </c>
      <c r="O2252" t="s">
        <v>8295</v>
      </c>
      <c r="P2252">
        <f t="shared" si="106"/>
        <v>2016</v>
      </c>
      <c r="Q2252" s="11">
        <f t="shared" si="107"/>
        <v>42677.005474537036</v>
      </c>
    </row>
    <row r="2253" spans="1:17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s="8">
        <f t="shared" si="105"/>
        <v>2928.1900000000005</v>
      </c>
      <c r="G2253" t="s">
        <v>8218</v>
      </c>
      <c r="H2253" t="s">
        <v>8223</v>
      </c>
      <c r="I2253" t="s">
        <v>8245</v>
      </c>
      <c r="J2253">
        <v>1408177077</v>
      </c>
      <c r="K2253">
        <v>1406362677</v>
      </c>
      <c r="L2253" t="b">
        <v>0</v>
      </c>
      <c r="M2253">
        <v>480</v>
      </c>
      <c r="N2253" t="b">
        <v>1</v>
      </c>
      <c r="O2253" t="s">
        <v>8295</v>
      </c>
      <c r="P2253">
        <f t="shared" si="106"/>
        <v>2014</v>
      </c>
      <c r="Q2253" s="11">
        <f t="shared" si="107"/>
        <v>41846.34579861111</v>
      </c>
    </row>
    <row r="2254" spans="1:17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s="8">
        <f t="shared" si="105"/>
        <v>15505</v>
      </c>
      <c r="G2254" t="s">
        <v>8218</v>
      </c>
      <c r="H2254" t="s">
        <v>8226</v>
      </c>
      <c r="I2254" t="s">
        <v>8248</v>
      </c>
      <c r="J2254">
        <v>1470469938</v>
      </c>
      <c r="K2254">
        <v>1469173938</v>
      </c>
      <c r="L2254" t="b">
        <v>0</v>
      </c>
      <c r="M2254">
        <v>249</v>
      </c>
      <c r="N2254" t="b">
        <v>1</v>
      </c>
      <c r="O2254" t="s">
        <v>8295</v>
      </c>
      <c r="P2254">
        <f t="shared" si="106"/>
        <v>2016</v>
      </c>
      <c r="Q2254" s="11">
        <f t="shared" si="107"/>
        <v>42573.327986111108</v>
      </c>
    </row>
    <row r="2255" spans="1:17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s="8">
        <f t="shared" si="105"/>
        <v>1015</v>
      </c>
      <c r="G2255" t="s">
        <v>8218</v>
      </c>
      <c r="H2255" t="s">
        <v>8223</v>
      </c>
      <c r="I2255" t="s">
        <v>8245</v>
      </c>
      <c r="J2255">
        <v>1447862947</v>
      </c>
      <c r="K2255">
        <v>1445267347</v>
      </c>
      <c r="L2255" t="b">
        <v>0</v>
      </c>
      <c r="M2255">
        <v>84</v>
      </c>
      <c r="N2255" t="b">
        <v>1</v>
      </c>
      <c r="O2255" t="s">
        <v>8295</v>
      </c>
      <c r="P2255">
        <f t="shared" si="106"/>
        <v>2015</v>
      </c>
      <c r="Q2255" s="11">
        <f t="shared" si="107"/>
        <v>42296.631331018521</v>
      </c>
    </row>
    <row r="2256" spans="1:17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s="8">
        <f t="shared" si="105"/>
        <v>1799</v>
      </c>
      <c r="G2256" t="s">
        <v>8218</v>
      </c>
      <c r="H2256" t="s">
        <v>8223</v>
      </c>
      <c r="I2256" t="s">
        <v>8245</v>
      </c>
      <c r="J2256">
        <v>1485271968</v>
      </c>
      <c r="K2256">
        <v>1484667168</v>
      </c>
      <c r="L2256" t="b">
        <v>0</v>
      </c>
      <c r="M2256">
        <v>197</v>
      </c>
      <c r="N2256" t="b">
        <v>1</v>
      </c>
      <c r="O2256" t="s">
        <v>8295</v>
      </c>
      <c r="P2256">
        <f t="shared" si="106"/>
        <v>2017</v>
      </c>
      <c r="Q2256" s="11">
        <f t="shared" si="107"/>
        <v>42752.647777777776</v>
      </c>
    </row>
    <row r="2257" spans="1:17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s="8">
        <f t="shared" si="105"/>
        <v>7373</v>
      </c>
      <c r="G2257" t="s">
        <v>8218</v>
      </c>
      <c r="H2257" t="s">
        <v>8223</v>
      </c>
      <c r="I2257" t="s">
        <v>8245</v>
      </c>
      <c r="J2257">
        <v>1462661451</v>
      </c>
      <c r="K2257">
        <v>1460069451</v>
      </c>
      <c r="L2257" t="b">
        <v>0</v>
      </c>
      <c r="M2257">
        <v>271</v>
      </c>
      <c r="N2257" t="b">
        <v>1</v>
      </c>
      <c r="O2257" t="s">
        <v>8295</v>
      </c>
      <c r="P2257">
        <f t="shared" si="106"/>
        <v>2016</v>
      </c>
      <c r="Q2257" s="11">
        <f t="shared" si="107"/>
        <v>42467.951979166668</v>
      </c>
    </row>
    <row r="2258" spans="1:17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s="8">
        <f t="shared" si="105"/>
        <v>589</v>
      </c>
      <c r="G2258" t="s">
        <v>8218</v>
      </c>
      <c r="H2258" t="s">
        <v>8224</v>
      </c>
      <c r="I2258" t="s">
        <v>8246</v>
      </c>
      <c r="J2258">
        <v>1479811846</v>
      </c>
      <c r="K2258">
        <v>1478602246</v>
      </c>
      <c r="L2258" t="b">
        <v>0</v>
      </c>
      <c r="M2258">
        <v>50</v>
      </c>
      <c r="N2258" t="b">
        <v>1</v>
      </c>
      <c r="O2258" t="s">
        <v>8295</v>
      </c>
      <c r="P2258">
        <f t="shared" si="106"/>
        <v>2016</v>
      </c>
      <c r="Q2258" s="11">
        <f t="shared" si="107"/>
        <v>42682.451921296291</v>
      </c>
    </row>
    <row r="2259" spans="1:17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s="8">
        <f t="shared" si="105"/>
        <v>13403.5</v>
      </c>
      <c r="G2259" t="s">
        <v>8218</v>
      </c>
      <c r="H2259" t="s">
        <v>8224</v>
      </c>
      <c r="I2259" t="s">
        <v>8246</v>
      </c>
      <c r="J2259">
        <v>1466377200</v>
      </c>
      <c r="K2259">
        <v>1463351329</v>
      </c>
      <c r="L2259" t="b">
        <v>0</v>
      </c>
      <c r="M2259">
        <v>169</v>
      </c>
      <c r="N2259" t="b">
        <v>1</v>
      </c>
      <c r="O2259" t="s">
        <v>8295</v>
      </c>
      <c r="P2259">
        <f t="shared" si="106"/>
        <v>2016</v>
      </c>
      <c r="Q2259" s="11">
        <f t="shared" si="107"/>
        <v>42505.936678240745</v>
      </c>
    </row>
    <row r="2260" spans="1:17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s="8">
        <f t="shared" si="105"/>
        <v>1023</v>
      </c>
      <c r="G2260" t="s">
        <v>8218</v>
      </c>
      <c r="H2260" t="s">
        <v>8223</v>
      </c>
      <c r="I2260" t="s">
        <v>8245</v>
      </c>
      <c r="J2260">
        <v>1434045687</v>
      </c>
      <c r="K2260">
        <v>1431453687</v>
      </c>
      <c r="L2260" t="b">
        <v>0</v>
      </c>
      <c r="M2260">
        <v>205</v>
      </c>
      <c r="N2260" t="b">
        <v>1</v>
      </c>
      <c r="O2260" t="s">
        <v>8295</v>
      </c>
      <c r="P2260">
        <f t="shared" si="106"/>
        <v>2015</v>
      </c>
      <c r="Q2260" s="11">
        <f t="shared" si="107"/>
        <v>42136.75100694444</v>
      </c>
    </row>
    <row r="2261" spans="1:17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s="8">
        <f t="shared" si="105"/>
        <v>17671</v>
      </c>
      <c r="G2261" t="s">
        <v>8218</v>
      </c>
      <c r="H2261" t="s">
        <v>8224</v>
      </c>
      <c r="I2261" t="s">
        <v>8246</v>
      </c>
      <c r="J2261">
        <v>1481224736</v>
      </c>
      <c r="K2261">
        <v>1480360736</v>
      </c>
      <c r="L2261" t="b">
        <v>0</v>
      </c>
      <c r="M2261">
        <v>206</v>
      </c>
      <c r="N2261" t="b">
        <v>1</v>
      </c>
      <c r="O2261" t="s">
        <v>8295</v>
      </c>
      <c r="P2261">
        <f t="shared" si="106"/>
        <v>2016</v>
      </c>
      <c r="Q2261" s="11">
        <f t="shared" si="107"/>
        <v>42702.804814814815</v>
      </c>
    </row>
    <row r="2262" spans="1:17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s="8">
        <f t="shared" si="105"/>
        <v>5673</v>
      </c>
      <c r="G2262" t="s">
        <v>8218</v>
      </c>
      <c r="H2262" t="s">
        <v>8223</v>
      </c>
      <c r="I2262" t="s">
        <v>8245</v>
      </c>
      <c r="J2262">
        <v>1395876250</v>
      </c>
      <c r="K2262">
        <v>1393287850</v>
      </c>
      <c r="L2262" t="b">
        <v>0</v>
      </c>
      <c r="M2262">
        <v>84</v>
      </c>
      <c r="N2262" t="b">
        <v>1</v>
      </c>
      <c r="O2262" t="s">
        <v>8295</v>
      </c>
      <c r="P2262">
        <f t="shared" si="106"/>
        <v>2014</v>
      </c>
      <c r="Q2262" s="11">
        <f t="shared" si="107"/>
        <v>41695.016782407409</v>
      </c>
    </row>
    <row r="2263" spans="1:17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s="8">
        <f t="shared" si="105"/>
        <v>6795</v>
      </c>
      <c r="G2263" t="s">
        <v>8218</v>
      </c>
      <c r="H2263" t="s">
        <v>8225</v>
      </c>
      <c r="I2263" t="s">
        <v>8247</v>
      </c>
      <c r="J2263">
        <v>1487093020</v>
      </c>
      <c r="K2263">
        <v>1485278620</v>
      </c>
      <c r="L2263" t="b">
        <v>0</v>
      </c>
      <c r="M2263">
        <v>210</v>
      </c>
      <c r="N2263" t="b">
        <v>1</v>
      </c>
      <c r="O2263" t="s">
        <v>8295</v>
      </c>
      <c r="P2263">
        <f t="shared" si="106"/>
        <v>2017</v>
      </c>
      <c r="Q2263" s="11">
        <f t="shared" si="107"/>
        <v>42759.724768518514</v>
      </c>
    </row>
    <row r="2264" spans="1:17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s="8">
        <f t="shared" si="105"/>
        <v>1787</v>
      </c>
      <c r="G2264" t="s">
        <v>8218</v>
      </c>
      <c r="H2264" t="s">
        <v>8223</v>
      </c>
      <c r="I2264" t="s">
        <v>8245</v>
      </c>
      <c r="J2264">
        <v>1416268800</v>
      </c>
      <c r="K2264">
        <v>1413295358</v>
      </c>
      <c r="L2264" t="b">
        <v>0</v>
      </c>
      <c r="M2264">
        <v>181</v>
      </c>
      <c r="N2264" t="b">
        <v>1</v>
      </c>
      <c r="O2264" t="s">
        <v>8295</v>
      </c>
      <c r="P2264">
        <f t="shared" si="106"/>
        <v>2014</v>
      </c>
      <c r="Q2264" s="11">
        <f t="shared" si="107"/>
        <v>41926.585162037038</v>
      </c>
    </row>
    <row r="2265" spans="1:17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s="8">
        <f t="shared" si="105"/>
        <v>1166</v>
      </c>
      <c r="G2265" t="s">
        <v>8218</v>
      </c>
      <c r="H2265" t="s">
        <v>8234</v>
      </c>
      <c r="I2265" t="s">
        <v>8254</v>
      </c>
      <c r="J2265">
        <v>1422734313</v>
      </c>
      <c r="K2265">
        <v>1420919913</v>
      </c>
      <c r="L2265" t="b">
        <v>0</v>
      </c>
      <c r="M2265">
        <v>60</v>
      </c>
      <c r="N2265" t="b">
        <v>1</v>
      </c>
      <c r="O2265" t="s">
        <v>8295</v>
      </c>
      <c r="P2265">
        <f t="shared" si="106"/>
        <v>2015</v>
      </c>
      <c r="Q2265" s="11">
        <f t="shared" si="107"/>
        <v>42014.832326388889</v>
      </c>
    </row>
    <row r="2266" spans="1:17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s="8">
        <f t="shared" si="105"/>
        <v>4802</v>
      </c>
      <c r="G2266" t="s">
        <v>8218</v>
      </c>
      <c r="H2266" t="s">
        <v>8223</v>
      </c>
      <c r="I2266" t="s">
        <v>8245</v>
      </c>
      <c r="J2266">
        <v>1463972400</v>
      </c>
      <c r="K2266">
        <v>1462543114</v>
      </c>
      <c r="L2266" t="b">
        <v>0</v>
      </c>
      <c r="M2266">
        <v>445</v>
      </c>
      <c r="N2266" t="b">
        <v>1</v>
      </c>
      <c r="O2266" t="s">
        <v>8295</v>
      </c>
      <c r="P2266">
        <f t="shared" si="106"/>
        <v>2016</v>
      </c>
      <c r="Q2266" s="11">
        <f t="shared" si="107"/>
        <v>42496.582337962958</v>
      </c>
    </row>
    <row r="2267" spans="1:17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s="8">
        <f t="shared" si="105"/>
        <v>397</v>
      </c>
      <c r="G2267" t="s">
        <v>8218</v>
      </c>
      <c r="H2267" t="s">
        <v>8224</v>
      </c>
      <c r="I2267" t="s">
        <v>8246</v>
      </c>
      <c r="J2267">
        <v>1479846507</v>
      </c>
      <c r="K2267">
        <v>1479241707</v>
      </c>
      <c r="L2267" t="b">
        <v>0</v>
      </c>
      <c r="M2267">
        <v>17</v>
      </c>
      <c r="N2267" t="b">
        <v>1</v>
      </c>
      <c r="O2267" t="s">
        <v>8295</v>
      </c>
      <c r="P2267">
        <f t="shared" si="106"/>
        <v>2016</v>
      </c>
      <c r="Q2267" s="11">
        <f t="shared" si="107"/>
        <v>42689.853090277778</v>
      </c>
    </row>
    <row r="2268" spans="1:17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s="8">
        <f t="shared" si="105"/>
        <v>3304</v>
      </c>
      <c r="G2268" t="s">
        <v>8218</v>
      </c>
      <c r="H2268" t="s">
        <v>8223</v>
      </c>
      <c r="I2268" t="s">
        <v>8245</v>
      </c>
      <c r="J2268">
        <v>1461722400</v>
      </c>
      <c r="K2268">
        <v>1460235592</v>
      </c>
      <c r="L2268" t="b">
        <v>0</v>
      </c>
      <c r="M2268">
        <v>194</v>
      </c>
      <c r="N2268" t="b">
        <v>1</v>
      </c>
      <c r="O2268" t="s">
        <v>8295</v>
      </c>
      <c r="P2268">
        <f t="shared" si="106"/>
        <v>2016</v>
      </c>
      <c r="Q2268" s="11">
        <f t="shared" si="107"/>
        <v>42469.874907407408</v>
      </c>
    </row>
    <row r="2269" spans="1:17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s="8">
        <f t="shared" si="105"/>
        <v>56105</v>
      </c>
      <c r="G2269" t="s">
        <v>8218</v>
      </c>
      <c r="H2269" t="s">
        <v>8223</v>
      </c>
      <c r="I2269" t="s">
        <v>8245</v>
      </c>
      <c r="J2269">
        <v>1419123600</v>
      </c>
      <c r="K2269">
        <v>1416945297</v>
      </c>
      <c r="L2269" t="b">
        <v>0</v>
      </c>
      <c r="M2269">
        <v>404</v>
      </c>
      <c r="N2269" t="b">
        <v>1</v>
      </c>
      <c r="O2269" t="s">
        <v>8295</v>
      </c>
      <c r="P2269">
        <f t="shared" si="106"/>
        <v>2014</v>
      </c>
      <c r="Q2269" s="11">
        <f t="shared" si="107"/>
        <v>41968.829826388886</v>
      </c>
    </row>
    <row r="2270" spans="1:17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s="8">
        <f t="shared" si="105"/>
        <v>728</v>
      </c>
      <c r="G2270" t="s">
        <v>8218</v>
      </c>
      <c r="H2270" t="s">
        <v>8223</v>
      </c>
      <c r="I2270" t="s">
        <v>8245</v>
      </c>
      <c r="J2270">
        <v>1489283915</v>
      </c>
      <c r="K2270">
        <v>1486691915</v>
      </c>
      <c r="L2270" t="b">
        <v>0</v>
      </c>
      <c r="M2270">
        <v>194</v>
      </c>
      <c r="N2270" t="b">
        <v>1</v>
      </c>
      <c r="O2270" t="s">
        <v>8295</v>
      </c>
      <c r="P2270">
        <f t="shared" si="106"/>
        <v>2017</v>
      </c>
      <c r="Q2270" s="11">
        <f t="shared" si="107"/>
        <v>42776.082349537035</v>
      </c>
    </row>
    <row r="2271" spans="1:17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s="8">
        <f t="shared" si="105"/>
        <v>42541</v>
      </c>
      <c r="G2271" t="s">
        <v>8218</v>
      </c>
      <c r="H2271" t="s">
        <v>8223</v>
      </c>
      <c r="I2271" t="s">
        <v>8245</v>
      </c>
      <c r="J2271">
        <v>1488862800</v>
      </c>
      <c r="K2271">
        <v>1486745663</v>
      </c>
      <c r="L2271" t="b">
        <v>0</v>
      </c>
      <c r="M2271">
        <v>902</v>
      </c>
      <c r="N2271" t="b">
        <v>1</v>
      </c>
      <c r="O2271" t="s">
        <v>8295</v>
      </c>
      <c r="P2271">
        <f t="shared" si="106"/>
        <v>2017</v>
      </c>
      <c r="Q2271" s="11">
        <f t="shared" si="107"/>
        <v>42776.704432870371</v>
      </c>
    </row>
    <row r="2272" spans="1:17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s="8">
        <f t="shared" si="105"/>
        <v>155062</v>
      </c>
      <c r="G2272" t="s">
        <v>8218</v>
      </c>
      <c r="H2272" t="s">
        <v>8223</v>
      </c>
      <c r="I2272" t="s">
        <v>8245</v>
      </c>
      <c r="J2272">
        <v>1484085540</v>
      </c>
      <c r="K2272">
        <v>1482353513</v>
      </c>
      <c r="L2272" t="b">
        <v>0</v>
      </c>
      <c r="M2272">
        <v>1670</v>
      </c>
      <c r="N2272" t="b">
        <v>1</v>
      </c>
      <c r="O2272" t="s">
        <v>8295</v>
      </c>
      <c r="P2272">
        <f t="shared" si="106"/>
        <v>2016</v>
      </c>
      <c r="Q2272" s="11">
        <f t="shared" si="107"/>
        <v>42725.869363425925</v>
      </c>
    </row>
    <row r="2273" spans="1:17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s="8">
        <f t="shared" si="105"/>
        <v>36618</v>
      </c>
      <c r="G2273" t="s">
        <v>8218</v>
      </c>
      <c r="H2273" t="s">
        <v>8223</v>
      </c>
      <c r="I2273" t="s">
        <v>8245</v>
      </c>
      <c r="J2273">
        <v>1481328004</v>
      </c>
      <c r="K2273">
        <v>1478736004</v>
      </c>
      <c r="L2273" t="b">
        <v>0</v>
      </c>
      <c r="M2273">
        <v>1328</v>
      </c>
      <c r="N2273" t="b">
        <v>1</v>
      </c>
      <c r="O2273" t="s">
        <v>8295</v>
      </c>
      <c r="P2273">
        <f t="shared" si="106"/>
        <v>2016</v>
      </c>
      <c r="Q2273" s="11">
        <f t="shared" si="107"/>
        <v>42684.000046296293</v>
      </c>
    </row>
    <row r="2274" spans="1:17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s="8">
        <f t="shared" si="105"/>
        <v>12566</v>
      </c>
      <c r="G2274" t="s">
        <v>8218</v>
      </c>
      <c r="H2274" t="s">
        <v>8223</v>
      </c>
      <c r="I2274" t="s">
        <v>8245</v>
      </c>
      <c r="J2274">
        <v>1449506836</v>
      </c>
      <c r="K2274">
        <v>1446914836</v>
      </c>
      <c r="L2274" t="b">
        <v>0</v>
      </c>
      <c r="M2274">
        <v>944</v>
      </c>
      <c r="N2274" t="b">
        <v>1</v>
      </c>
      <c r="O2274" t="s">
        <v>8295</v>
      </c>
      <c r="P2274">
        <f t="shared" si="106"/>
        <v>2015</v>
      </c>
      <c r="Q2274" s="11">
        <f t="shared" si="107"/>
        <v>42315.699490740735</v>
      </c>
    </row>
    <row r="2275" spans="1:17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s="8">
        <f t="shared" si="105"/>
        <v>3009</v>
      </c>
      <c r="G2275" t="s">
        <v>8218</v>
      </c>
      <c r="H2275" t="s">
        <v>8228</v>
      </c>
      <c r="I2275" t="s">
        <v>8250</v>
      </c>
      <c r="J2275">
        <v>1489320642</v>
      </c>
      <c r="K2275">
        <v>1487164242</v>
      </c>
      <c r="L2275" t="b">
        <v>0</v>
      </c>
      <c r="M2275">
        <v>147</v>
      </c>
      <c r="N2275" t="b">
        <v>1</v>
      </c>
      <c r="O2275" t="s">
        <v>8295</v>
      </c>
      <c r="P2275">
        <f t="shared" si="106"/>
        <v>2017</v>
      </c>
      <c r="Q2275" s="11">
        <f t="shared" si="107"/>
        <v>42781.549097222218</v>
      </c>
    </row>
    <row r="2276" spans="1:17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s="8">
        <f t="shared" si="105"/>
        <v>490</v>
      </c>
      <c r="G2276" t="s">
        <v>8218</v>
      </c>
      <c r="H2276" t="s">
        <v>8223</v>
      </c>
      <c r="I2276" t="s">
        <v>8245</v>
      </c>
      <c r="J2276">
        <v>1393156857</v>
      </c>
      <c r="K2276">
        <v>1390564857</v>
      </c>
      <c r="L2276" t="b">
        <v>0</v>
      </c>
      <c r="M2276">
        <v>99</v>
      </c>
      <c r="N2276" t="b">
        <v>1</v>
      </c>
      <c r="O2276" t="s">
        <v>8295</v>
      </c>
      <c r="P2276">
        <f t="shared" si="106"/>
        <v>2014</v>
      </c>
      <c r="Q2276" s="11">
        <f t="shared" si="107"/>
        <v>41663.500659722224</v>
      </c>
    </row>
    <row r="2277" spans="1:17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s="8">
        <f t="shared" si="105"/>
        <v>2000.5</v>
      </c>
      <c r="G2277" t="s">
        <v>8218</v>
      </c>
      <c r="H2277" t="s">
        <v>8224</v>
      </c>
      <c r="I2277" t="s">
        <v>8246</v>
      </c>
      <c r="J2277">
        <v>1419259679</v>
      </c>
      <c r="K2277">
        <v>1416667679</v>
      </c>
      <c r="L2277" t="b">
        <v>0</v>
      </c>
      <c r="M2277">
        <v>79</v>
      </c>
      <c r="N2277" t="b">
        <v>1</v>
      </c>
      <c r="O2277" t="s">
        <v>8295</v>
      </c>
      <c r="P2277">
        <f t="shared" si="106"/>
        <v>2014</v>
      </c>
      <c r="Q2277" s="11">
        <f t="shared" si="107"/>
        <v>41965.616655092599</v>
      </c>
    </row>
    <row r="2278" spans="1:17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s="8">
        <f t="shared" si="105"/>
        <v>267</v>
      </c>
      <c r="G2278" t="s">
        <v>8218</v>
      </c>
      <c r="H2278" t="s">
        <v>8223</v>
      </c>
      <c r="I2278" t="s">
        <v>8245</v>
      </c>
      <c r="J2278">
        <v>1388936289</v>
      </c>
      <c r="K2278">
        <v>1386344289</v>
      </c>
      <c r="L2278" t="b">
        <v>0</v>
      </c>
      <c r="M2278">
        <v>75</v>
      </c>
      <c r="N2278" t="b">
        <v>1</v>
      </c>
      <c r="O2278" t="s">
        <v>8295</v>
      </c>
      <c r="P2278">
        <f t="shared" si="106"/>
        <v>2013</v>
      </c>
      <c r="Q2278" s="11">
        <f t="shared" si="107"/>
        <v>41614.651493055557</v>
      </c>
    </row>
    <row r="2279" spans="1:17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s="8">
        <f t="shared" si="105"/>
        <v>3492</v>
      </c>
      <c r="G2279" t="s">
        <v>8218</v>
      </c>
      <c r="H2279" t="s">
        <v>8223</v>
      </c>
      <c r="I2279" t="s">
        <v>8245</v>
      </c>
      <c r="J2279">
        <v>1330359423</v>
      </c>
      <c r="K2279">
        <v>1327767423</v>
      </c>
      <c r="L2279" t="b">
        <v>0</v>
      </c>
      <c r="M2279">
        <v>207</v>
      </c>
      <c r="N2279" t="b">
        <v>1</v>
      </c>
      <c r="O2279" t="s">
        <v>8295</v>
      </c>
      <c r="P2279">
        <f t="shared" si="106"/>
        <v>2012</v>
      </c>
      <c r="Q2279" s="11">
        <f t="shared" si="107"/>
        <v>40936.678506944445</v>
      </c>
    </row>
    <row r="2280" spans="1:17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s="8">
        <f t="shared" si="105"/>
        <v>3414</v>
      </c>
      <c r="G2280" t="s">
        <v>8218</v>
      </c>
      <c r="H2280" t="s">
        <v>8236</v>
      </c>
      <c r="I2280" t="s">
        <v>8248</v>
      </c>
      <c r="J2280">
        <v>1451861940</v>
      </c>
      <c r="K2280">
        <v>1448902867</v>
      </c>
      <c r="L2280" t="b">
        <v>0</v>
      </c>
      <c r="M2280">
        <v>102</v>
      </c>
      <c r="N2280" t="b">
        <v>1</v>
      </c>
      <c r="O2280" t="s">
        <v>8295</v>
      </c>
      <c r="P2280">
        <f t="shared" si="106"/>
        <v>2015</v>
      </c>
      <c r="Q2280" s="11">
        <f t="shared" si="107"/>
        <v>42338.709108796291</v>
      </c>
    </row>
    <row r="2281" spans="1:17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s="8">
        <f t="shared" si="105"/>
        <v>538</v>
      </c>
      <c r="G2281" t="s">
        <v>8218</v>
      </c>
      <c r="H2281" t="s">
        <v>8223</v>
      </c>
      <c r="I2281" t="s">
        <v>8245</v>
      </c>
      <c r="J2281">
        <v>1423022400</v>
      </c>
      <c r="K2281">
        <v>1421436099</v>
      </c>
      <c r="L2281" t="b">
        <v>0</v>
      </c>
      <c r="M2281">
        <v>32</v>
      </c>
      <c r="N2281" t="b">
        <v>1</v>
      </c>
      <c r="O2281" t="s">
        <v>8295</v>
      </c>
      <c r="P2281">
        <f t="shared" si="106"/>
        <v>2015</v>
      </c>
      <c r="Q2281" s="11">
        <f t="shared" si="107"/>
        <v>42020.806701388887</v>
      </c>
    </row>
    <row r="2282" spans="1:17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s="8">
        <f t="shared" si="105"/>
        <v>29750.5</v>
      </c>
      <c r="G2282" t="s">
        <v>8218</v>
      </c>
      <c r="H2282" t="s">
        <v>8223</v>
      </c>
      <c r="I2282" t="s">
        <v>8245</v>
      </c>
      <c r="J2282">
        <v>1442501991</v>
      </c>
      <c r="K2282">
        <v>1439909991</v>
      </c>
      <c r="L2282" t="b">
        <v>0</v>
      </c>
      <c r="M2282">
        <v>480</v>
      </c>
      <c r="N2282" t="b">
        <v>1</v>
      </c>
      <c r="O2282" t="s">
        <v>8295</v>
      </c>
      <c r="P2282">
        <f t="shared" si="106"/>
        <v>2015</v>
      </c>
      <c r="Q2282" s="11">
        <f t="shared" si="107"/>
        <v>42234.624895833331</v>
      </c>
    </row>
    <row r="2283" spans="1:17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s="8">
        <f t="shared" si="105"/>
        <v>255</v>
      </c>
      <c r="G2283" t="s">
        <v>8218</v>
      </c>
      <c r="H2283" t="s">
        <v>8223</v>
      </c>
      <c r="I2283" t="s">
        <v>8245</v>
      </c>
      <c r="J2283">
        <v>1311576600</v>
      </c>
      <c r="K2283">
        <v>1306219897</v>
      </c>
      <c r="L2283" t="b">
        <v>0</v>
      </c>
      <c r="M2283">
        <v>11</v>
      </c>
      <c r="N2283" t="b">
        <v>1</v>
      </c>
      <c r="O2283" t="s">
        <v>8274</v>
      </c>
      <c r="P2283">
        <f t="shared" si="106"/>
        <v>2011</v>
      </c>
      <c r="Q2283" s="11">
        <f t="shared" si="107"/>
        <v>40687.285844907405</v>
      </c>
    </row>
    <row r="2284" spans="1:17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s="8">
        <f t="shared" si="105"/>
        <v>640</v>
      </c>
      <c r="G2284" t="s">
        <v>8218</v>
      </c>
      <c r="H2284" t="s">
        <v>8223</v>
      </c>
      <c r="I2284" t="s">
        <v>8245</v>
      </c>
      <c r="J2284">
        <v>1452744686</v>
      </c>
      <c r="K2284">
        <v>1447560686</v>
      </c>
      <c r="L2284" t="b">
        <v>0</v>
      </c>
      <c r="M2284">
        <v>12</v>
      </c>
      <c r="N2284" t="b">
        <v>1</v>
      </c>
      <c r="O2284" t="s">
        <v>8274</v>
      </c>
      <c r="P2284">
        <f t="shared" si="106"/>
        <v>2015</v>
      </c>
      <c r="Q2284" s="11">
        <f t="shared" si="107"/>
        <v>42323.17460648148</v>
      </c>
    </row>
    <row r="2285" spans="1:17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s="8">
        <f t="shared" si="105"/>
        <v>25.659999999999854</v>
      </c>
      <c r="G2285" t="s">
        <v>8218</v>
      </c>
      <c r="H2285" t="s">
        <v>8223</v>
      </c>
      <c r="I2285" t="s">
        <v>8245</v>
      </c>
      <c r="J2285">
        <v>1336528804</v>
      </c>
      <c r="K2285">
        <v>1331348404</v>
      </c>
      <c r="L2285" t="b">
        <v>0</v>
      </c>
      <c r="M2285">
        <v>48</v>
      </c>
      <c r="N2285" t="b">
        <v>1</v>
      </c>
      <c r="O2285" t="s">
        <v>8274</v>
      </c>
      <c r="P2285">
        <f t="shared" si="106"/>
        <v>2012</v>
      </c>
      <c r="Q2285" s="11">
        <f t="shared" si="107"/>
        <v>40978.125046296293</v>
      </c>
    </row>
    <row r="2286" spans="1:17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s="8">
        <f t="shared" si="105"/>
        <v>373.27000000000044</v>
      </c>
      <c r="G2286" t="s">
        <v>8218</v>
      </c>
      <c r="H2286" t="s">
        <v>8223</v>
      </c>
      <c r="I2286" t="s">
        <v>8245</v>
      </c>
      <c r="J2286">
        <v>1299902400</v>
      </c>
      <c r="K2286">
        <v>1297451245</v>
      </c>
      <c r="L2286" t="b">
        <v>0</v>
      </c>
      <c r="M2286">
        <v>59</v>
      </c>
      <c r="N2286" t="b">
        <v>1</v>
      </c>
      <c r="O2286" t="s">
        <v>8274</v>
      </c>
      <c r="P2286">
        <f t="shared" si="106"/>
        <v>2011</v>
      </c>
      <c r="Q2286" s="11">
        <f t="shared" si="107"/>
        <v>40585.796817129631</v>
      </c>
    </row>
    <row r="2287" spans="1:17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s="8">
        <f t="shared" si="105"/>
        <v>641</v>
      </c>
      <c r="G2287" t="s">
        <v>8218</v>
      </c>
      <c r="H2287" t="s">
        <v>8223</v>
      </c>
      <c r="I2287" t="s">
        <v>8245</v>
      </c>
      <c r="J2287">
        <v>1340944043</v>
      </c>
      <c r="K2287">
        <v>1338352043</v>
      </c>
      <c r="L2287" t="b">
        <v>0</v>
      </c>
      <c r="M2287">
        <v>79</v>
      </c>
      <c r="N2287" t="b">
        <v>1</v>
      </c>
      <c r="O2287" t="s">
        <v>8274</v>
      </c>
      <c r="P2287">
        <f t="shared" si="106"/>
        <v>2012</v>
      </c>
      <c r="Q2287" s="11">
        <f t="shared" si="107"/>
        <v>41059.185682870368</v>
      </c>
    </row>
    <row r="2288" spans="1:17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s="8">
        <f t="shared" si="105"/>
        <v>1</v>
      </c>
      <c r="G2288" t="s">
        <v>8218</v>
      </c>
      <c r="H2288" t="s">
        <v>8223</v>
      </c>
      <c r="I2288" t="s">
        <v>8245</v>
      </c>
      <c r="J2288">
        <v>1378439940</v>
      </c>
      <c r="K2288">
        <v>1376003254</v>
      </c>
      <c r="L2288" t="b">
        <v>0</v>
      </c>
      <c r="M2288">
        <v>14</v>
      </c>
      <c r="N2288" t="b">
        <v>1</v>
      </c>
      <c r="O2288" t="s">
        <v>8274</v>
      </c>
      <c r="P2288">
        <f t="shared" si="106"/>
        <v>2013</v>
      </c>
      <c r="Q2288" s="11">
        <f t="shared" si="107"/>
        <v>41494.963587962964</v>
      </c>
    </row>
    <row r="2289" spans="1:17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s="8">
        <f t="shared" si="105"/>
        <v>898.98999999999978</v>
      </c>
      <c r="G2289" t="s">
        <v>8218</v>
      </c>
      <c r="H2289" t="s">
        <v>8223</v>
      </c>
      <c r="I2289" t="s">
        <v>8245</v>
      </c>
      <c r="J2289">
        <v>1403539260</v>
      </c>
      <c r="K2289">
        <v>1401724860</v>
      </c>
      <c r="L2289" t="b">
        <v>0</v>
      </c>
      <c r="M2289">
        <v>106</v>
      </c>
      <c r="N2289" t="b">
        <v>1</v>
      </c>
      <c r="O2289" t="s">
        <v>8274</v>
      </c>
      <c r="P2289">
        <f t="shared" si="106"/>
        <v>2014</v>
      </c>
      <c r="Q2289" s="11">
        <f t="shared" si="107"/>
        <v>41792.667361111111</v>
      </c>
    </row>
    <row r="2290" spans="1:17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s="8">
        <f t="shared" si="105"/>
        <v>1</v>
      </c>
      <c r="G2290" t="s">
        <v>8218</v>
      </c>
      <c r="H2290" t="s">
        <v>8223</v>
      </c>
      <c r="I2290" t="s">
        <v>8245</v>
      </c>
      <c r="J2290">
        <v>1340733600</v>
      </c>
      <c r="K2290">
        <v>1339098689</v>
      </c>
      <c r="L2290" t="b">
        <v>0</v>
      </c>
      <c r="M2290">
        <v>25</v>
      </c>
      <c r="N2290" t="b">
        <v>1</v>
      </c>
      <c r="O2290" t="s">
        <v>8274</v>
      </c>
      <c r="P2290">
        <f t="shared" si="106"/>
        <v>2012</v>
      </c>
      <c r="Q2290" s="11">
        <f t="shared" si="107"/>
        <v>41067.827418981484</v>
      </c>
    </row>
    <row r="2291" spans="1:17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s="8">
        <f t="shared" si="105"/>
        <v>111</v>
      </c>
      <c r="G2291" t="s">
        <v>8218</v>
      </c>
      <c r="H2291" t="s">
        <v>8223</v>
      </c>
      <c r="I2291" t="s">
        <v>8245</v>
      </c>
      <c r="J2291">
        <v>1386372120</v>
      </c>
      <c r="K2291">
        <v>1382659060</v>
      </c>
      <c r="L2291" t="b">
        <v>0</v>
      </c>
      <c r="M2291">
        <v>25</v>
      </c>
      <c r="N2291" t="b">
        <v>1</v>
      </c>
      <c r="O2291" t="s">
        <v>8274</v>
      </c>
      <c r="P2291">
        <f t="shared" si="106"/>
        <v>2013</v>
      </c>
      <c r="Q2291" s="11">
        <f t="shared" si="107"/>
        <v>41571.998379629629</v>
      </c>
    </row>
    <row r="2292" spans="1:17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s="8">
        <f t="shared" si="105"/>
        <v>61</v>
      </c>
      <c r="G2292" t="s">
        <v>8218</v>
      </c>
      <c r="H2292" t="s">
        <v>8223</v>
      </c>
      <c r="I2292" t="s">
        <v>8245</v>
      </c>
      <c r="J2292">
        <v>1259686800</v>
      </c>
      <c r="K2292">
        <v>1252908330</v>
      </c>
      <c r="L2292" t="b">
        <v>0</v>
      </c>
      <c r="M2292">
        <v>29</v>
      </c>
      <c r="N2292" t="b">
        <v>1</v>
      </c>
      <c r="O2292" t="s">
        <v>8274</v>
      </c>
      <c r="P2292">
        <f t="shared" si="106"/>
        <v>2009</v>
      </c>
      <c r="Q2292" s="11">
        <f t="shared" si="107"/>
        <v>40070.253819444442</v>
      </c>
    </row>
    <row r="2293" spans="1:17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s="8">
        <f t="shared" si="105"/>
        <v>1820</v>
      </c>
      <c r="G2293" t="s">
        <v>8218</v>
      </c>
      <c r="H2293" t="s">
        <v>8223</v>
      </c>
      <c r="I2293" t="s">
        <v>8245</v>
      </c>
      <c r="J2293">
        <v>1335153600</v>
      </c>
      <c r="K2293">
        <v>1332199618</v>
      </c>
      <c r="L2293" t="b">
        <v>0</v>
      </c>
      <c r="M2293">
        <v>43</v>
      </c>
      <c r="N2293" t="b">
        <v>1</v>
      </c>
      <c r="O2293" t="s">
        <v>8274</v>
      </c>
      <c r="P2293">
        <f t="shared" si="106"/>
        <v>2012</v>
      </c>
      <c r="Q2293" s="11">
        <f t="shared" si="107"/>
        <v>40987.977060185185</v>
      </c>
    </row>
    <row r="2294" spans="1:17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s="8">
        <f t="shared" si="105"/>
        <v>145.01000000000022</v>
      </c>
      <c r="G2294" t="s">
        <v>8218</v>
      </c>
      <c r="H2294" t="s">
        <v>8223</v>
      </c>
      <c r="I2294" t="s">
        <v>8245</v>
      </c>
      <c r="J2294">
        <v>1334767476</v>
      </c>
      <c r="K2294">
        <v>1332175476</v>
      </c>
      <c r="L2294" t="b">
        <v>0</v>
      </c>
      <c r="M2294">
        <v>46</v>
      </c>
      <c r="N2294" t="b">
        <v>1</v>
      </c>
      <c r="O2294" t="s">
        <v>8274</v>
      </c>
      <c r="P2294">
        <f t="shared" si="106"/>
        <v>2012</v>
      </c>
      <c r="Q2294" s="11">
        <f t="shared" si="107"/>
        <v>40987.697638888887</v>
      </c>
    </row>
    <row r="2295" spans="1:17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s="8">
        <f t="shared" si="105"/>
        <v>70</v>
      </c>
      <c r="G2295" t="s">
        <v>8218</v>
      </c>
      <c r="H2295" t="s">
        <v>8223</v>
      </c>
      <c r="I2295" t="s">
        <v>8245</v>
      </c>
      <c r="J2295">
        <v>1348545540</v>
      </c>
      <c r="K2295">
        <v>1346345999</v>
      </c>
      <c r="L2295" t="b">
        <v>0</v>
      </c>
      <c r="M2295">
        <v>27</v>
      </c>
      <c r="N2295" t="b">
        <v>1</v>
      </c>
      <c r="O2295" t="s">
        <v>8274</v>
      </c>
      <c r="P2295">
        <f t="shared" si="106"/>
        <v>2012</v>
      </c>
      <c r="Q2295" s="11">
        <f t="shared" si="107"/>
        <v>41151.708321759259</v>
      </c>
    </row>
    <row r="2296" spans="1:17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s="8">
        <f t="shared" si="105"/>
        <v>2304.04</v>
      </c>
      <c r="G2296" t="s">
        <v>8218</v>
      </c>
      <c r="H2296" t="s">
        <v>8223</v>
      </c>
      <c r="I2296" t="s">
        <v>8245</v>
      </c>
      <c r="J2296">
        <v>1358702480</v>
      </c>
      <c r="K2296">
        <v>1356110480</v>
      </c>
      <c r="L2296" t="b">
        <v>0</v>
      </c>
      <c r="M2296">
        <v>112</v>
      </c>
      <c r="N2296" t="b">
        <v>1</v>
      </c>
      <c r="O2296" t="s">
        <v>8274</v>
      </c>
      <c r="P2296">
        <f t="shared" si="106"/>
        <v>2012</v>
      </c>
      <c r="Q2296" s="11">
        <f t="shared" si="107"/>
        <v>41264.72314814815</v>
      </c>
    </row>
    <row r="2297" spans="1:17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s="8">
        <f t="shared" si="105"/>
        <v>303</v>
      </c>
      <c r="G2297" t="s">
        <v>8218</v>
      </c>
      <c r="H2297" t="s">
        <v>8223</v>
      </c>
      <c r="I2297" t="s">
        <v>8245</v>
      </c>
      <c r="J2297">
        <v>1359240856</v>
      </c>
      <c r="K2297">
        <v>1356648856</v>
      </c>
      <c r="L2297" t="b">
        <v>0</v>
      </c>
      <c r="M2297">
        <v>34</v>
      </c>
      <c r="N2297" t="b">
        <v>1</v>
      </c>
      <c r="O2297" t="s">
        <v>8274</v>
      </c>
      <c r="P2297">
        <f t="shared" si="106"/>
        <v>2012</v>
      </c>
      <c r="Q2297" s="11">
        <f t="shared" si="107"/>
        <v>41270.954351851848</v>
      </c>
    </row>
    <row r="2298" spans="1:17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s="8">
        <f t="shared" si="105"/>
        <v>3435</v>
      </c>
      <c r="G2298" t="s">
        <v>8218</v>
      </c>
      <c r="H2298" t="s">
        <v>8223</v>
      </c>
      <c r="I2298" t="s">
        <v>8245</v>
      </c>
      <c r="J2298">
        <v>1330018426</v>
      </c>
      <c r="K2298">
        <v>1326994426</v>
      </c>
      <c r="L2298" t="b">
        <v>0</v>
      </c>
      <c r="M2298">
        <v>145</v>
      </c>
      <c r="N2298" t="b">
        <v>1</v>
      </c>
      <c r="O2298" t="s">
        <v>8274</v>
      </c>
      <c r="P2298">
        <f t="shared" si="106"/>
        <v>2012</v>
      </c>
      <c r="Q2298" s="11">
        <f t="shared" si="107"/>
        <v>40927.731782407405</v>
      </c>
    </row>
    <row r="2299" spans="1:17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s="8">
        <f t="shared" si="105"/>
        <v>6</v>
      </c>
      <c r="G2299" t="s">
        <v>8218</v>
      </c>
      <c r="H2299" t="s">
        <v>8223</v>
      </c>
      <c r="I2299" t="s">
        <v>8245</v>
      </c>
      <c r="J2299">
        <v>1331697540</v>
      </c>
      <c r="K2299">
        <v>1328749249</v>
      </c>
      <c r="L2299" t="b">
        <v>0</v>
      </c>
      <c r="M2299">
        <v>19</v>
      </c>
      <c r="N2299" t="b">
        <v>1</v>
      </c>
      <c r="O2299" t="s">
        <v>8274</v>
      </c>
      <c r="P2299">
        <f t="shared" si="106"/>
        <v>2012</v>
      </c>
      <c r="Q2299" s="11">
        <f t="shared" si="107"/>
        <v>40948.042233796295</v>
      </c>
    </row>
    <row r="2300" spans="1:17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s="8">
        <f t="shared" si="105"/>
        <v>1522</v>
      </c>
      <c r="G2300" t="s">
        <v>8218</v>
      </c>
      <c r="H2300" t="s">
        <v>8223</v>
      </c>
      <c r="I2300" t="s">
        <v>8245</v>
      </c>
      <c r="J2300">
        <v>1395861033</v>
      </c>
      <c r="K2300">
        <v>1393272633</v>
      </c>
      <c r="L2300" t="b">
        <v>0</v>
      </c>
      <c r="M2300">
        <v>288</v>
      </c>
      <c r="N2300" t="b">
        <v>1</v>
      </c>
      <c r="O2300" t="s">
        <v>8274</v>
      </c>
      <c r="P2300">
        <f t="shared" si="106"/>
        <v>2014</v>
      </c>
      <c r="Q2300" s="11">
        <f t="shared" si="107"/>
        <v>41694.84065972222</v>
      </c>
    </row>
    <row r="2301" spans="1:17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s="8">
        <f t="shared" si="105"/>
        <v>750.5</v>
      </c>
      <c r="G2301" t="s">
        <v>8218</v>
      </c>
      <c r="H2301" t="s">
        <v>8223</v>
      </c>
      <c r="I2301" t="s">
        <v>8245</v>
      </c>
      <c r="J2301">
        <v>1296953209</v>
      </c>
      <c r="K2301">
        <v>1295657209</v>
      </c>
      <c r="L2301" t="b">
        <v>0</v>
      </c>
      <c r="M2301">
        <v>14</v>
      </c>
      <c r="N2301" t="b">
        <v>1</v>
      </c>
      <c r="O2301" t="s">
        <v>8274</v>
      </c>
      <c r="P2301">
        <f t="shared" si="106"/>
        <v>2011</v>
      </c>
      <c r="Q2301" s="11">
        <f t="shared" si="107"/>
        <v>40565.032511574071</v>
      </c>
    </row>
    <row r="2302" spans="1:17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s="8">
        <f t="shared" si="105"/>
        <v>10</v>
      </c>
      <c r="G2302" t="s">
        <v>8218</v>
      </c>
      <c r="H2302" t="s">
        <v>8223</v>
      </c>
      <c r="I2302" t="s">
        <v>8245</v>
      </c>
      <c r="J2302">
        <v>1340904416</v>
      </c>
      <c r="K2302">
        <v>1339694816</v>
      </c>
      <c r="L2302" t="b">
        <v>0</v>
      </c>
      <c r="M2302">
        <v>7</v>
      </c>
      <c r="N2302" t="b">
        <v>1</v>
      </c>
      <c r="O2302" t="s">
        <v>8274</v>
      </c>
      <c r="P2302">
        <f t="shared" si="106"/>
        <v>2012</v>
      </c>
      <c r="Q2302" s="11">
        <f t="shared" si="107"/>
        <v>41074.727037037039</v>
      </c>
    </row>
    <row r="2303" spans="1:17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s="8">
        <f t="shared" si="105"/>
        <v>1680.2200000000003</v>
      </c>
      <c r="G2303" t="s">
        <v>8218</v>
      </c>
      <c r="H2303" t="s">
        <v>8223</v>
      </c>
      <c r="I2303" t="s">
        <v>8245</v>
      </c>
      <c r="J2303">
        <v>1371785496</v>
      </c>
      <c r="K2303">
        <v>1369193496</v>
      </c>
      <c r="L2303" t="b">
        <v>1</v>
      </c>
      <c r="M2303">
        <v>211</v>
      </c>
      <c r="N2303" t="b">
        <v>1</v>
      </c>
      <c r="O2303" t="s">
        <v>8277</v>
      </c>
      <c r="P2303">
        <f t="shared" si="106"/>
        <v>2013</v>
      </c>
      <c r="Q2303" s="11">
        <f t="shared" si="107"/>
        <v>41416.146944444445</v>
      </c>
    </row>
    <row r="2304" spans="1:17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s="8">
        <f t="shared" si="105"/>
        <v>1625</v>
      </c>
      <c r="G2304" t="s">
        <v>8218</v>
      </c>
      <c r="H2304" t="s">
        <v>8223</v>
      </c>
      <c r="I2304" t="s">
        <v>8245</v>
      </c>
      <c r="J2304">
        <v>1388473200</v>
      </c>
      <c r="K2304">
        <v>1385585434</v>
      </c>
      <c r="L2304" t="b">
        <v>1</v>
      </c>
      <c r="M2304">
        <v>85</v>
      </c>
      <c r="N2304" t="b">
        <v>1</v>
      </c>
      <c r="O2304" t="s">
        <v>8277</v>
      </c>
      <c r="P2304">
        <f t="shared" si="106"/>
        <v>2013</v>
      </c>
      <c r="Q2304" s="11">
        <f t="shared" si="107"/>
        <v>41605.868449074071</v>
      </c>
    </row>
    <row r="2305" spans="1:17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s="8">
        <f t="shared" si="105"/>
        <v>603.60999999999967</v>
      </c>
      <c r="G2305" t="s">
        <v>8218</v>
      </c>
      <c r="H2305" t="s">
        <v>8223</v>
      </c>
      <c r="I2305" t="s">
        <v>8245</v>
      </c>
      <c r="J2305">
        <v>1323747596</v>
      </c>
      <c r="K2305">
        <v>1320287996</v>
      </c>
      <c r="L2305" t="b">
        <v>1</v>
      </c>
      <c r="M2305">
        <v>103</v>
      </c>
      <c r="N2305" t="b">
        <v>1</v>
      </c>
      <c r="O2305" t="s">
        <v>8277</v>
      </c>
      <c r="P2305">
        <f t="shared" si="106"/>
        <v>2011</v>
      </c>
      <c r="Q2305" s="11">
        <f t="shared" si="107"/>
        <v>40850.111064814817</v>
      </c>
    </row>
    <row r="2306" spans="1:17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s="8">
        <f t="shared" si="105"/>
        <v>42.020000000000437</v>
      </c>
      <c r="G2306" t="s">
        <v>8218</v>
      </c>
      <c r="H2306" t="s">
        <v>8223</v>
      </c>
      <c r="I2306" t="s">
        <v>8245</v>
      </c>
      <c r="J2306">
        <v>1293857940</v>
      </c>
      <c r="K2306">
        <v>1290281691</v>
      </c>
      <c r="L2306" t="b">
        <v>1</v>
      </c>
      <c r="M2306">
        <v>113</v>
      </c>
      <c r="N2306" t="b">
        <v>1</v>
      </c>
      <c r="O2306" t="s">
        <v>8277</v>
      </c>
      <c r="P2306">
        <f t="shared" si="106"/>
        <v>2010</v>
      </c>
      <c r="Q2306" s="11">
        <f t="shared" si="107"/>
        <v>40502.815868055557</v>
      </c>
    </row>
    <row r="2307" spans="1:17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s="8">
        <f t="shared" ref="F2307:F2370" si="108">E2307-D2307</f>
        <v>221</v>
      </c>
      <c r="G2307" t="s">
        <v>8218</v>
      </c>
      <c r="H2307" t="s">
        <v>8223</v>
      </c>
      <c r="I2307" t="s">
        <v>8245</v>
      </c>
      <c r="J2307">
        <v>1407520800</v>
      </c>
      <c r="K2307">
        <v>1405356072</v>
      </c>
      <c r="L2307" t="b">
        <v>1</v>
      </c>
      <c r="M2307">
        <v>167</v>
      </c>
      <c r="N2307" t="b">
        <v>1</v>
      </c>
      <c r="O2307" t="s">
        <v>8277</v>
      </c>
      <c r="P2307">
        <f t="shared" ref="P2307:P2370" si="109">YEAR(Q2307)</f>
        <v>2014</v>
      </c>
      <c r="Q2307" s="11">
        <f t="shared" ref="Q2307:Q2370" si="110">(((K2307/60)/60)/24)+DATE(1970,1,1)</f>
        <v>41834.695277777777</v>
      </c>
    </row>
    <row r="2308" spans="1:17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s="8">
        <f t="shared" si="108"/>
        <v>236.55000000000018</v>
      </c>
      <c r="G2308" t="s">
        <v>8218</v>
      </c>
      <c r="H2308" t="s">
        <v>8223</v>
      </c>
      <c r="I2308" t="s">
        <v>8245</v>
      </c>
      <c r="J2308">
        <v>1331352129</v>
      </c>
      <c r="K2308">
        <v>1328760129</v>
      </c>
      <c r="L2308" t="b">
        <v>1</v>
      </c>
      <c r="M2308">
        <v>73</v>
      </c>
      <c r="N2308" t="b">
        <v>1</v>
      </c>
      <c r="O2308" t="s">
        <v>8277</v>
      </c>
      <c r="P2308">
        <f t="shared" si="109"/>
        <v>2012</v>
      </c>
      <c r="Q2308" s="11">
        <f t="shared" si="110"/>
        <v>40948.16815972222</v>
      </c>
    </row>
    <row r="2309" spans="1:17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s="8">
        <f t="shared" si="108"/>
        <v>130.79000000000019</v>
      </c>
      <c r="G2309" t="s">
        <v>8218</v>
      </c>
      <c r="H2309" t="s">
        <v>8223</v>
      </c>
      <c r="I2309" t="s">
        <v>8245</v>
      </c>
      <c r="J2309">
        <v>1336245328</v>
      </c>
      <c r="K2309">
        <v>1333653333</v>
      </c>
      <c r="L2309" t="b">
        <v>1</v>
      </c>
      <c r="M2309">
        <v>75</v>
      </c>
      <c r="N2309" t="b">
        <v>1</v>
      </c>
      <c r="O2309" t="s">
        <v>8277</v>
      </c>
      <c r="P2309">
        <f t="shared" si="109"/>
        <v>2012</v>
      </c>
      <c r="Q2309" s="11">
        <f t="shared" si="110"/>
        <v>41004.802465277775</v>
      </c>
    </row>
    <row r="2310" spans="1:17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s="8">
        <f t="shared" si="108"/>
        <v>653.11000000000058</v>
      </c>
      <c r="G2310" t="s">
        <v>8218</v>
      </c>
      <c r="H2310" t="s">
        <v>8223</v>
      </c>
      <c r="I2310" t="s">
        <v>8245</v>
      </c>
      <c r="J2310">
        <v>1409274000</v>
      </c>
      <c r="K2310">
        <v>1406847996</v>
      </c>
      <c r="L2310" t="b">
        <v>1</v>
      </c>
      <c r="M2310">
        <v>614</v>
      </c>
      <c r="N2310" t="b">
        <v>1</v>
      </c>
      <c r="O2310" t="s">
        <v>8277</v>
      </c>
      <c r="P2310">
        <f t="shared" si="109"/>
        <v>2014</v>
      </c>
      <c r="Q2310" s="11">
        <f t="shared" si="110"/>
        <v>41851.962916666671</v>
      </c>
    </row>
    <row r="2311" spans="1:17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s="8">
        <f t="shared" si="108"/>
        <v>400.47000000000025</v>
      </c>
      <c r="G2311" t="s">
        <v>8218</v>
      </c>
      <c r="H2311" t="s">
        <v>8223</v>
      </c>
      <c r="I2311" t="s">
        <v>8245</v>
      </c>
      <c r="J2311">
        <v>1362872537</v>
      </c>
      <c r="K2311">
        <v>1359848537</v>
      </c>
      <c r="L2311" t="b">
        <v>1</v>
      </c>
      <c r="M2311">
        <v>107</v>
      </c>
      <c r="N2311" t="b">
        <v>1</v>
      </c>
      <c r="O2311" t="s">
        <v>8277</v>
      </c>
      <c r="P2311">
        <f t="shared" si="109"/>
        <v>2013</v>
      </c>
      <c r="Q2311" s="11">
        <f t="shared" si="110"/>
        <v>41307.987696759257</v>
      </c>
    </row>
    <row r="2312" spans="1:17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s="8">
        <f t="shared" si="108"/>
        <v>60835.360000000001</v>
      </c>
      <c r="G2312" t="s">
        <v>8218</v>
      </c>
      <c r="H2312" t="s">
        <v>8223</v>
      </c>
      <c r="I2312" t="s">
        <v>8245</v>
      </c>
      <c r="J2312">
        <v>1363889015</v>
      </c>
      <c r="K2312">
        <v>1361300615</v>
      </c>
      <c r="L2312" t="b">
        <v>1</v>
      </c>
      <c r="M2312">
        <v>1224</v>
      </c>
      <c r="N2312" t="b">
        <v>1</v>
      </c>
      <c r="O2312" t="s">
        <v>8277</v>
      </c>
      <c r="P2312">
        <f t="shared" si="109"/>
        <v>2013</v>
      </c>
      <c r="Q2312" s="11">
        <f t="shared" si="110"/>
        <v>41324.79415509259</v>
      </c>
    </row>
    <row r="2313" spans="1:17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s="8">
        <f t="shared" si="108"/>
        <v>370</v>
      </c>
      <c r="G2313" t="s">
        <v>8218</v>
      </c>
      <c r="H2313" t="s">
        <v>8223</v>
      </c>
      <c r="I2313" t="s">
        <v>8245</v>
      </c>
      <c r="J2313">
        <v>1399421189</v>
      </c>
      <c r="K2313">
        <v>1396829189</v>
      </c>
      <c r="L2313" t="b">
        <v>1</v>
      </c>
      <c r="M2313">
        <v>104</v>
      </c>
      <c r="N2313" t="b">
        <v>1</v>
      </c>
      <c r="O2313" t="s">
        <v>8277</v>
      </c>
      <c r="P2313">
        <f t="shared" si="109"/>
        <v>2014</v>
      </c>
      <c r="Q2313" s="11">
        <f t="shared" si="110"/>
        <v>41736.004502314812</v>
      </c>
    </row>
    <row r="2314" spans="1:17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s="8">
        <f t="shared" si="108"/>
        <v>236</v>
      </c>
      <c r="G2314" t="s">
        <v>8218</v>
      </c>
      <c r="H2314" t="s">
        <v>8223</v>
      </c>
      <c r="I2314" t="s">
        <v>8245</v>
      </c>
      <c r="J2314">
        <v>1397862000</v>
      </c>
      <c r="K2314">
        <v>1395155478</v>
      </c>
      <c r="L2314" t="b">
        <v>1</v>
      </c>
      <c r="M2314">
        <v>79</v>
      </c>
      <c r="N2314" t="b">
        <v>1</v>
      </c>
      <c r="O2314" t="s">
        <v>8277</v>
      </c>
      <c r="P2314">
        <f t="shared" si="109"/>
        <v>2014</v>
      </c>
      <c r="Q2314" s="11">
        <f t="shared" si="110"/>
        <v>41716.632847222223</v>
      </c>
    </row>
    <row r="2315" spans="1:17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s="8">
        <f t="shared" si="108"/>
        <v>3792.0200000000004</v>
      </c>
      <c r="G2315" t="s">
        <v>8218</v>
      </c>
      <c r="H2315" t="s">
        <v>8223</v>
      </c>
      <c r="I2315" t="s">
        <v>8245</v>
      </c>
      <c r="J2315">
        <v>1336086026</v>
      </c>
      <c r="K2315">
        <v>1333494026</v>
      </c>
      <c r="L2315" t="b">
        <v>1</v>
      </c>
      <c r="M2315">
        <v>157</v>
      </c>
      <c r="N2315" t="b">
        <v>1</v>
      </c>
      <c r="O2315" t="s">
        <v>8277</v>
      </c>
      <c r="P2315">
        <f t="shared" si="109"/>
        <v>2012</v>
      </c>
      <c r="Q2315" s="11">
        <f t="shared" si="110"/>
        <v>41002.958634259259</v>
      </c>
    </row>
    <row r="2316" spans="1:17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s="8">
        <f t="shared" si="108"/>
        <v>683.6400000000001</v>
      </c>
      <c r="G2316" t="s">
        <v>8218</v>
      </c>
      <c r="H2316" t="s">
        <v>8223</v>
      </c>
      <c r="I2316" t="s">
        <v>8245</v>
      </c>
      <c r="J2316">
        <v>1339074857</v>
      </c>
      <c r="K2316">
        <v>1336482857</v>
      </c>
      <c r="L2316" t="b">
        <v>1</v>
      </c>
      <c r="M2316">
        <v>50</v>
      </c>
      <c r="N2316" t="b">
        <v>1</v>
      </c>
      <c r="O2316" t="s">
        <v>8277</v>
      </c>
      <c r="P2316">
        <f t="shared" si="109"/>
        <v>2012</v>
      </c>
      <c r="Q2316" s="11">
        <f t="shared" si="110"/>
        <v>41037.551585648151</v>
      </c>
    </row>
    <row r="2317" spans="1:17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s="8">
        <f t="shared" si="108"/>
        <v>65</v>
      </c>
      <c r="G2317" t="s">
        <v>8218</v>
      </c>
      <c r="H2317" t="s">
        <v>8223</v>
      </c>
      <c r="I2317" t="s">
        <v>8245</v>
      </c>
      <c r="J2317">
        <v>1336238743</v>
      </c>
      <c r="K2317">
        <v>1333646743</v>
      </c>
      <c r="L2317" t="b">
        <v>1</v>
      </c>
      <c r="M2317">
        <v>64</v>
      </c>
      <c r="N2317" t="b">
        <v>1</v>
      </c>
      <c r="O2317" t="s">
        <v>8277</v>
      </c>
      <c r="P2317">
        <f t="shared" si="109"/>
        <v>2012</v>
      </c>
      <c r="Q2317" s="11">
        <f t="shared" si="110"/>
        <v>41004.72619212963</v>
      </c>
    </row>
    <row r="2318" spans="1:17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s="8">
        <f t="shared" si="108"/>
        <v>606.39999999999964</v>
      </c>
      <c r="G2318" t="s">
        <v>8218</v>
      </c>
      <c r="H2318" t="s">
        <v>8223</v>
      </c>
      <c r="I2318" t="s">
        <v>8245</v>
      </c>
      <c r="J2318">
        <v>1260383040</v>
      </c>
      <c r="K2318">
        <v>1253726650</v>
      </c>
      <c r="L2318" t="b">
        <v>1</v>
      </c>
      <c r="M2318">
        <v>200</v>
      </c>
      <c r="N2318" t="b">
        <v>1</v>
      </c>
      <c r="O2318" t="s">
        <v>8277</v>
      </c>
      <c r="P2318">
        <f t="shared" si="109"/>
        <v>2009</v>
      </c>
      <c r="Q2318" s="11">
        <f t="shared" si="110"/>
        <v>40079.725115740745</v>
      </c>
    </row>
    <row r="2319" spans="1:17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s="8">
        <f t="shared" si="108"/>
        <v>16</v>
      </c>
      <c r="G2319" t="s">
        <v>8218</v>
      </c>
      <c r="H2319" t="s">
        <v>8223</v>
      </c>
      <c r="I2319" t="s">
        <v>8245</v>
      </c>
      <c r="J2319">
        <v>1266210000</v>
      </c>
      <c r="K2319">
        <v>1263474049</v>
      </c>
      <c r="L2319" t="b">
        <v>1</v>
      </c>
      <c r="M2319">
        <v>22</v>
      </c>
      <c r="N2319" t="b">
        <v>1</v>
      </c>
      <c r="O2319" t="s">
        <v>8277</v>
      </c>
      <c r="P2319">
        <f t="shared" si="109"/>
        <v>2010</v>
      </c>
      <c r="Q2319" s="11">
        <f t="shared" si="110"/>
        <v>40192.542233796295</v>
      </c>
    </row>
    <row r="2320" spans="1:17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s="8">
        <f t="shared" si="108"/>
        <v>1053</v>
      </c>
      <c r="G2320" t="s">
        <v>8218</v>
      </c>
      <c r="H2320" t="s">
        <v>8223</v>
      </c>
      <c r="I2320" t="s">
        <v>8245</v>
      </c>
      <c r="J2320">
        <v>1253937540</v>
      </c>
      <c r="K2320">
        <v>1251214014</v>
      </c>
      <c r="L2320" t="b">
        <v>1</v>
      </c>
      <c r="M2320">
        <v>163</v>
      </c>
      <c r="N2320" t="b">
        <v>1</v>
      </c>
      <c r="O2320" t="s">
        <v>8277</v>
      </c>
      <c r="P2320">
        <f t="shared" si="109"/>
        <v>2009</v>
      </c>
      <c r="Q2320" s="11">
        <f t="shared" si="110"/>
        <v>40050.643680555557</v>
      </c>
    </row>
    <row r="2321" spans="1:17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s="8">
        <f t="shared" si="108"/>
        <v>231</v>
      </c>
      <c r="G2321" t="s">
        <v>8218</v>
      </c>
      <c r="H2321" t="s">
        <v>8223</v>
      </c>
      <c r="I2321" t="s">
        <v>8245</v>
      </c>
      <c r="J2321">
        <v>1387072685</v>
      </c>
      <c r="K2321">
        <v>1384480685</v>
      </c>
      <c r="L2321" t="b">
        <v>1</v>
      </c>
      <c r="M2321">
        <v>77</v>
      </c>
      <c r="N2321" t="b">
        <v>1</v>
      </c>
      <c r="O2321" t="s">
        <v>8277</v>
      </c>
      <c r="P2321">
        <f t="shared" si="109"/>
        <v>2013</v>
      </c>
      <c r="Q2321" s="11">
        <f t="shared" si="110"/>
        <v>41593.082002314812</v>
      </c>
    </row>
    <row r="2322" spans="1:17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s="8">
        <f t="shared" si="108"/>
        <v>433</v>
      </c>
      <c r="G2322" t="s">
        <v>8218</v>
      </c>
      <c r="H2322" t="s">
        <v>8223</v>
      </c>
      <c r="I2322" t="s">
        <v>8245</v>
      </c>
      <c r="J2322">
        <v>1396463800</v>
      </c>
      <c r="K2322">
        <v>1393443400</v>
      </c>
      <c r="L2322" t="b">
        <v>1</v>
      </c>
      <c r="M2322">
        <v>89</v>
      </c>
      <c r="N2322" t="b">
        <v>1</v>
      </c>
      <c r="O2322" t="s">
        <v>8277</v>
      </c>
      <c r="P2322">
        <f t="shared" si="109"/>
        <v>2014</v>
      </c>
      <c r="Q2322" s="11">
        <f t="shared" si="110"/>
        <v>41696.817129629628</v>
      </c>
    </row>
    <row r="2323" spans="1:17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s="8">
        <f t="shared" si="108"/>
        <v>-6427</v>
      </c>
      <c r="G2323" t="s">
        <v>8221</v>
      </c>
      <c r="H2323" t="s">
        <v>8238</v>
      </c>
      <c r="I2323" t="s">
        <v>8248</v>
      </c>
      <c r="J2323">
        <v>1491282901</v>
      </c>
      <c r="K2323">
        <v>1488694501</v>
      </c>
      <c r="L2323" t="b">
        <v>0</v>
      </c>
      <c r="M2323">
        <v>64</v>
      </c>
      <c r="N2323" t="b">
        <v>0</v>
      </c>
      <c r="O2323" t="s">
        <v>8296</v>
      </c>
      <c r="P2323">
        <f t="shared" si="109"/>
        <v>2017</v>
      </c>
      <c r="Q2323" s="11">
        <f t="shared" si="110"/>
        <v>42799.260428240741</v>
      </c>
    </row>
    <row r="2324" spans="1:17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s="8">
        <f t="shared" si="108"/>
        <v>-2615</v>
      </c>
      <c r="G2324" t="s">
        <v>8221</v>
      </c>
      <c r="H2324" t="s">
        <v>8223</v>
      </c>
      <c r="I2324" t="s">
        <v>8245</v>
      </c>
      <c r="J2324">
        <v>1491769769</v>
      </c>
      <c r="K2324">
        <v>1489181369</v>
      </c>
      <c r="L2324" t="b">
        <v>0</v>
      </c>
      <c r="M2324">
        <v>4</v>
      </c>
      <c r="N2324" t="b">
        <v>0</v>
      </c>
      <c r="O2324" t="s">
        <v>8296</v>
      </c>
      <c r="P2324">
        <f t="shared" si="109"/>
        <v>2017</v>
      </c>
      <c r="Q2324" s="11">
        <f t="shared" si="110"/>
        <v>42804.895474537043</v>
      </c>
    </row>
    <row r="2325" spans="1:17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s="8">
        <f t="shared" si="108"/>
        <v>-130</v>
      </c>
      <c r="G2325" t="s">
        <v>8221</v>
      </c>
      <c r="H2325" t="s">
        <v>8223</v>
      </c>
      <c r="I2325" t="s">
        <v>8245</v>
      </c>
      <c r="J2325">
        <v>1490033247</v>
      </c>
      <c r="K2325">
        <v>1489428447</v>
      </c>
      <c r="L2325" t="b">
        <v>0</v>
      </c>
      <c r="M2325">
        <v>4</v>
      </c>
      <c r="N2325" t="b">
        <v>0</v>
      </c>
      <c r="O2325" t="s">
        <v>8296</v>
      </c>
      <c r="P2325">
        <f t="shared" si="109"/>
        <v>2017</v>
      </c>
      <c r="Q2325" s="11">
        <f t="shared" si="110"/>
        <v>42807.755173611105</v>
      </c>
    </row>
    <row r="2326" spans="1:17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s="8">
        <f t="shared" si="108"/>
        <v>-5945</v>
      </c>
      <c r="G2326" t="s">
        <v>8221</v>
      </c>
      <c r="H2326" t="s">
        <v>8224</v>
      </c>
      <c r="I2326" t="s">
        <v>8246</v>
      </c>
      <c r="J2326">
        <v>1490559285</v>
      </c>
      <c r="K2326">
        <v>1487970885</v>
      </c>
      <c r="L2326" t="b">
        <v>0</v>
      </c>
      <c r="M2326">
        <v>61</v>
      </c>
      <c r="N2326" t="b">
        <v>0</v>
      </c>
      <c r="O2326" t="s">
        <v>8296</v>
      </c>
      <c r="P2326">
        <f t="shared" si="109"/>
        <v>2017</v>
      </c>
      <c r="Q2326" s="11">
        <f t="shared" si="110"/>
        <v>42790.885243055556</v>
      </c>
    </row>
    <row r="2327" spans="1:17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s="8">
        <f t="shared" si="108"/>
        <v>-920</v>
      </c>
      <c r="G2327" t="s">
        <v>8221</v>
      </c>
      <c r="H2327" t="s">
        <v>8223</v>
      </c>
      <c r="I2327" t="s">
        <v>8245</v>
      </c>
      <c r="J2327">
        <v>1490830331</v>
      </c>
      <c r="K2327">
        <v>1488241931</v>
      </c>
      <c r="L2327" t="b">
        <v>0</v>
      </c>
      <c r="M2327">
        <v>7</v>
      </c>
      <c r="N2327" t="b">
        <v>0</v>
      </c>
      <c r="O2327" t="s">
        <v>8296</v>
      </c>
      <c r="P2327">
        <f t="shared" si="109"/>
        <v>2017</v>
      </c>
      <c r="Q2327" s="11">
        <f t="shared" si="110"/>
        <v>42794.022349537037</v>
      </c>
    </row>
    <row r="2328" spans="1:17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s="8">
        <f t="shared" si="108"/>
        <v>-14892</v>
      </c>
      <c r="G2328" t="s">
        <v>8221</v>
      </c>
      <c r="H2328" t="s">
        <v>8223</v>
      </c>
      <c r="I2328" t="s">
        <v>8245</v>
      </c>
      <c r="J2328">
        <v>1493571600</v>
      </c>
      <c r="K2328">
        <v>1489106948</v>
      </c>
      <c r="L2328" t="b">
        <v>0</v>
      </c>
      <c r="M2328">
        <v>1</v>
      </c>
      <c r="N2328" t="b">
        <v>0</v>
      </c>
      <c r="O2328" t="s">
        <v>8296</v>
      </c>
      <c r="P2328">
        <f t="shared" si="109"/>
        <v>2017</v>
      </c>
      <c r="Q2328" s="11">
        <f t="shared" si="110"/>
        <v>42804.034120370372</v>
      </c>
    </row>
    <row r="2329" spans="1:17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s="8">
        <f t="shared" si="108"/>
        <v>149133.01</v>
      </c>
      <c r="G2329" t="s">
        <v>8218</v>
      </c>
      <c r="H2329" t="s">
        <v>8223</v>
      </c>
      <c r="I2329" t="s">
        <v>8245</v>
      </c>
      <c r="J2329">
        <v>1409090440</v>
      </c>
      <c r="K2329">
        <v>1406066440</v>
      </c>
      <c r="L2329" t="b">
        <v>1</v>
      </c>
      <c r="M2329">
        <v>3355</v>
      </c>
      <c r="N2329" t="b">
        <v>1</v>
      </c>
      <c r="O2329" t="s">
        <v>8296</v>
      </c>
      <c r="P2329">
        <f t="shared" si="109"/>
        <v>2014</v>
      </c>
      <c r="Q2329" s="11">
        <f t="shared" si="110"/>
        <v>41842.917129629634</v>
      </c>
    </row>
    <row r="2330" spans="1:17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s="8">
        <f t="shared" si="108"/>
        <v>15445</v>
      </c>
      <c r="G2330" t="s">
        <v>8218</v>
      </c>
      <c r="H2330" t="s">
        <v>8223</v>
      </c>
      <c r="I2330" t="s">
        <v>8245</v>
      </c>
      <c r="J2330">
        <v>1434307537</v>
      </c>
      <c r="K2330">
        <v>1431715537</v>
      </c>
      <c r="L2330" t="b">
        <v>1</v>
      </c>
      <c r="M2330">
        <v>537</v>
      </c>
      <c r="N2330" t="b">
        <v>1</v>
      </c>
      <c r="O2330" t="s">
        <v>8296</v>
      </c>
      <c r="P2330">
        <f t="shared" si="109"/>
        <v>2015</v>
      </c>
      <c r="Q2330" s="11">
        <f t="shared" si="110"/>
        <v>42139.781678240746</v>
      </c>
    </row>
    <row r="2331" spans="1:17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s="8">
        <f t="shared" si="108"/>
        <v>1480</v>
      </c>
      <c r="G2331" t="s">
        <v>8218</v>
      </c>
      <c r="H2331" t="s">
        <v>8223</v>
      </c>
      <c r="I2331" t="s">
        <v>8245</v>
      </c>
      <c r="J2331">
        <v>1405609146</v>
      </c>
      <c r="K2331">
        <v>1403017146</v>
      </c>
      <c r="L2331" t="b">
        <v>1</v>
      </c>
      <c r="M2331">
        <v>125</v>
      </c>
      <c r="N2331" t="b">
        <v>1</v>
      </c>
      <c r="O2331" t="s">
        <v>8296</v>
      </c>
      <c r="P2331">
        <f t="shared" si="109"/>
        <v>2014</v>
      </c>
      <c r="Q2331" s="11">
        <f t="shared" si="110"/>
        <v>41807.624374999999</v>
      </c>
    </row>
    <row r="2332" spans="1:17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s="8">
        <f t="shared" si="108"/>
        <v>848</v>
      </c>
      <c r="G2332" t="s">
        <v>8218</v>
      </c>
      <c r="H2332" t="s">
        <v>8223</v>
      </c>
      <c r="I2332" t="s">
        <v>8245</v>
      </c>
      <c r="J2332">
        <v>1451001600</v>
      </c>
      <c r="K2332">
        <v>1448400943</v>
      </c>
      <c r="L2332" t="b">
        <v>1</v>
      </c>
      <c r="M2332">
        <v>163</v>
      </c>
      <c r="N2332" t="b">
        <v>1</v>
      </c>
      <c r="O2332" t="s">
        <v>8296</v>
      </c>
      <c r="P2332">
        <f t="shared" si="109"/>
        <v>2015</v>
      </c>
      <c r="Q2332" s="11">
        <f t="shared" si="110"/>
        <v>42332.89980324074</v>
      </c>
    </row>
    <row r="2333" spans="1:17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s="8">
        <f t="shared" si="108"/>
        <v>3545.1000000000004</v>
      </c>
      <c r="G2333" t="s">
        <v>8218</v>
      </c>
      <c r="H2333" t="s">
        <v>8223</v>
      </c>
      <c r="I2333" t="s">
        <v>8245</v>
      </c>
      <c r="J2333">
        <v>1408320490</v>
      </c>
      <c r="K2333">
        <v>1405728490</v>
      </c>
      <c r="L2333" t="b">
        <v>1</v>
      </c>
      <c r="M2333">
        <v>283</v>
      </c>
      <c r="N2333" t="b">
        <v>1</v>
      </c>
      <c r="O2333" t="s">
        <v>8296</v>
      </c>
      <c r="P2333">
        <f t="shared" si="109"/>
        <v>2014</v>
      </c>
      <c r="Q2333" s="11">
        <f t="shared" si="110"/>
        <v>41839.005671296298</v>
      </c>
    </row>
    <row r="2334" spans="1:17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s="8">
        <f t="shared" si="108"/>
        <v>1577</v>
      </c>
      <c r="G2334" t="s">
        <v>8218</v>
      </c>
      <c r="H2334" t="s">
        <v>8223</v>
      </c>
      <c r="I2334" t="s">
        <v>8245</v>
      </c>
      <c r="J2334">
        <v>1423235071</v>
      </c>
      <c r="K2334">
        <v>1420643071</v>
      </c>
      <c r="L2334" t="b">
        <v>1</v>
      </c>
      <c r="M2334">
        <v>352</v>
      </c>
      <c r="N2334" t="b">
        <v>1</v>
      </c>
      <c r="O2334" t="s">
        <v>8296</v>
      </c>
      <c r="P2334">
        <f t="shared" si="109"/>
        <v>2015</v>
      </c>
      <c r="Q2334" s="11">
        <f t="shared" si="110"/>
        <v>42011.628136574072</v>
      </c>
    </row>
    <row r="2335" spans="1:17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s="8">
        <f t="shared" si="108"/>
        <v>673</v>
      </c>
      <c r="G2335" t="s">
        <v>8218</v>
      </c>
      <c r="H2335" t="s">
        <v>8223</v>
      </c>
      <c r="I2335" t="s">
        <v>8245</v>
      </c>
      <c r="J2335">
        <v>1401385800</v>
      </c>
      <c r="K2335">
        <v>1399563390</v>
      </c>
      <c r="L2335" t="b">
        <v>1</v>
      </c>
      <c r="M2335">
        <v>94</v>
      </c>
      <c r="N2335" t="b">
        <v>1</v>
      </c>
      <c r="O2335" t="s">
        <v>8296</v>
      </c>
      <c r="P2335">
        <f t="shared" si="109"/>
        <v>2014</v>
      </c>
      <c r="Q2335" s="11">
        <f t="shared" si="110"/>
        <v>41767.650347222225</v>
      </c>
    </row>
    <row r="2336" spans="1:17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s="8">
        <f t="shared" si="108"/>
        <v>78</v>
      </c>
      <c r="G2336" t="s">
        <v>8218</v>
      </c>
      <c r="H2336" t="s">
        <v>8223</v>
      </c>
      <c r="I2336" t="s">
        <v>8245</v>
      </c>
      <c r="J2336">
        <v>1415208840</v>
      </c>
      <c r="K2336">
        <v>1412611498</v>
      </c>
      <c r="L2336" t="b">
        <v>1</v>
      </c>
      <c r="M2336">
        <v>67</v>
      </c>
      <c r="N2336" t="b">
        <v>1</v>
      </c>
      <c r="O2336" t="s">
        <v>8296</v>
      </c>
      <c r="P2336">
        <f t="shared" si="109"/>
        <v>2014</v>
      </c>
      <c r="Q2336" s="11">
        <f t="shared" si="110"/>
        <v>41918.670115740737</v>
      </c>
    </row>
    <row r="2337" spans="1:17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s="8">
        <f t="shared" si="108"/>
        <v>568</v>
      </c>
      <c r="G2337" t="s">
        <v>8218</v>
      </c>
      <c r="H2337" t="s">
        <v>8223</v>
      </c>
      <c r="I2337" t="s">
        <v>8245</v>
      </c>
      <c r="J2337">
        <v>1402494243</v>
      </c>
      <c r="K2337">
        <v>1399902243</v>
      </c>
      <c r="L2337" t="b">
        <v>1</v>
      </c>
      <c r="M2337">
        <v>221</v>
      </c>
      <c r="N2337" t="b">
        <v>1</v>
      </c>
      <c r="O2337" t="s">
        <v>8296</v>
      </c>
      <c r="P2337">
        <f t="shared" si="109"/>
        <v>2014</v>
      </c>
      <c r="Q2337" s="11">
        <f t="shared" si="110"/>
        <v>41771.572256944448</v>
      </c>
    </row>
    <row r="2338" spans="1:17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s="8">
        <f t="shared" si="108"/>
        <v>84146.51</v>
      </c>
      <c r="G2338" t="s">
        <v>8218</v>
      </c>
      <c r="H2338" t="s">
        <v>8223</v>
      </c>
      <c r="I2338" t="s">
        <v>8245</v>
      </c>
      <c r="J2338">
        <v>1394316695</v>
      </c>
      <c r="K2338">
        <v>1390860695</v>
      </c>
      <c r="L2338" t="b">
        <v>1</v>
      </c>
      <c r="M2338">
        <v>2165</v>
      </c>
      <c r="N2338" t="b">
        <v>1</v>
      </c>
      <c r="O2338" t="s">
        <v>8296</v>
      </c>
      <c r="P2338">
        <f t="shared" si="109"/>
        <v>2014</v>
      </c>
      <c r="Q2338" s="11">
        <f t="shared" si="110"/>
        <v>41666.924710648149</v>
      </c>
    </row>
    <row r="2339" spans="1:17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s="8">
        <f t="shared" si="108"/>
        <v>1279</v>
      </c>
      <c r="G2339" t="s">
        <v>8218</v>
      </c>
      <c r="H2339" t="s">
        <v>8223</v>
      </c>
      <c r="I2339" t="s">
        <v>8245</v>
      </c>
      <c r="J2339">
        <v>1403796143</v>
      </c>
      <c r="K2339">
        <v>1401204143</v>
      </c>
      <c r="L2339" t="b">
        <v>1</v>
      </c>
      <c r="M2339">
        <v>179</v>
      </c>
      <c r="N2339" t="b">
        <v>1</v>
      </c>
      <c r="O2339" t="s">
        <v>8296</v>
      </c>
      <c r="P2339">
        <f t="shared" si="109"/>
        <v>2014</v>
      </c>
      <c r="Q2339" s="11">
        <f t="shared" si="110"/>
        <v>41786.640543981484</v>
      </c>
    </row>
    <row r="2340" spans="1:17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s="8">
        <f t="shared" si="108"/>
        <v>171.5</v>
      </c>
      <c r="G2340" t="s">
        <v>8218</v>
      </c>
      <c r="H2340" t="s">
        <v>8223</v>
      </c>
      <c r="I2340" t="s">
        <v>8245</v>
      </c>
      <c r="J2340">
        <v>1404077484</v>
      </c>
      <c r="K2340">
        <v>1401485484</v>
      </c>
      <c r="L2340" t="b">
        <v>1</v>
      </c>
      <c r="M2340">
        <v>123</v>
      </c>
      <c r="N2340" t="b">
        <v>1</v>
      </c>
      <c r="O2340" t="s">
        <v>8296</v>
      </c>
      <c r="P2340">
        <f t="shared" si="109"/>
        <v>2014</v>
      </c>
      <c r="Q2340" s="11">
        <f t="shared" si="110"/>
        <v>41789.896805555552</v>
      </c>
    </row>
    <row r="2341" spans="1:17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s="8">
        <f t="shared" si="108"/>
        <v>48552</v>
      </c>
      <c r="G2341" t="s">
        <v>8218</v>
      </c>
      <c r="H2341" t="s">
        <v>8223</v>
      </c>
      <c r="I2341" t="s">
        <v>8245</v>
      </c>
      <c r="J2341">
        <v>1482134340</v>
      </c>
      <c r="K2341">
        <v>1479496309</v>
      </c>
      <c r="L2341" t="b">
        <v>1</v>
      </c>
      <c r="M2341">
        <v>1104</v>
      </c>
      <c r="N2341" t="b">
        <v>1</v>
      </c>
      <c r="O2341" t="s">
        <v>8296</v>
      </c>
      <c r="P2341">
        <f t="shared" si="109"/>
        <v>2016</v>
      </c>
      <c r="Q2341" s="11">
        <f t="shared" si="110"/>
        <v>42692.79987268518</v>
      </c>
    </row>
    <row r="2342" spans="1:17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s="8">
        <f t="shared" si="108"/>
        <v>2311</v>
      </c>
      <c r="G2342" t="s">
        <v>8218</v>
      </c>
      <c r="H2342" t="s">
        <v>8223</v>
      </c>
      <c r="I2342" t="s">
        <v>8245</v>
      </c>
      <c r="J2342">
        <v>1477841138</v>
      </c>
      <c r="K2342">
        <v>1475249138</v>
      </c>
      <c r="L2342" t="b">
        <v>1</v>
      </c>
      <c r="M2342">
        <v>403</v>
      </c>
      <c r="N2342" t="b">
        <v>1</v>
      </c>
      <c r="O2342" t="s">
        <v>8296</v>
      </c>
      <c r="P2342">
        <f t="shared" si="109"/>
        <v>2016</v>
      </c>
      <c r="Q2342" s="11">
        <f t="shared" si="110"/>
        <v>42643.642800925925</v>
      </c>
    </row>
    <row r="2343" spans="1:17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s="8">
        <f t="shared" si="108"/>
        <v>-5000</v>
      </c>
      <c r="G2343" t="s">
        <v>8219</v>
      </c>
      <c r="H2343" t="s">
        <v>8223</v>
      </c>
      <c r="I2343" t="s">
        <v>8245</v>
      </c>
      <c r="J2343">
        <v>1436729504</v>
      </c>
      <c r="K2343">
        <v>1434137504</v>
      </c>
      <c r="L2343" t="b">
        <v>0</v>
      </c>
      <c r="M2343">
        <v>0</v>
      </c>
      <c r="N2343" t="b">
        <v>0</v>
      </c>
      <c r="O2343" t="s">
        <v>8270</v>
      </c>
      <c r="P2343">
        <f t="shared" si="109"/>
        <v>2015</v>
      </c>
      <c r="Q2343" s="11">
        <f t="shared" si="110"/>
        <v>42167.813703703709</v>
      </c>
    </row>
    <row r="2344" spans="1:17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s="8">
        <f t="shared" si="108"/>
        <v>-5500</v>
      </c>
      <c r="G2344" t="s">
        <v>8219</v>
      </c>
      <c r="H2344" t="s">
        <v>8223</v>
      </c>
      <c r="I2344" t="s">
        <v>8245</v>
      </c>
      <c r="J2344">
        <v>1412571600</v>
      </c>
      <c r="K2344">
        <v>1410799870</v>
      </c>
      <c r="L2344" t="b">
        <v>0</v>
      </c>
      <c r="M2344">
        <v>0</v>
      </c>
      <c r="N2344" t="b">
        <v>0</v>
      </c>
      <c r="O2344" t="s">
        <v>8270</v>
      </c>
      <c r="P2344">
        <f t="shared" si="109"/>
        <v>2014</v>
      </c>
      <c r="Q2344" s="11">
        <f t="shared" si="110"/>
        <v>41897.702199074076</v>
      </c>
    </row>
    <row r="2345" spans="1:17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s="8">
        <f t="shared" si="108"/>
        <v>-9700</v>
      </c>
      <c r="G2345" t="s">
        <v>8219</v>
      </c>
      <c r="H2345" t="s">
        <v>8223</v>
      </c>
      <c r="I2345" t="s">
        <v>8245</v>
      </c>
      <c r="J2345">
        <v>1452282420</v>
      </c>
      <c r="K2345">
        <v>1447962505</v>
      </c>
      <c r="L2345" t="b">
        <v>0</v>
      </c>
      <c r="M2345">
        <v>1</v>
      </c>
      <c r="N2345" t="b">
        <v>0</v>
      </c>
      <c r="O2345" t="s">
        <v>8270</v>
      </c>
      <c r="P2345">
        <f t="shared" si="109"/>
        <v>2015</v>
      </c>
      <c r="Q2345" s="11">
        <f t="shared" si="110"/>
        <v>42327.825289351851</v>
      </c>
    </row>
    <row r="2346" spans="1:17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s="8">
        <f t="shared" si="108"/>
        <v>-999</v>
      </c>
      <c r="G2346" t="s">
        <v>8219</v>
      </c>
      <c r="H2346" t="s">
        <v>8228</v>
      </c>
      <c r="I2346" t="s">
        <v>8250</v>
      </c>
      <c r="J2346">
        <v>1466789269</v>
      </c>
      <c r="K2346">
        <v>1464197269</v>
      </c>
      <c r="L2346" t="b">
        <v>0</v>
      </c>
      <c r="M2346">
        <v>1</v>
      </c>
      <c r="N2346" t="b">
        <v>0</v>
      </c>
      <c r="O2346" t="s">
        <v>8270</v>
      </c>
      <c r="P2346">
        <f t="shared" si="109"/>
        <v>2016</v>
      </c>
      <c r="Q2346" s="11">
        <f t="shared" si="110"/>
        <v>42515.727650462963</v>
      </c>
    </row>
    <row r="2347" spans="1:17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s="8">
        <f t="shared" si="108"/>
        <v>-3000</v>
      </c>
      <c r="G2347" t="s">
        <v>8219</v>
      </c>
      <c r="H2347" t="s">
        <v>8223</v>
      </c>
      <c r="I2347" t="s">
        <v>8245</v>
      </c>
      <c r="J2347">
        <v>1427845140</v>
      </c>
      <c r="K2347">
        <v>1424822556</v>
      </c>
      <c r="L2347" t="b">
        <v>0</v>
      </c>
      <c r="M2347">
        <v>0</v>
      </c>
      <c r="N2347" t="b">
        <v>0</v>
      </c>
      <c r="O2347" t="s">
        <v>8270</v>
      </c>
      <c r="P2347">
        <f t="shared" si="109"/>
        <v>2015</v>
      </c>
      <c r="Q2347" s="11">
        <f t="shared" si="110"/>
        <v>42060.001805555556</v>
      </c>
    </row>
    <row r="2348" spans="1:17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s="8">
        <f t="shared" si="108"/>
        <v>-59961</v>
      </c>
      <c r="G2348" t="s">
        <v>8219</v>
      </c>
      <c r="H2348" t="s">
        <v>8223</v>
      </c>
      <c r="I2348" t="s">
        <v>8245</v>
      </c>
      <c r="J2348">
        <v>1476731431</v>
      </c>
      <c r="K2348">
        <v>1472843431</v>
      </c>
      <c r="L2348" t="b">
        <v>0</v>
      </c>
      <c r="M2348">
        <v>3</v>
      </c>
      <c r="N2348" t="b">
        <v>0</v>
      </c>
      <c r="O2348" t="s">
        <v>8270</v>
      </c>
      <c r="P2348">
        <f t="shared" si="109"/>
        <v>2016</v>
      </c>
      <c r="Q2348" s="11">
        <f t="shared" si="110"/>
        <v>42615.79896990741</v>
      </c>
    </row>
    <row r="2349" spans="1:17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s="8">
        <f t="shared" si="108"/>
        <v>-985</v>
      </c>
      <c r="G2349" t="s">
        <v>8219</v>
      </c>
      <c r="H2349" t="s">
        <v>8223</v>
      </c>
      <c r="I2349" t="s">
        <v>8245</v>
      </c>
      <c r="J2349">
        <v>1472135676</v>
      </c>
      <c r="K2349">
        <v>1469543676</v>
      </c>
      <c r="L2349" t="b">
        <v>0</v>
      </c>
      <c r="M2349">
        <v>1</v>
      </c>
      <c r="N2349" t="b">
        <v>0</v>
      </c>
      <c r="O2349" t="s">
        <v>8270</v>
      </c>
      <c r="P2349">
        <f t="shared" si="109"/>
        <v>2016</v>
      </c>
      <c r="Q2349" s="11">
        <f t="shared" si="110"/>
        <v>42577.607361111113</v>
      </c>
    </row>
    <row r="2350" spans="1:17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s="8">
        <f t="shared" si="108"/>
        <v>-69730</v>
      </c>
      <c r="G2350" t="s">
        <v>8219</v>
      </c>
      <c r="H2350" t="s">
        <v>8223</v>
      </c>
      <c r="I2350" t="s">
        <v>8245</v>
      </c>
      <c r="J2350">
        <v>1456006938</v>
      </c>
      <c r="K2350">
        <v>1450822938</v>
      </c>
      <c r="L2350" t="b">
        <v>0</v>
      </c>
      <c r="M2350">
        <v>5</v>
      </c>
      <c r="N2350" t="b">
        <v>0</v>
      </c>
      <c r="O2350" t="s">
        <v>8270</v>
      </c>
      <c r="P2350">
        <f t="shared" si="109"/>
        <v>2015</v>
      </c>
      <c r="Q2350" s="11">
        <f t="shared" si="110"/>
        <v>42360.932152777779</v>
      </c>
    </row>
    <row r="2351" spans="1:17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s="8">
        <f t="shared" si="108"/>
        <v>-474900</v>
      </c>
      <c r="G2351" t="s">
        <v>8219</v>
      </c>
      <c r="H2351" t="s">
        <v>8234</v>
      </c>
      <c r="I2351" t="s">
        <v>8254</v>
      </c>
      <c r="J2351">
        <v>1439318228</v>
      </c>
      <c r="K2351">
        <v>1436812628</v>
      </c>
      <c r="L2351" t="b">
        <v>0</v>
      </c>
      <c r="M2351">
        <v>0</v>
      </c>
      <c r="N2351" t="b">
        <v>0</v>
      </c>
      <c r="O2351" t="s">
        <v>8270</v>
      </c>
      <c r="P2351">
        <f t="shared" si="109"/>
        <v>2015</v>
      </c>
      <c r="Q2351" s="11">
        <f t="shared" si="110"/>
        <v>42198.775787037041</v>
      </c>
    </row>
    <row r="2352" spans="1:17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s="8">
        <f t="shared" si="108"/>
        <v>-50000</v>
      </c>
      <c r="G2352" t="s">
        <v>8219</v>
      </c>
      <c r="H2352" t="s">
        <v>8240</v>
      </c>
      <c r="I2352" t="s">
        <v>8248</v>
      </c>
      <c r="J2352">
        <v>1483474370</v>
      </c>
      <c r="K2352">
        <v>1480882370</v>
      </c>
      <c r="L2352" t="b">
        <v>0</v>
      </c>
      <c r="M2352">
        <v>0</v>
      </c>
      <c r="N2352" t="b">
        <v>0</v>
      </c>
      <c r="O2352" t="s">
        <v>8270</v>
      </c>
      <c r="P2352">
        <f t="shared" si="109"/>
        <v>2016</v>
      </c>
      <c r="Q2352" s="11">
        <f t="shared" si="110"/>
        <v>42708.842245370368</v>
      </c>
    </row>
    <row r="2353" spans="1:17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s="8">
        <f t="shared" si="108"/>
        <v>-18792</v>
      </c>
      <c r="G2353" t="s">
        <v>8219</v>
      </c>
      <c r="H2353" t="s">
        <v>8227</v>
      </c>
      <c r="I2353" t="s">
        <v>8249</v>
      </c>
      <c r="J2353">
        <v>1430360739</v>
      </c>
      <c r="K2353">
        <v>1427768739</v>
      </c>
      <c r="L2353" t="b">
        <v>0</v>
      </c>
      <c r="M2353">
        <v>7</v>
      </c>
      <c r="N2353" t="b">
        <v>0</v>
      </c>
      <c r="O2353" t="s">
        <v>8270</v>
      </c>
      <c r="P2353">
        <f t="shared" si="109"/>
        <v>2015</v>
      </c>
      <c r="Q2353" s="11">
        <f t="shared" si="110"/>
        <v>42094.101145833338</v>
      </c>
    </row>
    <row r="2354" spans="1:17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s="8">
        <f t="shared" si="108"/>
        <v>-2000</v>
      </c>
      <c r="G2354" t="s">
        <v>8219</v>
      </c>
      <c r="H2354" t="s">
        <v>8223</v>
      </c>
      <c r="I2354" t="s">
        <v>8245</v>
      </c>
      <c r="J2354">
        <v>1433603552</v>
      </c>
      <c r="K2354">
        <v>1428419552</v>
      </c>
      <c r="L2354" t="b">
        <v>0</v>
      </c>
      <c r="M2354">
        <v>0</v>
      </c>
      <c r="N2354" t="b">
        <v>0</v>
      </c>
      <c r="O2354" t="s">
        <v>8270</v>
      </c>
      <c r="P2354">
        <f t="shared" si="109"/>
        <v>2015</v>
      </c>
      <c r="Q2354" s="11">
        <f t="shared" si="110"/>
        <v>42101.633703703701</v>
      </c>
    </row>
    <row r="2355" spans="1:17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s="8">
        <f t="shared" si="108"/>
        <v>-1000</v>
      </c>
      <c r="G2355" t="s">
        <v>8219</v>
      </c>
      <c r="H2355" t="s">
        <v>8223</v>
      </c>
      <c r="I2355" t="s">
        <v>8245</v>
      </c>
      <c r="J2355">
        <v>1429632822</v>
      </c>
      <c r="K2355">
        <v>1428596022</v>
      </c>
      <c r="L2355" t="b">
        <v>0</v>
      </c>
      <c r="M2355">
        <v>0</v>
      </c>
      <c r="N2355" t="b">
        <v>0</v>
      </c>
      <c r="O2355" t="s">
        <v>8270</v>
      </c>
      <c r="P2355">
        <f t="shared" si="109"/>
        <v>2015</v>
      </c>
      <c r="Q2355" s="11">
        <f t="shared" si="110"/>
        <v>42103.676180555558</v>
      </c>
    </row>
    <row r="2356" spans="1:17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s="8">
        <f t="shared" si="108"/>
        <v>-34975</v>
      </c>
      <c r="G2356" t="s">
        <v>8219</v>
      </c>
      <c r="H2356" t="s">
        <v>8223</v>
      </c>
      <c r="I2356" t="s">
        <v>8245</v>
      </c>
      <c r="J2356">
        <v>1420910460</v>
      </c>
      <c r="K2356">
        <v>1415726460</v>
      </c>
      <c r="L2356" t="b">
        <v>0</v>
      </c>
      <c r="M2356">
        <v>1</v>
      </c>
      <c r="N2356" t="b">
        <v>0</v>
      </c>
      <c r="O2356" t="s">
        <v>8270</v>
      </c>
      <c r="P2356">
        <f t="shared" si="109"/>
        <v>2014</v>
      </c>
      <c r="Q2356" s="11">
        <f t="shared" si="110"/>
        <v>41954.722916666666</v>
      </c>
    </row>
    <row r="2357" spans="1:17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s="8">
        <f t="shared" si="108"/>
        <v>-7945</v>
      </c>
      <c r="G2357" t="s">
        <v>8219</v>
      </c>
      <c r="H2357" t="s">
        <v>8225</v>
      </c>
      <c r="I2357" t="s">
        <v>8247</v>
      </c>
      <c r="J2357">
        <v>1430604136</v>
      </c>
      <c r="K2357">
        <v>1428012136</v>
      </c>
      <c r="L2357" t="b">
        <v>0</v>
      </c>
      <c r="M2357">
        <v>2</v>
      </c>
      <c r="N2357" t="b">
        <v>0</v>
      </c>
      <c r="O2357" t="s">
        <v>8270</v>
      </c>
      <c r="P2357">
        <f t="shared" si="109"/>
        <v>2015</v>
      </c>
      <c r="Q2357" s="11">
        <f t="shared" si="110"/>
        <v>42096.918240740735</v>
      </c>
    </row>
    <row r="2358" spans="1:17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s="8">
        <f t="shared" si="108"/>
        <v>-10000</v>
      </c>
      <c r="G2358" t="s">
        <v>8219</v>
      </c>
      <c r="H2358" t="s">
        <v>8232</v>
      </c>
      <c r="I2358" t="s">
        <v>8248</v>
      </c>
      <c r="J2358">
        <v>1433530104</v>
      </c>
      <c r="K2358">
        <v>1430938104</v>
      </c>
      <c r="L2358" t="b">
        <v>0</v>
      </c>
      <c r="M2358">
        <v>0</v>
      </c>
      <c r="N2358" t="b">
        <v>0</v>
      </c>
      <c r="O2358" t="s">
        <v>8270</v>
      </c>
      <c r="P2358">
        <f t="shared" si="109"/>
        <v>2015</v>
      </c>
      <c r="Q2358" s="11">
        <f t="shared" si="110"/>
        <v>42130.78361111111</v>
      </c>
    </row>
    <row r="2359" spans="1:17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s="8">
        <f t="shared" si="108"/>
        <v>-27000</v>
      </c>
      <c r="G2359" t="s">
        <v>8219</v>
      </c>
      <c r="H2359" t="s">
        <v>8224</v>
      </c>
      <c r="I2359" t="s">
        <v>8246</v>
      </c>
      <c r="J2359">
        <v>1445093578</v>
      </c>
      <c r="K2359">
        <v>1442501578</v>
      </c>
      <c r="L2359" t="b">
        <v>0</v>
      </c>
      <c r="M2359">
        <v>0</v>
      </c>
      <c r="N2359" t="b">
        <v>0</v>
      </c>
      <c r="O2359" t="s">
        <v>8270</v>
      </c>
      <c r="P2359">
        <f t="shared" si="109"/>
        <v>2015</v>
      </c>
      <c r="Q2359" s="11">
        <f t="shared" si="110"/>
        <v>42264.620115740734</v>
      </c>
    </row>
    <row r="2360" spans="1:17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s="8">
        <f t="shared" si="108"/>
        <v>-1500</v>
      </c>
      <c r="G2360" t="s">
        <v>8219</v>
      </c>
      <c r="H2360" t="s">
        <v>8224</v>
      </c>
      <c r="I2360" t="s">
        <v>8246</v>
      </c>
      <c r="J2360">
        <v>1422664740</v>
      </c>
      <c r="K2360">
        <v>1417818036</v>
      </c>
      <c r="L2360" t="b">
        <v>0</v>
      </c>
      <c r="M2360">
        <v>0</v>
      </c>
      <c r="N2360" t="b">
        <v>0</v>
      </c>
      <c r="O2360" t="s">
        <v>8270</v>
      </c>
      <c r="P2360">
        <f t="shared" si="109"/>
        <v>2014</v>
      </c>
      <c r="Q2360" s="11">
        <f t="shared" si="110"/>
        <v>41978.930972222224</v>
      </c>
    </row>
    <row r="2361" spans="1:17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s="8">
        <f t="shared" si="108"/>
        <v>-6399</v>
      </c>
      <c r="G2361" t="s">
        <v>8219</v>
      </c>
      <c r="H2361" t="s">
        <v>8223</v>
      </c>
      <c r="I2361" t="s">
        <v>8245</v>
      </c>
      <c r="J2361">
        <v>1438616124</v>
      </c>
      <c r="K2361">
        <v>1433432124</v>
      </c>
      <c r="L2361" t="b">
        <v>0</v>
      </c>
      <c r="M2361">
        <v>3</v>
      </c>
      <c r="N2361" t="b">
        <v>0</v>
      </c>
      <c r="O2361" t="s">
        <v>8270</v>
      </c>
      <c r="P2361">
        <f t="shared" si="109"/>
        <v>2015</v>
      </c>
      <c r="Q2361" s="11">
        <f t="shared" si="110"/>
        <v>42159.649583333332</v>
      </c>
    </row>
    <row r="2362" spans="1:17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s="8">
        <f t="shared" si="108"/>
        <v>-4998</v>
      </c>
      <c r="G2362" t="s">
        <v>8219</v>
      </c>
      <c r="H2362" t="s">
        <v>8228</v>
      </c>
      <c r="I2362" t="s">
        <v>8250</v>
      </c>
      <c r="J2362">
        <v>1454864280</v>
      </c>
      <c r="K2362">
        <v>1452272280</v>
      </c>
      <c r="L2362" t="b">
        <v>0</v>
      </c>
      <c r="M2362">
        <v>1</v>
      </c>
      <c r="N2362" t="b">
        <v>0</v>
      </c>
      <c r="O2362" t="s">
        <v>8270</v>
      </c>
      <c r="P2362">
        <f t="shared" si="109"/>
        <v>2016</v>
      </c>
      <c r="Q2362" s="11">
        <f t="shared" si="110"/>
        <v>42377.70694444445</v>
      </c>
    </row>
    <row r="2363" spans="1:17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s="8">
        <f t="shared" si="108"/>
        <v>-200</v>
      </c>
      <c r="G2363" t="s">
        <v>8219</v>
      </c>
      <c r="H2363" t="s">
        <v>8228</v>
      </c>
      <c r="I2363" t="s">
        <v>8250</v>
      </c>
      <c r="J2363">
        <v>1462053600</v>
      </c>
      <c r="K2363">
        <v>1459975008</v>
      </c>
      <c r="L2363" t="b">
        <v>0</v>
      </c>
      <c r="M2363">
        <v>0</v>
      </c>
      <c r="N2363" t="b">
        <v>0</v>
      </c>
      <c r="O2363" t="s">
        <v>8270</v>
      </c>
      <c r="P2363">
        <f t="shared" si="109"/>
        <v>2016</v>
      </c>
      <c r="Q2363" s="11">
        <f t="shared" si="110"/>
        <v>42466.858888888892</v>
      </c>
    </row>
    <row r="2364" spans="1:17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s="8">
        <f t="shared" si="108"/>
        <v>-300</v>
      </c>
      <c r="G2364" t="s">
        <v>8219</v>
      </c>
      <c r="H2364" t="s">
        <v>8223</v>
      </c>
      <c r="I2364" t="s">
        <v>8245</v>
      </c>
      <c r="J2364">
        <v>1418315470</v>
      </c>
      <c r="K2364">
        <v>1415723470</v>
      </c>
      <c r="L2364" t="b">
        <v>0</v>
      </c>
      <c r="M2364">
        <v>2</v>
      </c>
      <c r="N2364" t="b">
        <v>0</v>
      </c>
      <c r="O2364" t="s">
        <v>8270</v>
      </c>
      <c r="P2364">
        <f t="shared" si="109"/>
        <v>2014</v>
      </c>
      <c r="Q2364" s="11">
        <f t="shared" si="110"/>
        <v>41954.688310185185</v>
      </c>
    </row>
    <row r="2365" spans="1:17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s="8">
        <f t="shared" si="108"/>
        <v>-175000</v>
      </c>
      <c r="G2365" t="s">
        <v>8219</v>
      </c>
      <c r="H2365" t="s">
        <v>8223</v>
      </c>
      <c r="I2365" t="s">
        <v>8245</v>
      </c>
      <c r="J2365">
        <v>1451348200</v>
      </c>
      <c r="K2365">
        <v>1447460200</v>
      </c>
      <c r="L2365" t="b">
        <v>0</v>
      </c>
      <c r="M2365">
        <v>0</v>
      </c>
      <c r="N2365" t="b">
        <v>0</v>
      </c>
      <c r="O2365" t="s">
        <v>8270</v>
      </c>
      <c r="P2365">
        <f t="shared" si="109"/>
        <v>2015</v>
      </c>
      <c r="Q2365" s="11">
        <f t="shared" si="110"/>
        <v>42322.011574074073</v>
      </c>
    </row>
    <row r="2366" spans="1:17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s="8">
        <f t="shared" si="108"/>
        <v>-128</v>
      </c>
      <c r="G2366" t="s">
        <v>8219</v>
      </c>
      <c r="H2366" t="s">
        <v>8223</v>
      </c>
      <c r="I2366" t="s">
        <v>8245</v>
      </c>
      <c r="J2366">
        <v>1445898356</v>
      </c>
      <c r="K2366">
        <v>1441146356</v>
      </c>
      <c r="L2366" t="b">
        <v>0</v>
      </c>
      <c r="M2366">
        <v>0</v>
      </c>
      <c r="N2366" t="b">
        <v>0</v>
      </c>
      <c r="O2366" t="s">
        <v>8270</v>
      </c>
      <c r="P2366">
        <f t="shared" si="109"/>
        <v>2015</v>
      </c>
      <c r="Q2366" s="11">
        <f t="shared" si="110"/>
        <v>42248.934675925921</v>
      </c>
    </row>
    <row r="2367" spans="1:17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s="8">
        <f t="shared" si="108"/>
        <v>-1000</v>
      </c>
      <c r="G2367" t="s">
        <v>8219</v>
      </c>
      <c r="H2367" t="s">
        <v>8236</v>
      </c>
      <c r="I2367" t="s">
        <v>8248</v>
      </c>
      <c r="J2367">
        <v>1453071600</v>
      </c>
      <c r="K2367">
        <v>1449596425</v>
      </c>
      <c r="L2367" t="b">
        <v>0</v>
      </c>
      <c r="M2367">
        <v>0</v>
      </c>
      <c r="N2367" t="b">
        <v>0</v>
      </c>
      <c r="O2367" t="s">
        <v>8270</v>
      </c>
      <c r="P2367">
        <f t="shared" si="109"/>
        <v>2015</v>
      </c>
      <c r="Q2367" s="11">
        <f t="shared" si="110"/>
        <v>42346.736400462964</v>
      </c>
    </row>
    <row r="2368" spans="1:17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s="8">
        <f t="shared" si="108"/>
        <v>-22370</v>
      </c>
      <c r="G2368" t="s">
        <v>8219</v>
      </c>
      <c r="H2368" t="s">
        <v>8224</v>
      </c>
      <c r="I2368" t="s">
        <v>8246</v>
      </c>
      <c r="J2368">
        <v>1445431533</v>
      </c>
      <c r="K2368">
        <v>1442839533</v>
      </c>
      <c r="L2368" t="b">
        <v>0</v>
      </c>
      <c r="M2368">
        <v>27</v>
      </c>
      <c r="N2368" t="b">
        <v>0</v>
      </c>
      <c r="O2368" t="s">
        <v>8270</v>
      </c>
      <c r="P2368">
        <f t="shared" si="109"/>
        <v>2015</v>
      </c>
      <c r="Q2368" s="11">
        <f t="shared" si="110"/>
        <v>42268.531631944439</v>
      </c>
    </row>
    <row r="2369" spans="1:17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s="8">
        <f t="shared" si="108"/>
        <v>-49330</v>
      </c>
      <c r="G2369" t="s">
        <v>8219</v>
      </c>
      <c r="H2369" t="s">
        <v>8223</v>
      </c>
      <c r="I2369" t="s">
        <v>8245</v>
      </c>
      <c r="J2369">
        <v>1461622616</v>
      </c>
      <c r="K2369">
        <v>1456442216</v>
      </c>
      <c r="L2369" t="b">
        <v>0</v>
      </c>
      <c r="M2369">
        <v>14</v>
      </c>
      <c r="N2369" t="b">
        <v>0</v>
      </c>
      <c r="O2369" t="s">
        <v>8270</v>
      </c>
      <c r="P2369">
        <f t="shared" si="109"/>
        <v>2016</v>
      </c>
      <c r="Q2369" s="11">
        <f t="shared" si="110"/>
        <v>42425.970092592594</v>
      </c>
    </row>
    <row r="2370" spans="1:17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s="8">
        <f t="shared" si="108"/>
        <v>-39900</v>
      </c>
      <c r="G2370" t="s">
        <v>8219</v>
      </c>
      <c r="H2370" t="s">
        <v>8223</v>
      </c>
      <c r="I2370" t="s">
        <v>8245</v>
      </c>
      <c r="J2370">
        <v>1429028365</v>
      </c>
      <c r="K2370">
        <v>1425143965</v>
      </c>
      <c r="L2370" t="b">
        <v>0</v>
      </c>
      <c r="M2370">
        <v>2</v>
      </c>
      <c r="N2370" t="b">
        <v>0</v>
      </c>
      <c r="O2370" t="s">
        <v>8270</v>
      </c>
      <c r="P2370">
        <f t="shared" si="109"/>
        <v>2015</v>
      </c>
      <c r="Q2370" s="11">
        <f t="shared" si="110"/>
        <v>42063.721817129626</v>
      </c>
    </row>
    <row r="2371" spans="1:17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s="8">
        <f t="shared" ref="F2371:F2434" si="111">E2371-D2371</f>
        <v>-25000</v>
      </c>
      <c r="G2371" t="s">
        <v>8219</v>
      </c>
      <c r="H2371" t="s">
        <v>8223</v>
      </c>
      <c r="I2371" t="s">
        <v>8245</v>
      </c>
      <c r="J2371">
        <v>1455132611</v>
      </c>
      <c r="K2371">
        <v>1452540611</v>
      </c>
      <c r="L2371" t="b">
        <v>0</v>
      </c>
      <c r="M2371">
        <v>0</v>
      </c>
      <c r="N2371" t="b">
        <v>0</v>
      </c>
      <c r="O2371" t="s">
        <v>8270</v>
      </c>
      <c r="P2371">
        <f t="shared" ref="P2371:P2434" si="112">YEAR(Q2371)</f>
        <v>2016</v>
      </c>
      <c r="Q2371" s="11">
        <f t="shared" ref="Q2371:Q2434" si="113">(((K2371/60)/60)/24)+DATE(1970,1,1)</f>
        <v>42380.812627314815</v>
      </c>
    </row>
    <row r="2372" spans="1:17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s="8">
        <f t="shared" si="111"/>
        <v>-24918</v>
      </c>
      <c r="G2372" t="s">
        <v>8219</v>
      </c>
      <c r="H2372" t="s">
        <v>8223</v>
      </c>
      <c r="I2372" t="s">
        <v>8245</v>
      </c>
      <c r="J2372">
        <v>1418877141</v>
      </c>
      <c r="K2372">
        <v>1416285141</v>
      </c>
      <c r="L2372" t="b">
        <v>0</v>
      </c>
      <c r="M2372">
        <v>4</v>
      </c>
      <c r="N2372" t="b">
        <v>0</v>
      </c>
      <c r="O2372" t="s">
        <v>8270</v>
      </c>
      <c r="P2372">
        <f t="shared" si="112"/>
        <v>2014</v>
      </c>
      <c r="Q2372" s="11">
        <f t="shared" si="113"/>
        <v>41961.18913194444</v>
      </c>
    </row>
    <row r="2373" spans="1:17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s="8">
        <f t="shared" si="111"/>
        <v>-2000</v>
      </c>
      <c r="G2373" t="s">
        <v>8219</v>
      </c>
      <c r="H2373" t="s">
        <v>8223</v>
      </c>
      <c r="I2373" t="s">
        <v>8245</v>
      </c>
      <c r="J2373">
        <v>1435257596</v>
      </c>
      <c r="K2373">
        <v>1432665596</v>
      </c>
      <c r="L2373" t="b">
        <v>0</v>
      </c>
      <c r="M2373">
        <v>0</v>
      </c>
      <c r="N2373" t="b">
        <v>0</v>
      </c>
      <c r="O2373" t="s">
        <v>8270</v>
      </c>
      <c r="P2373">
        <f t="shared" si="112"/>
        <v>2015</v>
      </c>
      <c r="Q2373" s="11">
        <f t="shared" si="113"/>
        <v>42150.777731481481</v>
      </c>
    </row>
    <row r="2374" spans="1:17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s="8">
        <f t="shared" si="111"/>
        <v>-5320</v>
      </c>
      <c r="G2374" t="s">
        <v>8219</v>
      </c>
      <c r="H2374" t="s">
        <v>8225</v>
      </c>
      <c r="I2374" t="s">
        <v>8247</v>
      </c>
      <c r="J2374">
        <v>1429839571</v>
      </c>
      <c r="K2374">
        <v>1427247571</v>
      </c>
      <c r="L2374" t="b">
        <v>0</v>
      </c>
      <c r="M2374">
        <v>6</v>
      </c>
      <c r="N2374" t="b">
        <v>0</v>
      </c>
      <c r="O2374" t="s">
        <v>8270</v>
      </c>
      <c r="P2374">
        <f t="shared" si="112"/>
        <v>2015</v>
      </c>
      <c r="Q2374" s="11">
        <f t="shared" si="113"/>
        <v>42088.069108796291</v>
      </c>
    </row>
    <row r="2375" spans="1:17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s="8">
        <f t="shared" si="111"/>
        <v>-849950</v>
      </c>
      <c r="G2375" t="s">
        <v>8219</v>
      </c>
      <c r="H2375" t="s">
        <v>8234</v>
      </c>
      <c r="I2375" t="s">
        <v>8254</v>
      </c>
      <c r="J2375">
        <v>1440863624</v>
      </c>
      <c r="K2375">
        <v>1438271624</v>
      </c>
      <c r="L2375" t="b">
        <v>0</v>
      </c>
      <c r="M2375">
        <v>1</v>
      </c>
      <c r="N2375" t="b">
        <v>0</v>
      </c>
      <c r="O2375" t="s">
        <v>8270</v>
      </c>
      <c r="P2375">
        <f t="shared" si="112"/>
        <v>2015</v>
      </c>
      <c r="Q2375" s="11">
        <f t="shared" si="113"/>
        <v>42215.662314814821</v>
      </c>
    </row>
    <row r="2376" spans="1:17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s="8">
        <f t="shared" si="111"/>
        <v>-21990</v>
      </c>
      <c r="G2376" t="s">
        <v>8219</v>
      </c>
      <c r="H2376" t="s">
        <v>8223</v>
      </c>
      <c r="I2376" t="s">
        <v>8245</v>
      </c>
      <c r="J2376">
        <v>1423772060</v>
      </c>
      <c r="K2376">
        <v>1421180060</v>
      </c>
      <c r="L2376" t="b">
        <v>0</v>
      </c>
      <c r="M2376">
        <v>1</v>
      </c>
      <c r="N2376" t="b">
        <v>0</v>
      </c>
      <c r="O2376" t="s">
        <v>8270</v>
      </c>
      <c r="P2376">
        <f t="shared" si="112"/>
        <v>2015</v>
      </c>
      <c r="Q2376" s="11">
        <f t="shared" si="113"/>
        <v>42017.843287037031</v>
      </c>
    </row>
    <row r="2377" spans="1:17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s="8">
        <f t="shared" si="111"/>
        <v>-10000</v>
      </c>
      <c r="G2377" t="s">
        <v>8219</v>
      </c>
      <c r="H2377" t="s">
        <v>8223</v>
      </c>
      <c r="I2377" t="s">
        <v>8245</v>
      </c>
      <c r="J2377">
        <v>1473451437</v>
      </c>
      <c r="K2377">
        <v>1470859437</v>
      </c>
      <c r="L2377" t="b">
        <v>0</v>
      </c>
      <c r="M2377">
        <v>0</v>
      </c>
      <c r="N2377" t="b">
        <v>0</v>
      </c>
      <c r="O2377" t="s">
        <v>8270</v>
      </c>
      <c r="P2377">
        <f t="shared" si="112"/>
        <v>2016</v>
      </c>
      <c r="Q2377" s="11">
        <f t="shared" si="113"/>
        <v>42592.836076388892</v>
      </c>
    </row>
    <row r="2378" spans="1:17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s="8">
        <f t="shared" si="111"/>
        <v>-2673.67</v>
      </c>
      <c r="G2378" t="s">
        <v>8219</v>
      </c>
      <c r="H2378" t="s">
        <v>8223</v>
      </c>
      <c r="I2378" t="s">
        <v>8245</v>
      </c>
      <c r="J2378">
        <v>1449785566</v>
      </c>
      <c r="K2378">
        <v>1447193566</v>
      </c>
      <c r="L2378" t="b">
        <v>0</v>
      </c>
      <c r="M2378">
        <v>4</v>
      </c>
      <c r="N2378" t="b">
        <v>0</v>
      </c>
      <c r="O2378" t="s">
        <v>8270</v>
      </c>
      <c r="P2378">
        <f t="shared" si="112"/>
        <v>2015</v>
      </c>
      <c r="Q2378" s="11">
        <f t="shared" si="113"/>
        <v>42318.925532407404</v>
      </c>
    </row>
    <row r="2379" spans="1:17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s="8">
        <f t="shared" si="111"/>
        <v>-2500</v>
      </c>
      <c r="G2379" t="s">
        <v>8219</v>
      </c>
      <c r="H2379" t="s">
        <v>8228</v>
      </c>
      <c r="I2379" t="s">
        <v>8250</v>
      </c>
      <c r="J2379">
        <v>1480110783</v>
      </c>
      <c r="K2379">
        <v>1477515183</v>
      </c>
      <c r="L2379" t="b">
        <v>0</v>
      </c>
      <c r="M2379">
        <v>0</v>
      </c>
      <c r="N2379" t="b">
        <v>0</v>
      </c>
      <c r="O2379" t="s">
        <v>8270</v>
      </c>
      <c r="P2379">
        <f t="shared" si="112"/>
        <v>2016</v>
      </c>
      <c r="Q2379" s="11">
        <f t="shared" si="113"/>
        <v>42669.870173611111</v>
      </c>
    </row>
    <row r="2380" spans="1:17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s="8">
        <f t="shared" si="111"/>
        <v>-110000</v>
      </c>
      <c r="G2380" t="s">
        <v>8219</v>
      </c>
      <c r="H2380" t="s">
        <v>8223</v>
      </c>
      <c r="I2380" t="s">
        <v>8245</v>
      </c>
      <c r="J2380">
        <v>1440548330</v>
      </c>
      <c r="K2380">
        <v>1438042730</v>
      </c>
      <c r="L2380" t="b">
        <v>0</v>
      </c>
      <c r="M2380">
        <v>0</v>
      </c>
      <c r="N2380" t="b">
        <v>0</v>
      </c>
      <c r="O2380" t="s">
        <v>8270</v>
      </c>
      <c r="P2380">
        <f t="shared" si="112"/>
        <v>2015</v>
      </c>
      <c r="Q2380" s="11">
        <f t="shared" si="113"/>
        <v>42213.013078703705</v>
      </c>
    </row>
    <row r="2381" spans="1:17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s="8">
        <f t="shared" si="111"/>
        <v>-30000</v>
      </c>
      <c r="G2381" t="s">
        <v>8219</v>
      </c>
      <c r="H2381" t="s">
        <v>8223</v>
      </c>
      <c r="I2381" t="s">
        <v>8245</v>
      </c>
      <c r="J2381">
        <v>1444004616</v>
      </c>
      <c r="K2381">
        <v>1440116616</v>
      </c>
      <c r="L2381" t="b">
        <v>0</v>
      </c>
      <c r="M2381">
        <v>0</v>
      </c>
      <c r="N2381" t="b">
        <v>0</v>
      </c>
      <c r="O2381" t="s">
        <v>8270</v>
      </c>
      <c r="P2381">
        <f t="shared" si="112"/>
        <v>2015</v>
      </c>
      <c r="Q2381" s="11">
        <f t="shared" si="113"/>
        <v>42237.016388888893</v>
      </c>
    </row>
    <row r="2382" spans="1:17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s="8">
        <f t="shared" si="111"/>
        <v>-14945</v>
      </c>
      <c r="G2382" t="s">
        <v>8219</v>
      </c>
      <c r="H2382" t="s">
        <v>8223</v>
      </c>
      <c r="I2382" t="s">
        <v>8245</v>
      </c>
      <c r="J2382">
        <v>1443726142</v>
      </c>
      <c r="K2382">
        <v>1441134142</v>
      </c>
      <c r="L2382" t="b">
        <v>0</v>
      </c>
      <c r="M2382">
        <v>3</v>
      </c>
      <c r="N2382" t="b">
        <v>0</v>
      </c>
      <c r="O2382" t="s">
        <v>8270</v>
      </c>
      <c r="P2382">
        <f t="shared" si="112"/>
        <v>2015</v>
      </c>
      <c r="Q2382" s="11">
        <f t="shared" si="113"/>
        <v>42248.793310185181</v>
      </c>
    </row>
    <row r="2383" spans="1:17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s="8">
        <f t="shared" si="111"/>
        <v>-84779</v>
      </c>
      <c r="G2383" t="s">
        <v>8219</v>
      </c>
      <c r="H2383" t="s">
        <v>8223</v>
      </c>
      <c r="I2383" t="s">
        <v>8245</v>
      </c>
      <c r="J2383">
        <v>1428704848</v>
      </c>
      <c r="K2383">
        <v>1426112848</v>
      </c>
      <c r="L2383" t="b">
        <v>0</v>
      </c>
      <c r="M2383">
        <v>7</v>
      </c>
      <c r="N2383" t="b">
        <v>0</v>
      </c>
      <c r="O2383" t="s">
        <v>8270</v>
      </c>
      <c r="P2383">
        <f t="shared" si="112"/>
        <v>2015</v>
      </c>
      <c r="Q2383" s="11">
        <f t="shared" si="113"/>
        <v>42074.935740740737</v>
      </c>
    </row>
    <row r="2384" spans="1:17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s="8">
        <f t="shared" si="111"/>
        <v>-2925</v>
      </c>
      <c r="G2384" t="s">
        <v>8219</v>
      </c>
      <c r="H2384" t="s">
        <v>8223</v>
      </c>
      <c r="I2384" t="s">
        <v>8245</v>
      </c>
      <c r="J2384">
        <v>1438662603</v>
      </c>
      <c r="K2384">
        <v>1436502603</v>
      </c>
      <c r="L2384" t="b">
        <v>0</v>
      </c>
      <c r="M2384">
        <v>2</v>
      </c>
      <c r="N2384" t="b">
        <v>0</v>
      </c>
      <c r="O2384" t="s">
        <v>8270</v>
      </c>
      <c r="P2384">
        <f t="shared" si="112"/>
        <v>2015</v>
      </c>
      <c r="Q2384" s="11">
        <f t="shared" si="113"/>
        <v>42195.187534722223</v>
      </c>
    </row>
    <row r="2385" spans="1:17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s="8">
        <f t="shared" si="111"/>
        <v>-9565</v>
      </c>
      <c r="G2385" t="s">
        <v>8219</v>
      </c>
      <c r="H2385" t="s">
        <v>8227</v>
      </c>
      <c r="I2385" t="s">
        <v>8249</v>
      </c>
      <c r="J2385">
        <v>1424568107</v>
      </c>
      <c r="K2385">
        <v>1421976107</v>
      </c>
      <c r="L2385" t="b">
        <v>0</v>
      </c>
      <c r="M2385">
        <v>3</v>
      </c>
      <c r="N2385" t="b">
        <v>0</v>
      </c>
      <c r="O2385" t="s">
        <v>8270</v>
      </c>
      <c r="P2385">
        <f t="shared" si="112"/>
        <v>2015</v>
      </c>
      <c r="Q2385" s="11">
        <f t="shared" si="113"/>
        <v>42027.056793981479</v>
      </c>
    </row>
    <row r="2386" spans="1:17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s="8">
        <f t="shared" si="111"/>
        <v>-992</v>
      </c>
      <c r="G2386" t="s">
        <v>8219</v>
      </c>
      <c r="H2386" t="s">
        <v>8223</v>
      </c>
      <c r="I2386" t="s">
        <v>8245</v>
      </c>
      <c r="J2386">
        <v>1415932643</v>
      </c>
      <c r="K2386">
        <v>1413337043</v>
      </c>
      <c r="L2386" t="b">
        <v>0</v>
      </c>
      <c r="M2386">
        <v>8</v>
      </c>
      <c r="N2386" t="b">
        <v>0</v>
      </c>
      <c r="O2386" t="s">
        <v>8270</v>
      </c>
      <c r="P2386">
        <f t="shared" si="112"/>
        <v>2014</v>
      </c>
      <c r="Q2386" s="11">
        <f t="shared" si="113"/>
        <v>41927.067627314813</v>
      </c>
    </row>
    <row r="2387" spans="1:17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s="8">
        <f t="shared" si="111"/>
        <v>-64212</v>
      </c>
      <c r="G2387" t="s">
        <v>8219</v>
      </c>
      <c r="H2387" t="s">
        <v>8223</v>
      </c>
      <c r="I2387" t="s">
        <v>8245</v>
      </c>
      <c r="J2387">
        <v>1438793432</v>
      </c>
      <c r="K2387">
        <v>1436201432</v>
      </c>
      <c r="L2387" t="b">
        <v>0</v>
      </c>
      <c r="M2387">
        <v>7</v>
      </c>
      <c r="N2387" t="b">
        <v>0</v>
      </c>
      <c r="O2387" t="s">
        <v>8270</v>
      </c>
      <c r="P2387">
        <f t="shared" si="112"/>
        <v>2015</v>
      </c>
      <c r="Q2387" s="11">
        <f t="shared" si="113"/>
        <v>42191.70175925926</v>
      </c>
    </row>
    <row r="2388" spans="1:17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s="8">
        <f t="shared" si="111"/>
        <v>-30000</v>
      </c>
      <c r="G2388" t="s">
        <v>8219</v>
      </c>
      <c r="H2388" t="s">
        <v>8228</v>
      </c>
      <c r="I2388" t="s">
        <v>8250</v>
      </c>
      <c r="J2388">
        <v>1420920424</v>
      </c>
      <c r="K2388">
        <v>1415736424</v>
      </c>
      <c r="L2388" t="b">
        <v>0</v>
      </c>
      <c r="M2388">
        <v>0</v>
      </c>
      <c r="N2388" t="b">
        <v>0</v>
      </c>
      <c r="O2388" t="s">
        <v>8270</v>
      </c>
      <c r="P2388">
        <f t="shared" si="112"/>
        <v>2014</v>
      </c>
      <c r="Q2388" s="11">
        <f t="shared" si="113"/>
        <v>41954.838240740741</v>
      </c>
    </row>
    <row r="2389" spans="1:17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s="8">
        <f t="shared" si="111"/>
        <v>-148974</v>
      </c>
      <c r="G2389" t="s">
        <v>8219</v>
      </c>
      <c r="H2389" t="s">
        <v>8223</v>
      </c>
      <c r="I2389" t="s">
        <v>8245</v>
      </c>
      <c r="J2389">
        <v>1469199740</v>
      </c>
      <c r="K2389">
        <v>1465311740</v>
      </c>
      <c r="L2389" t="b">
        <v>0</v>
      </c>
      <c r="M2389">
        <v>3</v>
      </c>
      <c r="N2389" t="b">
        <v>0</v>
      </c>
      <c r="O2389" t="s">
        <v>8270</v>
      </c>
      <c r="P2389">
        <f t="shared" si="112"/>
        <v>2016</v>
      </c>
      <c r="Q2389" s="11">
        <f t="shared" si="113"/>
        <v>42528.626620370371</v>
      </c>
    </row>
    <row r="2390" spans="1:17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s="8">
        <f t="shared" si="111"/>
        <v>-36537</v>
      </c>
      <c r="G2390" t="s">
        <v>8219</v>
      </c>
      <c r="H2390" t="s">
        <v>8223</v>
      </c>
      <c r="I2390" t="s">
        <v>8245</v>
      </c>
      <c r="J2390">
        <v>1421350140</v>
      </c>
      <c r="K2390">
        <v>1418761759</v>
      </c>
      <c r="L2390" t="b">
        <v>0</v>
      </c>
      <c r="M2390">
        <v>8</v>
      </c>
      <c r="N2390" t="b">
        <v>0</v>
      </c>
      <c r="O2390" t="s">
        <v>8270</v>
      </c>
      <c r="P2390">
        <f t="shared" si="112"/>
        <v>2014</v>
      </c>
      <c r="Q2390" s="11">
        <f t="shared" si="113"/>
        <v>41989.853692129633</v>
      </c>
    </row>
    <row r="2391" spans="1:17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s="8">
        <f t="shared" si="111"/>
        <v>-15970</v>
      </c>
      <c r="G2391" t="s">
        <v>8219</v>
      </c>
      <c r="H2391" t="s">
        <v>8229</v>
      </c>
      <c r="I2391" t="s">
        <v>8248</v>
      </c>
      <c r="J2391">
        <v>1437861540</v>
      </c>
      <c r="K2391">
        <v>1435160452</v>
      </c>
      <c r="L2391" t="b">
        <v>0</v>
      </c>
      <c r="M2391">
        <v>1</v>
      </c>
      <c r="N2391" t="b">
        <v>0</v>
      </c>
      <c r="O2391" t="s">
        <v>8270</v>
      </c>
      <c r="P2391">
        <f t="shared" si="112"/>
        <v>2015</v>
      </c>
      <c r="Q2391" s="11">
        <f t="shared" si="113"/>
        <v>42179.653379629628</v>
      </c>
    </row>
    <row r="2392" spans="1:17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s="8">
        <f t="shared" si="111"/>
        <v>-510000</v>
      </c>
      <c r="G2392" t="s">
        <v>8219</v>
      </c>
      <c r="H2392" t="s">
        <v>8225</v>
      </c>
      <c r="I2392" t="s">
        <v>8247</v>
      </c>
      <c r="J2392">
        <v>1420352264</v>
      </c>
      <c r="K2392">
        <v>1416896264</v>
      </c>
      <c r="L2392" t="b">
        <v>0</v>
      </c>
      <c r="M2392">
        <v>0</v>
      </c>
      <c r="N2392" t="b">
        <v>0</v>
      </c>
      <c r="O2392" t="s">
        <v>8270</v>
      </c>
      <c r="P2392">
        <f t="shared" si="112"/>
        <v>2014</v>
      </c>
      <c r="Q2392" s="11">
        <f t="shared" si="113"/>
        <v>41968.262314814812</v>
      </c>
    </row>
    <row r="2393" spans="1:17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s="8">
        <f t="shared" si="111"/>
        <v>-19975</v>
      </c>
      <c r="G2393" t="s">
        <v>8219</v>
      </c>
      <c r="H2393" t="s">
        <v>8223</v>
      </c>
      <c r="I2393" t="s">
        <v>8245</v>
      </c>
      <c r="J2393">
        <v>1427825044</v>
      </c>
      <c r="K2393">
        <v>1425236644</v>
      </c>
      <c r="L2393" t="b">
        <v>0</v>
      </c>
      <c r="M2393">
        <v>1</v>
      </c>
      <c r="N2393" t="b">
        <v>0</v>
      </c>
      <c r="O2393" t="s">
        <v>8270</v>
      </c>
      <c r="P2393">
        <f t="shared" si="112"/>
        <v>2015</v>
      </c>
      <c r="Q2393" s="11">
        <f t="shared" si="113"/>
        <v>42064.794490740736</v>
      </c>
    </row>
    <row r="2394" spans="1:17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s="8">
        <f t="shared" si="111"/>
        <v>-4200</v>
      </c>
      <c r="G2394" t="s">
        <v>8219</v>
      </c>
      <c r="H2394" t="s">
        <v>8223</v>
      </c>
      <c r="I2394" t="s">
        <v>8245</v>
      </c>
      <c r="J2394">
        <v>1446087223</v>
      </c>
      <c r="K2394">
        <v>1443495223</v>
      </c>
      <c r="L2394" t="b">
        <v>0</v>
      </c>
      <c r="M2394">
        <v>0</v>
      </c>
      <c r="N2394" t="b">
        <v>0</v>
      </c>
      <c r="O2394" t="s">
        <v>8270</v>
      </c>
      <c r="P2394">
        <f t="shared" si="112"/>
        <v>2015</v>
      </c>
      <c r="Q2394" s="11">
        <f t="shared" si="113"/>
        <v>42276.120636574073</v>
      </c>
    </row>
    <row r="2395" spans="1:17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s="8">
        <f t="shared" si="111"/>
        <v>-99950</v>
      </c>
      <c r="G2395" t="s">
        <v>8219</v>
      </c>
      <c r="H2395" t="s">
        <v>8223</v>
      </c>
      <c r="I2395" t="s">
        <v>8245</v>
      </c>
      <c r="J2395">
        <v>1439048017</v>
      </c>
      <c r="K2395">
        <v>1436456017</v>
      </c>
      <c r="L2395" t="b">
        <v>0</v>
      </c>
      <c r="M2395">
        <v>1</v>
      </c>
      <c r="N2395" t="b">
        <v>0</v>
      </c>
      <c r="O2395" t="s">
        <v>8270</v>
      </c>
      <c r="P2395">
        <f t="shared" si="112"/>
        <v>2015</v>
      </c>
      <c r="Q2395" s="11">
        <f t="shared" si="113"/>
        <v>42194.648344907408</v>
      </c>
    </row>
    <row r="2396" spans="1:17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s="8">
        <f t="shared" si="111"/>
        <v>-4997</v>
      </c>
      <c r="G2396" t="s">
        <v>8219</v>
      </c>
      <c r="H2396" t="s">
        <v>8240</v>
      </c>
      <c r="I2396" t="s">
        <v>8248</v>
      </c>
      <c r="J2396">
        <v>1424940093</v>
      </c>
      <c r="K2396">
        <v>1422348093</v>
      </c>
      <c r="L2396" t="b">
        <v>0</v>
      </c>
      <c r="M2396">
        <v>2</v>
      </c>
      <c r="N2396" t="b">
        <v>0</v>
      </c>
      <c r="O2396" t="s">
        <v>8270</v>
      </c>
      <c r="P2396">
        <f t="shared" si="112"/>
        <v>2015</v>
      </c>
      <c r="Q2396" s="11">
        <f t="shared" si="113"/>
        <v>42031.362187499995</v>
      </c>
    </row>
    <row r="2397" spans="1:17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s="8">
        <f t="shared" si="111"/>
        <v>-33000</v>
      </c>
      <c r="G2397" t="s">
        <v>8219</v>
      </c>
      <c r="H2397" t="s">
        <v>8223</v>
      </c>
      <c r="I2397" t="s">
        <v>8245</v>
      </c>
      <c r="J2397">
        <v>1484038620</v>
      </c>
      <c r="K2397">
        <v>1481597687</v>
      </c>
      <c r="L2397" t="b">
        <v>0</v>
      </c>
      <c r="M2397">
        <v>0</v>
      </c>
      <c r="N2397" t="b">
        <v>0</v>
      </c>
      <c r="O2397" t="s">
        <v>8270</v>
      </c>
      <c r="P2397">
        <f t="shared" si="112"/>
        <v>2016</v>
      </c>
      <c r="Q2397" s="11">
        <f t="shared" si="113"/>
        <v>42717.121377314819</v>
      </c>
    </row>
    <row r="2398" spans="1:17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s="8">
        <f t="shared" si="111"/>
        <v>-4990</v>
      </c>
      <c r="G2398" t="s">
        <v>8219</v>
      </c>
      <c r="H2398" t="s">
        <v>8239</v>
      </c>
      <c r="I2398" t="s">
        <v>8256</v>
      </c>
      <c r="J2398">
        <v>1444940558</v>
      </c>
      <c r="K2398">
        <v>1442348558</v>
      </c>
      <c r="L2398" t="b">
        <v>0</v>
      </c>
      <c r="M2398">
        <v>1</v>
      </c>
      <c r="N2398" t="b">
        <v>0</v>
      </c>
      <c r="O2398" t="s">
        <v>8270</v>
      </c>
      <c r="P2398">
        <f t="shared" si="112"/>
        <v>2015</v>
      </c>
      <c r="Q2398" s="11">
        <f t="shared" si="113"/>
        <v>42262.849050925928</v>
      </c>
    </row>
    <row r="2399" spans="1:17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s="8">
        <f t="shared" si="111"/>
        <v>-124000</v>
      </c>
      <c r="G2399" t="s">
        <v>8219</v>
      </c>
      <c r="H2399" t="s">
        <v>8223</v>
      </c>
      <c r="I2399" t="s">
        <v>8245</v>
      </c>
      <c r="J2399">
        <v>1420233256</v>
      </c>
      <c r="K2399">
        <v>1417641256</v>
      </c>
      <c r="L2399" t="b">
        <v>0</v>
      </c>
      <c r="M2399">
        <v>0</v>
      </c>
      <c r="N2399" t="b">
        <v>0</v>
      </c>
      <c r="O2399" t="s">
        <v>8270</v>
      </c>
      <c r="P2399">
        <f t="shared" si="112"/>
        <v>2014</v>
      </c>
      <c r="Q2399" s="11">
        <f t="shared" si="113"/>
        <v>41976.88490740741</v>
      </c>
    </row>
    <row r="2400" spans="1:17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s="8">
        <f t="shared" si="111"/>
        <v>-4000</v>
      </c>
      <c r="G2400" t="s">
        <v>8219</v>
      </c>
      <c r="H2400" t="s">
        <v>8223</v>
      </c>
      <c r="I2400" t="s">
        <v>8245</v>
      </c>
      <c r="J2400">
        <v>1435874384</v>
      </c>
      <c r="K2400">
        <v>1433282384</v>
      </c>
      <c r="L2400" t="b">
        <v>0</v>
      </c>
      <c r="M2400">
        <v>0</v>
      </c>
      <c r="N2400" t="b">
        <v>0</v>
      </c>
      <c r="O2400" t="s">
        <v>8270</v>
      </c>
      <c r="P2400">
        <f t="shared" si="112"/>
        <v>2015</v>
      </c>
      <c r="Q2400" s="11">
        <f t="shared" si="113"/>
        <v>42157.916481481487</v>
      </c>
    </row>
    <row r="2401" spans="1:17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s="8">
        <f t="shared" si="111"/>
        <v>-13000</v>
      </c>
      <c r="G2401" t="s">
        <v>8219</v>
      </c>
      <c r="H2401" t="s">
        <v>8234</v>
      </c>
      <c r="I2401" t="s">
        <v>8254</v>
      </c>
      <c r="J2401">
        <v>1418934506</v>
      </c>
      <c r="K2401">
        <v>1415910506</v>
      </c>
      <c r="L2401" t="b">
        <v>0</v>
      </c>
      <c r="M2401">
        <v>0</v>
      </c>
      <c r="N2401" t="b">
        <v>0</v>
      </c>
      <c r="O2401" t="s">
        <v>8270</v>
      </c>
      <c r="P2401">
        <f t="shared" si="112"/>
        <v>2014</v>
      </c>
      <c r="Q2401" s="11">
        <f t="shared" si="113"/>
        <v>41956.853078703702</v>
      </c>
    </row>
    <row r="2402" spans="1:17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s="8">
        <f t="shared" si="111"/>
        <v>-50000</v>
      </c>
      <c r="G2402" t="s">
        <v>8219</v>
      </c>
      <c r="H2402" t="s">
        <v>8225</v>
      </c>
      <c r="I2402" t="s">
        <v>8247</v>
      </c>
      <c r="J2402">
        <v>1460615164</v>
      </c>
      <c r="K2402">
        <v>1458023164</v>
      </c>
      <c r="L2402" t="b">
        <v>0</v>
      </c>
      <c r="M2402">
        <v>0</v>
      </c>
      <c r="N2402" t="b">
        <v>0</v>
      </c>
      <c r="O2402" t="s">
        <v>8270</v>
      </c>
      <c r="P2402">
        <f t="shared" si="112"/>
        <v>2016</v>
      </c>
      <c r="Q2402" s="11">
        <f t="shared" si="113"/>
        <v>42444.268101851849</v>
      </c>
    </row>
    <row r="2403" spans="1:17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s="8">
        <f t="shared" si="111"/>
        <v>-27799</v>
      </c>
      <c r="G2403" t="s">
        <v>8220</v>
      </c>
      <c r="H2403" t="s">
        <v>8223</v>
      </c>
      <c r="I2403" t="s">
        <v>8245</v>
      </c>
      <c r="J2403">
        <v>1457207096</v>
      </c>
      <c r="K2403">
        <v>1452023096</v>
      </c>
      <c r="L2403" t="b">
        <v>0</v>
      </c>
      <c r="M2403">
        <v>9</v>
      </c>
      <c r="N2403" t="b">
        <v>0</v>
      </c>
      <c r="O2403" t="s">
        <v>8282</v>
      </c>
      <c r="P2403">
        <f t="shared" si="112"/>
        <v>2016</v>
      </c>
      <c r="Q2403" s="11">
        <f t="shared" si="113"/>
        <v>42374.822870370372</v>
      </c>
    </row>
    <row r="2404" spans="1:17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s="8">
        <f t="shared" si="111"/>
        <v>-11948</v>
      </c>
      <c r="G2404" t="s">
        <v>8220</v>
      </c>
      <c r="H2404" t="s">
        <v>8223</v>
      </c>
      <c r="I2404" t="s">
        <v>8245</v>
      </c>
      <c r="J2404">
        <v>1431533931</v>
      </c>
      <c r="K2404">
        <v>1428941931</v>
      </c>
      <c r="L2404" t="b">
        <v>0</v>
      </c>
      <c r="M2404">
        <v>1</v>
      </c>
      <c r="N2404" t="b">
        <v>0</v>
      </c>
      <c r="O2404" t="s">
        <v>8282</v>
      </c>
      <c r="P2404">
        <f t="shared" si="112"/>
        <v>2015</v>
      </c>
      <c r="Q2404" s="11">
        <f t="shared" si="113"/>
        <v>42107.679756944446</v>
      </c>
    </row>
    <row r="2405" spans="1:17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s="8">
        <f t="shared" si="111"/>
        <v>-998</v>
      </c>
      <c r="G2405" t="s">
        <v>8220</v>
      </c>
      <c r="H2405" t="s">
        <v>8224</v>
      </c>
      <c r="I2405" t="s">
        <v>8246</v>
      </c>
      <c r="J2405">
        <v>1459368658</v>
      </c>
      <c r="K2405">
        <v>1454188258</v>
      </c>
      <c r="L2405" t="b">
        <v>0</v>
      </c>
      <c r="M2405">
        <v>12</v>
      </c>
      <c r="N2405" t="b">
        <v>0</v>
      </c>
      <c r="O2405" t="s">
        <v>8282</v>
      </c>
      <c r="P2405">
        <f t="shared" si="112"/>
        <v>2016</v>
      </c>
      <c r="Q2405" s="11">
        <f t="shared" si="113"/>
        <v>42399.882615740738</v>
      </c>
    </row>
    <row r="2406" spans="1:17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s="8">
        <f t="shared" si="111"/>
        <v>-15000</v>
      </c>
      <c r="G2406" t="s">
        <v>8220</v>
      </c>
      <c r="H2406" t="s">
        <v>8223</v>
      </c>
      <c r="I2406" t="s">
        <v>8245</v>
      </c>
      <c r="J2406">
        <v>1451782607</v>
      </c>
      <c r="K2406">
        <v>1449190607</v>
      </c>
      <c r="L2406" t="b">
        <v>0</v>
      </c>
      <c r="M2406">
        <v>0</v>
      </c>
      <c r="N2406" t="b">
        <v>0</v>
      </c>
      <c r="O2406" t="s">
        <v>8282</v>
      </c>
      <c r="P2406">
        <f t="shared" si="112"/>
        <v>2015</v>
      </c>
      <c r="Q2406" s="11">
        <f t="shared" si="113"/>
        <v>42342.03943287037</v>
      </c>
    </row>
    <row r="2407" spans="1:17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s="8">
        <f t="shared" si="111"/>
        <v>-3874</v>
      </c>
      <c r="G2407" t="s">
        <v>8220</v>
      </c>
      <c r="H2407" t="s">
        <v>8223</v>
      </c>
      <c r="I2407" t="s">
        <v>8245</v>
      </c>
      <c r="J2407">
        <v>1472911375</v>
      </c>
      <c r="K2407">
        <v>1471096975</v>
      </c>
      <c r="L2407" t="b">
        <v>0</v>
      </c>
      <c r="M2407">
        <v>20</v>
      </c>
      <c r="N2407" t="b">
        <v>0</v>
      </c>
      <c r="O2407" t="s">
        <v>8282</v>
      </c>
      <c r="P2407">
        <f t="shared" si="112"/>
        <v>2016</v>
      </c>
      <c r="Q2407" s="11">
        <f t="shared" si="113"/>
        <v>42595.585358796292</v>
      </c>
    </row>
    <row r="2408" spans="1:17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s="8">
        <f t="shared" si="111"/>
        <v>-1905</v>
      </c>
      <c r="G2408" t="s">
        <v>8220</v>
      </c>
      <c r="H2408" t="s">
        <v>8223</v>
      </c>
      <c r="I2408" t="s">
        <v>8245</v>
      </c>
      <c r="J2408">
        <v>1421635190</v>
      </c>
      <c r="K2408">
        <v>1418179190</v>
      </c>
      <c r="L2408" t="b">
        <v>0</v>
      </c>
      <c r="M2408">
        <v>16</v>
      </c>
      <c r="N2408" t="b">
        <v>0</v>
      </c>
      <c r="O2408" t="s">
        <v>8282</v>
      </c>
      <c r="P2408">
        <f t="shared" si="112"/>
        <v>2014</v>
      </c>
      <c r="Q2408" s="11">
        <f t="shared" si="113"/>
        <v>41983.110995370371</v>
      </c>
    </row>
    <row r="2409" spans="1:17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s="8">
        <f t="shared" si="111"/>
        <v>-16443</v>
      </c>
      <c r="G2409" t="s">
        <v>8220</v>
      </c>
      <c r="H2409" t="s">
        <v>8223</v>
      </c>
      <c r="I2409" t="s">
        <v>8245</v>
      </c>
      <c r="J2409">
        <v>1428732000</v>
      </c>
      <c r="K2409">
        <v>1426772928</v>
      </c>
      <c r="L2409" t="b">
        <v>0</v>
      </c>
      <c r="M2409">
        <v>33</v>
      </c>
      <c r="N2409" t="b">
        <v>0</v>
      </c>
      <c r="O2409" t="s">
        <v>8282</v>
      </c>
      <c r="P2409">
        <f t="shared" si="112"/>
        <v>2015</v>
      </c>
      <c r="Q2409" s="11">
        <f t="shared" si="113"/>
        <v>42082.575555555552</v>
      </c>
    </row>
    <row r="2410" spans="1:17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s="8">
        <f t="shared" si="111"/>
        <v>-14970</v>
      </c>
      <c r="G2410" t="s">
        <v>8220</v>
      </c>
      <c r="H2410" t="s">
        <v>8223</v>
      </c>
      <c r="I2410" t="s">
        <v>8245</v>
      </c>
      <c r="J2410">
        <v>1415247757</v>
      </c>
      <c r="K2410">
        <v>1412652157</v>
      </c>
      <c r="L2410" t="b">
        <v>0</v>
      </c>
      <c r="M2410">
        <v>2</v>
      </c>
      <c r="N2410" t="b">
        <v>0</v>
      </c>
      <c r="O2410" t="s">
        <v>8282</v>
      </c>
      <c r="P2410">
        <f t="shared" si="112"/>
        <v>2014</v>
      </c>
      <c r="Q2410" s="11">
        <f t="shared" si="113"/>
        <v>41919.140706018516</v>
      </c>
    </row>
    <row r="2411" spans="1:17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s="8">
        <f t="shared" si="111"/>
        <v>-24540</v>
      </c>
      <c r="G2411" t="s">
        <v>8220</v>
      </c>
      <c r="H2411" t="s">
        <v>8223</v>
      </c>
      <c r="I2411" t="s">
        <v>8245</v>
      </c>
      <c r="J2411">
        <v>1439931675</v>
      </c>
      <c r="K2411">
        <v>1437339675</v>
      </c>
      <c r="L2411" t="b">
        <v>0</v>
      </c>
      <c r="M2411">
        <v>6</v>
      </c>
      <c r="N2411" t="b">
        <v>0</v>
      </c>
      <c r="O2411" t="s">
        <v>8282</v>
      </c>
      <c r="P2411">
        <f t="shared" si="112"/>
        <v>2015</v>
      </c>
      <c r="Q2411" s="11">
        <f t="shared" si="113"/>
        <v>42204.875868055555</v>
      </c>
    </row>
    <row r="2412" spans="1:17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s="8">
        <f t="shared" si="111"/>
        <v>-15000</v>
      </c>
      <c r="G2412" t="s">
        <v>8220</v>
      </c>
      <c r="H2412" t="s">
        <v>8225</v>
      </c>
      <c r="I2412" t="s">
        <v>8247</v>
      </c>
      <c r="J2412">
        <v>1441619275</v>
      </c>
      <c r="K2412">
        <v>1439027275</v>
      </c>
      <c r="L2412" t="b">
        <v>0</v>
      </c>
      <c r="M2412">
        <v>0</v>
      </c>
      <c r="N2412" t="b">
        <v>0</v>
      </c>
      <c r="O2412" t="s">
        <v>8282</v>
      </c>
      <c r="P2412">
        <f t="shared" si="112"/>
        <v>2015</v>
      </c>
      <c r="Q2412" s="11">
        <f t="shared" si="113"/>
        <v>42224.408275462964</v>
      </c>
    </row>
    <row r="2413" spans="1:17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s="8">
        <f t="shared" si="111"/>
        <v>-24849</v>
      </c>
      <c r="G2413" t="s">
        <v>8220</v>
      </c>
      <c r="H2413" t="s">
        <v>8223</v>
      </c>
      <c r="I2413" t="s">
        <v>8245</v>
      </c>
      <c r="J2413">
        <v>1440524082</v>
      </c>
      <c r="K2413">
        <v>1437932082</v>
      </c>
      <c r="L2413" t="b">
        <v>0</v>
      </c>
      <c r="M2413">
        <v>3</v>
      </c>
      <c r="N2413" t="b">
        <v>0</v>
      </c>
      <c r="O2413" t="s">
        <v>8282</v>
      </c>
      <c r="P2413">
        <f t="shared" si="112"/>
        <v>2015</v>
      </c>
      <c r="Q2413" s="11">
        <f t="shared" si="113"/>
        <v>42211.732430555552</v>
      </c>
    </row>
    <row r="2414" spans="1:17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s="8">
        <f t="shared" si="111"/>
        <v>-8000</v>
      </c>
      <c r="G2414" t="s">
        <v>8220</v>
      </c>
      <c r="H2414" t="s">
        <v>8229</v>
      </c>
      <c r="I2414" t="s">
        <v>8248</v>
      </c>
      <c r="J2414">
        <v>1480185673</v>
      </c>
      <c r="K2414">
        <v>1476294073</v>
      </c>
      <c r="L2414" t="b">
        <v>0</v>
      </c>
      <c r="M2414">
        <v>0</v>
      </c>
      <c r="N2414" t="b">
        <v>0</v>
      </c>
      <c r="O2414" t="s">
        <v>8282</v>
      </c>
      <c r="P2414">
        <f t="shared" si="112"/>
        <v>2016</v>
      </c>
      <c r="Q2414" s="11">
        <f t="shared" si="113"/>
        <v>42655.736956018518</v>
      </c>
    </row>
    <row r="2415" spans="1:17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s="8">
        <f t="shared" si="111"/>
        <v>-2975</v>
      </c>
      <c r="G2415" t="s">
        <v>8220</v>
      </c>
      <c r="H2415" t="s">
        <v>8223</v>
      </c>
      <c r="I2415" t="s">
        <v>8245</v>
      </c>
      <c r="J2415">
        <v>1401579000</v>
      </c>
      <c r="K2415">
        <v>1398911882</v>
      </c>
      <c r="L2415" t="b">
        <v>0</v>
      </c>
      <c r="M2415">
        <v>3</v>
      </c>
      <c r="N2415" t="b">
        <v>0</v>
      </c>
      <c r="O2415" t="s">
        <v>8282</v>
      </c>
      <c r="P2415">
        <f t="shared" si="112"/>
        <v>2014</v>
      </c>
      <c r="Q2415" s="11">
        <f t="shared" si="113"/>
        <v>41760.10974537037</v>
      </c>
    </row>
    <row r="2416" spans="1:17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s="8">
        <f t="shared" si="111"/>
        <v>-14540</v>
      </c>
      <c r="G2416" t="s">
        <v>8220</v>
      </c>
      <c r="H2416" t="s">
        <v>8223</v>
      </c>
      <c r="I2416" t="s">
        <v>8245</v>
      </c>
      <c r="J2416">
        <v>1440215940</v>
      </c>
      <c r="K2416">
        <v>1436805660</v>
      </c>
      <c r="L2416" t="b">
        <v>0</v>
      </c>
      <c r="M2416">
        <v>13</v>
      </c>
      <c r="N2416" t="b">
        <v>0</v>
      </c>
      <c r="O2416" t="s">
        <v>8282</v>
      </c>
      <c r="P2416">
        <f t="shared" si="112"/>
        <v>2015</v>
      </c>
      <c r="Q2416" s="11">
        <f t="shared" si="113"/>
        <v>42198.695138888885</v>
      </c>
    </row>
    <row r="2417" spans="1:17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s="8">
        <f t="shared" si="111"/>
        <v>-59665</v>
      </c>
      <c r="G2417" t="s">
        <v>8220</v>
      </c>
      <c r="H2417" t="s">
        <v>8223</v>
      </c>
      <c r="I2417" t="s">
        <v>8245</v>
      </c>
      <c r="J2417">
        <v>1468615346</v>
      </c>
      <c r="K2417">
        <v>1466023346</v>
      </c>
      <c r="L2417" t="b">
        <v>0</v>
      </c>
      <c r="M2417">
        <v>6</v>
      </c>
      <c r="N2417" t="b">
        <v>0</v>
      </c>
      <c r="O2417" t="s">
        <v>8282</v>
      </c>
      <c r="P2417">
        <f t="shared" si="112"/>
        <v>2016</v>
      </c>
      <c r="Q2417" s="11">
        <f t="shared" si="113"/>
        <v>42536.862800925926</v>
      </c>
    </row>
    <row r="2418" spans="1:17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s="8">
        <f t="shared" si="111"/>
        <v>-19995</v>
      </c>
      <c r="G2418" t="s">
        <v>8220</v>
      </c>
      <c r="H2418" t="s">
        <v>8223</v>
      </c>
      <c r="I2418" t="s">
        <v>8245</v>
      </c>
      <c r="J2418">
        <v>1426345200</v>
      </c>
      <c r="K2418">
        <v>1421343743</v>
      </c>
      <c r="L2418" t="b">
        <v>0</v>
      </c>
      <c r="M2418">
        <v>1</v>
      </c>
      <c r="N2418" t="b">
        <v>0</v>
      </c>
      <c r="O2418" t="s">
        <v>8282</v>
      </c>
      <c r="P2418">
        <f t="shared" si="112"/>
        <v>2015</v>
      </c>
      <c r="Q2418" s="11">
        <f t="shared" si="113"/>
        <v>42019.737766203703</v>
      </c>
    </row>
    <row r="2419" spans="1:17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s="8">
        <f t="shared" si="111"/>
        <v>-1000</v>
      </c>
      <c r="G2419" t="s">
        <v>8220</v>
      </c>
      <c r="H2419" t="s">
        <v>8223</v>
      </c>
      <c r="I2419" t="s">
        <v>8245</v>
      </c>
      <c r="J2419">
        <v>1407705187</v>
      </c>
      <c r="K2419">
        <v>1405113187</v>
      </c>
      <c r="L2419" t="b">
        <v>0</v>
      </c>
      <c r="M2419">
        <v>0</v>
      </c>
      <c r="N2419" t="b">
        <v>0</v>
      </c>
      <c r="O2419" t="s">
        <v>8282</v>
      </c>
      <c r="P2419">
        <f t="shared" si="112"/>
        <v>2014</v>
      </c>
      <c r="Q2419" s="11">
        <f t="shared" si="113"/>
        <v>41831.884108796294</v>
      </c>
    </row>
    <row r="2420" spans="1:17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s="8">
        <f t="shared" si="111"/>
        <v>-24995</v>
      </c>
      <c r="G2420" t="s">
        <v>8220</v>
      </c>
      <c r="H2420" t="s">
        <v>8223</v>
      </c>
      <c r="I2420" t="s">
        <v>8245</v>
      </c>
      <c r="J2420">
        <v>1427225644</v>
      </c>
      <c r="K2420">
        <v>1422045244</v>
      </c>
      <c r="L2420" t="b">
        <v>0</v>
      </c>
      <c r="M2420">
        <v>5</v>
      </c>
      <c r="N2420" t="b">
        <v>0</v>
      </c>
      <c r="O2420" t="s">
        <v>8282</v>
      </c>
      <c r="P2420">
        <f t="shared" si="112"/>
        <v>2015</v>
      </c>
      <c r="Q2420" s="11">
        <f t="shared" si="113"/>
        <v>42027.856990740736</v>
      </c>
    </row>
    <row r="2421" spans="1:17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s="8">
        <f t="shared" si="111"/>
        <v>-3000</v>
      </c>
      <c r="G2421" t="s">
        <v>8220</v>
      </c>
      <c r="H2421" t="s">
        <v>8223</v>
      </c>
      <c r="I2421" t="s">
        <v>8245</v>
      </c>
      <c r="J2421">
        <v>1424281389</v>
      </c>
      <c r="K2421">
        <v>1419097389</v>
      </c>
      <c r="L2421" t="b">
        <v>0</v>
      </c>
      <c r="M2421">
        <v>0</v>
      </c>
      <c r="N2421" t="b">
        <v>0</v>
      </c>
      <c r="O2421" t="s">
        <v>8282</v>
      </c>
      <c r="P2421">
        <f t="shared" si="112"/>
        <v>2014</v>
      </c>
      <c r="Q2421" s="11">
        <f t="shared" si="113"/>
        <v>41993.738298611104</v>
      </c>
    </row>
    <row r="2422" spans="1:17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s="8">
        <f t="shared" si="111"/>
        <v>-14369</v>
      </c>
      <c r="G2422" t="s">
        <v>8220</v>
      </c>
      <c r="H2422" t="s">
        <v>8223</v>
      </c>
      <c r="I2422" t="s">
        <v>8245</v>
      </c>
      <c r="J2422">
        <v>1415583695</v>
      </c>
      <c r="K2422">
        <v>1410396095</v>
      </c>
      <c r="L2422" t="b">
        <v>0</v>
      </c>
      <c r="M2422">
        <v>36</v>
      </c>
      <c r="N2422" t="b">
        <v>0</v>
      </c>
      <c r="O2422" t="s">
        <v>8282</v>
      </c>
      <c r="P2422">
        <f t="shared" si="112"/>
        <v>2014</v>
      </c>
      <c r="Q2422" s="11">
        <f t="shared" si="113"/>
        <v>41893.028877314813</v>
      </c>
    </row>
    <row r="2423" spans="1:17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s="8">
        <f t="shared" si="111"/>
        <v>-5999</v>
      </c>
      <c r="G2423" t="s">
        <v>8220</v>
      </c>
      <c r="H2423" t="s">
        <v>8223</v>
      </c>
      <c r="I2423" t="s">
        <v>8245</v>
      </c>
      <c r="J2423">
        <v>1424536196</v>
      </c>
      <c r="K2423">
        <v>1421944196</v>
      </c>
      <c r="L2423" t="b">
        <v>0</v>
      </c>
      <c r="M2423">
        <v>1</v>
      </c>
      <c r="N2423" t="b">
        <v>0</v>
      </c>
      <c r="O2423" t="s">
        <v>8282</v>
      </c>
      <c r="P2423">
        <f t="shared" si="112"/>
        <v>2015</v>
      </c>
      <c r="Q2423" s="11">
        <f t="shared" si="113"/>
        <v>42026.687453703707</v>
      </c>
    </row>
    <row r="2424" spans="1:17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s="8">
        <f t="shared" si="111"/>
        <v>-499</v>
      </c>
      <c r="G2424" t="s">
        <v>8220</v>
      </c>
      <c r="H2424" t="s">
        <v>8223</v>
      </c>
      <c r="I2424" t="s">
        <v>8245</v>
      </c>
      <c r="J2424">
        <v>1426091036</v>
      </c>
      <c r="K2424">
        <v>1423502636</v>
      </c>
      <c r="L2424" t="b">
        <v>0</v>
      </c>
      <c r="M2424">
        <v>1</v>
      </c>
      <c r="N2424" t="b">
        <v>0</v>
      </c>
      <c r="O2424" t="s">
        <v>8282</v>
      </c>
      <c r="P2424">
        <f t="shared" si="112"/>
        <v>2015</v>
      </c>
      <c r="Q2424" s="11">
        <f t="shared" si="113"/>
        <v>42044.724953703699</v>
      </c>
    </row>
    <row r="2425" spans="1:17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s="8">
        <f t="shared" si="111"/>
        <v>-59992</v>
      </c>
      <c r="G2425" t="s">
        <v>8220</v>
      </c>
      <c r="H2425" t="s">
        <v>8223</v>
      </c>
      <c r="I2425" t="s">
        <v>8245</v>
      </c>
      <c r="J2425">
        <v>1420044890</v>
      </c>
      <c r="K2425">
        <v>1417452890</v>
      </c>
      <c r="L2425" t="b">
        <v>0</v>
      </c>
      <c r="M2425">
        <v>1</v>
      </c>
      <c r="N2425" t="b">
        <v>0</v>
      </c>
      <c r="O2425" t="s">
        <v>8282</v>
      </c>
      <c r="P2425">
        <f t="shared" si="112"/>
        <v>2014</v>
      </c>
      <c r="Q2425" s="11">
        <f t="shared" si="113"/>
        <v>41974.704745370371</v>
      </c>
    </row>
    <row r="2426" spans="1:17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s="8">
        <f t="shared" si="111"/>
        <v>-24690</v>
      </c>
      <c r="G2426" t="s">
        <v>8220</v>
      </c>
      <c r="H2426" t="s">
        <v>8223</v>
      </c>
      <c r="I2426" t="s">
        <v>8245</v>
      </c>
      <c r="J2426">
        <v>1414445108</v>
      </c>
      <c r="K2426">
        <v>1411853108</v>
      </c>
      <c r="L2426" t="b">
        <v>0</v>
      </c>
      <c r="M2426">
        <v>9</v>
      </c>
      <c r="N2426" t="b">
        <v>0</v>
      </c>
      <c r="O2426" t="s">
        <v>8282</v>
      </c>
      <c r="P2426">
        <f t="shared" si="112"/>
        <v>2014</v>
      </c>
      <c r="Q2426" s="11">
        <f t="shared" si="113"/>
        <v>41909.892453703702</v>
      </c>
    </row>
    <row r="2427" spans="1:17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s="8">
        <f t="shared" si="111"/>
        <v>-3499</v>
      </c>
      <c r="G2427" t="s">
        <v>8220</v>
      </c>
      <c r="H2427" t="s">
        <v>8223</v>
      </c>
      <c r="I2427" t="s">
        <v>8245</v>
      </c>
      <c r="J2427">
        <v>1464386640</v>
      </c>
      <c r="K2427">
        <v>1463090149</v>
      </c>
      <c r="L2427" t="b">
        <v>0</v>
      </c>
      <c r="M2427">
        <v>1</v>
      </c>
      <c r="N2427" t="b">
        <v>0</v>
      </c>
      <c r="O2427" t="s">
        <v>8282</v>
      </c>
      <c r="P2427">
        <f t="shared" si="112"/>
        <v>2016</v>
      </c>
      <c r="Q2427" s="11">
        <f t="shared" si="113"/>
        <v>42502.913761574076</v>
      </c>
    </row>
    <row r="2428" spans="1:17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s="8">
        <f t="shared" si="111"/>
        <v>-20000</v>
      </c>
      <c r="G2428" t="s">
        <v>8220</v>
      </c>
      <c r="H2428" t="s">
        <v>8223</v>
      </c>
      <c r="I2428" t="s">
        <v>8245</v>
      </c>
      <c r="J2428">
        <v>1439006692</v>
      </c>
      <c r="K2428">
        <v>1433822692</v>
      </c>
      <c r="L2428" t="b">
        <v>0</v>
      </c>
      <c r="M2428">
        <v>0</v>
      </c>
      <c r="N2428" t="b">
        <v>0</v>
      </c>
      <c r="O2428" t="s">
        <v>8282</v>
      </c>
      <c r="P2428">
        <f t="shared" si="112"/>
        <v>2015</v>
      </c>
      <c r="Q2428" s="11">
        <f t="shared" si="113"/>
        <v>42164.170046296291</v>
      </c>
    </row>
    <row r="2429" spans="1:17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s="8">
        <f t="shared" si="111"/>
        <v>-49999</v>
      </c>
      <c r="G2429" t="s">
        <v>8220</v>
      </c>
      <c r="H2429" t="s">
        <v>8223</v>
      </c>
      <c r="I2429" t="s">
        <v>8245</v>
      </c>
      <c r="J2429">
        <v>1458715133</v>
      </c>
      <c r="K2429">
        <v>1455262733</v>
      </c>
      <c r="L2429" t="b">
        <v>0</v>
      </c>
      <c r="M2429">
        <v>1</v>
      </c>
      <c r="N2429" t="b">
        <v>0</v>
      </c>
      <c r="O2429" t="s">
        <v>8282</v>
      </c>
      <c r="P2429">
        <f t="shared" si="112"/>
        <v>2016</v>
      </c>
      <c r="Q2429" s="11">
        <f t="shared" si="113"/>
        <v>42412.318668981476</v>
      </c>
    </row>
    <row r="2430" spans="1:17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s="8">
        <f t="shared" si="111"/>
        <v>-34999</v>
      </c>
      <c r="G2430" t="s">
        <v>8220</v>
      </c>
      <c r="H2430" t="s">
        <v>8223</v>
      </c>
      <c r="I2430" t="s">
        <v>8245</v>
      </c>
      <c r="J2430">
        <v>1426182551</v>
      </c>
      <c r="K2430">
        <v>1423594151</v>
      </c>
      <c r="L2430" t="b">
        <v>0</v>
      </c>
      <c r="M2430">
        <v>1</v>
      </c>
      <c r="N2430" t="b">
        <v>0</v>
      </c>
      <c r="O2430" t="s">
        <v>8282</v>
      </c>
      <c r="P2430">
        <f t="shared" si="112"/>
        <v>2015</v>
      </c>
      <c r="Q2430" s="11">
        <f t="shared" si="113"/>
        <v>42045.784155092595</v>
      </c>
    </row>
    <row r="2431" spans="1:17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s="8">
        <f t="shared" si="111"/>
        <v>-137995</v>
      </c>
      <c r="G2431" t="s">
        <v>8220</v>
      </c>
      <c r="H2431" t="s">
        <v>8233</v>
      </c>
      <c r="I2431" t="s">
        <v>8253</v>
      </c>
      <c r="J2431">
        <v>1486313040</v>
      </c>
      <c r="K2431">
        <v>1483131966</v>
      </c>
      <c r="L2431" t="b">
        <v>0</v>
      </c>
      <c r="M2431">
        <v>4</v>
      </c>
      <c r="N2431" t="b">
        <v>0</v>
      </c>
      <c r="O2431" t="s">
        <v>8282</v>
      </c>
      <c r="P2431">
        <f t="shared" si="112"/>
        <v>2016</v>
      </c>
      <c r="Q2431" s="11">
        <f t="shared" si="113"/>
        <v>42734.879236111112</v>
      </c>
    </row>
    <row r="2432" spans="1:17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s="8">
        <f t="shared" si="111"/>
        <v>-2979</v>
      </c>
      <c r="G2432" t="s">
        <v>8220</v>
      </c>
      <c r="H2432" t="s">
        <v>8223</v>
      </c>
      <c r="I2432" t="s">
        <v>8245</v>
      </c>
      <c r="J2432">
        <v>1455246504</v>
      </c>
      <c r="K2432">
        <v>1452654504</v>
      </c>
      <c r="L2432" t="b">
        <v>0</v>
      </c>
      <c r="M2432">
        <v>2</v>
      </c>
      <c r="N2432" t="b">
        <v>0</v>
      </c>
      <c r="O2432" t="s">
        <v>8282</v>
      </c>
      <c r="P2432">
        <f t="shared" si="112"/>
        <v>2016</v>
      </c>
      <c r="Q2432" s="11">
        <f t="shared" si="113"/>
        <v>42382.130833333329</v>
      </c>
    </row>
    <row r="2433" spans="1:17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s="8">
        <f t="shared" si="111"/>
        <v>-99998</v>
      </c>
      <c r="G2433" t="s">
        <v>8220</v>
      </c>
      <c r="H2433" t="s">
        <v>8223</v>
      </c>
      <c r="I2433" t="s">
        <v>8245</v>
      </c>
      <c r="J2433">
        <v>1467080613</v>
      </c>
      <c r="K2433">
        <v>1461896613</v>
      </c>
      <c r="L2433" t="b">
        <v>0</v>
      </c>
      <c r="M2433">
        <v>2</v>
      </c>
      <c r="N2433" t="b">
        <v>0</v>
      </c>
      <c r="O2433" t="s">
        <v>8282</v>
      </c>
      <c r="P2433">
        <f t="shared" si="112"/>
        <v>2016</v>
      </c>
      <c r="Q2433" s="11">
        <f t="shared" si="113"/>
        <v>42489.099687499998</v>
      </c>
    </row>
    <row r="2434" spans="1:17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s="8">
        <f t="shared" si="111"/>
        <v>-13998</v>
      </c>
      <c r="G2434" t="s">
        <v>8220</v>
      </c>
      <c r="H2434" t="s">
        <v>8223</v>
      </c>
      <c r="I2434" t="s">
        <v>8245</v>
      </c>
      <c r="J2434">
        <v>1425791697</v>
      </c>
      <c r="K2434">
        <v>1423199697</v>
      </c>
      <c r="L2434" t="b">
        <v>0</v>
      </c>
      <c r="M2434">
        <v>2</v>
      </c>
      <c r="N2434" t="b">
        <v>0</v>
      </c>
      <c r="O2434" t="s">
        <v>8282</v>
      </c>
      <c r="P2434">
        <f t="shared" si="112"/>
        <v>2015</v>
      </c>
      <c r="Q2434" s="11">
        <f t="shared" si="113"/>
        <v>42041.218715277777</v>
      </c>
    </row>
    <row r="2435" spans="1:17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s="8">
        <f t="shared" ref="F2435:F2498" si="114">E2435-D2435</f>
        <v>-10000</v>
      </c>
      <c r="G2435" t="s">
        <v>8220</v>
      </c>
      <c r="H2435" t="s">
        <v>8223</v>
      </c>
      <c r="I2435" t="s">
        <v>8245</v>
      </c>
      <c r="J2435">
        <v>1456608943</v>
      </c>
      <c r="K2435">
        <v>1454016943</v>
      </c>
      <c r="L2435" t="b">
        <v>0</v>
      </c>
      <c r="M2435">
        <v>0</v>
      </c>
      <c r="N2435" t="b">
        <v>0</v>
      </c>
      <c r="O2435" t="s">
        <v>8282</v>
      </c>
      <c r="P2435">
        <f t="shared" ref="P2435:P2498" si="115">YEAR(Q2435)</f>
        <v>2016</v>
      </c>
      <c r="Q2435" s="11">
        <f t="shared" ref="Q2435:Q2498" si="116">(((K2435/60)/60)/24)+DATE(1970,1,1)</f>
        <v>42397.89980324074</v>
      </c>
    </row>
    <row r="2436" spans="1:17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s="8">
        <f t="shared" si="114"/>
        <v>-19974</v>
      </c>
      <c r="G2436" t="s">
        <v>8220</v>
      </c>
      <c r="H2436" t="s">
        <v>8223</v>
      </c>
      <c r="I2436" t="s">
        <v>8245</v>
      </c>
      <c r="J2436">
        <v>1438662474</v>
      </c>
      <c r="K2436">
        <v>1435206474</v>
      </c>
      <c r="L2436" t="b">
        <v>0</v>
      </c>
      <c r="M2436">
        <v>2</v>
      </c>
      <c r="N2436" t="b">
        <v>0</v>
      </c>
      <c r="O2436" t="s">
        <v>8282</v>
      </c>
      <c r="P2436">
        <f t="shared" si="115"/>
        <v>2015</v>
      </c>
      <c r="Q2436" s="11">
        <f t="shared" si="116"/>
        <v>42180.18604166666</v>
      </c>
    </row>
    <row r="2437" spans="1:17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s="8">
        <f t="shared" si="114"/>
        <v>-248776</v>
      </c>
      <c r="G2437" t="s">
        <v>8220</v>
      </c>
      <c r="H2437" t="s">
        <v>8234</v>
      </c>
      <c r="I2437" t="s">
        <v>8254</v>
      </c>
      <c r="J2437">
        <v>1444027186</v>
      </c>
      <c r="K2437">
        <v>1441435186</v>
      </c>
      <c r="L2437" t="b">
        <v>0</v>
      </c>
      <c r="M2437">
        <v>4</v>
      </c>
      <c r="N2437" t="b">
        <v>0</v>
      </c>
      <c r="O2437" t="s">
        <v>8282</v>
      </c>
      <c r="P2437">
        <f t="shared" si="115"/>
        <v>2015</v>
      </c>
      <c r="Q2437" s="11">
        <f t="shared" si="116"/>
        <v>42252.277615740735</v>
      </c>
    </row>
    <row r="2438" spans="1:17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s="8">
        <f t="shared" si="114"/>
        <v>-116955</v>
      </c>
      <c r="G2438" t="s">
        <v>8220</v>
      </c>
      <c r="H2438" t="s">
        <v>8228</v>
      </c>
      <c r="I2438" t="s">
        <v>8250</v>
      </c>
      <c r="J2438">
        <v>1454078770</v>
      </c>
      <c r="K2438">
        <v>1448894770</v>
      </c>
      <c r="L2438" t="b">
        <v>0</v>
      </c>
      <c r="M2438">
        <v>2</v>
      </c>
      <c r="N2438" t="b">
        <v>0</v>
      </c>
      <c r="O2438" t="s">
        <v>8282</v>
      </c>
      <c r="P2438">
        <f t="shared" si="115"/>
        <v>2015</v>
      </c>
      <c r="Q2438" s="11">
        <f t="shared" si="116"/>
        <v>42338.615393518514</v>
      </c>
    </row>
    <row r="2439" spans="1:17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s="8">
        <f t="shared" si="114"/>
        <v>-8000</v>
      </c>
      <c r="G2439" t="s">
        <v>8220</v>
      </c>
      <c r="H2439" t="s">
        <v>8223</v>
      </c>
      <c r="I2439" t="s">
        <v>8245</v>
      </c>
      <c r="J2439">
        <v>1426615200</v>
      </c>
      <c r="K2439">
        <v>1422400188</v>
      </c>
      <c r="L2439" t="b">
        <v>0</v>
      </c>
      <c r="M2439">
        <v>0</v>
      </c>
      <c r="N2439" t="b">
        <v>0</v>
      </c>
      <c r="O2439" t="s">
        <v>8282</v>
      </c>
      <c r="P2439">
        <f t="shared" si="115"/>
        <v>2015</v>
      </c>
      <c r="Q2439" s="11">
        <f t="shared" si="116"/>
        <v>42031.965138888889</v>
      </c>
    </row>
    <row r="2440" spans="1:17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s="8">
        <f t="shared" si="114"/>
        <v>-14950</v>
      </c>
      <c r="G2440" t="s">
        <v>8220</v>
      </c>
      <c r="H2440" t="s">
        <v>8223</v>
      </c>
      <c r="I2440" t="s">
        <v>8245</v>
      </c>
      <c r="J2440">
        <v>1449529062</v>
      </c>
      <c r="K2440">
        <v>1444341462</v>
      </c>
      <c r="L2440" t="b">
        <v>0</v>
      </c>
      <c r="M2440">
        <v>1</v>
      </c>
      <c r="N2440" t="b">
        <v>0</v>
      </c>
      <c r="O2440" t="s">
        <v>8282</v>
      </c>
      <c r="P2440">
        <f t="shared" si="115"/>
        <v>2015</v>
      </c>
      <c r="Q2440" s="11">
        <f t="shared" si="116"/>
        <v>42285.91506944444</v>
      </c>
    </row>
    <row r="2441" spans="1:17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s="8">
        <f t="shared" si="114"/>
        <v>-10000</v>
      </c>
      <c r="G2441" t="s">
        <v>8220</v>
      </c>
      <c r="H2441" t="s">
        <v>8223</v>
      </c>
      <c r="I2441" t="s">
        <v>8245</v>
      </c>
      <c r="J2441">
        <v>1445197129</v>
      </c>
      <c r="K2441">
        <v>1442605129</v>
      </c>
      <c r="L2441" t="b">
        <v>0</v>
      </c>
      <c r="M2441">
        <v>0</v>
      </c>
      <c r="N2441" t="b">
        <v>0</v>
      </c>
      <c r="O2441" t="s">
        <v>8282</v>
      </c>
      <c r="P2441">
        <f t="shared" si="115"/>
        <v>2015</v>
      </c>
      <c r="Q2441" s="11">
        <f t="shared" si="116"/>
        <v>42265.818622685183</v>
      </c>
    </row>
    <row r="2442" spans="1:17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s="8">
        <f t="shared" si="114"/>
        <v>-4990</v>
      </c>
      <c r="G2442" t="s">
        <v>8220</v>
      </c>
      <c r="H2442" t="s">
        <v>8241</v>
      </c>
      <c r="I2442" t="s">
        <v>8248</v>
      </c>
      <c r="J2442">
        <v>1455399313</v>
      </c>
      <c r="K2442">
        <v>1452807313</v>
      </c>
      <c r="L2442" t="b">
        <v>0</v>
      </c>
      <c r="M2442">
        <v>2</v>
      </c>
      <c r="N2442" t="b">
        <v>0</v>
      </c>
      <c r="O2442" t="s">
        <v>8282</v>
      </c>
      <c r="P2442">
        <f t="shared" si="115"/>
        <v>2016</v>
      </c>
      <c r="Q2442" s="11">
        <f t="shared" si="116"/>
        <v>42383.899456018517</v>
      </c>
    </row>
    <row r="2443" spans="1:17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s="8">
        <f t="shared" si="114"/>
        <v>591</v>
      </c>
      <c r="G2443" t="s">
        <v>8218</v>
      </c>
      <c r="H2443" t="s">
        <v>8223</v>
      </c>
      <c r="I2443" t="s">
        <v>8245</v>
      </c>
      <c r="J2443">
        <v>1437627540</v>
      </c>
      <c r="K2443">
        <v>1435806054</v>
      </c>
      <c r="L2443" t="b">
        <v>0</v>
      </c>
      <c r="M2443">
        <v>109</v>
      </c>
      <c r="N2443" t="b">
        <v>1</v>
      </c>
      <c r="O2443" t="s">
        <v>8296</v>
      </c>
      <c r="P2443">
        <f t="shared" si="115"/>
        <v>2015</v>
      </c>
      <c r="Q2443" s="11">
        <f t="shared" si="116"/>
        <v>42187.125625000001</v>
      </c>
    </row>
    <row r="2444" spans="1:17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s="8">
        <f t="shared" si="114"/>
        <v>6226</v>
      </c>
      <c r="G2444" t="s">
        <v>8218</v>
      </c>
      <c r="H2444" t="s">
        <v>8223</v>
      </c>
      <c r="I2444" t="s">
        <v>8245</v>
      </c>
      <c r="J2444">
        <v>1426777228</v>
      </c>
      <c r="K2444">
        <v>1424188828</v>
      </c>
      <c r="L2444" t="b">
        <v>0</v>
      </c>
      <c r="M2444">
        <v>372</v>
      </c>
      <c r="N2444" t="b">
        <v>1</v>
      </c>
      <c r="O2444" t="s">
        <v>8296</v>
      </c>
      <c r="P2444">
        <f t="shared" si="115"/>
        <v>2015</v>
      </c>
      <c r="Q2444" s="11">
        <f t="shared" si="116"/>
        <v>42052.666990740734</v>
      </c>
    </row>
    <row r="2445" spans="1:17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s="8">
        <f t="shared" si="114"/>
        <v>20502.989999999998</v>
      </c>
      <c r="G2445" t="s">
        <v>8218</v>
      </c>
      <c r="H2445" t="s">
        <v>8223</v>
      </c>
      <c r="I2445" t="s">
        <v>8245</v>
      </c>
      <c r="J2445">
        <v>1408114822</v>
      </c>
      <c r="K2445">
        <v>1405522822</v>
      </c>
      <c r="L2445" t="b">
        <v>0</v>
      </c>
      <c r="M2445">
        <v>311</v>
      </c>
      <c r="N2445" t="b">
        <v>1</v>
      </c>
      <c r="O2445" t="s">
        <v>8296</v>
      </c>
      <c r="P2445">
        <f t="shared" si="115"/>
        <v>2014</v>
      </c>
      <c r="Q2445" s="11">
        <f t="shared" si="116"/>
        <v>41836.625254629631</v>
      </c>
    </row>
    <row r="2446" spans="1:17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s="8">
        <f t="shared" si="114"/>
        <v>258</v>
      </c>
      <c r="G2446" t="s">
        <v>8218</v>
      </c>
      <c r="H2446" t="s">
        <v>8223</v>
      </c>
      <c r="I2446" t="s">
        <v>8245</v>
      </c>
      <c r="J2446">
        <v>1464199591</v>
      </c>
      <c r="K2446">
        <v>1461607591</v>
      </c>
      <c r="L2446" t="b">
        <v>0</v>
      </c>
      <c r="M2446">
        <v>61</v>
      </c>
      <c r="N2446" t="b">
        <v>1</v>
      </c>
      <c r="O2446" t="s">
        <v>8296</v>
      </c>
      <c r="P2446">
        <f t="shared" si="115"/>
        <v>2016</v>
      </c>
      <c r="Q2446" s="11">
        <f t="shared" si="116"/>
        <v>42485.754525462966</v>
      </c>
    </row>
    <row r="2447" spans="1:17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s="8">
        <f t="shared" si="114"/>
        <v>3640</v>
      </c>
      <c r="G2447" t="s">
        <v>8218</v>
      </c>
      <c r="H2447" t="s">
        <v>8223</v>
      </c>
      <c r="I2447" t="s">
        <v>8245</v>
      </c>
      <c r="J2447">
        <v>1443242021</v>
      </c>
      <c r="K2447">
        <v>1440650021</v>
      </c>
      <c r="L2447" t="b">
        <v>0</v>
      </c>
      <c r="M2447">
        <v>115</v>
      </c>
      <c r="N2447" t="b">
        <v>1</v>
      </c>
      <c r="O2447" t="s">
        <v>8296</v>
      </c>
      <c r="P2447">
        <f t="shared" si="115"/>
        <v>2015</v>
      </c>
      <c r="Q2447" s="11">
        <f t="shared" si="116"/>
        <v>42243.190057870372</v>
      </c>
    </row>
    <row r="2448" spans="1:17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s="8">
        <f t="shared" si="114"/>
        <v>3399</v>
      </c>
      <c r="G2448" t="s">
        <v>8218</v>
      </c>
      <c r="H2448" t="s">
        <v>8223</v>
      </c>
      <c r="I2448" t="s">
        <v>8245</v>
      </c>
      <c r="J2448">
        <v>1480174071</v>
      </c>
      <c r="K2448">
        <v>1477578471</v>
      </c>
      <c r="L2448" t="b">
        <v>0</v>
      </c>
      <c r="M2448">
        <v>111</v>
      </c>
      <c r="N2448" t="b">
        <v>1</v>
      </c>
      <c r="O2448" t="s">
        <v>8296</v>
      </c>
      <c r="P2448">
        <f t="shared" si="115"/>
        <v>2016</v>
      </c>
      <c r="Q2448" s="11">
        <f t="shared" si="116"/>
        <v>42670.602673611109</v>
      </c>
    </row>
    <row r="2449" spans="1:17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s="8">
        <f t="shared" si="114"/>
        <v>8180</v>
      </c>
      <c r="G2449" t="s">
        <v>8218</v>
      </c>
      <c r="H2449" t="s">
        <v>8223</v>
      </c>
      <c r="I2449" t="s">
        <v>8245</v>
      </c>
      <c r="J2449">
        <v>1478923200</v>
      </c>
      <c r="K2449">
        <v>1476184593</v>
      </c>
      <c r="L2449" t="b">
        <v>0</v>
      </c>
      <c r="M2449">
        <v>337</v>
      </c>
      <c r="N2449" t="b">
        <v>1</v>
      </c>
      <c r="O2449" t="s">
        <v>8296</v>
      </c>
      <c r="P2449">
        <f t="shared" si="115"/>
        <v>2016</v>
      </c>
      <c r="Q2449" s="11">
        <f t="shared" si="116"/>
        <v>42654.469826388886</v>
      </c>
    </row>
    <row r="2450" spans="1:17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s="8">
        <f t="shared" si="114"/>
        <v>30</v>
      </c>
      <c r="G2450" t="s">
        <v>8218</v>
      </c>
      <c r="H2450" t="s">
        <v>8223</v>
      </c>
      <c r="I2450" t="s">
        <v>8245</v>
      </c>
      <c r="J2450">
        <v>1472621760</v>
      </c>
      <c r="K2450">
        <v>1472110513</v>
      </c>
      <c r="L2450" t="b">
        <v>0</v>
      </c>
      <c r="M2450">
        <v>9</v>
      </c>
      <c r="N2450" t="b">
        <v>1</v>
      </c>
      <c r="O2450" t="s">
        <v>8296</v>
      </c>
      <c r="P2450">
        <f t="shared" si="115"/>
        <v>2016</v>
      </c>
      <c r="Q2450" s="11">
        <f t="shared" si="116"/>
        <v>42607.316122685181</v>
      </c>
    </row>
    <row r="2451" spans="1:17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s="8">
        <f t="shared" si="114"/>
        <v>800</v>
      </c>
      <c r="G2451" t="s">
        <v>8218</v>
      </c>
      <c r="H2451" t="s">
        <v>8223</v>
      </c>
      <c r="I2451" t="s">
        <v>8245</v>
      </c>
      <c r="J2451">
        <v>1417321515</v>
      </c>
      <c r="K2451">
        <v>1414725915</v>
      </c>
      <c r="L2451" t="b">
        <v>0</v>
      </c>
      <c r="M2451">
        <v>120</v>
      </c>
      <c r="N2451" t="b">
        <v>1</v>
      </c>
      <c r="O2451" t="s">
        <v>8296</v>
      </c>
      <c r="P2451">
        <f t="shared" si="115"/>
        <v>2014</v>
      </c>
      <c r="Q2451" s="11">
        <f t="shared" si="116"/>
        <v>41943.142534722225</v>
      </c>
    </row>
    <row r="2452" spans="1:17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s="8">
        <f t="shared" si="114"/>
        <v>230.03000000000065</v>
      </c>
      <c r="G2452" t="s">
        <v>8218</v>
      </c>
      <c r="H2452" t="s">
        <v>8223</v>
      </c>
      <c r="I2452" t="s">
        <v>8245</v>
      </c>
      <c r="J2452">
        <v>1414465860</v>
      </c>
      <c r="K2452">
        <v>1411177456</v>
      </c>
      <c r="L2452" t="b">
        <v>0</v>
      </c>
      <c r="M2452">
        <v>102</v>
      </c>
      <c r="N2452" t="b">
        <v>1</v>
      </c>
      <c r="O2452" t="s">
        <v>8296</v>
      </c>
      <c r="P2452">
        <f t="shared" si="115"/>
        <v>2014</v>
      </c>
      <c r="Q2452" s="11">
        <f t="shared" si="116"/>
        <v>41902.07240740741</v>
      </c>
    </row>
    <row r="2453" spans="1:17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s="8">
        <f t="shared" si="114"/>
        <v>1545</v>
      </c>
      <c r="G2453" t="s">
        <v>8218</v>
      </c>
      <c r="H2453" t="s">
        <v>8223</v>
      </c>
      <c r="I2453" t="s">
        <v>8245</v>
      </c>
      <c r="J2453">
        <v>1488750490</v>
      </c>
      <c r="K2453">
        <v>1487022490</v>
      </c>
      <c r="L2453" t="b">
        <v>0</v>
      </c>
      <c r="M2453">
        <v>186</v>
      </c>
      <c r="N2453" t="b">
        <v>1</v>
      </c>
      <c r="O2453" t="s">
        <v>8296</v>
      </c>
      <c r="P2453">
        <f t="shared" si="115"/>
        <v>2017</v>
      </c>
      <c r="Q2453" s="11">
        <f t="shared" si="116"/>
        <v>42779.908449074079</v>
      </c>
    </row>
    <row r="2454" spans="1:17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s="8">
        <f t="shared" si="114"/>
        <v>201</v>
      </c>
      <c r="G2454" t="s">
        <v>8218</v>
      </c>
      <c r="H2454" t="s">
        <v>8223</v>
      </c>
      <c r="I2454" t="s">
        <v>8245</v>
      </c>
      <c r="J2454">
        <v>1451430000</v>
      </c>
      <c r="K2454">
        <v>1448914500</v>
      </c>
      <c r="L2454" t="b">
        <v>0</v>
      </c>
      <c r="M2454">
        <v>15</v>
      </c>
      <c r="N2454" t="b">
        <v>1</v>
      </c>
      <c r="O2454" t="s">
        <v>8296</v>
      </c>
      <c r="P2454">
        <f t="shared" si="115"/>
        <v>2015</v>
      </c>
      <c r="Q2454" s="11">
        <f t="shared" si="116"/>
        <v>42338.84375</v>
      </c>
    </row>
    <row r="2455" spans="1:17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s="8">
        <f t="shared" si="114"/>
        <v>1641</v>
      </c>
      <c r="G2455" t="s">
        <v>8218</v>
      </c>
      <c r="H2455" t="s">
        <v>8223</v>
      </c>
      <c r="I2455" t="s">
        <v>8245</v>
      </c>
      <c r="J2455">
        <v>1486053409</v>
      </c>
      <c r="K2455">
        <v>1483461409</v>
      </c>
      <c r="L2455" t="b">
        <v>0</v>
      </c>
      <c r="M2455">
        <v>67</v>
      </c>
      <c r="N2455" t="b">
        <v>1</v>
      </c>
      <c r="O2455" t="s">
        <v>8296</v>
      </c>
      <c r="P2455">
        <f t="shared" si="115"/>
        <v>2017</v>
      </c>
      <c r="Q2455" s="11">
        <f t="shared" si="116"/>
        <v>42738.692233796297</v>
      </c>
    </row>
    <row r="2456" spans="1:17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s="8">
        <f t="shared" si="114"/>
        <v>296</v>
      </c>
      <c r="G2456" t="s">
        <v>8218</v>
      </c>
      <c r="H2456" t="s">
        <v>8223</v>
      </c>
      <c r="I2456" t="s">
        <v>8245</v>
      </c>
      <c r="J2456">
        <v>1489207808</v>
      </c>
      <c r="K2456">
        <v>1486183808</v>
      </c>
      <c r="L2456" t="b">
        <v>0</v>
      </c>
      <c r="M2456">
        <v>130</v>
      </c>
      <c r="N2456" t="b">
        <v>1</v>
      </c>
      <c r="O2456" t="s">
        <v>8296</v>
      </c>
      <c r="P2456">
        <f t="shared" si="115"/>
        <v>2017</v>
      </c>
      <c r="Q2456" s="11">
        <f t="shared" si="116"/>
        <v>42770.201481481476</v>
      </c>
    </row>
    <row r="2457" spans="1:17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s="8">
        <f t="shared" si="114"/>
        <v>246</v>
      </c>
      <c r="G2457" t="s">
        <v>8218</v>
      </c>
      <c r="H2457" t="s">
        <v>8223</v>
      </c>
      <c r="I2457" t="s">
        <v>8245</v>
      </c>
      <c r="J2457">
        <v>1461177950</v>
      </c>
      <c r="K2457">
        <v>1458758750</v>
      </c>
      <c r="L2457" t="b">
        <v>0</v>
      </c>
      <c r="M2457">
        <v>16</v>
      </c>
      <c r="N2457" t="b">
        <v>1</v>
      </c>
      <c r="O2457" t="s">
        <v>8296</v>
      </c>
      <c r="P2457">
        <f t="shared" si="115"/>
        <v>2016</v>
      </c>
      <c r="Q2457" s="11">
        <f t="shared" si="116"/>
        <v>42452.781828703708</v>
      </c>
    </row>
    <row r="2458" spans="1:17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s="8">
        <f t="shared" si="114"/>
        <v>1213</v>
      </c>
      <c r="G2458" t="s">
        <v>8218</v>
      </c>
      <c r="H2458" t="s">
        <v>8223</v>
      </c>
      <c r="I2458" t="s">
        <v>8245</v>
      </c>
      <c r="J2458">
        <v>1488063839</v>
      </c>
      <c r="K2458">
        <v>1485471839</v>
      </c>
      <c r="L2458" t="b">
        <v>0</v>
      </c>
      <c r="M2458">
        <v>67</v>
      </c>
      <c r="N2458" t="b">
        <v>1</v>
      </c>
      <c r="O2458" t="s">
        <v>8296</v>
      </c>
      <c r="P2458">
        <f t="shared" si="115"/>
        <v>2017</v>
      </c>
      <c r="Q2458" s="11">
        <f t="shared" si="116"/>
        <v>42761.961099537039</v>
      </c>
    </row>
    <row r="2459" spans="1:17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s="8">
        <f t="shared" si="114"/>
        <v>530</v>
      </c>
      <c r="G2459" t="s">
        <v>8218</v>
      </c>
      <c r="H2459" t="s">
        <v>8223</v>
      </c>
      <c r="I2459" t="s">
        <v>8245</v>
      </c>
      <c r="J2459">
        <v>1458826056</v>
      </c>
      <c r="K2459">
        <v>1456237656</v>
      </c>
      <c r="L2459" t="b">
        <v>0</v>
      </c>
      <c r="M2459">
        <v>124</v>
      </c>
      <c r="N2459" t="b">
        <v>1</v>
      </c>
      <c r="O2459" t="s">
        <v>8296</v>
      </c>
      <c r="P2459">
        <f t="shared" si="115"/>
        <v>2016</v>
      </c>
      <c r="Q2459" s="11">
        <f t="shared" si="116"/>
        <v>42423.602500000001</v>
      </c>
    </row>
    <row r="2460" spans="1:17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s="8">
        <f t="shared" si="114"/>
        <v>509</v>
      </c>
      <c r="G2460" t="s">
        <v>8218</v>
      </c>
      <c r="H2460" t="s">
        <v>8223</v>
      </c>
      <c r="I2460" t="s">
        <v>8245</v>
      </c>
      <c r="J2460">
        <v>1465498800</v>
      </c>
      <c r="K2460">
        <v>1462481718</v>
      </c>
      <c r="L2460" t="b">
        <v>0</v>
      </c>
      <c r="M2460">
        <v>80</v>
      </c>
      <c r="N2460" t="b">
        <v>1</v>
      </c>
      <c r="O2460" t="s">
        <v>8296</v>
      </c>
      <c r="P2460">
        <f t="shared" si="115"/>
        <v>2016</v>
      </c>
      <c r="Q2460" s="11">
        <f t="shared" si="116"/>
        <v>42495.871736111112</v>
      </c>
    </row>
    <row r="2461" spans="1:17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s="8">
        <f t="shared" si="114"/>
        <v>675</v>
      </c>
      <c r="G2461" t="s">
        <v>8218</v>
      </c>
      <c r="H2461" t="s">
        <v>8223</v>
      </c>
      <c r="I2461" t="s">
        <v>8245</v>
      </c>
      <c r="J2461">
        <v>1458742685</v>
      </c>
      <c r="K2461">
        <v>1454858285</v>
      </c>
      <c r="L2461" t="b">
        <v>0</v>
      </c>
      <c r="M2461">
        <v>282</v>
      </c>
      <c r="N2461" t="b">
        <v>1</v>
      </c>
      <c r="O2461" t="s">
        <v>8296</v>
      </c>
      <c r="P2461">
        <f t="shared" si="115"/>
        <v>2016</v>
      </c>
      <c r="Q2461" s="11">
        <f t="shared" si="116"/>
        <v>42407.637557870374</v>
      </c>
    </row>
    <row r="2462" spans="1:17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s="8">
        <f t="shared" si="114"/>
        <v>67</v>
      </c>
      <c r="G2462" t="s">
        <v>8218</v>
      </c>
      <c r="H2462" t="s">
        <v>8223</v>
      </c>
      <c r="I2462" t="s">
        <v>8245</v>
      </c>
      <c r="J2462">
        <v>1483417020</v>
      </c>
      <c r="K2462">
        <v>1480480167</v>
      </c>
      <c r="L2462" t="b">
        <v>0</v>
      </c>
      <c r="M2462">
        <v>68</v>
      </c>
      <c r="N2462" t="b">
        <v>1</v>
      </c>
      <c r="O2462" t="s">
        <v>8296</v>
      </c>
      <c r="P2462">
        <f t="shared" si="115"/>
        <v>2016</v>
      </c>
      <c r="Q2462" s="11">
        <f t="shared" si="116"/>
        <v>42704.187118055561</v>
      </c>
    </row>
    <row r="2463" spans="1:17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s="8">
        <f t="shared" si="114"/>
        <v>285</v>
      </c>
      <c r="G2463" t="s">
        <v>8218</v>
      </c>
      <c r="H2463" t="s">
        <v>8223</v>
      </c>
      <c r="I2463" t="s">
        <v>8245</v>
      </c>
      <c r="J2463">
        <v>1317438000</v>
      </c>
      <c r="K2463">
        <v>1314577097</v>
      </c>
      <c r="L2463" t="b">
        <v>0</v>
      </c>
      <c r="M2463">
        <v>86</v>
      </c>
      <c r="N2463" t="b">
        <v>1</v>
      </c>
      <c r="O2463" t="s">
        <v>8277</v>
      </c>
      <c r="P2463">
        <f t="shared" si="115"/>
        <v>2011</v>
      </c>
      <c r="Q2463" s="11">
        <f t="shared" si="116"/>
        <v>40784.012696759259</v>
      </c>
    </row>
    <row r="2464" spans="1:17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s="8">
        <f t="shared" si="114"/>
        <v>321.25</v>
      </c>
      <c r="G2464" t="s">
        <v>8218</v>
      </c>
      <c r="H2464" t="s">
        <v>8223</v>
      </c>
      <c r="I2464" t="s">
        <v>8245</v>
      </c>
      <c r="J2464">
        <v>1342672096</v>
      </c>
      <c r="K2464">
        <v>1340944096</v>
      </c>
      <c r="L2464" t="b">
        <v>0</v>
      </c>
      <c r="M2464">
        <v>115</v>
      </c>
      <c r="N2464" t="b">
        <v>1</v>
      </c>
      <c r="O2464" t="s">
        <v>8277</v>
      </c>
      <c r="P2464">
        <f t="shared" si="115"/>
        <v>2012</v>
      </c>
      <c r="Q2464" s="11">
        <f t="shared" si="116"/>
        <v>41089.186296296299</v>
      </c>
    </row>
    <row r="2465" spans="1:17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s="8">
        <f t="shared" si="114"/>
        <v>325</v>
      </c>
      <c r="G2465" t="s">
        <v>8218</v>
      </c>
      <c r="H2465" t="s">
        <v>8223</v>
      </c>
      <c r="I2465" t="s">
        <v>8245</v>
      </c>
      <c r="J2465">
        <v>1366138800</v>
      </c>
      <c r="K2465">
        <v>1362710425</v>
      </c>
      <c r="L2465" t="b">
        <v>0</v>
      </c>
      <c r="M2465">
        <v>75</v>
      </c>
      <c r="N2465" t="b">
        <v>1</v>
      </c>
      <c r="O2465" t="s">
        <v>8277</v>
      </c>
      <c r="P2465">
        <f t="shared" si="115"/>
        <v>2013</v>
      </c>
      <c r="Q2465" s="11">
        <f t="shared" si="116"/>
        <v>41341.111400462964</v>
      </c>
    </row>
    <row r="2466" spans="1:17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s="8">
        <f t="shared" si="114"/>
        <v>222</v>
      </c>
      <c r="G2466" t="s">
        <v>8218</v>
      </c>
      <c r="H2466" t="s">
        <v>8228</v>
      </c>
      <c r="I2466" t="s">
        <v>8250</v>
      </c>
      <c r="J2466">
        <v>1443641340</v>
      </c>
      <c r="K2466">
        <v>1441143397</v>
      </c>
      <c r="L2466" t="b">
        <v>0</v>
      </c>
      <c r="M2466">
        <v>43</v>
      </c>
      <c r="N2466" t="b">
        <v>1</v>
      </c>
      <c r="O2466" t="s">
        <v>8277</v>
      </c>
      <c r="P2466">
        <f t="shared" si="115"/>
        <v>2015</v>
      </c>
      <c r="Q2466" s="11">
        <f t="shared" si="116"/>
        <v>42248.90042824074</v>
      </c>
    </row>
    <row r="2467" spans="1:17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s="8">
        <f t="shared" si="114"/>
        <v>561</v>
      </c>
      <c r="G2467" t="s">
        <v>8218</v>
      </c>
      <c r="H2467" t="s">
        <v>8223</v>
      </c>
      <c r="I2467" t="s">
        <v>8245</v>
      </c>
      <c r="J2467">
        <v>1348420548</v>
      </c>
      <c r="K2467">
        <v>1345828548</v>
      </c>
      <c r="L2467" t="b">
        <v>0</v>
      </c>
      <c r="M2467">
        <v>48</v>
      </c>
      <c r="N2467" t="b">
        <v>1</v>
      </c>
      <c r="O2467" t="s">
        <v>8277</v>
      </c>
      <c r="P2467">
        <f t="shared" si="115"/>
        <v>2012</v>
      </c>
      <c r="Q2467" s="11">
        <f t="shared" si="116"/>
        <v>41145.719305555554</v>
      </c>
    </row>
    <row r="2468" spans="1:17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s="8">
        <f t="shared" si="114"/>
        <v>0</v>
      </c>
      <c r="G2468" t="s">
        <v>8218</v>
      </c>
      <c r="H2468" t="s">
        <v>8223</v>
      </c>
      <c r="I2468" t="s">
        <v>8245</v>
      </c>
      <c r="J2468">
        <v>1368066453</v>
      </c>
      <c r="K2468">
        <v>1365474453</v>
      </c>
      <c r="L2468" t="b">
        <v>0</v>
      </c>
      <c r="M2468">
        <v>52</v>
      </c>
      <c r="N2468" t="b">
        <v>1</v>
      </c>
      <c r="O2468" t="s">
        <v>8277</v>
      </c>
      <c r="P2468">
        <f t="shared" si="115"/>
        <v>2013</v>
      </c>
      <c r="Q2468" s="11">
        <f t="shared" si="116"/>
        <v>41373.102465277778</v>
      </c>
    </row>
    <row r="2469" spans="1:17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s="8">
        <f t="shared" si="114"/>
        <v>185</v>
      </c>
      <c r="G2469" t="s">
        <v>8218</v>
      </c>
      <c r="H2469" t="s">
        <v>8223</v>
      </c>
      <c r="I2469" t="s">
        <v>8245</v>
      </c>
      <c r="J2469">
        <v>1336669200</v>
      </c>
      <c r="K2469">
        <v>1335473931</v>
      </c>
      <c r="L2469" t="b">
        <v>0</v>
      </c>
      <c r="M2469">
        <v>43</v>
      </c>
      <c r="N2469" t="b">
        <v>1</v>
      </c>
      <c r="O2469" t="s">
        <v>8277</v>
      </c>
      <c r="P2469">
        <f t="shared" si="115"/>
        <v>2012</v>
      </c>
      <c r="Q2469" s="11">
        <f t="shared" si="116"/>
        <v>41025.874201388891</v>
      </c>
    </row>
    <row r="2470" spans="1:17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s="8">
        <f t="shared" si="114"/>
        <v>144.34000000000015</v>
      </c>
      <c r="G2470" t="s">
        <v>8218</v>
      </c>
      <c r="H2470" t="s">
        <v>8223</v>
      </c>
      <c r="I2470" t="s">
        <v>8245</v>
      </c>
      <c r="J2470">
        <v>1351400400</v>
      </c>
      <c r="K2470">
        <v>1348285321</v>
      </c>
      <c r="L2470" t="b">
        <v>0</v>
      </c>
      <c r="M2470">
        <v>58</v>
      </c>
      <c r="N2470" t="b">
        <v>1</v>
      </c>
      <c r="O2470" t="s">
        <v>8277</v>
      </c>
      <c r="P2470">
        <f t="shared" si="115"/>
        <v>2012</v>
      </c>
      <c r="Q2470" s="11">
        <f t="shared" si="116"/>
        <v>41174.154178240737</v>
      </c>
    </row>
    <row r="2471" spans="1:17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s="8">
        <f t="shared" si="114"/>
        <v>164</v>
      </c>
      <c r="G2471" t="s">
        <v>8218</v>
      </c>
      <c r="H2471" t="s">
        <v>8223</v>
      </c>
      <c r="I2471" t="s">
        <v>8245</v>
      </c>
      <c r="J2471">
        <v>1297160329</v>
      </c>
      <c r="K2471">
        <v>1295000329</v>
      </c>
      <c r="L2471" t="b">
        <v>0</v>
      </c>
      <c r="M2471">
        <v>47</v>
      </c>
      <c r="N2471" t="b">
        <v>1</v>
      </c>
      <c r="O2471" t="s">
        <v>8277</v>
      </c>
      <c r="P2471">
        <f t="shared" si="115"/>
        <v>2011</v>
      </c>
      <c r="Q2471" s="11">
        <f t="shared" si="116"/>
        <v>40557.429733796293</v>
      </c>
    </row>
    <row r="2472" spans="1:17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s="8">
        <f t="shared" si="114"/>
        <v>31.6400000000001</v>
      </c>
      <c r="G2472" t="s">
        <v>8218</v>
      </c>
      <c r="H2472" t="s">
        <v>8223</v>
      </c>
      <c r="I2472" t="s">
        <v>8245</v>
      </c>
      <c r="J2472">
        <v>1337824055</v>
      </c>
      <c r="K2472">
        <v>1335232055</v>
      </c>
      <c r="L2472" t="b">
        <v>0</v>
      </c>
      <c r="M2472">
        <v>36</v>
      </c>
      <c r="N2472" t="b">
        <v>1</v>
      </c>
      <c r="O2472" t="s">
        <v>8277</v>
      </c>
      <c r="P2472">
        <f t="shared" si="115"/>
        <v>2012</v>
      </c>
      <c r="Q2472" s="11">
        <f t="shared" si="116"/>
        <v>41023.07471064815</v>
      </c>
    </row>
    <row r="2473" spans="1:17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s="8">
        <f t="shared" si="114"/>
        <v>140</v>
      </c>
      <c r="G2473" t="s">
        <v>8218</v>
      </c>
      <c r="H2473" t="s">
        <v>8223</v>
      </c>
      <c r="I2473" t="s">
        <v>8245</v>
      </c>
      <c r="J2473">
        <v>1327535392</v>
      </c>
      <c r="K2473">
        <v>1324079392</v>
      </c>
      <c r="L2473" t="b">
        <v>0</v>
      </c>
      <c r="M2473">
        <v>17</v>
      </c>
      <c r="N2473" t="b">
        <v>1</v>
      </c>
      <c r="O2473" t="s">
        <v>8277</v>
      </c>
      <c r="P2473">
        <f t="shared" si="115"/>
        <v>2011</v>
      </c>
      <c r="Q2473" s="11">
        <f t="shared" si="116"/>
        <v>40893.992962962962</v>
      </c>
    </row>
    <row r="2474" spans="1:17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s="8">
        <f t="shared" si="114"/>
        <v>2682.0200000000004</v>
      </c>
      <c r="G2474" t="s">
        <v>8218</v>
      </c>
      <c r="H2474" t="s">
        <v>8223</v>
      </c>
      <c r="I2474" t="s">
        <v>8245</v>
      </c>
      <c r="J2474">
        <v>1283562180</v>
      </c>
      <c r="K2474">
        <v>1277433980</v>
      </c>
      <c r="L2474" t="b">
        <v>0</v>
      </c>
      <c r="M2474">
        <v>104</v>
      </c>
      <c r="N2474" t="b">
        <v>1</v>
      </c>
      <c r="O2474" t="s">
        <v>8277</v>
      </c>
      <c r="P2474">
        <f t="shared" si="115"/>
        <v>2010</v>
      </c>
      <c r="Q2474" s="11">
        <f t="shared" si="116"/>
        <v>40354.11550925926</v>
      </c>
    </row>
    <row r="2475" spans="1:17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s="8">
        <f t="shared" si="114"/>
        <v>0</v>
      </c>
      <c r="G2475" t="s">
        <v>8218</v>
      </c>
      <c r="H2475" t="s">
        <v>8223</v>
      </c>
      <c r="I2475" t="s">
        <v>8245</v>
      </c>
      <c r="J2475">
        <v>1352573869</v>
      </c>
      <c r="K2475">
        <v>1349978269</v>
      </c>
      <c r="L2475" t="b">
        <v>0</v>
      </c>
      <c r="M2475">
        <v>47</v>
      </c>
      <c r="N2475" t="b">
        <v>1</v>
      </c>
      <c r="O2475" t="s">
        <v>8277</v>
      </c>
      <c r="P2475">
        <f t="shared" si="115"/>
        <v>2012</v>
      </c>
      <c r="Q2475" s="11">
        <f t="shared" si="116"/>
        <v>41193.748483796298</v>
      </c>
    </row>
    <row r="2476" spans="1:17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s="8">
        <f t="shared" si="114"/>
        <v>0.18000000000029104</v>
      </c>
      <c r="G2476" t="s">
        <v>8218</v>
      </c>
      <c r="H2476" t="s">
        <v>8223</v>
      </c>
      <c r="I2476" t="s">
        <v>8245</v>
      </c>
      <c r="J2476">
        <v>1286756176</v>
      </c>
      <c r="K2476">
        <v>1282868176</v>
      </c>
      <c r="L2476" t="b">
        <v>0</v>
      </c>
      <c r="M2476">
        <v>38</v>
      </c>
      <c r="N2476" t="b">
        <v>1</v>
      </c>
      <c r="O2476" t="s">
        <v>8277</v>
      </c>
      <c r="P2476">
        <f t="shared" si="115"/>
        <v>2010</v>
      </c>
      <c r="Q2476" s="11">
        <f t="shared" si="116"/>
        <v>40417.011296296296</v>
      </c>
    </row>
    <row r="2477" spans="1:17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s="8">
        <f t="shared" si="114"/>
        <v>118</v>
      </c>
      <c r="G2477" t="s">
        <v>8218</v>
      </c>
      <c r="H2477" t="s">
        <v>8223</v>
      </c>
      <c r="I2477" t="s">
        <v>8245</v>
      </c>
      <c r="J2477">
        <v>1278799200</v>
      </c>
      <c r="K2477">
        <v>1273647255</v>
      </c>
      <c r="L2477" t="b">
        <v>0</v>
      </c>
      <c r="M2477">
        <v>81</v>
      </c>
      <c r="N2477" t="b">
        <v>1</v>
      </c>
      <c r="O2477" t="s">
        <v>8277</v>
      </c>
      <c r="P2477">
        <f t="shared" si="115"/>
        <v>2010</v>
      </c>
      <c r="Q2477" s="11">
        <f t="shared" si="116"/>
        <v>40310.287673611114</v>
      </c>
    </row>
    <row r="2478" spans="1:17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s="8">
        <f t="shared" si="114"/>
        <v>160.7199999999998</v>
      </c>
      <c r="G2478" t="s">
        <v>8218</v>
      </c>
      <c r="H2478" t="s">
        <v>8223</v>
      </c>
      <c r="I2478" t="s">
        <v>8245</v>
      </c>
      <c r="J2478">
        <v>1415004770</v>
      </c>
      <c r="K2478">
        <v>1412149970</v>
      </c>
      <c r="L2478" t="b">
        <v>0</v>
      </c>
      <c r="M2478">
        <v>55</v>
      </c>
      <c r="N2478" t="b">
        <v>1</v>
      </c>
      <c r="O2478" t="s">
        <v>8277</v>
      </c>
      <c r="P2478">
        <f t="shared" si="115"/>
        <v>2014</v>
      </c>
      <c r="Q2478" s="11">
        <f t="shared" si="116"/>
        <v>41913.328356481477</v>
      </c>
    </row>
    <row r="2479" spans="1:17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s="8">
        <f t="shared" si="114"/>
        <v>535</v>
      </c>
      <c r="G2479" t="s">
        <v>8218</v>
      </c>
      <c r="H2479" t="s">
        <v>8223</v>
      </c>
      <c r="I2479" t="s">
        <v>8245</v>
      </c>
      <c r="J2479">
        <v>1344789345</v>
      </c>
      <c r="K2479">
        <v>1340901345</v>
      </c>
      <c r="L2479" t="b">
        <v>0</v>
      </c>
      <c r="M2479">
        <v>41</v>
      </c>
      <c r="N2479" t="b">
        <v>1</v>
      </c>
      <c r="O2479" t="s">
        <v>8277</v>
      </c>
      <c r="P2479">
        <f t="shared" si="115"/>
        <v>2012</v>
      </c>
      <c r="Q2479" s="11">
        <f t="shared" si="116"/>
        <v>41088.691493055558</v>
      </c>
    </row>
    <row r="2480" spans="1:17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s="8">
        <f t="shared" si="114"/>
        <v>2200</v>
      </c>
      <c r="G2480" t="s">
        <v>8218</v>
      </c>
      <c r="H2480" t="s">
        <v>8223</v>
      </c>
      <c r="I2480" t="s">
        <v>8245</v>
      </c>
      <c r="J2480">
        <v>1358117313</v>
      </c>
      <c r="K2480">
        <v>1355525313</v>
      </c>
      <c r="L2480" t="b">
        <v>0</v>
      </c>
      <c r="M2480">
        <v>79</v>
      </c>
      <c r="N2480" t="b">
        <v>1</v>
      </c>
      <c r="O2480" t="s">
        <v>8277</v>
      </c>
      <c r="P2480">
        <f t="shared" si="115"/>
        <v>2012</v>
      </c>
      <c r="Q2480" s="11">
        <f t="shared" si="116"/>
        <v>41257.950381944444</v>
      </c>
    </row>
    <row r="2481" spans="1:17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s="8">
        <f t="shared" si="114"/>
        <v>100.32999999999998</v>
      </c>
      <c r="G2481" t="s">
        <v>8218</v>
      </c>
      <c r="H2481" t="s">
        <v>8223</v>
      </c>
      <c r="I2481" t="s">
        <v>8245</v>
      </c>
      <c r="J2481">
        <v>1343440800</v>
      </c>
      <c r="K2481">
        <v>1342545994</v>
      </c>
      <c r="L2481" t="b">
        <v>0</v>
      </c>
      <c r="M2481">
        <v>16</v>
      </c>
      <c r="N2481" t="b">
        <v>1</v>
      </c>
      <c r="O2481" t="s">
        <v>8277</v>
      </c>
      <c r="P2481">
        <f t="shared" si="115"/>
        <v>2012</v>
      </c>
      <c r="Q2481" s="11">
        <f t="shared" si="116"/>
        <v>41107.726782407408</v>
      </c>
    </row>
    <row r="2482" spans="1:17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s="8">
        <f t="shared" si="114"/>
        <v>0</v>
      </c>
      <c r="G2482" t="s">
        <v>8218</v>
      </c>
      <c r="H2482" t="s">
        <v>8223</v>
      </c>
      <c r="I2482" t="s">
        <v>8245</v>
      </c>
      <c r="J2482">
        <v>1444516084</v>
      </c>
      <c r="K2482">
        <v>1439332084</v>
      </c>
      <c r="L2482" t="b">
        <v>0</v>
      </c>
      <c r="M2482">
        <v>8</v>
      </c>
      <c r="N2482" t="b">
        <v>1</v>
      </c>
      <c r="O2482" t="s">
        <v>8277</v>
      </c>
      <c r="P2482">
        <f t="shared" si="115"/>
        <v>2015</v>
      </c>
      <c r="Q2482" s="11">
        <f t="shared" si="116"/>
        <v>42227.936157407406</v>
      </c>
    </row>
    <row r="2483" spans="1:17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s="8">
        <f t="shared" si="114"/>
        <v>516.4399999999996</v>
      </c>
      <c r="G2483" t="s">
        <v>8218</v>
      </c>
      <c r="H2483" t="s">
        <v>8223</v>
      </c>
      <c r="I2483" t="s">
        <v>8245</v>
      </c>
      <c r="J2483">
        <v>1335799808</v>
      </c>
      <c r="K2483">
        <v>1333207808</v>
      </c>
      <c r="L2483" t="b">
        <v>0</v>
      </c>
      <c r="M2483">
        <v>95</v>
      </c>
      <c r="N2483" t="b">
        <v>1</v>
      </c>
      <c r="O2483" t="s">
        <v>8277</v>
      </c>
      <c r="P2483">
        <f t="shared" si="115"/>
        <v>2012</v>
      </c>
      <c r="Q2483" s="11">
        <f t="shared" si="116"/>
        <v>40999.645925925928</v>
      </c>
    </row>
    <row r="2484" spans="1:17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s="8">
        <f t="shared" si="114"/>
        <v>1</v>
      </c>
      <c r="G2484" t="s">
        <v>8218</v>
      </c>
      <c r="H2484" t="s">
        <v>8223</v>
      </c>
      <c r="I2484" t="s">
        <v>8245</v>
      </c>
      <c r="J2484">
        <v>1312224383</v>
      </c>
      <c r="K2484">
        <v>1308336383</v>
      </c>
      <c r="L2484" t="b">
        <v>0</v>
      </c>
      <c r="M2484">
        <v>25</v>
      </c>
      <c r="N2484" t="b">
        <v>1</v>
      </c>
      <c r="O2484" t="s">
        <v>8277</v>
      </c>
      <c r="P2484">
        <f t="shared" si="115"/>
        <v>2011</v>
      </c>
      <c r="Q2484" s="11">
        <f t="shared" si="116"/>
        <v>40711.782210648147</v>
      </c>
    </row>
    <row r="2485" spans="1:17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s="8">
        <f t="shared" si="114"/>
        <v>151</v>
      </c>
      <c r="G2485" t="s">
        <v>8218</v>
      </c>
      <c r="H2485" t="s">
        <v>8223</v>
      </c>
      <c r="I2485" t="s">
        <v>8245</v>
      </c>
      <c r="J2485">
        <v>1335891603</v>
      </c>
      <c r="K2485">
        <v>1330711203</v>
      </c>
      <c r="L2485" t="b">
        <v>0</v>
      </c>
      <c r="M2485">
        <v>19</v>
      </c>
      <c r="N2485" t="b">
        <v>1</v>
      </c>
      <c r="O2485" t="s">
        <v>8277</v>
      </c>
      <c r="P2485">
        <f t="shared" si="115"/>
        <v>2012</v>
      </c>
      <c r="Q2485" s="11">
        <f t="shared" si="116"/>
        <v>40970.750034722223</v>
      </c>
    </row>
    <row r="2486" spans="1:17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s="8">
        <f t="shared" si="114"/>
        <v>676.10999999999967</v>
      </c>
      <c r="G2486" t="s">
        <v>8218</v>
      </c>
      <c r="H2486" t="s">
        <v>8223</v>
      </c>
      <c r="I2486" t="s">
        <v>8245</v>
      </c>
      <c r="J2486">
        <v>1316124003</v>
      </c>
      <c r="K2486">
        <v>1313532003</v>
      </c>
      <c r="L2486" t="b">
        <v>0</v>
      </c>
      <c r="M2486">
        <v>90</v>
      </c>
      <c r="N2486" t="b">
        <v>1</v>
      </c>
      <c r="O2486" t="s">
        <v>8277</v>
      </c>
      <c r="P2486">
        <f t="shared" si="115"/>
        <v>2011</v>
      </c>
      <c r="Q2486" s="11">
        <f t="shared" si="116"/>
        <v>40771.916701388887</v>
      </c>
    </row>
    <row r="2487" spans="1:17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s="8">
        <f t="shared" si="114"/>
        <v>65</v>
      </c>
      <c r="G2487" t="s">
        <v>8218</v>
      </c>
      <c r="H2487" t="s">
        <v>8223</v>
      </c>
      <c r="I2487" t="s">
        <v>8245</v>
      </c>
      <c r="J2487">
        <v>1318463879</v>
      </c>
      <c r="K2487">
        <v>1315439879</v>
      </c>
      <c r="L2487" t="b">
        <v>0</v>
      </c>
      <c r="M2487">
        <v>41</v>
      </c>
      <c r="N2487" t="b">
        <v>1</v>
      </c>
      <c r="O2487" t="s">
        <v>8277</v>
      </c>
      <c r="P2487">
        <f t="shared" si="115"/>
        <v>2011</v>
      </c>
      <c r="Q2487" s="11">
        <f t="shared" si="116"/>
        <v>40793.998599537037</v>
      </c>
    </row>
    <row r="2488" spans="1:17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s="8">
        <f t="shared" si="114"/>
        <v>497</v>
      </c>
      <c r="G2488" t="s">
        <v>8218</v>
      </c>
      <c r="H2488" t="s">
        <v>8223</v>
      </c>
      <c r="I2488" t="s">
        <v>8245</v>
      </c>
      <c r="J2488">
        <v>1335113976</v>
      </c>
      <c r="K2488">
        <v>1332521976</v>
      </c>
      <c r="L2488" t="b">
        <v>0</v>
      </c>
      <c r="M2488">
        <v>30</v>
      </c>
      <c r="N2488" t="b">
        <v>1</v>
      </c>
      <c r="O2488" t="s">
        <v>8277</v>
      </c>
      <c r="P2488">
        <f t="shared" si="115"/>
        <v>2012</v>
      </c>
      <c r="Q2488" s="11">
        <f t="shared" si="116"/>
        <v>40991.708055555559</v>
      </c>
    </row>
    <row r="2489" spans="1:17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s="8">
        <f t="shared" si="114"/>
        <v>0.75999999999999091</v>
      </c>
      <c r="G2489" t="s">
        <v>8218</v>
      </c>
      <c r="H2489" t="s">
        <v>8223</v>
      </c>
      <c r="I2489" t="s">
        <v>8245</v>
      </c>
      <c r="J2489">
        <v>1338083997</v>
      </c>
      <c r="K2489">
        <v>1335491997</v>
      </c>
      <c r="L2489" t="b">
        <v>0</v>
      </c>
      <c r="M2489">
        <v>38</v>
      </c>
      <c r="N2489" t="b">
        <v>1</v>
      </c>
      <c r="O2489" t="s">
        <v>8277</v>
      </c>
      <c r="P2489">
        <f t="shared" si="115"/>
        <v>2012</v>
      </c>
      <c r="Q2489" s="11">
        <f t="shared" si="116"/>
        <v>41026.083298611113</v>
      </c>
    </row>
    <row r="2490" spans="1:17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s="8">
        <f t="shared" si="114"/>
        <v>201</v>
      </c>
      <c r="G2490" t="s">
        <v>8218</v>
      </c>
      <c r="H2490" t="s">
        <v>8223</v>
      </c>
      <c r="I2490" t="s">
        <v>8245</v>
      </c>
      <c r="J2490">
        <v>1321459908</v>
      </c>
      <c r="K2490">
        <v>1318864308</v>
      </c>
      <c r="L2490" t="b">
        <v>0</v>
      </c>
      <c r="M2490">
        <v>65</v>
      </c>
      <c r="N2490" t="b">
        <v>1</v>
      </c>
      <c r="O2490" t="s">
        <v>8277</v>
      </c>
      <c r="P2490">
        <f t="shared" si="115"/>
        <v>2011</v>
      </c>
      <c r="Q2490" s="11">
        <f t="shared" si="116"/>
        <v>40833.633194444446</v>
      </c>
    </row>
    <row r="2491" spans="1:17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s="8">
        <f t="shared" si="114"/>
        <v>1178.5</v>
      </c>
      <c r="G2491" t="s">
        <v>8218</v>
      </c>
      <c r="H2491" t="s">
        <v>8223</v>
      </c>
      <c r="I2491" t="s">
        <v>8245</v>
      </c>
      <c r="J2491">
        <v>1368117239</v>
      </c>
      <c r="K2491">
        <v>1365525239</v>
      </c>
      <c r="L2491" t="b">
        <v>0</v>
      </c>
      <c r="M2491">
        <v>75</v>
      </c>
      <c r="N2491" t="b">
        <v>1</v>
      </c>
      <c r="O2491" t="s">
        <v>8277</v>
      </c>
      <c r="P2491">
        <f t="shared" si="115"/>
        <v>2013</v>
      </c>
      <c r="Q2491" s="11">
        <f t="shared" si="116"/>
        <v>41373.690266203703</v>
      </c>
    </row>
    <row r="2492" spans="1:17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s="8">
        <f t="shared" si="114"/>
        <v>107</v>
      </c>
      <c r="G2492" t="s">
        <v>8218</v>
      </c>
      <c r="H2492" t="s">
        <v>8223</v>
      </c>
      <c r="I2492" t="s">
        <v>8245</v>
      </c>
      <c r="J2492">
        <v>1340429276</v>
      </c>
      <c r="K2492">
        <v>1335245276</v>
      </c>
      <c r="L2492" t="b">
        <v>0</v>
      </c>
      <c r="M2492">
        <v>16</v>
      </c>
      <c r="N2492" t="b">
        <v>1</v>
      </c>
      <c r="O2492" t="s">
        <v>8277</v>
      </c>
      <c r="P2492">
        <f t="shared" si="115"/>
        <v>2012</v>
      </c>
      <c r="Q2492" s="11">
        <f t="shared" si="116"/>
        <v>41023.227731481478</v>
      </c>
    </row>
    <row r="2493" spans="1:17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s="8">
        <f t="shared" si="114"/>
        <v>16</v>
      </c>
      <c r="G2493" t="s">
        <v>8218</v>
      </c>
      <c r="H2493" t="s">
        <v>8223</v>
      </c>
      <c r="I2493" t="s">
        <v>8245</v>
      </c>
      <c r="J2493">
        <v>1295142660</v>
      </c>
      <c r="K2493">
        <v>1293739714</v>
      </c>
      <c r="L2493" t="b">
        <v>0</v>
      </c>
      <c r="M2493">
        <v>10</v>
      </c>
      <c r="N2493" t="b">
        <v>1</v>
      </c>
      <c r="O2493" t="s">
        <v>8277</v>
      </c>
      <c r="P2493">
        <f t="shared" si="115"/>
        <v>2010</v>
      </c>
      <c r="Q2493" s="11">
        <f t="shared" si="116"/>
        <v>40542.839282407411</v>
      </c>
    </row>
    <row r="2494" spans="1:17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s="8">
        <f t="shared" si="114"/>
        <v>150</v>
      </c>
      <c r="G2494" t="s">
        <v>8218</v>
      </c>
      <c r="H2494" t="s">
        <v>8223</v>
      </c>
      <c r="I2494" t="s">
        <v>8245</v>
      </c>
      <c r="J2494">
        <v>1339840740</v>
      </c>
      <c r="K2494">
        <v>1335397188</v>
      </c>
      <c r="L2494" t="b">
        <v>0</v>
      </c>
      <c r="M2494">
        <v>27</v>
      </c>
      <c r="N2494" t="b">
        <v>1</v>
      </c>
      <c r="O2494" t="s">
        <v>8277</v>
      </c>
      <c r="P2494">
        <f t="shared" si="115"/>
        <v>2012</v>
      </c>
      <c r="Q2494" s="11">
        <f t="shared" si="116"/>
        <v>41024.985972222225</v>
      </c>
    </row>
    <row r="2495" spans="1:17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s="8">
        <f t="shared" si="114"/>
        <v>5740</v>
      </c>
      <c r="G2495" t="s">
        <v>8218</v>
      </c>
      <c r="H2495" t="s">
        <v>8223</v>
      </c>
      <c r="I2495" t="s">
        <v>8245</v>
      </c>
      <c r="J2495">
        <v>1367208140</v>
      </c>
      <c r="K2495">
        <v>1363320140</v>
      </c>
      <c r="L2495" t="b">
        <v>0</v>
      </c>
      <c r="M2495">
        <v>259</v>
      </c>
      <c r="N2495" t="b">
        <v>1</v>
      </c>
      <c r="O2495" t="s">
        <v>8277</v>
      </c>
      <c r="P2495">
        <f t="shared" si="115"/>
        <v>2013</v>
      </c>
      <c r="Q2495" s="11">
        <f t="shared" si="116"/>
        <v>41348.168287037035</v>
      </c>
    </row>
    <row r="2496" spans="1:17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s="8">
        <f t="shared" si="114"/>
        <v>15.079999999999927</v>
      </c>
      <c r="G2496" t="s">
        <v>8218</v>
      </c>
      <c r="H2496" t="s">
        <v>8223</v>
      </c>
      <c r="I2496" t="s">
        <v>8245</v>
      </c>
      <c r="J2496">
        <v>1337786944</v>
      </c>
      <c r="K2496">
        <v>1335194944</v>
      </c>
      <c r="L2496" t="b">
        <v>0</v>
      </c>
      <c r="M2496">
        <v>39</v>
      </c>
      <c r="N2496" t="b">
        <v>1</v>
      </c>
      <c r="O2496" t="s">
        <v>8277</v>
      </c>
      <c r="P2496">
        <f t="shared" si="115"/>
        <v>2012</v>
      </c>
      <c r="Q2496" s="11">
        <f t="shared" si="116"/>
        <v>41022.645185185182</v>
      </c>
    </row>
    <row r="2497" spans="1:17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s="8">
        <f t="shared" si="114"/>
        <v>413.04999999999995</v>
      </c>
      <c r="G2497" t="s">
        <v>8218</v>
      </c>
      <c r="H2497" t="s">
        <v>8223</v>
      </c>
      <c r="I2497" t="s">
        <v>8245</v>
      </c>
      <c r="J2497">
        <v>1339022575</v>
      </c>
      <c r="K2497">
        <v>1336430575</v>
      </c>
      <c r="L2497" t="b">
        <v>0</v>
      </c>
      <c r="M2497">
        <v>42</v>
      </c>
      <c r="N2497" t="b">
        <v>1</v>
      </c>
      <c r="O2497" t="s">
        <v>8277</v>
      </c>
      <c r="P2497">
        <f t="shared" si="115"/>
        <v>2012</v>
      </c>
      <c r="Q2497" s="11">
        <f t="shared" si="116"/>
        <v>41036.946469907409</v>
      </c>
    </row>
    <row r="2498" spans="1:17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s="8">
        <f t="shared" si="114"/>
        <v>0</v>
      </c>
      <c r="G2498" t="s">
        <v>8218</v>
      </c>
      <c r="H2498" t="s">
        <v>8223</v>
      </c>
      <c r="I2498" t="s">
        <v>8245</v>
      </c>
      <c r="J2498">
        <v>1364597692</v>
      </c>
      <c r="K2498">
        <v>1361577292</v>
      </c>
      <c r="L2498" t="b">
        <v>0</v>
      </c>
      <c r="M2498">
        <v>10</v>
      </c>
      <c r="N2498" t="b">
        <v>1</v>
      </c>
      <c r="O2498" t="s">
        <v>8277</v>
      </c>
      <c r="P2498">
        <f t="shared" si="115"/>
        <v>2013</v>
      </c>
      <c r="Q2498" s="11">
        <f t="shared" si="116"/>
        <v>41327.996435185189</v>
      </c>
    </row>
    <row r="2499" spans="1:17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s="8">
        <f t="shared" ref="F2499:F2562" si="117">E2499-D2499</f>
        <v>510.85999999999967</v>
      </c>
      <c r="G2499" t="s">
        <v>8218</v>
      </c>
      <c r="H2499" t="s">
        <v>8223</v>
      </c>
      <c r="I2499" t="s">
        <v>8245</v>
      </c>
      <c r="J2499">
        <v>1312578338</v>
      </c>
      <c r="K2499">
        <v>1309986338</v>
      </c>
      <c r="L2499" t="b">
        <v>0</v>
      </c>
      <c r="M2499">
        <v>56</v>
      </c>
      <c r="N2499" t="b">
        <v>1</v>
      </c>
      <c r="O2499" t="s">
        <v>8277</v>
      </c>
      <c r="P2499">
        <f t="shared" ref="P2499:P2562" si="118">YEAR(Q2499)</f>
        <v>2011</v>
      </c>
      <c r="Q2499" s="11">
        <f t="shared" ref="Q2499:Q2562" si="119">(((K2499/60)/60)/24)+DATE(1970,1,1)</f>
        <v>40730.878912037035</v>
      </c>
    </row>
    <row r="2500" spans="1:17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s="8">
        <f t="shared" si="117"/>
        <v>56</v>
      </c>
      <c r="G2500" t="s">
        <v>8218</v>
      </c>
      <c r="H2500" t="s">
        <v>8223</v>
      </c>
      <c r="I2500" t="s">
        <v>8245</v>
      </c>
      <c r="J2500">
        <v>1422400387</v>
      </c>
      <c r="K2500">
        <v>1421190787</v>
      </c>
      <c r="L2500" t="b">
        <v>0</v>
      </c>
      <c r="M2500">
        <v>20</v>
      </c>
      <c r="N2500" t="b">
        <v>1</v>
      </c>
      <c r="O2500" t="s">
        <v>8277</v>
      </c>
      <c r="P2500">
        <f t="shared" si="118"/>
        <v>2015</v>
      </c>
      <c r="Q2500" s="11">
        <f t="shared" si="119"/>
        <v>42017.967442129629</v>
      </c>
    </row>
    <row r="2501" spans="1:17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s="8">
        <f t="shared" si="117"/>
        <v>4105</v>
      </c>
      <c r="G2501" t="s">
        <v>8218</v>
      </c>
      <c r="H2501" t="s">
        <v>8223</v>
      </c>
      <c r="I2501" t="s">
        <v>8245</v>
      </c>
      <c r="J2501">
        <v>1356976800</v>
      </c>
      <c r="K2501">
        <v>1352820837</v>
      </c>
      <c r="L2501" t="b">
        <v>0</v>
      </c>
      <c r="M2501">
        <v>170</v>
      </c>
      <c r="N2501" t="b">
        <v>1</v>
      </c>
      <c r="O2501" t="s">
        <v>8277</v>
      </c>
      <c r="P2501">
        <f t="shared" si="118"/>
        <v>2012</v>
      </c>
      <c r="Q2501" s="11">
        <f t="shared" si="119"/>
        <v>41226.648576388885</v>
      </c>
    </row>
    <row r="2502" spans="1:17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s="8">
        <f t="shared" si="117"/>
        <v>80</v>
      </c>
      <c r="G2502" t="s">
        <v>8218</v>
      </c>
      <c r="H2502" t="s">
        <v>8223</v>
      </c>
      <c r="I2502" t="s">
        <v>8245</v>
      </c>
      <c r="J2502">
        <v>1340476375</v>
      </c>
      <c r="K2502">
        <v>1337884375</v>
      </c>
      <c r="L2502" t="b">
        <v>0</v>
      </c>
      <c r="M2502">
        <v>29</v>
      </c>
      <c r="N2502" t="b">
        <v>1</v>
      </c>
      <c r="O2502" t="s">
        <v>8277</v>
      </c>
      <c r="P2502">
        <f t="shared" si="118"/>
        <v>2012</v>
      </c>
      <c r="Q2502" s="11">
        <f t="shared" si="119"/>
        <v>41053.772858796299</v>
      </c>
    </row>
    <row r="2503" spans="1:17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s="8">
        <f t="shared" si="117"/>
        <v>-10719</v>
      </c>
      <c r="G2503" t="s">
        <v>8220</v>
      </c>
      <c r="H2503" t="s">
        <v>8228</v>
      </c>
      <c r="I2503" t="s">
        <v>8250</v>
      </c>
      <c r="J2503">
        <v>1443379104</v>
      </c>
      <c r="K2503">
        <v>1440787104</v>
      </c>
      <c r="L2503" t="b">
        <v>0</v>
      </c>
      <c r="M2503">
        <v>7</v>
      </c>
      <c r="N2503" t="b">
        <v>0</v>
      </c>
      <c r="O2503" t="s">
        <v>8297</v>
      </c>
      <c r="P2503">
        <f t="shared" si="118"/>
        <v>2015</v>
      </c>
      <c r="Q2503" s="11">
        <f t="shared" si="119"/>
        <v>42244.776666666665</v>
      </c>
    </row>
    <row r="2504" spans="1:17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s="8">
        <f t="shared" si="117"/>
        <v>-109914</v>
      </c>
      <c r="G2504" t="s">
        <v>8220</v>
      </c>
      <c r="H2504" t="s">
        <v>8223</v>
      </c>
      <c r="I2504" t="s">
        <v>8245</v>
      </c>
      <c r="J2504">
        <v>1411328918</v>
      </c>
      <c r="K2504">
        <v>1407440918</v>
      </c>
      <c r="L2504" t="b">
        <v>0</v>
      </c>
      <c r="M2504">
        <v>5</v>
      </c>
      <c r="N2504" t="b">
        <v>0</v>
      </c>
      <c r="O2504" t="s">
        <v>8297</v>
      </c>
      <c r="P2504">
        <f t="shared" si="118"/>
        <v>2014</v>
      </c>
      <c r="Q2504" s="11">
        <f t="shared" si="119"/>
        <v>41858.825439814813</v>
      </c>
    </row>
    <row r="2505" spans="1:17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s="8">
        <f t="shared" si="117"/>
        <v>-10000</v>
      </c>
      <c r="G2505" t="s">
        <v>8220</v>
      </c>
      <c r="H2505" t="s">
        <v>8223</v>
      </c>
      <c r="I2505" t="s">
        <v>8245</v>
      </c>
      <c r="J2505">
        <v>1465333560</v>
      </c>
      <c r="K2505">
        <v>1462743308</v>
      </c>
      <c r="L2505" t="b">
        <v>0</v>
      </c>
      <c r="M2505">
        <v>0</v>
      </c>
      <c r="N2505" t="b">
        <v>0</v>
      </c>
      <c r="O2505" t="s">
        <v>8297</v>
      </c>
      <c r="P2505">
        <f t="shared" si="118"/>
        <v>2016</v>
      </c>
      <c r="Q2505" s="11">
        <f t="shared" si="119"/>
        <v>42498.899398148147</v>
      </c>
    </row>
    <row r="2506" spans="1:17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s="8">
        <f t="shared" si="117"/>
        <v>-35000</v>
      </c>
      <c r="G2506" t="s">
        <v>8220</v>
      </c>
      <c r="H2506" t="s">
        <v>8223</v>
      </c>
      <c r="I2506" t="s">
        <v>8245</v>
      </c>
      <c r="J2506">
        <v>1416014534</v>
      </c>
      <c r="K2506">
        <v>1413418934</v>
      </c>
      <c r="L2506" t="b">
        <v>0</v>
      </c>
      <c r="M2506">
        <v>0</v>
      </c>
      <c r="N2506" t="b">
        <v>0</v>
      </c>
      <c r="O2506" t="s">
        <v>8297</v>
      </c>
      <c r="P2506">
        <f t="shared" si="118"/>
        <v>2014</v>
      </c>
      <c r="Q2506" s="11">
        <f t="shared" si="119"/>
        <v>41928.015439814815</v>
      </c>
    </row>
    <row r="2507" spans="1:17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s="8">
        <f t="shared" si="117"/>
        <v>-7000</v>
      </c>
      <c r="G2507" t="s">
        <v>8220</v>
      </c>
      <c r="H2507" t="s">
        <v>8223</v>
      </c>
      <c r="I2507" t="s">
        <v>8245</v>
      </c>
      <c r="J2507">
        <v>1426292416</v>
      </c>
      <c r="K2507">
        <v>1423704016</v>
      </c>
      <c r="L2507" t="b">
        <v>0</v>
      </c>
      <c r="M2507">
        <v>0</v>
      </c>
      <c r="N2507" t="b">
        <v>0</v>
      </c>
      <c r="O2507" t="s">
        <v>8297</v>
      </c>
      <c r="P2507">
        <f t="shared" si="118"/>
        <v>2015</v>
      </c>
      <c r="Q2507" s="11">
        <f t="shared" si="119"/>
        <v>42047.05574074074</v>
      </c>
    </row>
    <row r="2508" spans="1:17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s="8">
        <f t="shared" si="117"/>
        <v>-4970</v>
      </c>
      <c r="G2508" t="s">
        <v>8220</v>
      </c>
      <c r="H2508" t="s">
        <v>8224</v>
      </c>
      <c r="I2508" t="s">
        <v>8246</v>
      </c>
      <c r="J2508">
        <v>1443906000</v>
      </c>
      <c r="K2508">
        <v>1441955269</v>
      </c>
      <c r="L2508" t="b">
        <v>0</v>
      </c>
      <c r="M2508">
        <v>2</v>
      </c>
      <c r="N2508" t="b">
        <v>0</v>
      </c>
      <c r="O2508" t="s">
        <v>8297</v>
      </c>
      <c r="P2508">
        <f t="shared" si="118"/>
        <v>2015</v>
      </c>
      <c r="Q2508" s="11">
        <f t="shared" si="119"/>
        <v>42258.297094907408</v>
      </c>
    </row>
    <row r="2509" spans="1:17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s="8">
        <f t="shared" si="117"/>
        <v>-42850</v>
      </c>
      <c r="G2509" t="s">
        <v>8220</v>
      </c>
      <c r="H2509" t="s">
        <v>8223</v>
      </c>
      <c r="I2509" t="s">
        <v>8245</v>
      </c>
      <c r="J2509">
        <v>1431308704</v>
      </c>
      <c r="K2509">
        <v>1428716704</v>
      </c>
      <c r="L2509" t="b">
        <v>0</v>
      </c>
      <c r="M2509">
        <v>0</v>
      </c>
      <c r="N2509" t="b">
        <v>0</v>
      </c>
      <c r="O2509" t="s">
        <v>8297</v>
      </c>
      <c r="P2509">
        <f t="shared" si="118"/>
        <v>2015</v>
      </c>
      <c r="Q2509" s="11">
        <f t="shared" si="119"/>
        <v>42105.072962962964</v>
      </c>
    </row>
    <row r="2510" spans="1:17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s="8">
        <f t="shared" si="117"/>
        <v>-20000</v>
      </c>
      <c r="G2510" t="s">
        <v>8220</v>
      </c>
      <c r="H2510" t="s">
        <v>8223</v>
      </c>
      <c r="I2510" t="s">
        <v>8245</v>
      </c>
      <c r="J2510">
        <v>1408056634</v>
      </c>
      <c r="K2510">
        <v>1405464634</v>
      </c>
      <c r="L2510" t="b">
        <v>0</v>
      </c>
      <c r="M2510">
        <v>0</v>
      </c>
      <c r="N2510" t="b">
        <v>0</v>
      </c>
      <c r="O2510" t="s">
        <v>8297</v>
      </c>
      <c r="P2510">
        <f t="shared" si="118"/>
        <v>2014</v>
      </c>
      <c r="Q2510" s="11">
        <f t="shared" si="119"/>
        <v>41835.951782407406</v>
      </c>
    </row>
    <row r="2511" spans="1:17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s="8">
        <f t="shared" si="117"/>
        <v>-94000</v>
      </c>
      <c r="G2511" t="s">
        <v>8220</v>
      </c>
      <c r="H2511" t="s">
        <v>8224</v>
      </c>
      <c r="I2511" t="s">
        <v>8246</v>
      </c>
      <c r="J2511">
        <v>1429554349</v>
      </c>
      <c r="K2511">
        <v>1424719549</v>
      </c>
      <c r="L2511" t="b">
        <v>0</v>
      </c>
      <c r="M2511">
        <v>28</v>
      </c>
      <c r="N2511" t="b">
        <v>0</v>
      </c>
      <c r="O2511" t="s">
        <v>8297</v>
      </c>
      <c r="P2511">
        <f t="shared" si="118"/>
        <v>2015</v>
      </c>
      <c r="Q2511" s="11">
        <f t="shared" si="119"/>
        <v>42058.809594907405</v>
      </c>
    </row>
    <row r="2512" spans="1:17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s="8">
        <f t="shared" si="117"/>
        <v>-49925</v>
      </c>
      <c r="G2512" t="s">
        <v>8220</v>
      </c>
      <c r="H2512" t="s">
        <v>8223</v>
      </c>
      <c r="I2512" t="s">
        <v>8245</v>
      </c>
      <c r="J2512">
        <v>1431647772</v>
      </c>
      <c r="K2512">
        <v>1426463772</v>
      </c>
      <c r="L2512" t="b">
        <v>0</v>
      </c>
      <c r="M2512">
        <v>2</v>
      </c>
      <c r="N2512" t="b">
        <v>0</v>
      </c>
      <c r="O2512" t="s">
        <v>8297</v>
      </c>
      <c r="P2512">
        <f t="shared" si="118"/>
        <v>2015</v>
      </c>
      <c r="Q2512" s="11">
        <f t="shared" si="119"/>
        <v>42078.997361111105</v>
      </c>
    </row>
    <row r="2513" spans="1:17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s="8">
        <f t="shared" si="117"/>
        <v>-100000</v>
      </c>
      <c r="G2513" t="s">
        <v>8220</v>
      </c>
      <c r="H2513" t="s">
        <v>8224</v>
      </c>
      <c r="I2513" t="s">
        <v>8246</v>
      </c>
      <c r="J2513">
        <v>1454323413</v>
      </c>
      <c r="K2513">
        <v>1451731413</v>
      </c>
      <c r="L2513" t="b">
        <v>0</v>
      </c>
      <c r="M2513">
        <v>0</v>
      </c>
      <c r="N2513" t="b">
        <v>0</v>
      </c>
      <c r="O2513" t="s">
        <v>8297</v>
      </c>
      <c r="P2513">
        <f t="shared" si="118"/>
        <v>2016</v>
      </c>
      <c r="Q2513" s="11">
        <f t="shared" si="119"/>
        <v>42371.446909722217</v>
      </c>
    </row>
    <row r="2514" spans="1:17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s="8">
        <f t="shared" si="117"/>
        <v>-1150</v>
      </c>
      <c r="G2514" t="s">
        <v>8220</v>
      </c>
      <c r="H2514" t="s">
        <v>8223</v>
      </c>
      <c r="I2514" t="s">
        <v>8245</v>
      </c>
      <c r="J2514">
        <v>1418504561</v>
      </c>
      <c r="K2514">
        <v>1417208561</v>
      </c>
      <c r="L2514" t="b">
        <v>0</v>
      </c>
      <c r="M2514">
        <v>0</v>
      </c>
      <c r="N2514" t="b">
        <v>0</v>
      </c>
      <c r="O2514" t="s">
        <v>8297</v>
      </c>
      <c r="P2514">
        <f t="shared" si="118"/>
        <v>2014</v>
      </c>
      <c r="Q2514" s="11">
        <f t="shared" si="119"/>
        <v>41971.876863425925</v>
      </c>
    </row>
    <row r="2515" spans="1:17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s="8">
        <f t="shared" si="117"/>
        <v>-180000</v>
      </c>
      <c r="G2515" t="s">
        <v>8220</v>
      </c>
      <c r="H2515" t="s">
        <v>8235</v>
      </c>
      <c r="I2515" t="s">
        <v>8248</v>
      </c>
      <c r="J2515">
        <v>1488067789</v>
      </c>
      <c r="K2515">
        <v>1482883789</v>
      </c>
      <c r="L2515" t="b">
        <v>0</v>
      </c>
      <c r="M2515">
        <v>0</v>
      </c>
      <c r="N2515" t="b">
        <v>0</v>
      </c>
      <c r="O2515" t="s">
        <v>8297</v>
      </c>
      <c r="P2515">
        <f t="shared" si="118"/>
        <v>2016</v>
      </c>
      <c r="Q2515" s="11">
        <f t="shared" si="119"/>
        <v>42732.00681712963</v>
      </c>
    </row>
    <row r="2516" spans="1:17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s="8">
        <f t="shared" si="117"/>
        <v>-11790</v>
      </c>
      <c r="G2516" t="s">
        <v>8220</v>
      </c>
      <c r="H2516" t="s">
        <v>8223</v>
      </c>
      <c r="I2516" t="s">
        <v>8245</v>
      </c>
      <c r="J2516">
        <v>1408526477</v>
      </c>
      <c r="K2516">
        <v>1407057677</v>
      </c>
      <c r="L2516" t="b">
        <v>0</v>
      </c>
      <c r="M2516">
        <v>4</v>
      </c>
      <c r="N2516" t="b">
        <v>0</v>
      </c>
      <c r="O2516" t="s">
        <v>8297</v>
      </c>
      <c r="P2516">
        <f t="shared" si="118"/>
        <v>2014</v>
      </c>
      <c r="Q2516" s="11">
        <f t="shared" si="119"/>
        <v>41854.389780092592</v>
      </c>
    </row>
    <row r="2517" spans="1:17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s="8">
        <f t="shared" si="117"/>
        <v>-4070</v>
      </c>
      <c r="G2517" t="s">
        <v>8220</v>
      </c>
      <c r="H2517" t="s">
        <v>8223</v>
      </c>
      <c r="I2517" t="s">
        <v>8245</v>
      </c>
      <c r="J2517">
        <v>1424635753</v>
      </c>
      <c r="K2517">
        <v>1422043753</v>
      </c>
      <c r="L2517" t="b">
        <v>0</v>
      </c>
      <c r="M2517">
        <v>12</v>
      </c>
      <c r="N2517" t="b">
        <v>0</v>
      </c>
      <c r="O2517" t="s">
        <v>8297</v>
      </c>
      <c r="P2517">
        <f t="shared" si="118"/>
        <v>2015</v>
      </c>
      <c r="Q2517" s="11">
        <f t="shared" si="119"/>
        <v>42027.839733796296</v>
      </c>
    </row>
    <row r="2518" spans="1:17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s="8">
        <f t="shared" si="117"/>
        <v>-22000</v>
      </c>
      <c r="G2518" t="s">
        <v>8220</v>
      </c>
      <c r="H2518" t="s">
        <v>8223</v>
      </c>
      <c r="I2518" t="s">
        <v>8245</v>
      </c>
      <c r="J2518">
        <v>1417279252</v>
      </c>
      <c r="K2518">
        <v>1414683652</v>
      </c>
      <c r="L2518" t="b">
        <v>0</v>
      </c>
      <c r="M2518">
        <v>0</v>
      </c>
      <c r="N2518" t="b">
        <v>0</v>
      </c>
      <c r="O2518" t="s">
        <v>8297</v>
      </c>
      <c r="P2518">
        <f t="shared" si="118"/>
        <v>2014</v>
      </c>
      <c r="Q2518" s="11">
        <f t="shared" si="119"/>
        <v>41942.653379629628</v>
      </c>
    </row>
    <row r="2519" spans="1:17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s="8">
        <f t="shared" si="117"/>
        <v>-16233</v>
      </c>
      <c r="G2519" t="s">
        <v>8220</v>
      </c>
      <c r="H2519" t="s">
        <v>8228</v>
      </c>
      <c r="I2519" t="s">
        <v>8250</v>
      </c>
      <c r="J2519">
        <v>1426788930</v>
      </c>
      <c r="K2519">
        <v>1424200530</v>
      </c>
      <c r="L2519" t="b">
        <v>0</v>
      </c>
      <c r="M2519">
        <v>33</v>
      </c>
      <c r="N2519" t="b">
        <v>0</v>
      </c>
      <c r="O2519" t="s">
        <v>8297</v>
      </c>
      <c r="P2519">
        <f t="shared" si="118"/>
        <v>2015</v>
      </c>
      <c r="Q2519" s="11">
        <f t="shared" si="119"/>
        <v>42052.802430555559</v>
      </c>
    </row>
    <row r="2520" spans="1:17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s="8">
        <f t="shared" si="117"/>
        <v>-5000</v>
      </c>
      <c r="G2520" t="s">
        <v>8220</v>
      </c>
      <c r="H2520" t="s">
        <v>8223</v>
      </c>
      <c r="I2520" t="s">
        <v>8245</v>
      </c>
      <c r="J2520">
        <v>1415899228</v>
      </c>
      <c r="K2520">
        <v>1413303628</v>
      </c>
      <c r="L2520" t="b">
        <v>0</v>
      </c>
      <c r="M2520">
        <v>0</v>
      </c>
      <c r="N2520" t="b">
        <v>0</v>
      </c>
      <c r="O2520" t="s">
        <v>8297</v>
      </c>
      <c r="P2520">
        <f t="shared" si="118"/>
        <v>2014</v>
      </c>
      <c r="Q2520" s="11">
        <f t="shared" si="119"/>
        <v>41926.680879629632</v>
      </c>
    </row>
    <row r="2521" spans="1:17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s="8">
        <f t="shared" si="117"/>
        <v>-149935</v>
      </c>
      <c r="G2521" t="s">
        <v>8220</v>
      </c>
      <c r="H2521" t="s">
        <v>8223</v>
      </c>
      <c r="I2521" t="s">
        <v>8245</v>
      </c>
      <c r="J2521">
        <v>1405741404</v>
      </c>
      <c r="K2521">
        <v>1403149404</v>
      </c>
      <c r="L2521" t="b">
        <v>0</v>
      </c>
      <c r="M2521">
        <v>4</v>
      </c>
      <c r="N2521" t="b">
        <v>0</v>
      </c>
      <c r="O2521" t="s">
        <v>8297</v>
      </c>
      <c r="P2521">
        <f t="shared" si="118"/>
        <v>2014</v>
      </c>
      <c r="Q2521" s="11">
        <f t="shared" si="119"/>
        <v>41809.155138888891</v>
      </c>
    </row>
    <row r="2522" spans="1:17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s="8">
        <f t="shared" si="117"/>
        <v>-100000</v>
      </c>
      <c r="G2522" t="s">
        <v>8220</v>
      </c>
      <c r="H2522" t="s">
        <v>8223</v>
      </c>
      <c r="I2522" t="s">
        <v>8245</v>
      </c>
      <c r="J2522">
        <v>1476559260</v>
      </c>
      <c r="K2522">
        <v>1472567085</v>
      </c>
      <c r="L2522" t="b">
        <v>0</v>
      </c>
      <c r="M2522">
        <v>0</v>
      </c>
      <c r="N2522" t="b">
        <v>0</v>
      </c>
      <c r="O2522" t="s">
        <v>8297</v>
      </c>
      <c r="P2522">
        <f t="shared" si="118"/>
        <v>2016</v>
      </c>
      <c r="Q2522" s="11">
        <f t="shared" si="119"/>
        <v>42612.600520833337</v>
      </c>
    </row>
    <row r="2523" spans="1:17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s="8">
        <f t="shared" si="117"/>
        <v>1185.9899999999998</v>
      </c>
      <c r="G2523" t="s">
        <v>8218</v>
      </c>
      <c r="H2523" t="s">
        <v>8223</v>
      </c>
      <c r="I2523" t="s">
        <v>8245</v>
      </c>
      <c r="J2523">
        <v>1444778021</v>
      </c>
      <c r="K2523">
        <v>1442963621</v>
      </c>
      <c r="L2523" t="b">
        <v>0</v>
      </c>
      <c r="M2523">
        <v>132</v>
      </c>
      <c r="N2523" t="b">
        <v>1</v>
      </c>
      <c r="O2523" t="s">
        <v>8298</v>
      </c>
      <c r="P2523">
        <f t="shared" si="118"/>
        <v>2015</v>
      </c>
      <c r="Q2523" s="11">
        <f t="shared" si="119"/>
        <v>42269.967835648145</v>
      </c>
    </row>
    <row r="2524" spans="1:17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s="8">
        <f t="shared" si="117"/>
        <v>0</v>
      </c>
      <c r="G2524" t="s">
        <v>8218</v>
      </c>
      <c r="H2524" t="s">
        <v>8223</v>
      </c>
      <c r="I2524" t="s">
        <v>8245</v>
      </c>
      <c r="J2524">
        <v>1461336720</v>
      </c>
      <c r="K2524">
        <v>1459431960</v>
      </c>
      <c r="L2524" t="b">
        <v>0</v>
      </c>
      <c r="M2524">
        <v>27</v>
      </c>
      <c r="N2524" t="b">
        <v>1</v>
      </c>
      <c r="O2524" t="s">
        <v>8298</v>
      </c>
      <c r="P2524">
        <f t="shared" si="118"/>
        <v>2016</v>
      </c>
      <c r="Q2524" s="11">
        <f t="shared" si="119"/>
        <v>42460.573611111111</v>
      </c>
    </row>
    <row r="2525" spans="1:17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s="8">
        <f t="shared" si="117"/>
        <v>508</v>
      </c>
      <c r="G2525" t="s">
        <v>8218</v>
      </c>
      <c r="H2525" t="s">
        <v>8223</v>
      </c>
      <c r="I2525" t="s">
        <v>8245</v>
      </c>
      <c r="J2525">
        <v>1416270292</v>
      </c>
      <c r="K2525">
        <v>1413674692</v>
      </c>
      <c r="L2525" t="b">
        <v>0</v>
      </c>
      <c r="M2525">
        <v>26</v>
      </c>
      <c r="N2525" t="b">
        <v>1</v>
      </c>
      <c r="O2525" t="s">
        <v>8298</v>
      </c>
      <c r="P2525">
        <f t="shared" si="118"/>
        <v>2014</v>
      </c>
      <c r="Q2525" s="11">
        <f t="shared" si="119"/>
        <v>41930.975601851853</v>
      </c>
    </row>
    <row r="2526" spans="1:17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s="8">
        <f t="shared" si="117"/>
        <v>120</v>
      </c>
      <c r="G2526" t="s">
        <v>8218</v>
      </c>
      <c r="H2526" t="s">
        <v>8223</v>
      </c>
      <c r="I2526" t="s">
        <v>8245</v>
      </c>
      <c r="J2526">
        <v>1419136200</v>
      </c>
      <c r="K2526">
        <v>1416338557</v>
      </c>
      <c r="L2526" t="b">
        <v>0</v>
      </c>
      <c r="M2526">
        <v>43</v>
      </c>
      <c r="N2526" t="b">
        <v>1</v>
      </c>
      <c r="O2526" t="s">
        <v>8298</v>
      </c>
      <c r="P2526">
        <f t="shared" si="118"/>
        <v>2014</v>
      </c>
      <c r="Q2526" s="11">
        <f t="shared" si="119"/>
        <v>41961.807372685187</v>
      </c>
    </row>
    <row r="2527" spans="1:17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s="8">
        <f t="shared" si="117"/>
        <v>26</v>
      </c>
      <c r="G2527" t="s">
        <v>8218</v>
      </c>
      <c r="H2527" t="s">
        <v>8223</v>
      </c>
      <c r="I2527" t="s">
        <v>8245</v>
      </c>
      <c r="J2527">
        <v>1340914571</v>
      </c>
      <c r="K2527">
        <v>1338322571</v>
      </c>
      <c r="L2527" t="b">
        <v>0</v>
      </c>
      <c r="M2527">
        <v>80</v>
      </c>
      <c r="N2527" t="b">
        <v>1</v>
      </c>
      <c r="O2527" t="s">
        <v>8298</v>
      </c>
      <c r="P2527">
        <f t="shared" si="118"/>
        <v>2012</v>
      </c>
      <c r="Q2527" s="11">
        <f t="shared" si="119"/>
        <v>41058.844571759262</v>
      </c>
    </row>
    <row r="2528" spans="1:17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s="8">
        <f t="shared" si="117"/>
        <v>518</v>
      </c>
      <c r="G2528" t="s">
        <v>8218</v>
      </c>
      <c r="H2528" t="s">
        <v>8223</v>
      </c>
      <c r="I2528" t="s">
        <v>8245</v>
      </c>
      <c r="J2528">
        <v>1418014740</v>
      </c>
      <c r="K2528">
        <v>1415585474</v>
      </c>
      <c r="L2528" t="b">
        <v>0</v>
      </c>
      <c r="M2528">
        <v>33</v>
      </c>
      <c r="N2528" t="b">
        <v>1</v>
      </c>
      <c r="O2528" t="s">
        <v>8298</v>
      </c>
      <c r="P2528">
        <f t="shared" si="118"/>
        <v>2014</v>
      </c>
      <c r="Q2528" s="11">
        <f t="shared" si="119"/>
        <v>41953.091134259259</v>
      </c>
    </row>
    <row r="2529" spans="1:17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s="8">
        <f t="shared" si="117"/>
        <v>85</v>
      </c>
      <c r="G2529" t="s">
        <v>8218</v>
      </c>
      <c r="H2529" t="s">
        <v>8223</v>
      </c>
      <c r="I2529" t="s">
        <v>8245</v>
      </c>
      <c r="J2529">
        <v>1382068740</v>
      </c>
      <c r="K2529">
        <v>1380477691</v>
      </c>
      <c r="L2529" t="b">
        <v>0</v>
      </c>
      <c r="M2529">
        <v>71</v>
      </c>
      <c r="N2529" t="b">
        <v>1</v>
      </c>
      <c r="O2529" t="s">
        <v>8298</v>
      </c>
      <c r="P2529">
        <f t="shared" si="118"/>
        <v>2013</v>
      </c>
      <c r="Q2529" s="11">
        <f t="shared" si="119"/>
        <v>41546.75105324074</v>
      </c>
    </row>
    <row r="2530" spans="1:17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s="8">
        <f t="shared" si="117"/>
        <v>289.98999999999978</v>
      </c>
      <c r="G2530" t="s">
        <v>8218</v>
      </c>
      <c r="H2530" t="s">
        <v>8224</v>
      </c>
      <c r="I2530" t="s">
        <v>8246</v>
      </c>
      <c r="J2530">
        <v>1440068400</v>
      </c>
      <c r="K2530">
        <v>1438459303</v>
      </c>
      <c r="L2530" t="b">
        <v>0</v>
      </c>
      <c r="M2530">
        <v>81</v>
      </c>
      <c r="N2530" t="b">
        <v>1</v>
      </c>
      <c r="O2530" t="s">
        <v>8298</v>
      </c>
      <c r="P2530">
        <f t="shared" si="118"/>
        <v>2015</v>
      </c>
      <c r="Q2530" s="11">
        <f t="shared" si="119"/>
        <v>42217.834525462968</v>
      </c>
    </row>
    <row r="2531" spans="1:17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s="8">
        <f t="shared" si="117"/>
        <v>257</v>
      </c>
      <c r="G2531" t="s">
        <v>8218</v>
      </c>
      <c r="H2531" t="s">
        <v>8223</v>
      </c>
      <c r="I2531" t="s">
        <v>8245</v>
      </c>
      <c r="J2531">
        <v>1332636975</v>
      </c>
      <c r="K2531">
        <v>1328752575</v>
      </c>
      <c r="L2531" t="b">
        <v>0</v>
      </c>
      <c r="M2531">
        <v>76</v>
      </c>
      <c r="N2531" t="b">
        <v>1</v>
      </c>
      <c r="O2531" t="s">
        <v>8298</v>
      </c>
      <c r="P2531">
        <f t="shared" si="118"/>
        <v>2012</v>
      </c>
      <c r="Q2531" s="11">
        <f t="shared" si="119"/>
        <v>40948.080729166664</v>
      </c>
    </row>
    <row r="2532" spans="1:17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s="8">
        <f t="shared" si="117"/>
        <v>0</v>
      </c>
      <c r="G2532" t="s">
        <v>8218</v>
      </c>
      <c r="H2532" t="s">
        <v>8223</v>
      </c>
      <c r="I2532" t="s">
        <v>8245</v>
      </c>
      <c r="J2532">
        <v>1429505400</v>
      </c>
      <c r="K2532">
        <v>1426711505</v>
      </c>
      <c r="L2532" t="b">
        <v>0</v>
      </c>
      <c r="M2532">
        <v>48</v>
      </c>
      <c r="N2532" t="b">
        <v>1</v>
      </c>
      <c r="O2532" t="s">
        <v>8298</v>
      </c>
      <c r="P2532">
        <f t="shared" si="118"/>
        <v>2015</v>
      </c>
      <c r="Q2532" s="11">
        <f t="shared" si="119"/>
        <v>42081.864641203705</v>
      </c>
    </row>
    <row r="2533" spans="1:17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s="8">
        <f t="shared" si="117"/>
        <v>18</v>
      </c>
      <c r="G2533" t="s">
        <v>8218</v>
      </c>
      <c r="H2533" t="s">
        <v>8223</v>
      </c>
      <c r="I2533" t="s">
        <v>8245</v>
      </c>
      <c r="J2533">
        <v>1439611140</v>
      </c>
      <c r="K2533">
        <v>1437668354</v>
      </c>
      <c r="L2533" t="b">
        <v>0</v>
      </c>
      <c r="M2533">
        <v>61</v>
      </c>
      <c r="N2533" t="b">
        <v>1</v>
      </c>
      <c r="O2533" t="s">
        <v>8298</v>
      </c>
      <c r="P2533">
        <f t="shared" si="118"/>
        <v>2015</v>
      </c>
      <c r="Q2533" s="11">
        <f t="shared" si="119"/>
        <v>42208.680023148147</v>
      </c>
    </row>
    <row r="2534" spans="1:17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s="8">
        <f t="shared" si="117"/>
        <v>1045</v>
      </c>
      <c r="G2534" t="s">
        <v>8218</v>
      </c>
      <c r="H2534" t="s">
        <v>8223</v>
      </c>
      <c r="I2534" t="s">
        <v>8245</v>
      </c>
      <c r="J2534">
        <v>1345148566</v>
      </c>
      <c r="K2534">
        <v>1342556566</v>
      </c>
      <c r="L2534" t="b">
        <v>0</v>
      </c>
      <c r="M2534">
        <v>60</v>
      </c>
      <c r="N2534" t="b">
        <v>1</v>
      </c>
      <c r="O2534" t="s">
        <v>8298</v>
      </c>
      <c r="P2534">
        <f t="shared" si="118"/>
        <v>2012</v>
      </c>
      <c r="Q2534" s="11">
        <f t="shared" si="119"/>
        <v>41107.849143518521</v>
      </c>
    </row>
    <row r="2535" spans="1:17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s="8">
        <f t="shared" si="117"/>
        <v>800</v>
      </c>
      <c r="G2535" t="s">
        <v>8218</v>
      </c>
      <c r="H2535" t="s">
        <v>8223</v>
      </c>
      <c r="I2535" t="s">
        <v>8245</v>
      </c>
      <c r="J2535">
        <v>1362160868</v>
      </c>
      <c r="K2535">
        <v>1359568911</v>
      </c>
      <c r="L2535" t="b">
        <v>0</v>
      </c>
      <c r="M2535">
        <v>136</v>
      </c>
      <c r="N2535" t="b">
        <v>1</v>
      </c>
      <c r="O2535" t="s">
        <v>8298</v>
      </c>
      <c r="P2535">
        <f t="shared" si="118"/>
        <v>2013</v>
      </c>
      <c r="Q2535" s="11">
        <f t="shared" si="119"/>
        <v>41304.751284722224</v>
      </c>
    </row>
    <row r="2536" spans="1:17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s="8">
        <f t="shared" si="117"/>
        <v>100</v>
      </c>
      <c r="G2536" t="s">
        <v>8218</v>
      </c>
      <c r="H2536" t="s">
        <v>8223</v>
      </c>
      <c r="I2536" t="s">
        <v>8245</v>
      </c>
      <c r="J2536">
        <v>1262325600</v>
      </c>
      <c r="K2536">
        <v>1257871712</v>
      </c>
      <c r="L2536" t="b">
        <v>0</v>
      </c>
      <c r="M2536">
        <v>14</v>
      </c>
      <c r="N2536" t="b">
        <v>1</v>
      </c>
      <c r="O2536" t="s">
        <v>8298</v>
      </c>
      <c r="P2536">
        <f t="shared" si="118"/>
        <v>2009</v>
      </c>
      <c r="Q2536" s="11">
        <f t="shared" si="119"/>
        <v>40127.700370370374</v>
      </c>
    </row>
    <row r="2537" spans="1:17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s="8">
        <f t="shared" si="117"/>
        <v>755</v>
      </c>
      <c r="G2537" t="s">
        <v>8218</v>
      </c>
      <c r="H2537" t="s">
        <v>8223</v>
      </c>
      <c r="I2537" t="s">
        <v>8245</v>
      </c>
      <c r="J2537">
        <v>1417463945</v>
      </c>
      <c r="K2537">
        <v>1414781945</v>
      </c>
      <c r="L2537" t="b">
        <v>0</v>
      </c>
      <c r="M2537">
        <v>78</v>
      </c>
      <c r="N2537" t="b">
        <v>1</v>
      </c>
      <c r="O2537" t="s">
        <v>8298</v>
      </c>
      <c r="P2537">
        <f t="shared" si="118"/>
        <v>2014</v>
      </c>
      <c r="Q2537" s="11">
        <f t="shared" si="119"/>
        <v>41943.791030092594</v>
      </c>
    </row>
    <row r="2538" spans="1:17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s="8">
        <f t="shared" si="117"/>
        <v>4</v>
      </c>
      <c r="G2538" t="s">
        <v>8218</v>
      </c>
      <c r="H2538" t="s">
        <v>8223</v>
      </c>
      <c r="I2538" t="s">
        <v>8245</v>
      </c>
      <c r="J2538">
        <v>1375151566</v>
      </c>
      <c r="K2538">
        <v>1373337166</v>
      </c>
      <c r="L2538" t="b">
        <v>0</v>
      </c>
      <c r="M2538">
        <v>4</v>
      </c>
      <c r="N2538" t="b">
        <v>1</v>
      </c>
      <c r="O2538" t="s">
        <v>8298</v>
      </c>
      <c r="P2538">
        <f t="shared" si="118"/>
        <v>2013</v>
      </c>
      <c r="Q2538" s="11">
        <f t="shared" si="119"/>
        <v>41464.106087962966</v>
      </c>
    </row>
    <row r="2539" spans="1:17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s="8">
        <f t="shared" si="117"/>
        <v>100</v>
      </c>
      <c r="G2539" t="s">
        <v>8218</v>
      </c>
      <c r="H2539" t="s">
        <v>8223</v>
      </c>
      <c r="I2539" t="s">
        <v>8245</v>
      </c>
      <c r="J2539">
        <v>1312212855</v>
      </c>
      <c r="K2539">
        <v>1307028855</v>
      </c>
      <c r="L2539" t="b">
        <v>0</v>
      </c>
      <c r="M2539">
        <v>11</v>
      </c>
      <c r="N2539" t="b">
        <v>1</v>
      </c>
      <c r="O2539" t="s">
        <v>8298</v>
      </c>
      <c r="P2539">
        <f t="shared" si="118"/>
        <v>2011</v>
      </c>
      <c r="Q2539" s="11">
        <f t="shared" si="119"/>
        <v>40696.648784722223</v>
      </c>
    </row>
    <row r="2540" spans="1:17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s="8">
        <f t="shared" si="117"/>
        <v>2343.1699999999983</v>
      </c>
      <c r="G2540" t="s">
        <v>8218</v>
      </c>
      <c r="H2540" t="s">
        <v>8223</v>
      </c>
      <c r="I2540" t="s">
        <v>8245</v>
      </c>
      <c r="J2540">
        <v>1361681940</v>
      </c>
      <c r="K2540">
        <v>1359029661</v>
      </c>
      <c r="L2540" t="b">
        <v>0</v>
      </c>
      <c r="M2540">
        <v>185</v>
      </c>
      <c r="N2540" t="b">
        <v>1</v>
      </c>
      <c r="O2540" t="s">
        <v>8298</v>
      </c>
      <c r="P2540">
        <f t="shared" si="118"/>
        <v>2013</v>
      </c>
      <c r="Q2540" s="11">
        <f t="shared" si="119"/>
        <v>41298.509965277779</v>
      </c>
    </row>
    <row r="2541" spans="1:17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s="8">
        <f t="shared" si="117"/>
        <v>25</v>
      </c>
      <c r="G2541" t="s">
        <v>8218</v>
      </c>
      <c r="H2541" t="s">
        <v>8223</v>
      </c>
      <c r="I2541" t="s">
        <v>8245</v>
      </c>
      <c r="J2541">
        <v>1422913152</v>
      </c>
      <c r="K2541">
        <v>1417729152</v>
      </c>
      <c r="L2541" t="b">
        <v>0</v>
      </c>
      <c r="M2541">
        <v>59</v>
      </c>
      <c r="N2541" t="b">
        <v>1</v>
      </c>
      <c r="O2541" t="s">
        <v>8298</v>
      </c>
      <c r="P2541">
        <f t="shared" si="118"/>
        <v>2014</v>
      </c>
      <c r="Q2541" s="11">
        <f t="shared" si="119"/>
        <v>41977.902222222227</v>
      </c>
    </row>
    <row r="2542" spans="1:17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s="8">
        <f t="shared" si="117"/>
        <v>85</v>
      </c>
      <c r="G2542" t="s">
        <v>8218</v>
      </c>
      <c r="H2542" t="s">
        <v>8223</v>
      </c>
      <c r="I2542" t="s">
        <v>8245</v>
      </c>
      <c r="J2542">
        <v>1319904721</v>
      </c>
      <c r="K2542">
        <v>1314720721</v>
      </c>
      <c r="L2542" t="b">
        <v>0</v>
      </c>
      <c r="M2542">
        <v>27</v>
      </c>
      <c r="N2542" t="b">
        <v>1</v>
      </c>
      <c r="O2542" t="s">
        <v>8298</v>
      </c>
      <c r="P2542">
        <f t="shared" si="118"/>
        <v>2011</v>
      </c>
      <c r="Q2542" s="11">
        <f t="shared" si="119"/>
        <v>40785.675011574072</v>
      </c>
    </row>
    <row r="2543" spans="1:17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s="8">
        <f t="shared" si="117"/>
        <v>246</v>
      </c>
      <c r="G2543" t="s">
        <v>8218</v>
      </c>
      <c r="H2543" t="s">
        <v>8224</v>
      </c>
      <c r="I2543" t="s">
        <v>8246</v>
      </c>
      <c r="J2543">
        <v>1380192418</v>
      </c>
      <c r="K2543">
        <v>1375008418</v>
      </c>
      <c r="L2543" t="b">
        <v>0</v>
      </c>
      <c r="M2543">
        <v>63</v>
      </c>
      <c r="N2543" t="b">
        <v>1</v>
      </c>
      <c r="O2543" t="s">
        <v>8298</v>
      </c>
      <c r="P2543">
        <f t="shared" si="118"/>
        <v>2013</v>
      </c>
      <c r="Q2543" s="11">
        <f t="shared" si="119"/>
        <v>41483.449282407404</v>
      </c>
    </row>
    <row r="2544" spans="1:17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s="8">
        <f t="shared" si="117"/>
        <v>25</v>
      </c>
      <c r="G2544" t="s">
        <v>8218</v>
      </c>
      <c r="H2544" t="s">
        <v>8223</v>
      </c>
      <c r="I2544" t="s">
        <v>8245</v>
      </c>
      <c r="J2544">
        <v>1380599940</v>
      </c>
      <c r="K2544">
        <v>1377252857</v>
      </c>
      <c r="L2544" t="b">
        <v>0</v>
      </c>
      <c r="M2544">
        <v>13</v>
      </c>
      <c r="N2544" t="b">
        <v>1</v>
      </c>
      <c r="O2544" t="s">
        <v>8298</v>
      </c>
      <c r="P2544">
        <f t="shared" si="118"/>
        <v>2013</v>
      </c>
      <c r="Q2544" s="11">
        <f t="shared" si="119"/>
        <v>41509.426585648151</v>
      </c>
    </row>
    <row r="2545" spans="1:17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s="8">
        <f t="shared" si="117"/>
        <v>141</v>
      </c>
      <c r="G2545" t="s">
        <v>8218</v>
      </c>
      <c r="H2545" t="s">
        <v>8223</v>
      </c>
      <c r="I2545" t="s">
        <v>8245</v>
      </c>
      <c r="J2545">
        <v>1293937200</v>
      </c>
      <c r="K2545">
        <v>1291257298</v>
      </c>
      <c r="L2545" t="b">
        <v>0</v>
      </c>
      <c r="M2545">
        <v>13</v>
      </c>
      <c r="N2545" t="b">
        <v>1</v>
      </c>
      <c r="O2545" t="s">
        <v>8298</v>
      </c>
      <c r="P2545">
        <f t="shared" si="118"/>
        <v>2010</v>
      </c>
      <c r="Q2545" s="11">
        <f t="shared" si="119"/>
        <v>40514.107615740737</v>
      </c>
    </row>
    <row r="2546" spans="1:17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s="8">
        <f t="shared" si="117"/>
        <v>41</v>
      </c>
      <c r="G2546" t="s">
        <v>8218</v>
      </c>
      <c r="H2546" t="s">
        <v>8223</v>
      </c>
      <c r="I2546" t="s">
        <v>8245</v>
      </c>
      <c r="J2546">
        <v>1341750569</v>
      </c>
      <c r="K2546">
        <v>1339158569</v>
      </c>
      <c r="L2546" t="b">
        <v>0</v>
      </c>
      <c r="M2546">
        <v>57</v>
      </c>
      <c r="N2546" t="b">
        <v>1</v>
      </c>
      <c r="O2546" t="s">
        <v>8298</v>
      </c>
      <c r="P2546">
        <f t="shared" si="118"/>
        <v>2012</v>
      </c>
      <c r="Q2546" s="11">
        <f t="shared" si="119"/>
        <v>41068.520474537036</v>
      </c>
    </row>
    <row r="2547" spans="1:17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s="8">
        <f t="shared" si="117"/>
        <v>1906</v>
      </c>
      <c r="G2547" t="s">
        <v>8218</v>
      </c>
      <c r="H2547" t="s">
        <v>8223</v>
      </c>
      <c r="I2547" t="s">
        <v>8245</v>
      </c>
      <c r="J2547">
        <v>1424997000</v>
      </c>
      <c r="K2547">
        <v>1421983138</v>
      </c>
      <c r="L2547" t="b">
        <v>0</v>
      </c>
      <c r="M2547">
        <v>61</v>
      </c>
      <c r="N2547" t="b">
        <v>1</v>
      </c>
      <c r="O2547" t="s">
        <v>8298</v>
      </c>
      <c r="P2547">
        <f t="shared" si="118"/>
        <v>2015</v>
      </c>
      <c r="Q2547" s="11">
        <f t="shared" si="119"/>
        <v>42027.13817129629</v>
      </c>
    </row>
    <row r="2548" spans="1:17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s="8">
        <f t="shared" si="117"/>
        <v>410</v>
      </c>
      <c r="G2548" t="s">
        <v>8218</v>
      </c>
      <c r="H2548" t="s">
        <v>8223</v>
      </c>
      <c r="I2548" t="s">
        <v>8245</v>
      </c>
      <c r="J2548">
        <v>1380949200</v>
      </c>
      <c r="K2548">
        <v>1378586179</v>
      </c>
      <c r="L2548" t="b">
        <v>0</v>
      </c>
      <c r="M2548">
        <v>65</v>
      </c>
      <c r="N2548" t="b">
        <v>1</v>
      </c>
      <c r="O2548" t="s">
        <v>8298</v>
      </c>
      <c r="P2548">
        <f t="shared" si="118"/>
        <v>2013</v>
      </c>
      <c r="Q2548" s="11">
        <f t="shared" si="119"/>
        <v>41524.858553240738</v>
      </c>
    </row>
    <row r="2549" spans="1:17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s="8">
        <f t="shared" si="117"/>
        <v>1092</v>
      </c>
      <c r="G2549" t="s">
        <v>8218</v>
      </c>
      <c r="H2549" t="s">
        <v>8223</v>
      </c>
      <c r="I2549" t="s">
        <v>8245</v>
      </c>
      <c r="J2549">
        <v>1333560803</v>
      </c>
      <c r="K2549">
        <v>1330972403</v>
      </c>
      <c r="L2549" t="b">
        <v>0</v>
      </c>
      <c r="M2549">
        <v>134</v>
      </c>
      <c r="N2549" t="b">
        <v>1</v>
      </c>
      <c r="O2549" t="s">
        <v>8298</v>
      </c>
      <c r="P2549">
        <f t="shared" si="118"/>
        <v>2012</v>
      </c>
      <c r="Q2549" s="11">
        <f t="shared" si="119"/>
        <v>40973.773182870369</v>
      </c>
    </row>
    <row r="2550" spans="1:17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s="8">
        <f t="shared" si="117"/>
        <v>111</v>
      </c>
      <c r="G2550" t="s">
        <v>8218</v>
      </c>
      <c r="H2550" t="s">
        <v>8229</v>
      </c>
      <c r="I2550" t="s">
        <v>8248</v>
      </c>
      <c r="J2550">
        <v>1475209620</v>
      </c>
      <c r="K2550">
        <v>1473087637</v>
      </c>
      <c r="L2550" t="b">
        <v>0</v>
      </c>
      <c r="M2550">
        <v>37</v>
      </c>
      <c r="N2550" t="b">
        <v>1</v>
      </c>
      <c r="O2550" t="s">
        <v>8298</v>
      </c>
      <c r="P2550">
        <f t="shared" si="118"/>
        <v>2016</v>
      </c>
      <c r="Q2550" s="11">
        <f t="shared" si="119"/>
        <v>42618.625428240746</v>
      </c>
    </row>
    <row r="2551" spans="1:17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s="8">
        <f t="shared" si="117"/>
        <v>44</v>
      </c>
      <c r="G2551" t="s">
        <v>8218</v>
      </c>
      <c r="H2551" t="s">
        <v>8224</v>
      </c>
      <c r="I2551" t="s">
        <v>8246</v>
      </c>
      <c r="J2551">
        <v>1370019600</v>
      </c>
      <c r="K2551">
        <v>1366999870</v>
      </c>
      <c r="L2551" t="b">
        <v>0</v>
      </c>
      <c r="M2551">
        <v>37</v>
      </c>
      <c r="N2551" t="b">
        <v>1</v>
      </c>
      <c r="O2551" t="s">
        <v>8298</v>
      </c>
      <c r="P2551">
        <f t="shared" si="118"/>
        <v>2013</v>
      </c>
      <c r="Q2551" s="11">
        <f t="shared" si="119"/>
        <v>41390.757754629631</v>
      </c>
    </row>
    <row r="2552" spans="1:17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s="8">
        <f t="shared" si="117"/>
        <v>55</v>
      </c>
      <c r="G2552" t="s">
        <v>8218</v>
      </c>
      <c r="H2552" t="s">
        <v>8223</v>
      </c>
      <c r="I2552" t="s">
        <v>8245</v>
      </c>
      <c r="J2552">
        <v>1444276740</v>
      </c>
      <c r="K2552">
        <v>1439392406</v>
      </c>
      <c r="L2552" t="b">
        <v>0</v>
      </c>
      <c r="M2552">
        <v>150</v>
      </c>
      <c r="N2552" t="b">
        <v>1</v>
      </c>
      <c r="O2552" t="s">
        <v>8298</v>
      </c>
      <c r="P2552">
        <f t="shared" si="118"/>
        <v>2015</v>
      </c>
      <c r="Q2552" s="11">
        <f t="shared" si="119"/>
        <v>42228.634328703702</v>
      </c>
    </row>
    <row r="2553" spans="1:17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s="8">
        <f t="shared" si="117"/>
        <v>100.5</v>
      </c>
      <c r="G2553" t="s">
        <v>8218</v>
      </c>
      <c r="H2553" t="s">
        <v>8223</v>
      </c>
      <c r="I2553" t="s">
        <v>8245</v>
      </c>
      <c r="J2553">
        <v>1332362880</v>
      </c>
      <c r="K2553">
        <v>1329890585</v>
      </c>
      <c r="L2553" t="b">
        <v>0</v>
      </c>
      <c r="M2553">
        <v>56</v>
      </c>
      <c r="N2553" t="b">
        <v>1</v>
      </c>
      <c r="O2553" t="s">
        <v>8298</v>
      </c>
      <c r="P2553">
        <f t="shared" si="118"/>
        <v>2012</v>
      </c>
      <c r="Q2553" s="11">
        <f t="shared" si="119"/>
        <v>40961.252141203702</v>
      </c>
    </row>
    <row r="2554" spans="1:17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s="8">
        <f t="shared" si="117"/>
        <v>195</v>
      </c>
      <c r="G2554" t="s">
        <v>8218</v>
      </c>
      <c r="H2554" t="s">
        <v>8223</v>
      </c>
      <c r="I2554" t="s">
        <v>8245</v>
      </c>
      <c r="J2554">
        <v>1488741981</v>
      </c>
      <c r="K2554">
        <v>1486149981</v>
      </c>
      <c r="L2554" t="b">
        <v>0</v>
      </c>
      <c r="M2554">
        <v>18</v>
      </c>
      <c r="N2554" t="b">
        <v>1</v>
      </c>
      <c r="O2554" t="s">
        <v>8298</v>
      </c>
      <c r="P2554">
        <f t="shared" si="118"/>
        <v>2017</v>
      </c>
      <c r="Q2554" s="11">
        <f t="shared" si="119"/>
        <v>42769.809965277775</v>
      </c>
    </row>
    <row r="2555" spans="1:17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s="8">
        <f t="shared" si="117"/>
        <v>833</v>
      </c>
      <c r="G2555" t="s">
        <v>8218</v>
      </c>
      <c r="H2555" t="s">
        <v>8223</v>
      </c>
      <c r="I2555" t="s">
        <v>8245</v>
      </c>
      <c r="J2555">
        <v>1348202807</v>
      </c>
      <c r="K2555">
        <v>1343018807</v>
      </c>
      <c r="L2555" t="b">
        <v>0</v>
      </c>
      <c r="M2555">
        <v>60</v>
      </c>
      <c r="N2555" t="b">
        <v>1</v>
      </c>
      <c r="O2555" t="s">
        <v>8298</v>
      </c>
      <c r="P2555">
        <f t="shared" si="118"/>
        <v>2012</v>
      </c>
      <c r="Q2555" s="11">
        <f t="shared" si="119"/>
        <v>41113.199155092596</v>
      </c>
    </row>
    <row r="2556" spans="1:17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s="8">
        <f t="shared" si="117"/>
        <v>684</v>
      </c>
      <c r="G2556" t="s">
        <v>8218</v>
      </c>
      <c r="H2556" t="s">
        <v>8223</v>
      </c>
      <c r="I2556" t="s">
        <v>8245</v>
      </c>
      <c r="J2556">
        <v>1433131140</v>
      </c>
      <c r="K2556">
        <v>1430445163</v>
      </c>
      <c r="L2556" t="b">
        <v>0</v>
      </c>
      <c r="M2556">
        <v>67</v>
      </c>
      <c r="N2556" t="b">
        <v>1</v>
      </c>
      <c r="O2556" t="s">
        <v>8298</v>
      </c>
      <c r="P2556">
        <f t="shared" si="118"/>
        <v>2015</v>
      </c>
      <c r="Q2556" s="11">
        <f t="shared" si="119"/>
        <v>42125.078275462962</v>
      </c>
    </row>
    <row r="2557" spans="1:17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s="8">
        <f t="shared" si="117"/>
        <v>147</v>
      </c>
      <c r="G2557" t="s">
        <v>8218</v>
      </c>
      <c r="H2557" t="s">
        <v>8223</v>
      </c>
      <c r="I2557" t="s">
        <v>8245</v>
      </c>
      <c r="J2557">
        <v>1338219793</v>
      </c>
      <c r="K2557">
        <v>1335541393</v>
      </c>
      <c r="L2557" t="b">
        <v>0</v>
      </c>
      <c r="M2557">
        <v>35</v>
      </c>
      <c r="N2557" t="b">
        <v>1</v>
      </c>
      <c r="O2557" t="s">
        <v>8298</v>
      </c>
      <c r="P2557">
        <f t="shared" si="118"/>
        <v>2012</v>
      </c>
      <c r="Q2557" s="11">
        <f t="shared" si="119"/>
        <v>41026.655011574076</v>
      </c>
    </row>
    <row r="2558" spans="1:17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s="8">
        <f t="shared" si="117"/>
        <v>41</v>
      </c>
      <c r="G2558" t="s">
        <v>8218</v>
      </c>
      <c r="H2558" t="s">
        <v>8223</v>
      </c>
      <c r="I2558" t="s">
        <v>8245</v>
      </c>
      <c r="J2558">
        <v>1356392857</v>
      </c>
      <c r="K2558">
        <v>1352504857</v>
      </c>
      <c r="L2558" t="b">
        <v>0</v>
      </c>
      <c r="M2558">
        <v>34</v>
      </c>
      <c r="N2558" t="b">
        <v>1</v>
      </c>
      <c r="O2558" t="s">
        <v>8298</v>
      </c>
      <c r="P2558">
        <f t="shared" si="118"/>
        <v>2012</v>
      </c>
      <c r="Q2558" s="11">
        <f t="shared" si="119"/>
        <v>41222.991400462961</v>
      </c>
    </row>
    <row r="2559" spans="1:17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s="8">
        <f t="shared" si="117"/>
        <v>166</v>
      </c>
      <c r="G2559" t="s">
        <v>8218</v>
      </c>
      <c r="H2559" t="s">
        <v>8224</v>
      </c>
      <c r="I2559" t="s">
        <v>8246</v>
      </c>
      <c r="J2559">
        <v>1400176386</v>
      </c>
      <c r="K2559">
        <v>1397584386</v>
      </c>
      <c r="L2559" t="b">
        <v>0</v>
      </c>
      <c r="M2559">
        <v>36</v>
      </c>
      <c r="N2559" t="b">
        <v>1</v>
      </c>
      <c r="O2559" t="s">
        <v>8298</v>
      </c>
      <c r="P2559">
        <f t="shared" si="118"/>
        <v>2014</v>
      </c>
      <c r="Q2559" s="11">
        <f t="shared" si="119"/>
        <v>41744.745208333334</v>
      </c>
    </row>
    <row r="2560" spans="1:17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s="8">
        <f t="shared" si="117"/>
        <v>111</v>
      </c>
      <c r="G2560" t="s">
        <v>8218</v>
      </c>
      <c r="H2560" t="s">
        <v>8225</v>
      </c>
      <c r="I2560" t="s">
        <v>8247</v>
      </c>
      <c r="J2560">
        <v>1430488740</v>
      </c>
      <c r="K2560">
        <v>1427747906</v>
      </c>
      <c r="L2560" t="b">
        <v>0</v>
      </c>
      <c r="M2560">
        <v>18</v>
      </c>
      <c r="N2560" t="b">
        <v>1</v>
      </c>
      <c r="O2560" t="s">
        <v>8298</v>
      </c>
      <c r="P2560">
        <f t="shared" si="118"/>
        <v>2015</v>
      </c>
      <c r="Q2560" s="11">
        <f t="shared" si="119"/>
        <v>42093.860023148154</v>
      </c>
    </row>
    <row r="2561" spans="1:17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s="8">
        <f t="shared" si="117"/>
        <v>90</v>
      </c>
      <c r="G2561" t="s">
        <v>8218</v>
      </c>
      <c r="H2561" t="s">
        <v>8223</v>
      </c>
      <c r="I2561" t="s">
        <v>8245</v>
      </c>
      <c r="J2561">
        <v>1321385820</v>
      </c>
      <c r="K2561">
        <v>1318539484</v>
      </c>
      <c r="L2561" t="b">
        <v>0</v>
      </c>
      <c r="M2561">
        <v>25</v>
      </c>
      <c r="N2561" t="b">
        <v>1</v>
      </c>
      <c r="O2561" t="s">
        <v>8298</v>
      </c>
      <c r="P2561">
        <f t="shared" si="118"/>
        <v>2011</v>
      </c>
      <c r="Q2561" s="11">
        <f t="shared" si="119"/>
        <v>40829.873657407406</v>
      </c>
    </row>
    <row r="2562" spans="1:17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s="8">
        <f t="shared" si="117"/>
        <v>3</v>
      </c>
      <c r="G2562" t="s">
        <v>8218</v>
      </c>
      <c r="H2562" t="s">
        <v>8224</v>
      </c>
      <c r="I2562" t="s">
        <v>8246</v>
      </c>
      <c r="J2562">
        <v>1425682174</v>
      </c>
      <c r="K2562">
        <v>1423090174</v>
      </c>
      <c r="L2562" t="b">
        <v>0</v>
      </c>
      <c r="M2562">
        <v>21</v>
      </c>
      <c r="N2562" t="b">
        <v>1</v>
      </c>
      <c r="O2562" t="s">
        <v>8298</v>
      </c>
      <c r="P2562">
        <f t="shared" si="118"/>
        <v>2015</v>
      </c>
      <c r="Q2562" s="11">
        <f t="shared" si="119"/>
        <v>42039.951087962967</v>
      </c>
    </row>
    <row r="2563" spans="1:17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s="8">
        <f t="shared" ref="F2563:F2626" si="120">E2563-D2563</f>
        <v>-100000</v>
      </c>
      <c r="G2563" t="s">
        <v>8219</v>
      </c>
      <c r="H2563" t="s">
        <v>8228</v>
      </c>
      <c r="I2563" t="s">
        <v>8250</v>
      </c>
      <c r="J2563">
        <v>1444740089</v>
      </c>
      <c r="K2563">
        <v>1442148089</v>
      </c>
      <c r="L2563" t="b">
        <v>0</v>
      </c>
      <c r="M2563">
        <v>0</v>
      </c>
      <c r="N2563" t="b">
        <v>0</v>
      </c>
      <c r="O2563" t="s">
        <v>8282</v>
      </c>
      <c r="P2563">
        <f t="shared" ref="P2563:P2626" si="121">YEAR(Q2563)</f>
        <v>2015</v>
      </c>
      <c r="Q2563" s="11">
        <f t="shared" ref="Q2563:Q2626" si="122">(((K2563/60)/60)/24)+DATE(1970,1,1)</f>
        <v>42260.528807870374</v>
      </c>
    </row>
    <row r="2564" spans="1:17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s="8">
        <f t="shared" si="120"/>
        <v>-9925</v>
      </c>
      <c r="G2564" t="s">
        <v>8219</v>
      </c>
      <c r="H2564" t="s">
        <v>8235</v>
      </c>
      <c r="I2564" t="s">
        <v>8248</v>
      </c>
      <c r="J2564">
        <v>1476189339</v>
      </c>
      <c r="K2564">
        <v>1471005339</v>
      </c>
      <c r="L2564" t="b">
        <v>0</v>
      </c>
      <c r="M2564">
        <v>3</v>
      </c>
      <c r="N2564" t="b">
        <v>0</v>
      </c>
      <c r="O2564" t="s">
        <v>8282</v>
      </c>
      <c r="P2564">
        <f t="shared" si="121"/>
        <v>2016</v>
      </c>
      <c r="Q2564" s="11">
        <f t="shared" si="122"/>
        <v>42594.524756944447</v>
      </c>
    </row>
    <row r="2565" spans="1:17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s="8">
        <f t="shared" si="120"/>
        <v>-20000</v>
      </c>
      <c r="G2565" t="s">
        <v>8219</v>
      </c>
      <c r="H2565" t="s">
        <v>8223</v>
      </c>
      <c r="I2565" t="s">
        <v>8245</v>
      </c>
      <c r="J2565">
        <v>1438226451</v>
      </c>
      <c r="K2565">
        <v>1433042451</v>
      </c>
      <c r="L2565" t="b">
        <v>0</v>
      </c>
      <c r="M2565">
        <v>0</v>
      </c>
      <c r="N2565" t="b">
        <v>0</v>
      </c>
      <c r="O2565" t="s">
        <v>8282</v>
      </c>
      <c r="P2565">
        <f t="shared" si="121"/>
        <v>2015</v>
      </c>
      <c r="Q2565" s="11">
        <f t="shared" si="122"/>
        <v>42155.139479166668</v>
      </c>
    </row>
    <row r="2566" spans="1:17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s="8">
        <f t="shared" si="120"/>
        <v>-40000</v>
      </c>
      <c r="G2566" t="s">
        <v>8219</v>
      </c>
      <c r="H2566" t="s">
        <v>8228</v>
      </c>
      <c r="I2566" t="s">
        <v>8250</v>
      </c>
      <c r="J2566">
        <v>1406854699</v>
      </c>
      <c r="K2566">
        <v>1404262699</v>
      </c>
      <c r="L2566" t="b">
        <v>0</v>
      </c>
      <c r="M2566">
        <v>0</v>
      </c>
      <c r="N2566" t="b">
        <v>0</v>
      </c>
      <c r="O2566" t="s">
        <v>8282</v>
      </c>
      <c r="P2566">
        <f t="shared" si="121"/>
        <v>2014</v>
      </c>
      <c r="Q2566" s="11">
        <f t="shared" si="122"/>
        <v>41822.040497685186</v>
      </c>
    </row>
    <row r="2567" spans="1:17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s="8">
        <f t="shared" si="120"/>
        <v>-9900</v>
      </c>
      <c r="G2567" t="s">
        <v>8219</v>
      </c>
      <c r="H2567" t="s">
        <v>8223</v>
      </c>
      <c r="I2567" t="s">
        <v>8245</v>
      </c>
      <c r="J2567">
        <v>1462827000</v>
      </c>
      <c r="K2567">
        <v>1457710589</v>
      </c>
      <c r="L2567" t="b">
        <v>0</v>
      </c>
      <c r="M2567">
        <v>1</v>
      </c>
      <c r="N2567" t="b">
        <v>0</v>
      </c>
      <c r="O2567" t="s">
        <v>8282</v>
      </c>
      <c r="P2567">
        <f t="shared" si="121"/>
        <v>2016</v>
      </c>
      <c r="Q2567" s="11">
        <f t="shared" si="122"/>
        <v>42440.650335648148</v>
      </c>
    </row>
    <row r="2568" spans="1:17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s="8">
        <f t="shared" si="120"/>
        <v>-35000</v>
      </c>
      <c r="G2568" t="s">
        <v>8219</v>
      </c>
      <c r="H2568" t="s">
        <v>8223</v>
      </c>
      <c r="I2568" t="s">
        <v>8245</v>
      </c>
      <c r="J2568">
        <v>1408663948</v>
      </c>
      <c r="K2568">
        <v>1406071948</v>
      </c>
      <c r="L2568" t="b">
        <v>0</v>
      </c>
      <c r="M2568">
        <v>0</v>
      </c>
      <c r="N2568" t="b">
        <v>0</v>
      </c>
      <c r="O2568" t="s">
        <v>8282</v>
      </c>
      <c r="P2568">
        <f t="shared" si="121"/>
        <v>2014</v>
      </c>
      <c r="Q2568" s="11">
        <f t="shared" si="122"/>
        <v>41842.980879629627</v>
      </c>
    </row>
    <row r="2569" spans="1:17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s="8">
        <f t="shared" si="120"/>
        <v>-44880</v>
      </c>
      <c r="G2569" t="s">
        <v>8219</v>
      </c>
      <c r="H2569" t="s">
        <v>8223</v>
      </c>
      <c r="I2569" t="s">
        <v>8245</v>
      </c>
      <c r="J2569">
        <v>1429823138</v>
      </c>
      <c r="K2569">
        <v>1427231138</v>
      </c>
      <c r="L2569" t="b">
        <v>0</v>
      </c>
      <c r="M2569">
        <v>2</v>
      </c>
      <c r="N2569" t="b">
        <v>0</v>
      </c>
      <c r="O2569" t="s">
        <v>8282</v>
      </c>
      <c r="P2569">
        <f t="shared" si="121"/>
        <v>2015</v>
      </c>
      <c r="Q2569" s="11">
        <f t="shared" si="122"/>
        <v>42087.878912037035</v>
      </c>
    </row>
    <row r="2570" spans="1:17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s="8">
        <f t="shared" si="120"/>
        <v>-9950</v>
      </c>
      <c r="G2570" t="s">
        <v>8219</v>
      </c>
      <c r="H2570" t="s">
        <v>8224</v>
      </c>
      <c r="I2570" t="s">
        <v>8246</v>
      </c>
      <c r="J2570">
        <v>1472745594</v>
      </c>
      <c r="K2570">
        <v>1470153594</v>
      </c>
      <c r="L2570" t="b">
        <v>0</v>
      </c>
      <c r="M2570">
        <v>1</v>
      </c>
      <c r="N2570" t="b">
        <v>0</v>
      </c>
      <c r="O2570" t="s">
        <v>8282</v>
      </c>
      <c r="P2570">
        <f t="shared" si="121"/>
        <v>2016</v>
      </c>
      <c r="Q2570" s="11">
        <f t="shared" si="122"/>
        <v>42584.666597222225</v>
      </c>
    </row>
    <row r="2571" spans="1:17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s="8">
        <f t="shared" si="120"/>
        <v>-6355</v>
      </c>
      <c r="G2571" t="s">
        <v>8219</v>
      </c>
      <c r="H2571" t="s">
        <v>8223</v>
      </c>
      <c r="I2571" t="s">
        <v>8245</v>
      </c>
      <c r="J2571">
        <v>1442457112</v>
      </c>
      <c r="K2571">
        <v>1439865112</v>
      </c>
      <c r="L2571" t="b">
        <v>0</v>
      </c>
      <c r="M2571">
        <v>2</v>
      </c>
      <c r="N2571" t="b">
        <v>0</v>
      </c>
      <c r="O2571" t="s">
        <v>8282</v>
      </c>
      <c r="P2571">
        <f t="shared" si="121"/>
        <v>2015</v>
      </c>
      <c r="Q2571" s="11">
        <f t="shared" si="122"/>
        <v>42234.105462962965</v>
      </c>
    </row>
    <row r="2572" spans="1:17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s="8">
        <f t="shared" si="120"/>
        <v>-6941</v>
      </c>
      <c r="G2572" t="s">
        <v>8219</v>
      </c>
      <c r="H2572" t="s">
        <v>8223</v>
      </c>
      <c r="I2572" t="s">
        <v>8245</v>
      </c>
      <c r="J2572">
        <v>1486590035</v>
      </c>
      <c r="K2572">
        <v>1483998035</v>
      </c>
      <c r="L2572" t="b">
        <v>0</v>
      </c>
      <c r="M2572">
        <v>2</v>
      </c>
      <c r="N2572" t="b">
        <v>0</v>
      </c>
      <c r="O2572" t="s">
        <v>8282</v>
      </c>
      <c r="P2572">
        <f t="shared" si="121"/>
        <v>2017</v>
      </c>
      <c r="Q2572" s="11">
        <f t="shared" si="122"/>
        <v>42744.903182870374</v>
      </c>
    </row>
    <row r="2573" spans="1:17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s="8">
        <f t="shared" si="120"/>
        <v>-99750</v>
      </c>
      <c r="G2573" t="s">
        <v>8219</v>
      </c>
      <c r="H2573" t="s">
        <v>8225</v>
      </c>
      <c r="I2573" t="s">
        <v>8247</v>
      </c>
      <c r="J2573">
        <v>1463645521</v>
      </c>
      <c r="K2573">
        <v>1458461521</v>
      </c>
      <c r="L2573" t="b">
        <v>0</v>
      </c>
      <c r="M2573">
        <v>4</v>
      </c>
      <c r="N2573" t="b">
        <v>0</v>
      </c>
      <c r="O2573" t="s">
        <v>8282</v>
      </c>
      <c r="P2573">
        <f t="shared" si="121"/>
        <v>2016</v>
      </c>
      <c r="Q2573" s="11">
        <f t="shared" si="122"/>
        <v>42449.341678240744</v>
      </c>
    </row>
    <row r="2574" spans="1:17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s="8">
        <f t="shared" si="120"/>
        <v>-30000</v>
      </c>
      <c r="G2574" t="s">
        <v>8219</v>
      </c>
      <c r="H2574" t="s">
        <v>8223</v>
      </c>
      <c r="I2574" t="s">
        <v>8245</v>
      </c>
      <c r="J2574">
        <v>1428893517</v>
      </c>
      <c r="K2574">
        <v>1426301517</v>
      </c>
      <c r="L2574" t="b">
        <v>0</v>
      </c>
      <c r="M2574">
        <v>0</v>
      </c>
      <c r="N2574" t="b">
        <v>0</v>
      </c>
      <c r="O2574" t="s">
        <v>8282</v>
      </c>
      <c r="P2574">
        <f t="shared" si="121"/>
        <v>2015</v>
      </c>
      <c r="Q2574" s="11">
        <f t="shared" si="122"/>
        <v>42077.119409722218</v>
      </c>
    </row>
    <row r="2575" spans="1:17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s="8">
        <f t="shared" si="120"/>
        <v>-8000</v>
      </c>
      <c r="G2575" t="s">
        <v>8219</v>
      </c>
      <c r="H2575" t="s">
        <v>8223</v>
      </c>
      <c r="I2575" t="s">
        <v>8245</v>
      </c>
      <c r="J2575">
        <v>1408803149</v>
      </c>
      <c r="K2575">
        <v>1404915149</v>
      </c>
      <c r="L2575" t="b">
        <v>0</v>
      </c>
      <c r="M2575">
        <v>0</v>
      </c>
      <c r="N2575" t="b">
        <v>0</v>
      </c>
      <c r="O2575" t="s">
        <v>8282</v>
      </c>
      <c r="P2575">
        <f t="shared" si="121"/>
        <v>2014</v>
      </c>
      <c r="Q2575" s="11">
        <f t="shared" si="122"/>
        <v>41829.592002314814</v>
      </c>
    </row>
    <row r="2576" spans="1:17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s="8">
        <f t="shared" si="120"/>
        <v>-10000</v>
      </c>
      <c r="G2576" t="s">
        <v>8219</v>
      </c>
      <c r="H2576" t="s">
        <v>8223</v>
      </c>
      <c r="I2576" t="s">
        <v>8245</v>
      </c>
      <c r="J2576">
        <v>1463600945</v>
      </c>
      <c r="K2576">
        <v>1461786545</v>
      </c>
      <c r="L2576" t="b">
        <v>0</v>
      </c>
      <c r="M2576">
        <v>0</v>
      </c>
      <c r="N2576" t="b">
        <v>0</v>
      </c>
      <c r="O2576" t="s">
        <v>8282</v>
      </c>
      <c r="P2576">
        <f t="shared" si="121"/>
        <v>2016</v>
      </c>
      <c r="Q2576" s="11">
        <f t="shared" si="122"/>
        <v>42487.825752314813</v>
      </c>
    </row>
    <row r="2577" spans="1:17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s="8">
        <f t="shared" si="120"/>
        <v>-85000</v>
      </c>
      <c r="G2577" t="s">
        <v>8219</v>
      </c>
      <c r="H2577" t="s">
        <v>8223</v>
      </c>
      <c r="I2577" t="s">
        <v>8245</v>
      </c>
      <c r="J2577">
        <v>1421030194</v>
      </c>
      <c r="K2577">
        <v>1418438194</v>
      </c>
      <c r="L2577" t="b">
        <v>0</v>
      </c>
      <c r="M2577">
        <v>0</v>
      </c>
      <c r="N2577" t="b">
        <v>0</v>
      </c>
      <c r="O2577" t="s">
        <v>8282</v>
      </c>
      <c r="P2577">
        <f t="shared" si="121"/>
        <v>2014</v>
      </c>
      <c r="Q2577" s="11">
        <f t="shared" si="122"/>
        <v>41986.108726851846</v>
      </c>
    </row>
    <row r="2578" spans="1:17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s="8">
        <f t="shared" si="120"/>
        <v>-10000</v>
      </c>
      <c r="G2578" t="s">
        <v>8219</v>
      </c>
      <c r="H2578" t="s">
        <v>8223</v>
      </c>
      <c r="I2578" t="s">
        <v>8245</v>
      </c>
      <c r="J2578">
        <v>1428707647</v>
      </c>
      <c r="K2578">
        <v>1424823247</v>
      </c>
      <c r="L2578" t="b">
        <v>0</v>
      </c>
      <c r="M2578">
        <v>0</v>
      </c>
      <c r="N2578" t="b">
        <v>0</v>
      </c>
      <c r="O2578" t="s">
        <v>8282</v>
      </c>
      <c r="P2578">
        <f t="shared" si="121"/>
        <v>2015</v>
      </c>
      <c r="Q2578" s="11">
        <f t="shared" si="122"/>
        <v>42060.00980324074</v>
      </c>
    </row>
    <row r="2579" spans="1:17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s="8">
        <f t="shared" si="120"/>
        <v>-15000</v>
      </c>
      <c r="G2579" t="s">
        <v>8219</v>
      </c>
      <c r="H2579" t="s">
        <v>8223</v>
      </c>
      <c r="I2579" t="s">
        <v>8245</v>
      </c>
      <c r="J2579">
        <v>1407181297</v>
      </c>
      <c r="K2579">
        <v>1405021297</v>
      </c>
      <c r="L2579" t="b">
        <v>0</v>
      </c>
      <c r="M2579">
        <v>0</v>
      </c>
      <c r="N2579" t="b">
        <v>0</v>
      </c>
      <c r="O2579" t="s">
        <v>8282</v>
      </c>
      <c r="P2579">
        <f t="shared" si="121"/>
        <v>2014</v>
      </c>
      <c r="Q2579" s="11">
        <f t="shared" si="122"/>
        <v>41830.820567129631</v>
      </c>
    </row>
    <row r="2580" spans="1:17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s="8">
        <f t="shared" si="120"/>
        <v>-6000</v>
      </c>
      <c r="G2580" t="s">
        <v>8219</v>
      </c>
      <c r="H2580" t="s">
        <v>8223</v>
      </c>
      <c r="I2580" t="s">
        <v>8245</v>
      </c>
      <c r="J2580">
        <v>1444410000</v>
      </c>
      <c r="K2580">
        <v>1440203579</v>
      </c>
      <c r="L2580" t="b">
        <v>0</v>
      </c>
      <c r="M2580">
        <v>0</v>
      </c>
      <c r="N2580" t="b">
        <v>0</v>
      </c>
      <c r="O2580" t="s">
        <v>8282</v>
      </c>
      <c r="P2580">
        <f t="shared" si="121"/>
        <v>2015</v>
      </c>
      <c r="Q2580" s="11">
        <f t="shared" si="122"/>
        <v>42238.022905092599</v>
      </c>
    </row>
    <row r="2581" spans="1:17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s="8">
        <f t="shared" si="120"/>
        <v>-199723</v>
      </c>
      <c r="G2581" t="s">
        <v>8219</v>
      </c>
      <c r="H2581" t="s">
        <v>8223</v>
      </c>
      <c r="I2581" t="s">
        <v>8245</v>
      </c>
      <c r="J2581">
        <v>1410810903</v>
      </c>
      <c r="K2581">
        <v>1405626903</v>
      </c>
      <c r="L2581" t="b">
        <v>0</v>
      </c>
      <c r="M2581">
        <v>12</v>
      </c>
      <c r="N2581" t="b">
        <v>0</v>
      </c>
      <c r="O2581" t="s">
        <v>8282</v>
      </c>
      <c r="P2581">
        <f t="shared" si="121"/>
        <v>2014</v>
      </c>
      <c r="Q2581" s="11">
        <f t="shared" si="122"/>
        <v>41837.829895833333</v>
      </c>
    </row>
    <row r="2582" spans="1:17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s="8">
        <f t="shared" si="120"/>
        <v>-8449</v>
      </c>
      <c r="G2582" t="s">
        <v>8219</v>
      </c>
      <c r="H2582" t="s">
        <v>8223</v>
      </c>
      <c r="I2582" t="s">
        <v>8245</v>
      </c>
      <c r="J2582">
        <v>1431745200</v>
      </c>
      <c r="K2582">
        <v>1429170603</v>
      </c>
      <c r="L2582" t="b">
        <v>0</v>
      </c>
      <c r="M2582">
        <v>2</v>
      </c>
      <c r="N2582" t="b">
        <v>0</v>
      </c>
      <c r="O2582" t="s">
        <v>8282</v>
      </c>
      <c r="P2582">
        <f t="shared" si="121"/>
        <v>2015</v>
      </c>
      <c r="Q2582" s="11">
        <f t="shared" si="122"/>
        <v>42110.326423611114</v>
      </c>
    </row>
    <row r="2583" spans="1:17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s="8">
        <f t="shared" si="120"/>
        <v>-4470</v>
      </c>
      <c r="G2583" t="s">
        <v>8220</v>
      </c>
      <c r="H2583" t="s">
        <v>8223</v>
      </c>
      <c r="I2583" t="s">
        <v>8245</v>
      </c>
      <c r="J2583">
        <v>1447689898</v>
      </c>
      <c r="K2583">
        <v>1445094298</v>
      </c>
      <c r="L2583" t="b">
        <v>0</v>
      </c>
      <c r="M2583">
        <v>11</v>
      </c>
      <c r="N2583" t="b">
        <v>0</v>
      </c>
      <c r="O2583" t="s">
        <v>8282</v>
      </c>
      <c r="P2583">
        <f t="shared" si="121"/>
        <v>2015</v>
      </c>
      <c r="Q2583" s="11">
        <f t="shared" si="122"/>
        <v>42294.628449074073</v>
      </c>
    </row>
    <row r="2584" spans="1:17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s="8">
        <f t="shared" si="120"/>
        <v>-89999</v>
      </c>
      <c r="G2584" t="s">
        <v>8220</v>
      </c>
      <c r="H2584" t="s">
        <v>8223</v>
      </c>
      <c r="I2584" t="s">
        <v>8245</v>
      </c>
      <c r="J2584">
        <v>1477784634</v>
      </c>
      <c r="K2584">
        <v>1475192634</v>
      </c>
      <c r="L2584" t="b">
        <v>0</v>
      </c>
      <c r="M2584">
        <v>1</v>
      </c>
      <c r="N2584" t="b">
        <v>0</v>
      </c>
      <c r="O2584" t="s">
        <v>8282</v>
      </c>
      <c r="P2584">
        <f t="shared" si="121"/>
        <v>2016</v>
      </c>
      <c r="Q2584" s="11">
        <f t="shared" si="122"/>
        <v>42642.988819444443</v>
      </c>
    </row>
    <row r="2585" spans="1:17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s="8">
        <f t="shared" si="120"/>
        <v>-995</v>
      </c>
      <c r="G2585" t="s">
        <v>8220</v>
      </c>
      <c r="H2585" t="s">
        <v>8223</v>
      </c>
      <c r="I2585" t="s">
        <v>8245</v>
      </c>
      <c r="J2585">
        <v>1426526880</v>
      </c>
      <c r="K2585">
        <v>1421346480</v>
      </c>
      <c r="L2585" t="b">
        <v>0</v>
      </c>
      <c r="M2585">
        <v>5</v>
      </c>
      <c r="N2585" t="b">
        <v>0</v>
      </c>
      <c r="O2585" t="s">
        <v>8282</v>
      </c>
      <c r="P2585">
        <f t="shared" si="121"/>
        <v>2015</v>
      </c>
      <c r="Q2585" s="11">
        <f t="shared" si="122"/>
        <v>42019.76944444445</v>
      </c>
    </row>
    <row r="2586" spans="1:17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s="8">
        <f t="shared" si="120"/>
        <v>-10000</v>
      </c>
      <c r="G2586" t="s">
        <v>8220</v>
      </c>
      <c r="H2586" t="s">
        <v>8223</v>
      </c>
      <c r="I2586" t="s">
        <v>8245</v>
      </c>
      <c r="J2586">
        <v>1434341369</v>
      </c>
      <c r="K2586">
        <v>1431749369</v>
      </c>
      <c r="L2586" t="b">
        <v>0</v>
      </c>
      <c r="M2586">
        <v>0</v>
      </c>
      <c r="N2586" t="b">
        <v>0</v>
      </c>
      <c r="O2586" t="s">
        <v>8282</v>
      </c>
      <c r="P2586">
        <f t="shared" si="121"/>
        <v>2015</v>
      </c>
      <c r="Q2586" s="11">
        <f t="shared" si="122"/>
        <v>42140.173252314817</v>
      </c>
    </row>
    <row r="2587" spans="1:17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s="8">
        <f t="shared" si="120"/>
        <v>-29950</v>
      </c>
      <c r="G2587" t="s">
        <v>8220</v>
      </c>
      <c r="H2587" t="s">
        <v>8223</v>
      </c>
      <c r="I2587" t="s">
        <v>8245</v>
      </c>
      <c r="J2587">
        <v>1404601632</v>
      </c>
      <c r="K2587">
        <v>1402009632</v>
      </c>
      <c r="L2587" t="b">
        <v>0</v>
      </c>
      <c r="M2587">
        <v>1</v>
      </c>
      <c r="N2587" t="b">
        <v>0</v>
      </c>
      <c r="O2587" t="s">
        <v>8282</v>
      </c>
      <c r="P2587">
        <f t="shared" si="121"/>
        <v>2014</v>
      </c>
      <c r="Q2587" s="11">
        <f t="shared" si="122"/>
        <v>41795.963333333333</v>
      </c>
    </row>
    <row r="2588" spans="1:17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s="8">
        <f t="shared" si="120"/>
        <v>-2995</v>
      </c>
      <c r="G2588" t="s">
        <v>8220</v>
      </c>
      <c r="H2588" t="s">
        <v>8224</v>
      </c>
      <c r="I2588" t="s">
        <v>8246</v>
      </c>
      <c r="J2588">
        <v>1451030136</v>
      </c>
      <c r="K2588">
        <v>1448438136</v>
      </c>
      <c r="L2588" t="b">
        <v>0</v>
      </c>
      <c r="M2588">
        <v>1</v>
      </c>
      <c r="N2588" t="b">
        <v>0</v>
      </c>
      <c r="O2588" t="s">
        <v>8282</v>
      </c>
      <c r="P2588">
        <f t="shared" si="121"/>
        <v>2015</v>
      </c>
      <c r="Q2588" s="11">
        <f t="shared" si="122"/>
        <v>42333.330277777779</v>
      </c>
    </row>
    <row r="2589" spans="1:17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s="8">
        <f t="shared" si="120"/>
        <v>-48783</v>
      </c>
      <c r="G2589" t="s">
        <v>8220</v>
      </c>
      <c r="H2589" t="s">
        <v>8223</v>
      </c>
      <c r="I2589" t="s">
        <v>8245</v>
      </c>
      <c r="J2589">
        <v>1451491953</v>
      </c>
      <c r="K2589">
        <v>1448899953</v>
      </c>
      <c r="L2589" t="b">
        <v>0</v>
      </c>
      <c r="M2589">
        <v>6</v>
      </c>
      <c r="N2589" t="b">
        <v>0</v>
      </c>
      <c r="O2589" t="s">
        <v>8282</v>
      </c>
      <c r="P2589">
        <f t="shared" si="121"/>
        <v>2015</v>
      </c>
      <c r="Q2589" s="11">
        <f t="shared" si="122"/>
        <v>42338.675381944442</v>
      </c>
    </row>
    <row r="2590" spans="1:17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s="8">
        <f t="shared" si="120"/>
        <v>-5767</v>
      </c>
      <c r="G2590" t="s">
        <v>8220</v>
      </c>
      <c r="H2590" t="s">
        <v>8223</v>
      </c>
      <c r="I2590" t="s">
        <v>8245</v>
      </c>
      <c r="J2590">
        <v>1427807640</v>
      </c>
      <c r="K2590">
        <v>1423325626</v>
      </c>
      <c r="L2590" t="b">
        <v>0</v>
      </c>
      <c r="M2590">
        <v>8</v>
      </c>
      <c r="N2590" t="b">
        <v>0</v>
      </c>
      <c r="O2590" t="s">
        <v>8282</v>
      </c>
      <c r="P2590">
        <f t="shared" si="121"/>
        <v>2015</v>
      </c>
      <c r="Q2590" s="11">
        <f t="shared" si="122"/>
        <v>42042.676226851851</v>
      </c>
    </row>
    <row r="2591" spans="1:17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s="8">
        <f t="shared" si="120"/>
        <v>-49995</v>
      </c>
      <c r="G2591" t="s">
        <v>8220</v>
      </c>
      <c r="H2591" t="s">
        <v>8231</v>
      </c>
      <c r="I2591" t="s">
        <v>8252</v>
      </c>
      <c r="J2591">
        <v>1458733927</v>
      </c>
      <c r="K2591">
        <v>1456145527</v>
      </c>
      <c r="L2591" t="b">
        <v>0</v>
      </c>
      <c r="M2591">
        <v>1</v>
      </c>
      <c r="N2591" t="b">
        <v>0</v>
      </c>
      <c r="O2591" t="s">
        <v>8282</v>
      </c>
      <c r="P2591">
        <f t="shared" si="121"/>
        <v>2016</v>
      </c>
      <c r="Q2591" s="11">
        <f t="shared" si="122"/>
        <v>42422.536192129628</v>
      </c>
    </row>
    <row r="2592" spans="1:17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s="8">
        <f t="shared" si="120"/>
        <v>-3000</v>
      </c>
      <c r="G2592" t="s">
        <v>8220</v>
      </c>
      <c r="H2592" t="s">
        <v>8225</v>
      </c>
      <c r="I2592" t="s">
        <v>8247</v>
      </c>
      <c r="J2592">
        <v>1453817297</v>
      </c>
      <c r="K2592">
        <v>1453212497</v>
      </c>
      <c r="L2592" t="b">
        <v>0</v>
      </c>
      <c r="M2592">
        <v>0</v>
      </c>
      <c r="N2592" t="b">
        <v>0</v>
      </c>
      <c r="O2592" t="s">
        <v>8282</v>
      </c>
      <c r="P2592">
        <f t="shared" si="121"/>
        <v>2016</v>
      </c>
      <c r="Q2592" s="11">
        <f t="shared" si="122"/>
        <v>42388.589085648149</v>
      </c>
    </row>
    <row r="2593" spans="1:17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s="8">
        <f t="shared" si="120"/>
        <v>-1474</v>
      </c>
      <c r="G2593" t="s">
        <v>8220</v>
      </c>
      <c r="H2593" t="s">
        <v>8223</v>
      </c>
      <c r="I2593" t="s">
        <v>8245</v>
      </c>
      <c r="J2593">
        <v>1457901924</v>
      </c>
      <c r="K2593">
        <v>1452721524</v>
      </c>
      <c r="L2593" t="b">
        <v>0</v>
      </c>
      <c r="M2593">
        <v>2</v>
      </c>
      <c r="N2593" t="b">
        <v>0</v>
      </c>
      <c r="O2593" t="s">
        <v>8282</v>
      </c>
      <c r="P2593">
        <f t="shared" si="121"/>
        <v>2016</v>
      </c>
      <c r="Q2593" s="11">
        <f t="shared" si="122"/>
        <v>42382.906527777777</v>
      </c>
    </row>
    <row r="2594" spans="1:17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s="8">
        <f t="shared" si="120"/>
        <v>-29950</v>
      </c>
      <c r="G2594" t="s">
        <v>8220</v>
      </c>
      <c r="H2594" t="s">
        <v>8223</v>
      </c>
      <c r="I2594" t="s">
        <v>8245</v>
      </c>
      <c r="J2594">
        <v>1412536421</v>
      </c>
      <c r="K2594">
        <v>1409944421</v>
      </c>
      <c r="L2594" t="b">
        <v>0</v>
      </c>
      <c r="M2594">
        <v>1</v>
      </c>
      <c r="N2594" t="b">
        <v>0</v>
      </c>
      <c r="O2594" t="s">
        <v>8282</v>
      </c>
      <c r="P2594">
        <f t="shared" si="121"/>
        <v>2014</v>
      </c>
      <c r="Q2594" s="11">
        <f t="shared" si="122"/>
        <v>41887.801168981481</v>
      </c>
    </row>
    <row r="2595" spans="1:17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s="8">
        <f t="shared" si="120"/>
        <v>-10000</v>
      </c>
      <c r="G2595" t="s">
        <v>8220</v>
      </c>
      <c r="H2595" t="s">
        <v>8223</v>
      </c>
      <c r="I2595" t="s">
        <v>8245</v>
      </c>
      <c r="J2595">
        <v>1429993026</v>
      </c>
      <c r="K2595">
        <v>1427401026</v>
      </c>
      <c r="L2595" t="b">
        <v>0</v>
      </c>
      <c r="M2595">
        <v>0</v>
      </c>
      <c r="N2595" t="b">
        <v>0</v>
      </c>
      <c r="O2595" t="s">
        <v>8282</v>
      </c>
      <c r="P2595">
        <f t="shared" si="121"/>
        <v>2015</v>
      </c>
      <c r="Q2595" s="11">
        <f t="shared" si="122"/>
        <v>42089.84520833334</v>
      </c>
    </row>
    <row r="2596" spans="1:17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s="8">
        <f t="shared" si="120"/>
        <v>-79999</v>
      </c>
      <c r="G2596" t="s">
        <v>8220</v>
      </c>
      <c r="H2596" t="s">
        <v>8223</v>
      </c>
      <c r="I2596" t="s">
        <v>8245</v>
      </c>
      <c r="J2596">
        <v>1407453228</v>
      </c>
      <c r="K2596">
        <v>1404861228</v>
      </c>
      <c r="L2596" t="b">
        <v>0</v>
      </c>
      <c r="M2596">
        <v>1</v>
      </c>
      <c r="N2596" t="b">
        <v>0</v>
      </c>
      <c r="O2596" t="s">
        <v>8282</v>
      </c>
      <c r="P2596">
        <f t="shared" si="121"/>
        <v>2014</v>
      </c>
      <c r="Q2596" s="11">
        <f t="shared" si="122"/>
        <v>41828.967916666668</v>
      </c>
    </row>
    <row r="2597" spans="1:17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s="8">
        <f t="shared" si="120"/>
        <v>-13175</v>
      </c>
      <c r="G2597" t="s">
        <v>8220</v>
      </c>
      <c r="H2597" t="s">
        <v>8223</v>
      </c>
      <c r="I2597" t="s">
        <v>8245</v>
      </c>
      <c r="J2597">
        <v>1487915500</v>
      </c>
      <c r="K2597">
        <v>1485323500</v>
      </c>
      <c r="L2597" t="b">
        <v>0</v>
      </c>
      <c r="M2597">
        <v>19</v>
      </c>
      <c r="N2597" t="b">
        <v>0</v>
      </c>
      <c r="O2597" t="s">
        <v>8282</v>
      </c>
      <c r="P2597">
        <f t="shared" si="121"/>
        <v>2017</v>
      </c>
      <c r="Q2597" s="11">
        <f t="shared" si="122"/>
        <v>42760.244212962964</v>
      </c>
    </row>
    <row r="2598" spans="1:17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s="8">
        <f t="shared" si="120"/>
        <v>-26744</v>
      </c>
      <c r="G2598" t="s">
        <v>8220</v>
      </c>
      <c r="H2598" t="s">
        <v>8228</v>
      </c>
      <c r="I2598" t="s">
        <v>8250</v>
      </c>
      <c r="J2598">
        <v>1407427009</v>
      </c>
      <c r="K2598">
        <v>1404835009</v>
      </c>
      <c r="L2598" t="b">
        <v>0</v>
      </c>
      <c r="M2598">
        <v>27</v>
      </c>
      <c r="N2598" t="b">
        <v>0</v>
      </c>
      <c r="O2598" t="s">
        <v>8282</v>
      </c>
      <c r="P2598">
        <f t="shared" si="121"/>
        <v>2014</v>
      </c>
      <c r="Q2598" s="11">
        <f t="shared" si="122"/>
        <v>41828.664456018516</v>
      </c>
    </row>
    <row r="2599" spans="1:17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s="8">
        <f t="shared" si="120"/>
        <v>-1415</v>
      </c>
      <c r="G2599" t="s">
        <v>8220</v>
      </c>
      <c r="H2599" t="s">
        <v>8224</v>
      </c>
      <c r="I2599" t="s">
        <v>8246</v>
      </c>
      <c r="J2599">
        <v>1466323917</v>
      </c>
      <c r="K2599">
        <v>1463731917</v>
      </c>
      <c r="L2599" t="b">
        <v>0</v>
      </c>
      <c r="M2599">
        <v>7</v>
      </c>
      <c r="N2599" t="b">
        <v>0</v>
      </c>
      <c r="O2599" t="s">
        <v>8282</v>
      </c>
      <c r="P2599">
        <f t="shared" si="121"/>
        <v>2016</v>
      </c>
      <c r="Q2599" s="11">
        <f t="shared" si="122"/>
        <v>42510.341631944444</v>
      </c>
    </row>
    <row r="2600" spans="1:17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s="8">
        <f t="shared" si="120"/>
        <v>-1830</v>
      </c>
      <c r="G2600" t="s">
        <v>8220</v>
      </c>
      <c r="H2600" t="s">
        <v>8223</v>
      </c>
      <c r="I2600" t="s">
        <v>8245</v>
      </c>
      <c r="J2600">
        <v>1443039001</v>
      </c>
      <c r="K2600">
        <v>1440447001</v>
      </c>
      <c r="L2600" t="b">
        <v>0</v>
      </c>
      <c r="M2600">
        <v>14</v>
      </c>
      <c r="N2600" t="b">
        <v>0</v>
      </c>
      <c r="O2600" t="s">
        <v>8282</v>
      </c>
      <c r="P2600">
        <f t="shared" si="121"/>
        <v>2015</v>
      </c>
      <c r="Q2600" s="11">
        <f t="shared" si="122"/>
        <v>42240.840289351851</v>
      </c>
    </row>
    <row r="2601" spans="1:17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s="8">
        <f t="shared" si="120"/>
        <v>-8951</v>
      </c>
      <c r="G2601" t="s">
        <v>8220</v>
      </c>
      <c r="H2601" t="s">
        <v>8223</v>
      </c>
      <c r="I2601" t="s">
        <v>8245</v>
      </c>
      <c r="J2601">
        <v>1407089147</v>
      </c>
      <c r="K2601">
        <v>1403201147</v>
      </c>
      <c r="L2601" t="b">
        <v>0</v>
      </c>
      <c r="M2601">
        <v>5</v>
      </c>
      <c r="N2601" t="b">
        <v>0</v>
      </c>
      <c r="O2601" t="s">
        <v>8282</v>
      </c>
      <c r="P2601">
        <f t="shared" si="121"/>
        <v>2014</v>
      </c>
      <c r="Q2601" s="11">
        <f t="shared" si="122"/>
        <v>41809.754016203704</v>
      </c>
    </row>
    <row r="2602" spans="1:17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s="8">
        <f t="shared" si="120"/>
        <v>-46534</v>
      </c>
      <c r="G2602" t="s">
        <v>8220</v>
      </c>
      <c r="H2602" t="s">
        <v>8223</v>
      </c>
      <c r="I2602" t="s">
        <v>8245</v>
      </c>
      <c r="J2602">
        <v>1458938200</v>
      </c>
      <c r="K2602">
        <v>1453757800</v>
      </c>
      <c r="L2602" t="b">
        <v>0</v>
      </c>
      <c r="M2602">
        <v>30</v>
      </c>
      <c r="N2602" t="b">
        <v>0</v>
      </c>
      <c r="O2602" t="s">
        <v>8282</v>
      </c>
      <c r="P2602">
        <f t="shared" si="121"/>
        <v>2016</v>
      </c>
      <c r="Q2602" s="11">
        <f t="shared" si="122"/>
        <v>42394.900462962964</v>
      </c>
    </row>
    <row r="2603" spans="1:17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s="8">
        <f t="shared" si="120"/>
        <v>2807</v>
      </c>
      <c r="G2603" t="s">
        <v>8218</v>
      </c>
      <c r="H2603" t="s">
        <v>8223</v>
      </c>
      <c r="I2603" t="s">
        <v>8245</v>
      </c>
      <c r="J2603">
        <v>1347508740</v>
      </c>
      <c r="K2603">
        <v>1346276349</v>
      </c>
      <c r="L2603" t="b">
        <v>1</v>
      </c>
      <c r="M2603">
        <v>151</v>
      </c>
      <c r="N2603" t="b">
        <v>1</v>
      </c>
      <c r="O2603" t="s">
        <v>8299</v>
      </c>
      <c r="P2603">
        <f t="shared" si="121"/>
        <v>2012</v>
      </c>
      <c r="Q2603" s="11">
        <f t="shared" si="122"/>
        <v>41150.902187499996</v>
      </c>
    </row>
    <row r="2604" spans="1:17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s="8">
        <f t="shared" si="120"/>
        <v>27131</v>
      </c>
      <c r="G2604" t="s">
        <v>8218</v>
      </c>
      <c r="H2604" t="s">
        <v>8223</v>
      </c>
      <c r="I2604" t="s">
        <v>8245</v>
      </c>
      <c r="J2604">
        <v>1415827200</v>
      </c>
      <c r="K2604">
        <v>1412358968</v>
      </c>
      <c r="L2604" t="b">
        <v>1</v>
      </c>
      <c r="M2604">
        <v>489</v>
      </c>
      <c r="N2604" t="b">
        <v>1</v>
      </c>
      <c r="O2604" t="s">
        <v>8299</v>
      </c>
      <c r="P2604">
        <f t="shared" si="121"/>
        <v>2014</v>
      </c>
      <c r="Q2604" s="11">
        <f t="shared" si="122"/>
        <v>41915.747314814813</v>
      </c>
    </row>
    <row r="2605" spans="1:17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s="8">
        <f t="shared" si="120"/>
        <v>26</v>
      </c>
      <c r="G2605" t="s">
        <v>8218</v>
      </c>
      <c r="H2605" t="s">
        <v>8223</v>
      </c>
      <c r="I2605" t="s">
        <v>8245</v>
      </c>
      <c r="J2605">
        <v>1387835654</v>
      </c>
      <c r="K2605">
        <v>1386626054</v>
      </c>
      <c r="L2605" t="b">
        <v>1</v>
      </c>
      <c r="M2605">
        <v>50</v>
      </c>
      <c r="N2605" t="b">
        <v>1</v>
      </c>
      <c r="O2605" t="s">
        <v>8299</v>
      </c>
      <c r="P2605">
        <f t="shared" si="121"/>
        <v>2013</v>
      </c>
      <c r="Q2605" s="11">
        <f t="shared" si="122"/>
        <v>41617.912662037037</v>
      </c>
    </row>
    <row r="2606" spans="1:17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s="8">
        <f t="shared" si="120"/>
        <v>843.59999999999854</v>
      </c>
      <c r="G2606" t="s">
        <v>8218</v>
      </c>
      <c r="H2606" t="s">
        <v>8223</v>
      </c>
      <c r="I2606" t="s">
        <v>8245</v>
      </c>
      <c r="J2606">
        <v>1335662023</v>
      </c>
      <c r="K2606">
        <v>1333070023</v>
      </c>
      <c r="L2606" t="b">
        <v>1</v>
      </c>
      <c r="M2606">
        <v>321</v>
      </c>
      <c r="N2606" t="b">
        <v>1</v>
      </c>
      <c r="O2606" t="s">
        <v>8299</v>
      </c>
      <c r="P2606">
        <f t="shared" si="121"/>
        <v>2012</v>
      </c>
      <c r="Q2606" s="11">
        <f t="shared" si="122"/>
        <v>40998.051192129627</v>
      </c>
    </row>
    <row r="2607" spans="1:17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s="8">
        <f t="shared" si="120"/>
        <v>7421.570000000007</v>
      </c>
      <c r="G2607" t="s">
        <v>8218</v>
      </c>
      <c r="H2607" t="s">
        <v>8223</v>
      </c>
      <c r="I2607" t="s">
        <v>8245</v>
      </c>
      <c r="J2607">
        <v>1466168390</v>
      </c>
      <c r="K2607">
        <v>1463576390</v>
      </c>
      <c r="L2607" t="b">
        <v>1</v>
      </c>
      <c r="M2607">
        <v>1762</v>
      </c>
      <c r="N2607" t="b">
        <v>1</v>
      </c>
      <c r="O2607" t="s">
        <v>8299</v>
      </c>
      <c r="P2607">
        <f t="shared" si="121"/>
        <v>2016</v>
      </c>
      <c r="Q2607" s="11">
        <f t="shared" si="122"/>
        <v>42508.541550925926</v>
      </c>
    </row>
    <row r="2608" spans="1:17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s="8">
        <f t="shared" si="120"/>
        <v>1106</v>
      </c>
      <c r="G2608" t="s">
        <v>8218</v>
      </c>
      <c r="H2608" t="s">
        <v>8223</v>
      </c>
      <c r="I2608" t="s">
        <v>8245</v>
      </c>
      <c r="J2608">
        <v>1398791182</v>
      </c>
      <c r="K2608">
        <v>1396026382</v>
      </c>
      <c r="L2608" t="b">
        <v>1</v>
      </c>
      <c r="M2608">
        <v>385</v>
      </c>
      <c r="N2608" t="b">
        <v>1</v>
      </c>
      <c r="O2608" t="s">
        <v>8299</v>
      </c>
      <c r="P2608">
        <f t="shared" si="121"/>
        <v>2014</v>
      </c>
      <c r="Q2608" s="11">
        <f t="shared" si="122"/>
        <v>41726.712754629632</v>
      </c>
    </row>
    <row r="2609" spans="1:17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s="8">
        <f t="shared" si="120"/>
        <v>24616</v>
      </c>
      <c r="G2609" t="s">
        <v>8218</v>
      </c>
      <c r="H2609" t="s">
        <v>8223</v>
      </c>
      <c r="I2609" t="s">
        <v>8245</v>
      </c>
      <c r="J2609">
        <v>1439344800</v>
      </c>
      <c r="K2609">
        <v>1435611572</v>
      </c>
      <c r="L2609" t="b">
        <v>1</v>
      </c>
      <c r="M2609">
        <v>398</v>
      </c>
      <c r="N2609" t="b">
        <v>1</v>
      </c>
      <c r="O2609" t="s">
        <v>8299</v>
      </c>
      <c r="P2609">
        <f t="shared" si="121"/>
        <v>2015</v>
      </c>
      <c r="Q2609" s="11">
        <f t="shared" si="122"/>
        <v>42184.874675925923</v>
      </c>
    </row>
    <row r="2610" spans="1:17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s="8">
        <f t="shared" si="120"/>
        <v>9914</v>
      </c>
      <c r="G2610" t="s">
        <v>8218</v>
      </c>
      <c r="H2610" t="s">
        <v>8223</v>
      </c>
      <c r="I2610" t="s">
        <v>8245</v>
      </c>
      <c r="J2610">
        <v>1489536000</v>
      </c>
      <c r="K2610">
        <v>1485976468</v>
      </c>
      <c r="L2610" t="b">
        <v>1</v>
      </c>
      <c r="M2610">
        <v>304</v>
      </c>
      <c r="N2610" t="b">
        <v>1</v>
      </c>
      <c r="O2610" t="s">
        <v>8299</v>
      </c>
      <c r="P2610">
        <f t="shared" si="121"/>
        <v>2017</v>
      </c>
      <c r="Q2610" s="11">
        <f t="shared" si="122"/>
        <v>42767.801712962959</v>
      </c>
    </row>
    <row r="2611" spans="1:17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s="8">
        <f t="shared" si="120"/>
        <v>71330.39</v>
      </c>
      <c r="G2611" t="s">
        <v>8218</v>
      </c>
      <c r="H2611" t="s">
        <v>8223</v>
      </c>
      <c r="I2611" t="s">
        <v>8245</v>
      </c>
      <c r="J2611">
        <v>1342330951</v>
      </c>
      <c r="K2611">
        <v>1339738951</v>
      </c>
      <c r="L2611" t="b">
        <v>1</v>
      </c>
      <c r="M2611">
        <v>676</v>
      </c>
      <c r="N2611" t="b">
        <v>1</v>
      </c>
      <c r="O2611" t="s">
        <v>8299</v>
      </c>
      <c r="P2611">
        <f t="shared" si="121"/>
        <v>2012</v>
      </c>
      <c r="Q2611" s="11">
        <f t="shared" si="122"/>
        <v>41075.237858796296</v>
      </c>
    </row>
    <row r="2612" spans="1:17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s="8">
        <f t="shared" si="120"/>
        <v>9407.66</v>
      </c>
      <c r="G2612" t="s">
        <v>8218</v>
      </c>
      <c r="H2612" t="s">
        <v>8223</v>
      </c>
      <c r="I2612" t="s">
        <v>8245</v>
      </c>
      <c r="J2612">
        <v>1471849140</v>
      </c>
      <c r="K2612">
        <v>1468444125</v>
      </c>
      <c r="L2612" t="b">
        <v>1</v>
      </c>
      <c r="M2612">
        <v>577</v>
      </c>
      <c r="N2612" t="b">
        <v>1</v>
      </c>
      <c r="O2612" t="s">
        <v>8299</v>
      </c>
      <c r="P2612">
        <f t="shared" si="121"/>
        <v>2016</v>
      </c>
      <c r="Q2612" s="11">
        <f t="shared" si="122"/>
        <v>42564.881076388891</v>
      </c>
    </row>
    <row r="2613" spans="1:17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s="8">
        <f t="shared" si="120"/>
        <v>295970</v>
      </c>
      <c r="G2613" t="s">
        <v>8218</v>
      </c>
      <c r="H2613" t="s">
        <v>8235</v>
      </c>
      <c r="I2613" t="s">
        <v>8248</v>
      </c>
      <c r="J2613">
        <v>1483397940</v>
      </c>
      <c r="K2613">
        <v>1480493014</v>
      </c>
      <c r="L2613" t="b">
        <v>1</v>
      </c>
      <c r="M2613">
        <v>3663</v>
      </c>
      <c r="N2613" t="b">
        <v>1</v>
      </c>
      <c r="O2613" t="s">
        <v>8299</v>
      </c>
      <c r="P2613">
        <f t="shared" si="121"/>
        <v>2016</v>
      </c>
      <c r="Q2613" s="11">
        <f t="shared" si="122"/>
        <v>42704.335810185185</v>
      </c>
    </row>
    <row r="2614" spans="1:17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s="8">
        <f t="shared" si="120"/>
        <v>7176.130000000001</v>
      </c>
      <c r="G2614" t="s">
        <v>8218</v>
      </c>
      <c r="H2614" t="s">
        <v>8223</v>
      </c>
      <c r="I2614" t="s">
        <v>8245</v>
      </c>
      <c r="J2614">
        <v>1420773970</v>
      </c>
      <c r="K2614">
        <v>1418095570</v>
      </c>
      <c r="L2614" t="b">
        <v>1</v>
      </c>
      <c r="M2614">
        <v>294</v>
      </c>
      <c r="N2614" t="b">
        <v>1</v>
      </c>
      <c r="O2614" t="s">
        <v>8299</v>
      </c>
      <c r="P2614">
        <f t="shared" si="121"/>
        <v>2014</v>
      </c>
      <c r="Q2614" s="11">
        <f t="shared" si="122"/>
        <v>41982.143171296295</v>
      </c>
    </row>
    <row r="2615" spans="1:17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s="8">
        <f t="shared" si="120"/>
        <v>76</v>
      </c>
      <c r="G2615" t="s">
        <v>8218</v>
      </c>
      <c r="H2615" t="s">
        <v>8223</v>
      </c>
      <c r="I2615" t="s">
        <v>8245</v>
      </c>
      <c r="J2615">
        <v>1348256294</v>
      </c>
      <c r="K2615">
        <v>1345664294</v>
      </c>
      <c r="L2615" t="b">
        <v>1</v>
      </c>
      <c r="M2615">
        <v>28</v>
      </c>
      <c r="N2615" t="b">
        <v>1</v>
      </c>
      <c r="O2615" t="s">
        <v>8299</v>
      </c>
      <c r="P2615">
        <f t="shared" si="121"/>
        <v>2012</v>
      </c>
      <c r="Q2615" s="11">
        <f t="shared" si="122"/>
        <v>41143.81821759259</v>
      </c>
    </row>
    <row r="2616" spans="1:17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s="8">
        <f t="shared" si="120"/>
        <v>210</v>
      </c>
      <c r="G2616" t="s">
        <v>8218</v>
      </c>
      <c r="H2616" t="s">
        <v>8223</v>
      </c>
      <c r="I2616" t="s">
        <v>8245</v>
      </c>
      <c r="J2616">
        <v>1398834000</v>
      </c>
      <c r="K2616">
        <v>1396371612</v>
      </c>
      <c r="L2616" t="b">
        <v>1</v>
      </c>
      <c r="M2616">
        <v>100</v>
      </c>
      <c r="N2616" t="b">
        <v>1</v>
      </c>
      <c r="O2616" t="s">
        <v>8299</v>
      </c>
      <c r="P2616">
        <f t="shared" si="121"/>
        <v>2014</v>
      </c>
      <c r="Q2616" s="11">
        <f t="shared" si="122"/>
        <v>41730.708472222221</v>
      </c>
    </row>
    <row r="2617" spans="1:17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s="8">
        <f t="shared" si="120"/>
        <v>1396</v>
      </c>
      <c r="G2617" t="s">
        <v>8218</v>
      </c>
      <c r="H2617" t="s">
        <v>8224</v>
      </c>
      <c r="I2617" t="s">
        <v>8246</v>
      </c>
      <c r="J2617">
        <v>1462017600</v>
      </c>
      <c r="K2617">
        <v>1458820564</v>
      </c>
      <c r="L2617" t="b">
        <v>0</v>
      </c>
      <c r="M2617">
        <v>72</v>
      </c>
      <c r="N2617" t="b">
        <v>1</v>
      </c>
      <c r="O2617" t="s">
        <v>8299</v>
      </c>
      <c r="P2617">
        <f t="shared" si="121"/>
        <v>2016</v>
      </c>
      <c r="Q2617" s="11">
        <f t="shared" si="122"/>
        <v>42453.49726851852</v>
      </c>
    </row>
    <row r="2618" spans="1:17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s="8">
        <f t="shared" si="120"/>
        <v>3633.5</v>
      </c>
      <c r="G2618" t="s">
        <v>8218</v>
      </c>
      <c r="H2618" t="s">
        <v>8223</v>
      </c>
      <c r="I2618" t="s">
        <v>8245</v>
      </c>
      <c r="J2618">
        <v>1440546729</v>
      </c>
      <c r="K2618">
        <v>1437954729</v>
      </c>
      <c r="L2618" t="b">
        <v>1</v>
      </c>
      <c r="M2618">
        <v>238</v>
      </c>
      <c r="N2618" t="b">
        <v>1</v>
      </c>
      <c r="O2618" t="s">
        <v>8299</v>
      </c>
      <c r="P2618">
        <f t="shared" si="121"/>
        <v>2015</v>
      </c>
      <c r="Q2618" s="11">
        <f t="shared" si="122"/>
        <v>42211.99454861111</v>
      </c>
    </row>
    <row r="2619" spans="1:17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s="8">
        <f t="shared" si="120"/>
        <v>3888</v>
      </c>
      <c r="G2619" t="s">
        <v>8218</v>
      </c>
      <c r="H2619" t="s">
        <v>8223</v>
      </c>
      <c r="I2619" t="s">
        <v>8245</v>
      </c>
      <c r="J2619">
        <v>1413838751</v>
      </c>
      <c r="K2619">
        <v>1411246751</v>
      </c>
      <c r="L2619" t="b">
        <v>1</v>
      </c>
      <c r="M2619">
        <v>159</v>
      </c>
      <c r="N2619" t="b">
        <v>1</v>
      </c>
      <c r="O2619" t="s">
        <v>8299</v>
      </c>
      <c r="P2619">
        <f t="shared" si="121"/>
        <v>2014</v>
      </c>
      <c r="Q2619" s="11">
        <f t="shared" si="122"/>
        <v>41902.874432870369</v>
      </c>
    </row>
    <row r="2620" spans="1:17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s="8">
        <f t="shared" si="120"/>
        <v>808</v>
      </c>
      <c r="G2620" t="s">
        <v>8218</v>
      </c>
      <c r="H2620" t="s">
        <v>8223</v>
      </c>
      <c r="I2620" t="s">
        <v>8245</v>
      </c>
      <c r="J2620">
        <v>1449000061</v>
      </c>
      <c r="K2620">
        <v>1443812461</v>
      </c>
      <c r="L2620" t="b">
        <v>1</v>
      </c>
      <c r="M2620">
        <v>77</v>
      </c>
      <c r="N2620" t="b">
        <v>1</v>
      </c>
      <c r="O2620" t="s">
        <v>8299</v>
      </c>
      <c r="P2620">
        <f t="shared" si="121"/>
        <v>2015</v>
      </c>
      <c r="Q2620" s="11">
        <f t="shared" si="122"/>
        <v>42279.792372685188</v>
      </c>
    </row>
    <row r="2621" spans="1:17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s="8">
        <f t="shared" si="120"/>
        <v>884</v>
      </c>
      <c r="G2621" t="s">
        <v>8218</v>
      </c>
      <c r="H2621" t="s">
        <v>8223</v>
      </c>
      <c r="I2621" t="s">
        <v>8245</v>
      </c>
      <c r="J2621">
        <v>1445598000</v>
      </c>
      <c r="K2621">
        <v>1443302004</v>
      </c>
      <c r="L2621" t="b">
        <v>1</v>
      </c>
      <c r="M2621">
        <v>53</v>
      </c>
      <c r="N2621" t="b">
        <v>1</v>
      </c>
      <c r="O2621" t="s">
        <v>8299</v>
      </c>
      <c r="P2621">
        <f t="shared" si="121"/>
        <v>2015</v>
      </c>
      <c r="Q2621" s="11">
        <f t="shared" si="122"/>
        <v>42273.884305555555</v>
      </c>
    </row>
    <row r="2622" spans="1:17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s="8">
        <f t="shared" si="120"/>
        <v>28374</v>
      </c>
      <c r="G2622" t="s">
        <v>8218</v>
      </c>
      <c r="H2622" t="s">
        <v>8225</v>
      </c>
      <c r="I2622" t="s">
        <v>8247</v>
      </c>
      <c r="J2622">
        <v>1444525200</v>
      </c>
      <c r="K2622">
        <v>1441339242</v>
      </c>
      <c r="L2622" t="b">
        <v>1</v>
      </c>
      <c r="M2622">
        <v>1251</v>
      </c>
      <c r="N2622" t="b">
        <v>1</v>
      </c>
      <c r="O2622" t="s">
        <v>8299</v>
      </c>
      <c r="P2622">
        <f t="shared" si="121"/>
        <v>2015</v>
      </c>
      <c r="Q2622" s="11">
        <f t="shared" si="122"/>
        <v>42251.16715277778</v>
      </c>
    </row>
    <row r="2623" spans="1:17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s="8">
        <f t="shared" si="120"/>
        <v>6882</v>
      </c>
      <c r="G2623" t="s">
        <v>8218</v>
      </c>
      <c r="H2623" t="s">
        <v>8223</v>
      </c>
      <c r="I2623" t="s">
        <v>8245</v>
      </c>
      <c r="J2623">
        <v>1432230988</v>
      </c>
      <c r="K2623">
        <v>1429638988</v>
      </c>
      <c r="L2623" t="b">
        <v>1</v>
      </c>
      <c r="M2623">
        <v>465</v>
      </c>
      <c r="N2623" t="b">
        <v>1</v>
      </c>
      <c r="O2623" t="s">
        <v>8299</v>
      </c>
      <c r="P2623">
        <f t="shared" si="121"/>
        <v>2015</v>
      </c>
      <c r="Q2623" s="11">
        <f t="shared" si="122"/>
        <v>42115.74754629629</v>
      </c>
    </row>
    <row r="2624" spans="1:17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s="8">
        <f t="shared" si="120"/>
        <v>467.76</v>
      </c>
      <c r="G2624" t="s">
        <v>8218</v>
      </c>
      <c r="H2624" t="s">
        <v>8236</v>
      </c>
      <c r="I2624" t="s">
        <v>8248</v>
      </c>
      <c r="J2624">
        <v>1483120216</v>
      </c>
      <c r="K2624">
        <v>1479232216</v>
      </c>
      <c r="L2624" t="b">
        <v>0</v>
      </c>
      <c r="M2624">
        <v>74</v>
      </c>
      <c r="N2624" t="b">
        <v>1</v>
      </c>
      <c r="O2624" t="s">
        <v>8299</v>
      </c>
      <c r="P2624">
        <f t="shared" si="121"/>
        <v>2016</v>
      </c>
      <c r="Q2624" s="11">
        <f t="shared" si="122"/>
        <v>42689.74324074074</v>
      </c>
    </row>
    <row r="2625" spans="1:17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s="8">
        <f t="shared" si="120"/>
        <v>280</v>
      </c>
      <c r="G2625" t="s">
        <v>8218</v>
      </c>
      <c r="H2625" t="s">
        <v>8223</v>
      </c>
      <c r="I2625" t="s">
        <v>8245</v>
      </c>
      <c r="J2625">
        <v>1480658966</v>
      </c>
      <c r="K2625">
        <v>1479449366</v>
      </c>
      <c r="L2625" t="b">
        <v>0</v>
      </c>
      <c r="M2625">
        <v>62</v>
      </c>
      <c r="N2625" t="b">
        <v>1</v>
      </c>
      <c r="O2625" t="s">
        <v>8299</v>
      </c>
      <c r="P2625">
        <f t="shared" si="121"/>
        <v>2016</v>
      </c>
      <c r="Q2625" s="11">
        <f t="shared" si="122"/>
        <v>42692.256550925929</v>
      </c>
    </row>
    <row r="2626" spans="1:17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s="8">
        <f t="shared" si="120"/>
        <v>102353.65</v>
      </c>
      <c r="G2626" t="s">
        <v>8218</v>
      </c>
      <c r="H2626" t="s">
        <v>8223</v>
      </c>
      <c r="I2626" t="s">
        <v>8245</v>
      </c>
      <c r="J2626">
        <v>1347530822</v>
      </c>
      <c r="K2626">
        <v>1345716422</v>
      </c>
      <c r="L2626" t="b">
        <v>0</v>
      </c>
      <c r="M2626">
        <v>3468</v>
      </c>
      <c r="N2626" t="b">
        <v>1</v>
      </c>
      <c r="O2626" t="s">
        <v>8299</v>
      </c>
      <c r="P2626">
        <f t="shared" si="121"/>
        <v>2012</v>
      </c>
      <c r="Q2626" s="11">
        <f t="shared" si="122"/>
        <v>41144.42155092593</v>
      </c>
    </row>
    <row r="2627" spans="1:17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s="8">
        <f t="shared" ref="F2627:F2690" si="123">E2627-D2627</f>
        <v>1284</v>
      </c>
      <c r="G2627" t="s">
        <v>8218</v>
      </c>
      <c r="H2627" t="s">
        <v>8235</v>
      </c>
      <c r="I2627" t="s">
        <v>8248</v>
      </c>
      <c r="J2627">
        <v>1478723208</v>
      </c>
      <c r="K2627">
        <v>1476559608</v>
      </c>
      <c r="L2627" t="b">
        <v>0</v>
      </c>
      <c r="M2627">
        <v>52</v>
      </c>
      <c r="N2627" t="b">
        <v>1</v>
      </c>
      <c r="O2627" t="s">
        <v>8299</v>
      </c>
      <c r="P2627">
        <f t="shared" ref="P2627:P2690" si="124">YEAR(Q2627)</f>
        <v>2016</v>
      </c>
      <c r="Q2627" s="11">
        <f t="shared" ref="Q2627:Q2690" si="125">(((K2627/60)/60)/24)+DATE(1970,1,1)</f>
        <v>42658.810277777782</v>
      </c>
    </row>
    <row r="2628" spans="1:17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s="8">
        <f t="shared" si="123"/>
        <v>300</v>
      </c>
      <c r="G2628" t="s">
        <v>8218</v>
      </c>
      <c r="H2628" t="s">
        <v>8223</v>
      </c>
      <c r="I2628" t="s">
        <v>8245</v>
      </c>
      <c r="J2628">
        <v>1433343869</v>
      </c>
      <c r="K2628">
        <v>1430751869</v>
      </c>
      <c r="L2628" t="b">
        <v>0</v>
      </c>
      <c r="M2628">
        <v>50</v>
      </c>
      <c r="N2628" t="b">
        <v>1</v>
      </c>
      <c r="O2628" t="s">
        <v>8299</v>
      </c>
      <c r="P2628">
        <f t="shared" si="124"/>
        <v>2015</v>
      </c>
      <c r="Q2628" s="11">
        <f t="shared" si="125"/>
        <v>42128.628113425926</v>
      </c>
    </row>
    <row r="2629" spans="1:17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s="8">
        <f t="shared" si="123"/>
        <v>820</v>
      </c>
      <c r="G2629" t="s">
        <v>8218</v>
      </c>
      <c r="H2629" t="s">
        <v>8223</v>
      </c>
      <c r="I2629" t="s">
        <v>8245</v>
      </c>
      <c r="J2629">
        <v>1448571261</v>
      </c>
      <c r="K2629">
        <v>1445975661</v>
      </c>
      <c r="L2629" t="b">
        <v>0</v>
      </c>
      <c r="M2629">
        <v>45</v>
      </c>
      <c r="N2629" t="b">
        <v>1</v>
      </c>
      <c r="O2629" t="s">
        <v>8299</v>
      </c>
      <c r="P2629">
        <f t="shared" si="124"/>
        <v>2015</v>
      </c>
      <c r="Q2629" s="11">
        <f t="shared" si="125"/>
        <v>42304.829409722224</v>
      </c>
    </row>
    <row r="2630" spans="1:17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s="8">
        <f t="shared" si="123"/>
        <v>87</v>
      </c>
      <c r="G2630" t="s">
        <v>8218</v>
      </c>
      <c r="H2630" t="s">
        <v>8223</v>
      </c>
      <c r="I2630" t="s">
        <v>8245</v>
      </c>
      <c r="J2630">
        <v>1417389067</v>
      </c>
      <c r="K2630">
        <v>1415661067</v>
      </c>
      <c r="L2630" t="b">
        <v>0</v>
      </c>
      <c r="M2630">
        <v>21</v>
      </c>
      <c r="N2630" t="b">
        <v>1</v>
      </c>
      <c r="O2630" t="s">
        <v>8299</v>
      </c>
      <c r="P2630">
        <f t="shared" si="124"/>
        <v>2014</v>
      </c>
      <c r="Q2630" s="11">
        <f t="shared" si="125"/>
        <v>41953.966053240743</v>
      </c>
    </row>
    <row r="2631" spans="1:17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s="8">
        <f t="shared" si="123"/>
        <v>1387</v>
      </c>
      <c r="G2631" t="s">
        <v>8218</v>
      </c>
      <c r="H2631" t="s">
        <v>8224</v>
      </c>
      <c r="I2631" t="s">
        <v>8246</v>
      </c>
      <c r="J2631">
        <v>1431608122</v>
      </c>
      <c r="K2631">
        <v>1429016122</v>
      </c>
      <c r="L2631" t="b">
        <v>0</v>
      </c>
      <c r="M2631">
        <v>100</v>
      </c>
      <c r="N2631" t="b">
        <v>1</v>
      </c>
      <c r="O2631" t="s">
        <v>8299</v>
      </c>
      <c r="P2631">
        <f t="shared" si="124"/>
        <v>2015</v>
      </c>
      <c r="Q2631" s="11">
        <f t="shared" si="125"/>
        <v>42108.538449074069</v>
      </c>
    </row>
    <row r="2632" spans="1:17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s="8">
        <f t="shared" si="123"/>
        <v>1158</v>
      </c>
      <c r="G2632" t="s">
        <v>8218</v>
      </c>
      <c r="H2632" t="s">
        <v>8225</v>
      </c>
      <c r="I2632" t="s">
        <v>8247</v>
      </c>
      <c r="J2632">
        <v>1467280800</v>
      </c>
      <c r="K2632">
        <v>1464921112</v>
      </c>
      <c r="L2632" t="b">
        <v>0</v>
      </c>
      <c r="M2632">
        <v>81</v>
      </c>
      <c r="N2632" t="b">
        <v>1</v>
      </c>
      <c r="O2632" t="s">
        <v>8299</v>
      </c>
      <c r="P2632">
        <f t="shared" si="124"/>
        <v>2016</v>
      </c>
      <c r="Q2632" s="11">
        <f t="shared" si="125"/>
        <v>42524.105462962965</v>
      </c>
    </row>
    <row r="2633" spans="1:17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s="8">
        <f t="shared" si="123"/>
        <v>2933.0499999999993</v>
      </c>
      <c r="G2633" t="s">
        <v>8218</v>
      </c>
      <c r="H2633" t="s">
        <v>8223</v>
      </c>
      <c r="I2633" t="s">
        <v>8245</v>
      </c>
      <c r="J2633">
        <v>1440907427</v>
      </c>
      <c r="K2633">
        <v>1438488227</v>
      </c>
      <c r="L2633" t="b">
        <v>0</v>
      </c>
      <c r="M2633">
        <v>286</v>
      </c>
      <c r="N2633" t="b">
        <v>1</v>
      </c>
      <c r="O2633" t="s">
        <v>8299</v>
      </c>
      <c r="P2633">
        <f t="shared" si="124"/>
        <v>2015</v>
      </c>
      <c r="Q2633" s="11">
        <f t="shared" si="125"/>
        <v>42218.169293981482</v>
      </c>
    </row>
    <row r="2634" spans="1:17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s="8">
        <f t="shared" si="123"/>
        <v>396</v>
      </c>
      <c r="G2634" t="s">
        <v>8218</v>
      </c>
      <c r="H2634" t="s">
        <v>8223</v>
      </c>
      <c r="I2634" t="s">
        <v>8245</v>
      </c>
      <c r="J2634">
        <v>1464485339</v>
      </c>
      <c r="K2634">
        <v>1462325339</v>
      </c>
      <c r="L2634" t="b">
        <v>0</v>
      </c>
      <c r="M2634">
        <v>42</v>
      </c>
      <c r="N2634" t="b">
        <v>1</v>
      </c>
      <c r="O2634" t="s">
        <v>8299</v>
      </c>
      <c r="P2634">
        <f t="shared" si="124"/>
        <v>2016</v>
      </c>
      <c r="Q2634" s="11">
        <f t="shared" si="125"/>
        <v>42494.061793981484</v>
      </c>
    </row>
    <row r="2635" spans="1:17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s="8">
        <f t="shared" si="123"/>
        <v>12731</v>
      </c>
      <c r="G2635" t="s">
        <v>8218</v>
      </c>
      <c r="H2635" t="s">
        <v>8223</v>
      </c>
      <c r="I2635" t="s">
        <v>8245</v>
      </c>
      <c r="J2635">
        <v>1393542000</v>
      </c>
      <c r="K2635">
        <v>1390938332</v>
      </c>
      <c r="L2635" t="b">
        <v>0</v>
      </c>
      <c r="M2635">
        <v>199</v>
      </c>
      <c r="N2635" t="b">
        <v>1</v>
      </c>
      <c r="O2635" t="s">
        <v>8299</v>
      </c>
      <c r="P2635">
        <f t="shared" si="124"/>
        <v>2014</v>
      </c>
      <c r="Q2635" s="11">
        <f t="shared" si="125"/>
        <v>41667.823287037041</v>
      </c>
    </row>
    <row r="2636" spans="1:17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s="8">
        <f t="shared" si="123"/>
        <v>56</v>
      </c>
      <c r="G2636" t="s">
        <v>8218</v>
      </c>
      <c r="H2636" t="s">
        <v>8223</v>
      </c>
      <c r="I2636" t="s">
        <v>8245</v>
      </c>
      <c r="J2636">
        <v>1475163921</v>
      </c>
      <c r="K2636">
        <v>1472571921</v>
      </c>
      <c r="L2636" t="b">
        <v>0</v>
      </c>
      <c r="M2636">
        <v>25</v>
      </c>
      <c r="N2636" t="b">
        <v>1</v>
      </c>
      <c r="O2636" t="s">
        <v>8299</v>
      </c>
      <c r="P2636">
        <f t="shared" si="124"/>
        <v>2016</v>
      </c>
      <c r="Q2636" s="11">
        <f t="shared" si="125"/>
        <v>42612.656493055561</v>
      </c>
    </row>
    <row r="2637" spans="1:17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s="8">
        <f t="shared" si="123"/>
        <v>0</v>
      </c>
      <c r="G2637" t="s">
        <v>8218</v>
      </c>
      <c r="H2637" t="s">
        <v>8228</v>
      </c>
      <c r="I2637" t="s">
        <v>8250</v>
      </c>
      <c r="J2637">
        <v>1425937761</v>
      </c>
      <c r="K2637">
        <v>1422917361</v>
      </c>
      <c r="L2637" t="b">
        <v>0</v>
      </c>
      <c r="M2637">
        <v>84</v>
      </c>
      <c r="N2637" t="b">
        <v>1</v>
      </c>
      <c r="O2637" t="s">
        <v>8299</v>
      </c>
      <c r="P2637">
        <f t="shared" si="124"/>
        <v>2015</v>
      </c>
      <c r="Q2637" s="11">
        <f t="shared" si="125"/>
        <v>42037.950937500005</v>
      </c>
    </row>
    <row r="2638" spans="1:17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s="8">
        <f t="shared" si="123"/>
        <v>873</v>
      </c>
      <c r="G2638" t="s">
        <v>8218</v>
      </c>
      <c r="H2638" t="s">
        <v>8223</v>
      </c>
      <c r="I2638" t="s">
        <v>8245</v>
      </c>
      <c r="J2638">
        <v>1476579600</v>
      </c>
      <c r="K2638">
        <v>1474641914</v>
      </c>
      <c r="L2638" t="b">
        <v>0</v>
      </c>
      <c r="M2638">
        <v>50</v>
      </c>
      <c r="N2638" t="b">
        <v>1</v>
      </c>
      <c r="O2638" t="s">
        <v>8299</v>
      </c>
      <c r="P2638">
        <f t="shared" si="124"/>
        <v>2016</v>
      </c>
      <c r="Q2638" s="11">
        <f t="shared" si="125"/>
        <v>42636.614745370374</v>
      </c>
    </row>
    <row r="2639" spans="1:17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s="8">
        <f t="shared" si="123"/>
        <v>331</v>
      </c>
      <c r="G2639" t="s">
        <v>8218</v>
      </c>
      <c r="H2639" t="s">
        <v>8223</v>
      </c>
      <c r="I2639" t="s">
        <v>8245</v>
      </c>
      <c r="J2639">
        <v>1476277875</v>
      </c>
      <c r="K2639">
        <v>1474895475</v>
      </c>
      <c r="L2639" t="b">
        <v>0</v>
      </c>
      <c r="M2639">
        <v>26</v>
      </c>
      <c r="N2639" t="b">
        <v>1</v>
      </c>
      <c r="O2639" t="s">
        <v>8299</v>
      </c>
      <c r="P2639">
        <f t="shared" si="124"/>
        <v>2016</v>
      </c>
      <c r="Q2639" s="11">
        <f t="shared" si="125"/>
        <v>42639.549479166672</v>
      </c>
    </row>
    <row r="2640" spans="1:17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s="8">
        <f t="shared" si="123"/>
        <v>6</v>
      </c>
      <c r="G2640" t="s">
        <v>8218</v>
      </c>
      <c r="H2640" t="s">
        <v>8223</v>
      </c>
      <c r="I2640" t="s">
        <v>8245</v>
      </c>
      <c r="J2640">
        <v>1421358895</v>
      </c>
      <c r="K2640">
        <v>1418766895</v>
      </c>
      <c r="L2640" t="b">
        <v>0</v>
      </c>
      <c r="M2640">
        <v>14</v>
      </c>
      <c r="N2640" t="b">
        <v>1</v>
      </c>
      <c r="O2640" t="s">
        <v>8299</v>
      </c>
      <c r="P2640">
        <f t="shared" si="124"/>
        <v>2014</v>
      </c>
      <c r="Q2640" s="11">
        <f t="shared" si="125"/>
        <v>41989.913136574076</v>
      </c>
    </row>
    <row r="2641" spans="1:17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s="8">
        <f t="shared" si="123"/>
        <v>192</v>
      </c>
      <c r="G2641" t="s">
        <v>8218</v>
      </c>
      <c r="H2641" t="s">
        <v>8224</v>
      </c>
      <c r="I2641" t="s">
        <v>8246</v>
      </c>
      <c r="J2641">
        <v>1424378748</v>
      </c>
      <c r="K2641">
        <v>1421786748</v>
      </c>
      <c r="L2641" t="b">
        <v>0</v>
      </c>
      <c r="M2641">
        <v>49</v>
      </c>
      <c r="N2641" t="b">
        <v>1</v>
      </c>
      <c r="O2641" t="s">
        <v>8299</v>
      </c>
      <c r="P2641">
        <f t="shared" si="124"/>
        <v>2015</v>
      </c>
      <c r="Q2641" s="11">
        <f t="shared" si="125"/>
        <v>42024.86513888889</v>
      </c>
    </row>
    <row r="2642" spans="1:17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s="8">
        <f t="shared" si="123"/>
        <v>170</v>
      </c>
      <c r="G2642" t="s">
        <v>8218</v>
      </c>
      <c r="H2642" t="s">
        <v>8223</v>
      </c>
      <c r="I2642" t="s">
        <v>8245</v>
      </c>
      <c r="J2642">
        <v>1433735474</v>
      </c>
      <c r="K2642">
        <v>1428551474</v>
      </c>
      <c r="L2642" t="b">
        <v>0</v>
      </c>
      <c r="M2642">
        <v>69</v>
      </c>
      <c r="N2642" t="b">
        <v>1</v>
      </c>
      <c r="O2642" t="s">
        <v>8299</v>
      </c>
      <c r="P2642">
        <f t="shared" si="124"/>
        <v>2015</v>
      </c>
      <c r="Q2642" s="11">
        <f t="shared" si="125"/>
        <v>42103.160578703704</v>
      </c>
    </row>
    <row r="2643" spans="1:17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s="8">
        <f t="shared" si="123"/>
        <v>-1485</v>
      </c>
      <c r="G2643" t="s">
        <v>8220</v>
      </c>
      <c r="H2643" t="s">
        <v>8223</v>
      </c>
      <c r="I2643" t="s">
        <v>8245</v>
      </c>
      <c r="J2643">
        <v>1410811740</v>
      </c>
      <c r="K2643">
        <v>1409341863</v>
      </c>
      <c r="L2643" t="b">
        <v>0</v>
      </c>
      <c r="M2643">
        <v>1</v>
      </c>
      <c r="N2643" t="b">
        <v>0</v>
      </c>
      <c r="O2643" t="s">
        <v>8299</v>
      </c>
      <c r="P2643">
        <f t="shared" si="124"/>
        <v>2014</v>
      </c>
      <c r="Q2643" s="11">
        <f t="shared" si="125"/>
        <v>41880.827118055553</v>
      </c>
    </row>
    <row r="2644" spans="1:17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s="8">
        <f t="shared" si="123"/>
        <v>-500000</v>
      </c>
      <c r="G2644" t="s">
        <v>8220</v>
      </c>
      <c r="H2644" t="s">
        <v>8235</v>
      </c>
      <c r="I2644" t="s">
        <v>8248</v>
      </c>
      <c r="J2644">
        <v>1468565820</v>
      </c>
      <c r="K2644">
        <v>1465970108</v>
      </c>
      <c r="L2644" t="b">
        <v>0</v>
      </c>
      <c r="M2644">
        <v>0</v>
      </c>
      <c r="N2644" t="b">
        <v>0</v>
      </c>
      <c r="O2644" t="s">
        <v>8299</v>
      </c>
      <c r="P2644">
        <f t="shared" si="124"/>
        <v>2016</v>
      </c>
      <c r="Q2644" s="11">
        <f t="shared" si="125"/>
        <v>42536.246620370366</v>
      </c>
    </row>
    <row r="2645" spans="1:17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s="8">
        <f t="shared" si="123"/>
        <v>-664402.68999999994</v>
      </c>
      <c r="G2645" t="s">
        <v>8219</v>
      </c>
      <c r="H2645" t="s">
        <v>8223</v>
      </c>
      <c r="I2645" t="s">
        <v>8245</v>
      </c>
      <c r="J2645">
        <v>1482307140</v>
      </c>
      <c r="K2645">
        <v>1479218315</v>
      </c>
      <c r="L2645" t="b">
        <v>1</v>
      </c>
      <c r="M2645">
        <v>1501</v>
      </c>
      <c r="N2645" t="b">
        <v>0</v>
      </c>
      <c r="O2645" t="s">
        <v>8299</v>
      </c>
      <c r="P2645">
        <f t="shared" si="124"/>
        <v>2016</v>
      </c>
      <c r="Q2645" s="11">
        <f t="shared" si="125"/>
        <v>42689.582349537035</v>
      </c>
    </row>
    <row r="2646" spans="1:17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s="8">
        <f t="shared" si="123"/>
        <v>-97947</v>
      </c>
      <c r="G2646" t="s">
        <v>8219</v>
      </c>
      <c r="H2646" t="s">
        <v>8223</v>
      </c>
      <c r="I2646" t="s">
        <v>8245</v>
      </c>
      <c r="J2646">
        <v>1489172435</v>
      </c>
      <c r="K2646">
        <v>1486580435</v>
      </c>
      <c r="L2646" t="b">
        <v>1</v>
      </c>
      <c r="M2646">
        <v>52</v>
      </c>
      <c r="N2646" t="b">
        <v>0</v>
      </c>
      <c r="O2646" t="s">
        <v>8299</v>
      </c>
      <c r="P2646">
        <f t="shared" si="124"/>
        <v>2017</v>
      </c>
      <c r="Q2646" s="11">
        <f t="shared" si="125"/>
        <v>42774.792071759264</v>
      </c>
    </row>
    <row r="2647" spans="1:17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s="8">
        <f t="shared" si="123"/>
        <v>-17900</v>
      </c>
      <c r="G2647" t="s">
        <v>8219</v>
      </c>
      <c r="H2647" t="s">
        <v>8225</v>
      </c>
      <c r="I2647" t="s">
        <v>8247</v>
      </c>
      <c r="J2647">
        <v>1415481203</v>
      </c>
      <c r="K2647">
        <v>1412885603</v>
      </c>
      <c r="L2647" t="b">
        <v>1</v>
      </c>
      <c r="M2647">
        <v>23</v>
      </c>
      <c r="N2647" t="b">
        <v>0</v>
      </c>
      <c r="O2647" t="s">
        <v>8299</v>
      </c>
      <c r="P2647">
        <f t="shared" si="124"/>
        <v>2014</v>
      </c>
      <c r="Q2647" s="11">
        <f t="shared" si="125"/>
        <v>41921.842627314814</v>
      </c>
    </row>
    <row r="2648" spans="1:17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s="8">
        <f t="shared" si="123"/>
        <v>-457913.58</v>
      </c>
      <c r="G2648" t="s">
        <v>8219</v>
      </c>
      <c r="H2648" t="s">
        <v>8223</v>
      </c>
      <c r="I2648" t="s">
        <v>8245</v>
      </c>
      <c r="J2648">
        <v>1441783869</v>
      </c>
      <c r="K2648">
        <v>1439191869</v>
      </c>
      <c r="L2648" t="b">
        <v>1</v>
      </c>
      <c r="M2648">
        <v>535</v>
      </c>
      <c r="N2648" t="b">
        <v>0</v>
      </c>
      <c r="O2648" t="s">
        <v>8299</v>
      </c>
      <c r="P2648">
        <f t="shared" si="124"/>
        <v>2015</v>
      </c>
      <c r="Q2648" s="11">
        <f t="shared" si="125"/>
        <v>42226.313298611116</v>
      </c>
    </row>
    <row r="2649" spans="1:17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s="8">
        <f t="shared" si="123"/>
        <v>-2464</v>
      </c>
      <c r="G2649" t="s">
        <v>8219</v>
      </c>
      <c r="H2649" t="s">
        <v>8228</v>
      </c>
      <c r="I2649" t="s">
        <v>8250</v>
      </c>
      <c r="J2649">
        <v>1439533019</v>
      </c>
      <c r="K2649">
        <v>1436941019</v>
      </c>
      <c r="L2649" t="b">
        <v>0</v>
      </c>
      <c r="M2649">
        <v>3</v>
      </c>
      <c r="N2649" t="b">
        <v>0</v>
      </c>
      <c r="O2649" t="s">
        <v>8299</v>
      </c>
      <c r="P2649">
        <f t="shared" si="124"/>
        <v>2015</v>
      </c>
      <c r="Q2649" s="11">
        <f t="shared" si="125"/>
        <v>42200.261793981481</v>
      </c>
    </row>
    <row r="2650" spans="1:17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s="8">
        <f t="shared" si="123"/>
        <v>-11894</v>
      </c>
      <c r="G2650" t="s">
        <v>8219</v>
      </c>
      <c r="H2650" t="s">
        <v>8223</v>
      </c>
      <c r="I2650" t="s">
        <v>8245</v>
      </c>
      <c r="J2650">
        <v>1457543360</v>
      </c>
      <c r="K2650">
        <v>1454951360</v>
      </c>
      <c r="L2650" t="b">
        <v>0</v>
      </c>
      <c r="M2650">
        <v>6</v>
      </c>
      <c r="N2650" t="b">
        <v>0</v>
      </c>
      <c r="O2650" t="s">
        <v>8299</v>
      </c>
      <c r="P2650">
        <f t="shared" si="124"/>
        <v>2016</v>
      </c>
      <c r="Q2650" s="11">
        <f t="shared" si="125"/>
        <v>42408.714814814812</v>
      </c>
    </row>
    <row r="2651" spans="1:17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s="8">
        <f t="shared" si="123"/>
        <v>-124876</v>
      </c>
      <c r="G2651" t="s">
        <v>8219</v>
      </c>
      <c r="H2651" t="s">
        <v>8223</v>
      </c>
      <c r="I2651" t="s">
        <v>8245</v>
      </c>
      <c r="J2651">
        <v>1454370941</v>
      </c>
      <c r="K2651">
        <v>1449186941</v>
      </c>
      <c r="L2651" t="b">
        <v>0</v>
      </c>
      <c r="M2651">
        <v>3</v>
      </c>
      <c r="N2651" t="b">
        <v>0</v>
      </c>
      <c r="O2651" t="s">
        <v>8299</v>
      </c>
      <c r="P2651">
        <f t="shared" si="124"/>
        <v>2015</v>
      </c>
      <c r="Q2651" s="11">
        <f t="shared" si="125"/>
        <v>42341.99700231482</v>
      </c>
    </row>
    <row r="2652" spans="1:17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s="8">
        <f t="shared" si="123"/>
        <v>-59642</v>
      </c>
      <c r="G2652" t="s">
        <v>8219</v>
      </c>
      <c r="H2652" t="s">
        <v>8223</v>
      </c>
      <c r="I2652" t="s">
        <v>8245</v>
      </c>
      <c r="J2652">
        <v>1482332343</v>
      </c>
      <c r="K2652">
        <v>1479740343</v>
      </c>
      <c r="L2652" t="b">
        <v>0</v>
      </c>
      <c r="M2652">
        <v>5</v>
      </c>
      <c r="N2652" t="b">
        <v>0</v>
      </c>
      <c r="O2652" t="s">
        <v>8299</v>
      </c>
      <c r="P2652">
        <f t="shared" si="124"/>
        <v>2016</v>
      </c>
      <c r="Q2652" s="11">
        <f t="shared" si="125"/>
        <v>42695.624340277776</v>
      </c>
    </row>
    <row r="2653" spans="1:17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s="8">
        <f t="shared" si="123"/>
        <v>-274767</v>
      </c>
      <c r="G2653" t="s">
        <v>8219</v>
      </c>
      <c r="H2653" t="s">
        <v>8223</v>
      </c>
      <c r="I2653" t="s">
        <v>8245</v>
      </c>
      <c r="J2653">
        <v>1450380009</v>
      </c>
      <c r="K2653">
        <v>1447960809</v>
      </c>
      <c r="L2653" t="b">
        <v>0</v>
      </c>
      <c r="M2653">
        <v>17</v>
      </c>
      <c r="N2653" t="b">
        <v>0</v>
      </c>
      <c r="O2653" t="s">
        <v>8299</v>
      </c>
      <c r="P2653">
        <f t="shared" si="124"/>
        <v>2015</v>
      </c>
      <c r="Q2653" s="11">
        <f t="shared" si="125"/>
        <v>42327.805659722217</v>
      </c>
    </row>
    <row r="2654" spans="1:17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s="8">
        <f t="shared" si="123"/>
        <v>-99115</v>
      </c>
      <c r="G2654" t="s">
        <v>8219</v>
      </c>
      <c r="H2654" t="s">
        <v>8225</v>
      </c>
      <c r="I2654" t="s">
        <v>8247</v>
      </c>
      <c r="J2654">
        <v>1418183325</v>
      </c>
      <c r="K2654">
        <v>1415591325</v>
      </c>
      <c r="L2654" t="b">
        <v>0</v>
      </c>
      <c r="M2654">
        <v>11</v>
      </c>
      <c r="N2654" t="b">
        <v>0</v>
      </c>
      <c r="O2654" t="s">
        <v>8299</v>
      </c>
      <c r="P2654">
        <f t="shared" si="124"/>
        <v>2014</v>
      </c>
      <c r="Q2654" s="11">
        <f t="shared" si="125"/>
        <v>41953.158854166672</v>
      </c>
    </row>
    <row r="2655" spans="1:17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s="8">
        <f t="shared" si="123"/>
        <v>-45124</v>
      </c>
      <c r="G2655" t="s">
        <v>8219</v>
      </c>
      <c r="H2655" t="s">
        <v>8223</v>
      </c>
      <c r="I2655" t="s">
        <v>8245</v>
      </c>
      <c r="J2655">
        <v>1402632000</v>
      </c>
      <c r="K2655">
        <v>1399909127</v>
      </c>
      <c r="L2655" t="b">
        <v>0</v>
      </c>
      <c r="M2655">
        <v>70</v>
      </c>
      <c r="N2655" t="b">
        <v>0</v>
      </c>
      <c r="O2655" t="s">
        <v>8299</v>
      </c>
      <c r="P2655">
        <f t="shared" si="124"/>
        <v>2014</v>
      </c>
      <c r="Q2655" s="11">
        <f t="shared" si="125"/>
        <v>41771.651932870373</v>
      </c>
    </row>
    <row r="2656" spans="1:17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s="8">
        <f t="shared" si="123"/>
        <v>-99949</v>
      </c>
      <c r="G2656" t="s">
        <v>8219</v>
      </c>
      <c r="H2656" t="s">
        <v>8223</v>
      </c>
      <c r="I2656" t="s">
        <v>8245</v>
      </c>
      <c r="J2656">
        <v>1429622726</v>
      </c>
      <c r="K2656">
        <v>1424442326</v>
      </c>
      <c r="L2656" t="b">
        <v>0</v>
      </c>
      <c r="M2656">
        <v>6</v>
      </c>
      <c r="N2656" t="b">
        <v>0</v>
      </c>
      <c r="O2656" t="s">
        <v>8299</v>
      </c>
      <c r="P2656">
        <f t="shared" si="124"/>
        <v>2015</v>
      </c>
      <c r="Q2656" s="11">
        <f t="shared" si="125"/>
        <v>42055.600995370376</v>
      </c>
    </row>
    <row r="2657" spans="1:17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s="8">
        <f t="shared" si="123"/>
        <v>-11845</v>
      </c>
      <c r="G2657" t="s">
        <v>8219</v>
      </c>
      <c r="H2657" t="s">
        <v>8223</v>
      </c>
      <c r="I2657" t="s">
        <v>8245</v>
      </c>
      <c r="J2657">
        <v>1455048000</v>
      </c>
      <c r="K2657">
        <v>1452631647</v>
      </c>
      <c r="L2657" t="b">
        <v>0</v>
      </c>
      <c r="M2657">
        <v>43</v>
      </c>
      <c r="N2657" t="b">
        <v>0</v>
      </c>
      <c r="O2657" t="s">
        <v>8299</v>
      </c>
      <c r="P2657">
        <f t="shared" si="124"/>
        <v>2016</v>
      </c>
      <c r="Q2657" s="11">
        <f t="shared" si="125"/>
        <v>42381.866284722222</v>
      </c>
    </row>
    <row r="2658" spans="1:17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s="8">
        <f t="shared" si="123"/>
        <v>-132845</v>
      </c>
      <c r="G2658" t="s">
        <v>8219</v>
      </c>
      <c r="H2658" t="s">
        <v>8223</v>
      </c>
      <c r="I2658" t="s">
        <v>8245</v>
      </c>
      <c r="J2658">
        <v>1489345200</v>
      </c>
      <c r="K2658">
        <v>1485966688</v>
      </c>
      <c r="L2658" t="b">
        <v>0</v>
      </c>
      <c r="M2658">
        <v>152</v>
      </c>
      <c r="N2658" t="b">
        <v>0</v>
      </c>
      <c r="O2658" t="s">
        <v>8299</v>
      </c>
      <c r="P2658">
        <f t="shared" si="124"/>
        <v>2017</v>
      </c>
      <c r="Q2658" s="11">
        <f t="shared" si="125"/>
        <v>42767.688518518517</v>
      </c>
    </row>
    <row r="2659" spans="1:17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s="8">
        <f t="shared" si="123"/>
        <v>-24378.62</v>
      </c>
      <c r="G2659" t="s">
        <v>8219</v>
      </c>
      <c r="H2659" t="s">
        <v>8223</v>
      </c>
      <c r="I2659" t="s">
        <v>8245</v>
      </c>
      <c r="J2659">
        <v>1470187800</v>
      </c>
      <c r="K2659">
        <v>1467325053</v>
      </c>
      <c r="L2659" t="b">
        <v>0</v>
      </c>
      <c r="M2659">
        <v>59</v>
      </c>
      <c r="N2659" t="b">
        <v>0</v>
      </c>
      <c r="O2659" t="s">
        <v>8299</v>
      </c>
      <c r="P2659">
        <f t="shared" si="124"/>
        <v>2016</v>
      </c>
      <c r="Q2659" s="11">
        <f t="shared" si="125"/>
        <v>42551.928854166668</v>
      </c>
    </row>
    <row r="2660" spans="1:17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s="8">
        <f t="shared" si="123"/>
        <v>-97909</v>
      </c>
      <c r="G2660" t="s">
        <v>8219</v>
      </c>
      <c r="H2660" t="s">
        <v>8223</v>
      </c>
      <c r="I2660" t="s">
        <v>8245</v>
      </c>
      <c r="J2660">
        <v>1469913194</v>
      </c>
      <c r="K2660">
        <v>1467321194</v>
      </c>
      <c r="L2660" t="b">
        <v>0</v>
      </c>
      <c r="M2660">
        <v>4</v>
      </c>
      <c r="N2660" t="b">
        <v>0</v>
      </c>
      <c r="O2660" t="s">
        <v>8299</v>
      </c>
      <c r="P2660">
        <f t="shared" si="124"/>
        <v>2016</v>
      </c>
      <c r="Q2660" s="11">
        <f t="shared" si="125"/>
        <v>42551.884189814817</v>
      </c>
    </row>
    <row r="2661" spans="1:17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s="8">
        <f t="shared" si="123"/>
        <v>-47667</v>
      </c>
      <c r="G2661" t="s">
        <v>8219</v>
      </c>
      <c r="H2661" t="s">
        <v>8223</v>
      </c>
      <c r="I2661" t="s">
        <v>8245</v>
      </c>
      <c r="J2661">
        <v>1429321210</v>
      </c>
      <c r="K2661">
        <v>1426729210</v>
      </c>
      <c r="L2661" t="b">
        <v>0</v>
      </c>
      <c r="M2661">
        <v>10</v>
      </c>
      <c r="N2661" t="b">
        <v>0</v>
      </c>
      <c r="O2661" t="s">
        <v>8299</v>
      </c>
      <c r="P2661">
        <f t="shared" si="124"/>
        <v>2015</v>
      </c>
      <c r="Q2661" s="11">
        <f t="shared" si="125"/>
        <v>42082.069560185191</v>
      </c>
    </row>
    <row r="2662" spans="1:17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s="8">
        <f t="shared" si="123"/>
        <v>-19981</v>
      </c>
      <c r="G2662" t="s">
        <v>8219</v>
      </c>
      <c r="H2662" t="s">
        <v>8223</v>
      </c>
      <c r="I2662" t="s">
        <v>8245</v>
      </c>
      <c r="J2662">
        <v>1448388418</v>
      </c>
      <c r="K2662">
        <v>1443200818</v>
      </c>
      <c r="L2662" t="b">
        <v>0</v>
      </c>
      <c r="M2662">
        <v>5</v>
      </c>
      <c r="N2662" t="b">
        <v>0</v>
      </c>
      <c r="O2662" t="s">
        <v>8299</v>
      </c>
      <c r="P2662">
        <f t="shared" si="124"/>
        <v>2015</v>
      </c>
      <c r="Q2662" s="11">
        <f t="shared" si="125"/>
        <v>42272.713171296295</v>
      </c>
    </row>
    <row r="2663" spans="1:17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s="8">
        <f t="shared" si="123"/>
        <v>145</v>
      </c>
      <c r="G2663" t="s">
        <v>8218</v>
      </c>
      <c r="H2663" t="s">
        <v>8223</v>
      </c>
      <c r="I2663" t="s">
        <v>8245</v>
      </c>
      <c r="J2663">
        <v>1382742010</v>
      </c>
      <c r="K2663">
        <v>1380150010</v>
      </c>
      <c r="L2663" t="b">
        <v>0</v>
      </c>
      <c r="M2663">
        <v>60</v>
      </c>
      <c r="N2663" t="b">
        <v>1</v>
      </c>
      <c r="O2663" t="s">
        <v>8300</v>
      </c>
      <c r="P2663">
        <f t="shared" si="124"/>
        <v>2013</v>
      </c>
      <c r="Q2663" s="11">
        <f t="shared" si="125"/>
        <v>41542.958449074074</v>
      </c>
    </row>
    <row r="2664" spans="1:17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s="8">
        <f t="shared" si="123"/>
        <v>1360</v>
      </c>
      <c r="G2664" t="s">
        <v>8218</v>
      </c>
      <c r="H2664" t="s">
        <v>8223</v>
      </c>
      <c r="I2664" t="s">
        <v>8245</v>
      </c>
      <c r="J2664">
        <v>1440179713</v>
      </c>
      <c r="K2664">
        <v>1437587713</v>
      </c>
      <c r="L2664" t="b">
        <v>0</v>
      </c>
      <c r="M2664">
        <v>80</v>
      </c>
      <c r="N2664" t="b">
        <v>1</v>
      </c>
      <c r="O2664" t="s">
        <v>8300</v>
      </c>
      <c r="P2664">
        <f t="shared" si="124"/>
        <v>2015</v>
      </c>
      <c r="Q2664" s="11">
        <f t="shared" si="125"/>
        <v>42207.746678240743</v>
      </c>
    </row>
    <row r="2665" spans="1:17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s="8">
        <f t="shared" si="123"/>
        <v>919.25</v>
      </c>
      <c r="G2665" t="s">
        <v>8218</v>
      </c>
      <c r="H2665" t="s">
        <v>8228</v>
      </c>
      <c r="I2665" t="s">
        <v>8250</v>
      </c>
      <c r="J2665">
        <v>1441378800</v>
      </c>
      <c r="K2665">
        <v>1438873007</v>
      </c>
      <c r="L2665" t="b">
        <v>0</v>
      </c>
      <c r="M2665">
        <v>56</v>
      </c>
      <c r="N2665" t="b">
        <v>1</v>
      </c>
      <c r="O2665" t="s">
        <v>8300</v>
      </c>
      <c r="P2665">
        <f t="shared" si="124"/>
        <v>2015</v>
      </c>
      <c r="Q2665" s="11">
        <f t="shared" si="125"/>
        <v>42222.622766203705</v>
      </c>
    </row>
    <row r="2666" spans="1:17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s="8">
        <f t="shared" si="123"/>
        <v>600</v>
      </c>
      <c r="G2666" t="s">
        <v>8218</v>
      </c>
      <c r="H2666" t="s">
        <v>8223</v>
      </c>
      <c r="I2666" t="s">
        <v>8245</v>
      </c>
      <c r="J2666">
        <v>1449644340</v>
      </c>
      <c r="K2666">
        <v>1446683797</v>
      </c>
      <c r="L2666" t="b">
        <v>0</v>
      </c>
      <c r="M2666">
        <v>104</v>
      </c>
      <c r="N2666" t="b">
        <v>1</v>
      </c>
      <c r="O2666" t="s">
        <v>8300</v>
      </c>
      <c r="P2666">
        <f t="shared" si="124"/>
        <v>2015</v>
      </c>
      <c r="Q2666" s="11">
        <f t="shared" si="125"/>
        <v>42313.02542824074</v>
      </c>
    </row>
    <row r="2667" spans="1:17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s="8">
        <f t="shared" si="123"/>
        <v>810</v>
      </c>
      <c r="G2667" t="s">
        <v>8218</v>
      </c>
      <c r="H2667" t="s">
        <v>8223</v>
      </c>
      <c r="I2667" t="s">
        <v>8245</v>
      </c>
      <c r="J2667">
        <v>1430774974</v>
      </c>
      <c r="K2667">
        <v>1426886974</v>
      </c>
      <c r="L2667" t="b">
        <v>0</v>
      </c>
      <c r="M2667">
        <v>46</v>
      </c>
      <c r="N2667" t="b">
        <v>1</v>
      </c>
      <c r="O2667" t="s">
        <v>8300</v>
      </c>
      <c r="P2667">
        <f t="shared" si="124"/>
        <v>2015</v>
      </c>
      <c r="Q2667" s="11">
        <f t="shared" si="125"/>
        <v>42083.895532407405</v>
      </c>
    </row>
    <row r="2668" spans="1:17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s="8">
        <f t="shared" si="123"/>
        <v>5929.51</v>
      </c>
      <c r="G2668" t="s">
        <v>8218</v>
      </c>
      <c r="H2668" t="s">
        <v>8223</v>
      </c>
      <c r="I2668" t="s">
        <v>8245</v>
      </c>
      <c r="J2668">
        <v>1443214800</v>
      </c>
      <c r="K2668">
        <v>1440008439</v>
      </c>
      <c r="L2668" t="b">
        <v>0</v>
      </c>
      <c r="M2668">
        <v>206</v>
      </c>
      <c r="N2668" t="b">
        <v>1</v>
      </c>
      <c r="O2668" t="s">
        <v>8300</v>
      </c>
      <c r="P2668">
        <f t="shared" si="124"/>
        <v>2015</v>
      </c>
      <c r="Q2668" s="11">
        <f t="shared" si="125"/>
        <v>42235.764340277776</v>
      </c>
    </row>
    <row r="2669" spans="1:17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s="8">
        <f t="shared" si="123"/>
        <v>160</v>
      </c>
      <c r="G2669" t="s">
        <v>8218</v>
      </c>
      <c r="H2669" t="s">
        <v>8223</v>
      </c>
      <c r="I2669" t="s">
        <v>8245</v>
      </c>
      <c r="J2669">
        <v>1455142416</v>
      </c>
      <c r="K2669">
        <v>1452550416</v>
      </c>
      <c r="L2669" t="b">
        <v>0</v>
      </c>
      <c r="M2669">
        <v>18</v>
      </c>
      <c r="N2669" t="b">
        <v>1</v>
      </c>
      <c r="O2669" t="s">
        <v>8300</v>
      </c>
      <c r="P2669">
        <f t="shared" si="124"/>
        <v>2016</v>
      </c>
      <c r="Q2669" s="11">
        <f t="shared" si="125"/>
        <v>42380.926111111112</v>
      </c>
    </row>
    <row r="2670" spans="1:17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s="8">
        <f t="shared" si="123"/>
        <v>707</v>
      </c>
      <c r="G2670" t="s">
        <v>8218</v>
      </c>
      <c r="H2670" t="s">
        <v>8228</v>
      </c>
      <c r="I2670" t="s">
        <v>8250</v>
      </c>
      <c r="J2670">
        <v>1447079520</v>
      </c>
      <c r="K2670">
        <v>1443449265</v>
      </c>
      <c r="L2670" t="b">
        <v>0</v>
      </c>
      <c r="M2670">
        <v>28</v>
      </c>
      <c r="N2670" t="b">
        <v>1</v>
      </c>
      <c r="O2670" t="s">
        <v>8300</v>
      </c>
      <c r="P2670">
        <f t="shared" si="124"/>
        <v>2015</v>
      </c>
      <c r="Q2670" s="11">
        <f t="shared" si="125"/>
        <v>42275.588715277772</v>
      </c>
    </row>
    <row r="2671" spans="1:17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s="8">
        <f t="shared" si="123"/>
        <v>201</v>
      </c>
      <c r="G2671" t="s">
        <v>8218</v>
      </c>
      <c r="H2671" t="s">
        <v>8223</v>
      </c>
      <c r="I2671" t="s">
        <v>8245</v>
      </c>
      <c r="J2671">
        <v>1452387096</v>
      </c>
      <c r="K2671">
        <v>1447203096</v>
      </c>
      <c r="L2671" t="b">
        <v>0</v>
      </c>
      <c r="M2671">
        <v>11</v>
      </c>
      <c r="N2671" t="b">
        <v>1</v>
      </c>
      <c r="O2671" t="s">
        <v>8300</v>
      </c>
      <c r="P2671">
        <f t="shared" si="124"/>
        <v>2015</v>
      </c>
      <c r="Q2671" s="11">
        <f t="shared" si="125"/>
        <v>42319.035833333335</v>
      </c>
    </row>
    <row r="2672" spans="1:17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s="8">
        <f t="shared" si="123"/>
        <v>-36393</v>
      </c>
      <c r="G2672" t="s">
        <v>8220</v>
      </c>
      <c r="H2672" t="s">
        <v>8225</v>
      </c>
      <c r="I2672" t="s">
        <v>8247</v>
      </c>
      <c r="J2672">
        <v>1406593780</v>
      </c>
      <c r="K2672">
        <v>1404174580</v>
      </c>
      <c r="L2672" t="b">
        <v>1</v>
      </c>
      <c r="M2672">
        <v>60</v>
      </c>
      <c r="N2672" t="b">
        <v>0</v>
      </c>
      <c r="O2672" t="s">
        <v>8300</v>
      </c>
      <c r="P2672">
        <f t="shared" si="124"/>
        <v>2014</v>
      </c>
      <c r="Q2672" s="11">
        <f t="shared" si="125"/>
        <v>41821.020601851851</v>
      </c>
    </row>
    <row r="2673" spans="1:17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s="8">
        <f t="shared" si="123"/>
        <v>-22164</v>
      </c>
      <c r="G2673" t="s">
        <v>8220</v>
      </c>
      <c r="H2673" t="s">
        <v>8223</v>
      </c>
      <c r="I2673" t="s">
        <v>8245</v>
      </c>
      <c r="J2673">
        <v>1419017880</v>
      </c>
      <c r="K2673">
        <v>1416419916</v>
      </c>
      <c r="L2673" t="b">
        <v>1</v>
      </c>
      <c r="M2673">
        <v>84</v>
      </c>
      <c r="N2673" t="b">
        <v>0</v>
      </c>
      <c r="O2673" t="s">
        <v>8300</v>
      </c>
      <c r="P2673">
        <f t="shared" si="124"/>
        <v>2014</v>
      </c>
      <c r="Q2673" s="11">
        <f t="shared" si="125"/>
        <v>41962.749027777783</v>
      </c>
    </row>
    <row r="2674" spans="1:17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s="8">
        <f t="shared" si="123"/>
        <v>-6681</v>
      </c>
      <c r="G2674" t="s">
        <v>8220</v>
      </c>
      <c r="H2674" t="s">
        <v>8223</v>
      </c>
      <c r="I2674" t="s">
        <v>8245</v>
      </c>
      <c r="J2674">
        <v>1451282400</v>
      </c>
      <c r="K2674">
        <v>1449436390</v>
      </c>
      <c r="L2674" t="b">
        <v>1</v>
      </c>
      <c r="M2674">
        <v>47</v>
      </c>
      <c r="N2674" t="b">
        <v>0</v>
      </c>
      <c r="O2674" t="s">
        <v>8300</v>
      </c>
      <c r="P2674">
        <f t="shared" si="124"/>
        <v>2015</v>
      </c>
      <c r="Q2674" s="11">
        <f t="shared" si="125"/>
        <v>42344.884143518517</v>
      </c>
    </row>
    <row r="2675" spans="1:17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s="8">
        <f t="shared" si="123"/>
        <v>-28968</v>
      </c>
      <c r="G2675" t="s">
        <v>8220</v>
      </c>
      <c r="H2675" t="s">
        <v>8223</v>
      </c>
      <c r="I2675" t="s">
        <v>8245</v>
      </c>
      <c r="J2675">
        <v>1414622700</v>
      </c>
      <c r="K2675">
        <v>1412081999</v>
      </c>
      <c r="L2675" t="b">
        <v>1</v>
      </c>
      <c r="M2675">
        <v>66</v>
      </c>
      <c r="N2675" t="b">
        <v>0</v>
      </c>
      <c r="O2675" t="s">
        <v>8300</v>
      </c>
      <c r="P2675">
        <f t="shared" si="124"/>
        <v>2014</v>
      </c>
      <c r="Q2675" s="11">
        <f t="shared" si="125"/>
        <v>41912.541655092595</v>
      </c>
    </row>
    <row r="2676" spans="1:17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s="8">
        <f t="shared" si="123"/>
        <v>-13006</v>
      </c>
      <c r="G2676" t="s">
        <v>8220</v>
      </c>
      <c r="H2676" t="s">
        <v>8223</v>
      </c>
      <c r="I2676" t="s">
        <v>8245</v>
      </c>
      <c r="J2676">
        <v>1467694740</v>
      </c>
      <c r="K2676">
        <v>1465398670</v>
      </c>
      <c r="L2676" t="b">
        <v>1</v>
      </c>
      <c r="M2676">
        <v>171</v>
      </c>
      <c r="N2676" t="b">
        <v>0</v>
      </c>
      <c r="O2676" t="s">
        <v>8300</v>
      </c>
      <c r="P2676">
        <f t="shared" si="124"/>
        <v>2016</v>
      </c>
      <c r="Q2676" s="11">
        <f t="shared" si="125"/>
        <v>42529.632754629631</v>
      </c>
    </row>
    <row r="2677" spans="1:17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s="8">
        <f t="shared" si="123"/>
        <v>-23103</v>
      </c>
      <c r="G2677" t="s">
        <v>8220</v>
      </c>
      <c r="H2677" t="s">
        <v>8223</v>
      </c>
      <c r="I2677" t="s">
        <v>8245</v>
      </c>
      <c r="J2677">
        <v>1415655289</v>
      </c>
      <c r="K2677">
        <v>1413059689</v>
      </c>
      <c r="L2677" t="b">
        <v>1</v>
      </c>
      <c r="M2677">
        <v>29</v>
      </c>
      <c r="N2677" t="b">
        <v>0</v>
      </c>
      <c r="O2677" t="s">
        <v>8300</v>
      </c>
      <c r="P2677">
        <f t="shared" si="124"/>
        <v>2014</v>
      </c>
      <c r="Q2677" s="11">
        <f t="shared" si="125"/>
        <v>41923.857511574075</v>
      </c>
    </row>
    <row r="2678" spans="1:17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s="8">
        <f t="shared" si="123"/>
        <v>-1042</v>
      </c>
      <c r="G2678" t="s">
        <v>8220</v>
      </c>
      <c r="H2678" t="s">
        <v>8228</v>
      </c>
      <c r="I2678" t="s">
        <v>8250</v>
      </c>
      <c r="J2678">
        <v>1463929174</v>
      </c>
      <c r="K2678">
        <v>1461337174</v>
      </c>
      <c r="L2678" t="b">
        <v>0</v>
      </c>
      <c r="M2678">
        <v>9</v>
      </c>
      <c r="N2678" t="b">
        <v>0</v>
      </c>
      <c r="O2678" t="s">
        <v>8300</v>
      </c>
      <c r="P2678">
        <f t="shared" si="124"/>
        <v>2016</v>
      </c>
      <c r="Q2678" s="11">
        <f t="shared" si="125"/>
        <v>42482.624699074076</v>
      </c>
    </row>
    <row r="2679" spans="1:17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s="8">
        <f t="shared" si="123"/>
        <v>-16085</v>
      </c>
      <c r="G2679" t="s">
        <v>8220</v>
      </c>
      <c r="H2679" t="s">
        <v>8223</v>
      </c>
      <c r="I2679" t="s">
        <v>8245</v>
      </c>
      <c r="J2679">
        <v>1404348143</v>
      </c>
      <c r="K2679">
        <v>1401756143</v>
      </c>
      <c r="L2679" t="b">
        <v>0</v>
      </c>
      <c r="M2679">
        <v>27</v>
      </c>
      <c r="N2679" t="b">
        <v>0</v>
      </c>
      <c r="O2679" t="s">
        <v>8300</v>
      </c>
      <c r="P2679">
        <f t="shared" si="124"/>
        <v>2014</v>
      </c>
      <c r="Q2679" s="11">
        <f t="shared" si="125"/>
        <v>41793.029432870368</v>
      </c>
    </row>
    <row r="2680" spans="1:17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s="8">
        <f t="shared" si="123"/>
        <v>-7998900</v>
      </c>
      <c r="G2680" t="s">
        <v>8220</v>
      </c>
      <c r="H2680" t="s">
        <v>8226</v>
      </c>
      <c r="I2680" t="s">
        <v>8248</v>
      </c>
      <c r="J2680">
        <v>1443121765</v>
      </c>
      <c r="K2680">
        <v>1440529765</v>
      </c>
      <c r="L2680" t="b">
        <v>0</v>
      </c>
      <c r="M2680">
        <v>2</v>
      </c>
      <c r="N2680" t="b">
        <v>0</v>
      </c>
      <c r="O2680" t="s">
        <v>8300</v>
      </c>
      <c r="P2680">
        <f t="shared" si="124"/>
        <v>2015</v>
      </c>
      <c r="Q2680" s="11">
        <f t="shared" si="125"/>
        <v>42241.798206018517</v>
      </c>
    </row>
    <row r="2681" spans="1:17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s="8">
        <f t="shared" si="123"/>
        <v>-39868</v>
      </c>
      <c r="G2681" t="s">
        <v>8220</v>
      </c>
      <c r="H2681" t="s">
        <v>8223</v>
      </c>
      <c r="I2681" t="s">
        <v>8245</v>
      </c>
      <c r="J2681">
        <v>1425081694</v>
      </c>
      <c r="K2681">
        <v>1422489694</v>
      </c>
      <c r="L2681" t="b">
        <v>0</v>
      </c>
      <c r="M2681">
        <v>3</v>
      </c>
      <c r="N2681" t="b">
        <v>0</v>
      </c>
      <c r="O2681" t="s">
        <v>8300</v>
      </c>
      <c r="P2681">
        <f t="shared" si="124"/>
        <v>2015</v>
      </c>
      <c r="Q2681" s="11">
        <f t="shared" si="125"/>
        <v>42033.001087962963</v>
      </c>
    </row>
    <row r="2682" spans="1:17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s="8">
        <f t="shared" si="123"/>
        <v>-31724</v>
      </c>
      <c r="G2682" t="s">
        <v>8220</v>
      </c>
      <c r="H2682" t="s">
        <v>8226</v>
      </c>
      <c r="I2682" t="s">
        <v>8248</v>
      </c>
      <c r="J2682">
        <v>1459915491</v>
      </c>
      <c r="K2682">
        <v>1457327091</v>
      </c>
      <c r="L2682" t="b">
        <v>0</v>
      </c>
      <c r="M2682">
        <v>4</v>
      </c>
      <c r="N2682" t="b">
        <v>0</v>
      </c>
      <c r="O2682" t="s">
        <v>8300</v>
      </c>
      <c r="P2682">
        <f t="shared" si="124"/>
        <v>2016</v>
      </c>
      <c r="Q2682" s="11">
        <f t="shared" si="125"/>
        <v>42436.211701388893</v>
      </c>
    </row>
    <row r="2683" spans="1:17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s="8">
        <f t="shared" si="123"/>
        <v>-7945</v>
      </c>
      <c r="G2683" t="s">
        <v>8220</v>
      </c>
      <c r="H2683" t="s">
        <v>8223</v>
      </c>
      <c r="I2683" t="s">
        <v>8245</v>
      </c>
      <c r="J2683">
        <v>1405027750</v>
      </c>
      <c r="K2683">
        <v>1402867750</v>
      </c>
      <c r="L2683" t="b">
        <v>0</v>
      </c>
      <c r="M2683">
        <v>2</v>
      </c>
      <c r="N2683" t="b">
        <v>0</v>
      </c>
      <c r="O2683" t="s">
        <v>8282</v>
      </c>
      <c r="P2683">
        <f t="shared" si="124"/>
        <v>2014</v>
      </c>
      <c r="Q2683" s="11">
        <f t="shared" si="125"/>
        <v>41805.895254629628</v>
      </c>
    </row>
    <row r="2684" spans="1:17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s="8">
        <f t="shared" si="123"/>
        <v>-4302</v>
      </c>
      <c r="G2684" t="s">
        <v>8220</v>
      </c>
      <c r="H2684" t="s">
        <v>8223</v>
      </c>
      <c r="I2684" t="s">
        <v>8245</v>
      </c>
      <c r="J2684">
        <v>1416635940</v>
      </c>
      <c r="K2684">
        <v>1413838540</v>
      </c>
      <c r="L2684" t="b">
        <v>0</v>
      </c>
      <c r="M2684">
        <v>20</v>
      </c>
      <c r="N2684" t="b">
        <v>0</v>
      </c>
      <c r="O2684" t="s">
        <v>8282</v>
      </c>
      <c r="P2684">
        <f t="shared" si="124"/>
        <v>2014</v>
      </c>
      <c r="Q2684" s="11">
        <f t="shared" si="125"/>
        <v>41932.871990740743</v>
      </c>
    </row>
    <row r="2685" spans="1:17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s="8">
        <f t="shared" si="123"/>
        <v>-14964</v>
      </c>
      <c r="G2685" t="s">
        <v>8220</v>
      </c>
      <c r="H2685" t="s">
        <v>8223</v>
      </c>
      <c r="I2685" t="s">
        <v>8245</v>
      </c>
      <c r="J2685">
        <v>1425233240</v>
      </c>
      <c r="K2685">
        <v>1422641240</v>
      </c>
      <c r="L2685" t="b">
        <v>0</v>
      </c>
      <c r="M2685">
        <v>3</v>
      </c>
      <c r="N2685" t="b">
        <v>0</v>
      </c>
      <c r="O2685" t="s">
        <v>8282</v>
      </c>
      <c r="P2685">
        <f t="shared" si="124"/>
        <v>2015</v>
      </c>
      <c r="Q2685" s="11">
        <f t="shared" si="125"/>
        <v>42034.75509259259</v>
      </c>
    </row>
    <row r="2686" spans="1:17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s="8">
        <f t="shared" si="123"/>
        <v>-69200</v>
      </c>
      <c r="G2686" t="s">
        <v>8220</v>
      </c>
      <c r="H2686" t="s">
        <v>8223</v>
      </c>
      <c r="I2686" t="s">
        <v>8245</v>
      </c>
      <c r="J2686">
        <v>1407621425</v>
      </c>
      <c r="K2686">
        <v>1404165425</v>
      </c>
      <c r="L2686" t="b">
        <v>0</v>
      </c>
      <c r="M2686">
        <v>4</v>
      </c>
      <c r="N2686" t="b">
        <v>0</v>
      </c>
      <c r="O2686" t="s">
        <v>8282</v>
      </c>
      <c r="P2686">
        <f t="shared" si="124"/>
        <v>2014</v>
      </c>
      <c r="Q2686" s="11">
        <f t="shared" si="125"/>
        <v>41820.914641203701</v>
      </c>
    </row>
    <row r="2687" spans="1:17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s="8">
        <f t="shared" si="123"/>
        <v>-49990</v>
      </c>
      <c r="G2687" t="s">
        <v>8220</v>
      </c>
      <c r="H2687" t="s">
        <v>8223</v>
      </c>
      <c r="I2687" t="s">
        <v>8245</v>
      </c>
      <c r="J2687">
        <v>1430149330</v>
      </c>
      <c r="K2687">
        <v>1424968930</v>
      </c>
      <c r="L2687" t="b">
        <v>0</v>
      </c>
      <c r="M2687">
        <v>1</v>
      </c>
      <c r="N2687" t="b">
        <v>0</v>
      </c>
      <c r="O2687" t="s">
        <v>8282</v>
      </c>
      <c r="P2687">
        <f t="shared" si="124"/>
        <v>2015</v>
      </c>
      <c r="Q2687" s="11">
        <f t="shared" si="125"/>
        <v>42061.69594907407</v>
      </c>
    </row>
    <row r="2688" spans="1:17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s="8">
        <f t="shared" si="123"/>
        <v>-30000</v>
      </c>
      <c r="G2688" t="s">
        <v>8220</v>
      </c>
      <c r="H2688" t="s">
        <v>8223</v>
      </c>
      <c r="I2688" t="s">
        <v>8245</v>
      </c>
      <c r="J2688">
        <v>1412119423</v>
      </c>
      <c r="K2688">
        <v>1410391423</v>
      </c>
      <c r="L2688" t="b">
        <v>0</v>
      </c>
      <c r="M2688">
        <v>0</v>
      </c>
      <c r="N2688" t="b">
        <v>0</v>
      </c>
      <c r="O2688" t="s">
        <v>8282</v>
      </c>
      <c r="P2688">
        <f t="shared" si="124"/>
        <v>2014</v>
      </c>
      <c r="Q2688" s="11">
        <f t="shared" si="125"/>
        <v>41892.974803240737</v>
      </c>
    </row>
    <row r="2689" spans="1:17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s="8">
        <f t="shared" si="123"/>
        <v>-15000</v>
      </c>
      <c r="G2689" t="s">
        <v>8220</v>
      </c>
      <c r="H2689" t="s">
        <v>8223</v>
      </c>
      <c r="I2689" t="s">
        <v>8245</v>
      </c>
      <c r="J2689">
        <v>1435591318</v>
      </c>
      <c r="K2689">
        <v>1432999318</v>
      </c>
      <c r="L2689" t="b">
        <v>0</v>
      </c>
      <c r="M2689">
        <v>0</v>
      </c>
      <c r="N2689" t="b">
        <v>0</v>
      </c>
      <c r="O2689" t="s">
        <v>8282</v>
      </c>
      <c r="P2689">
        <f t="shared" si="124"/>
        <v>2015</v>
      </c>
      <c r="Q2689" s="11">
        <f t="shared" si="125"/>
        <v>42154.64025462963</v>
      </c>
    </row>
    <row r="2690" spans="1:17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s="8">
        <f t="shared" si="123"/>
        <v>-49926</v>
      </c>
      <c r="G2690" t="s">
        <v>8220</v>
      </c>
      <c r="H2690" t="s">
        <v>8223</v>
      </c>
      <c r="I2690" t="s">
        <v>8245</v>
      </c>
      <c r="J2690">
        <v>1424746800</v>
      </c>
      <c r="K2690">
        <v>1422067870</v>
      </c>
      <c r="L2690" t="b">
        <v>0</v>
      </c>
      <c r="M2690">
        <v>14</v>
      </c>
      <c r="N2690" t="b">
        <v>0</v>
      </c>
      <c r="O2690" t="s">
        <v>8282</v>
      </c>
      <c r="P2690">
        <f t="shared" si="124"/>
        <v>2015</v>
      </c>
      <c r="Q2690" s="11">
        <f t="shared" si="125"/>
        <v>42028.118865740747</v>
      </c>
    </row>
    <row r="2691" spans="1:17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s="8">
        <f t="shared" ref="F2691:F2754" si="126">E2691-D2691</f>
        <v>-34999</v>
      </c>
      <c r="G2691" t="s">
        <v>8220</v>
      </c>
      <c r="H2691" t="s">
        <v>8223</v>
      </c>
      <c r="I2691" t="s">
        <v>8245</v>
      </c>
      <c r="J2691">
        <v>1469919890</v>
      </c>
      <c r="K2691">
        <v>1467327890</v>
      </c>
      <c r="L2691" t="b">
        <v>0</v>
      </c>
      <c r="M2691">
        <v>1</v>
      </c>
      <c r="N2691" t="b">
        <v>0</v>
      </c>
      <c r="O2691" t="s">
        <v>8282</v>
      </c>
      <c r="P2691">
        <f t="shared" ref="P2691:P2754" si="127">YEAR(Q2691)</f>
        <v>2016</v>
      </c>
      <c r="Q2691" s="11">
        <f t="shared" ref="Q2691:Q2754" si="128">(((K2691/60)/60)/24)+DATE(1970,1,1)</f>
        <v>42551.961689814809</v>
      </c>
    </row>
    <row r="2692" spans="1:17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s="8">
        <f t="shared" si="126"/>
        <v>-71414</v>
      </c>
      <c r="G2692" t="s">
        <v>8220</v>
      </c>
      <c r="H2692" t="s">
        <v>8223</v>
      </c>
      <c r="I2692" t="s">
        <v>8245</v>
      </c>
      <c r="J2692">
        <v>1433298676</v>
      </c>
      <c r="K2692">
        <v>1429410676</v>
      </c>
      <c r="L2692" t="b">
        <v>0</v>
      </c>
      <c r="M2692">
        <v>118</v>
      </c>
      <c r="N2692" t="b">
        <v>0</v>
      </c>
      <c r="O2692" t="s">
        <v>8282</v>
      </c>
      <c r="P2692">
        <f t="shared" si="127"/>
        <v>2015</v>
      </c>
      <c r="Q2692" s="11">
        <f t="shared" si="128"/>
        <v>42113.105046296296</v>
      </c>
    </row>
    <row r="2693" spans="1:17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s="8">
        <f t="shared" si="126"/>
        <v>-64965</v>
      </c>
      <c r="G2693" t="s">
        <v>8220</v>
      </c>
      <c r="H2693" t="s">
        <v>8228</v>
      </c>
      <c r="I2693" t="s">
        <v>8250</v>
      </c>
      <c r="J2693">
        <v>1431278557</v>
      </c>
      <c r="K2693">
        <v>1427390557</v>
      </c>
      <c r="L2693" t="b">
        <v>0</v>
      </c>
      <c r="M2693">
        <v>2</v>
      </c>
      <c r="N2693" t="b">
        <v>0</v>
      </c>
      <c r="O2693" t="s">
        <v>8282</v>
      </c>
      <c r="P2693">
        <f t="shared" si="127"/>
        <v>2015</v>
      </c>
      <c r="Q2693" s="11">
        <f t="shared" si="128"/>
        <v>42089.724039351851</v>
      </c>
    </row>
    <row r="2694" spans="1:17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s="8">
        <f t="shared" si="126"/>
        <v>-3475</v>
      </c>
      <c r="G2694" t="s">
        <v>8220</v>
      </c>
      <c r="H2694" t="s">
        <v>8223</v>
      </c>
      <c r="I2694" t="s">
        <v>8245</v>
      </c>
      <c r="J2694">
        <v>1427266860</v>
      </c>
      <c r="K2694">
        <v>1424678460</v>
      </c>
      <c r="L2694" t="b">
        <v>0</v>
      </c>
      <c r="M2694">
        <v>1</v>
      </c>
      <c r="N2694" t="b">
        <v>0</v>
      </c>
      <c r="O2694" t="s">
        <v>8282</v>
      </c>
      <c r="P2694">
        <f t="shared" si="127"/>
        <v>2015</v>
      </c>
      <c r="Q2694" s="11">
        <f t="shared" si="128"/>
        <v>42058.334027777775</v>
      </c>
    </row>
    <row r="2695" spans="1:17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s="8">
        <f t="shared" si="126"/>
        <v>-4960</v>
      </c>
      <c r="G2695" t="s">
        <v>8220</v>
      </c>
      <c r="H2695" t="s">
        <v>8223</v>
      </c>
      <c r="I2695" t="s">
        <v>8245</v>
      </c>
      <c r="J2695">
        <v>1407899966</v>
      </c>
      <c r="K2695">
        <v>1405307966</v>
      </c>
      <c r="L2695" t="b">
        <v>0</v>
      </c>
      <c r="M2695">
        <v>3</v>
      </c>
      <c r="N2695" t="b">
        <v>0</v>
      </c>
      <c r="O2695" t="s">
        <v>8282</v>
      </c>
      <c r="P2695">
        <f t="shared" si="127"/>
        <v>2014</v>
      </c>
      <c r="Q2695" s="11">
        <f t="shared" si="128"/>
        <v>41834.138495370367</v>
      </c>
    </row>
    <row r="2696" spans="1:17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s="8">
        <f t="shared" si="126"/>
        <v>-29999</v>
      </c>
      <c r="G2696" t="s">
        <v>8220</v>
      </c>
      <c r="H2696" t="s">
        <v>8223</v>
      </c>
      <c r="I2696" t="s">
        <v>8245</v>
      </c>
      <c r="J2696">
        <v>1411701739</v>
      </c>
      <c r="K2696">
        <v>1409109739</v>
      </c>
      <c r="L2696" t="b">
        <v>0</v>
      </c>
      <c r="M2696">
        <v>1</v>
      </c>
      <c r="N2696" t="b">
        <v>0</v>
      </c>
      <c r="O2696" t="s">
        <v>8282</v>
      </c>
      <c r="P2696">
        <f t="shared" si="127"/>
        <v>2014</v>
      </c>
      <c r="Q2696" s="11">
        <f t="shared" si="128"/>
        <v>41878.140497685185</v>
      </c>
    </row>
    <row r="2697" spans="1:17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s="8">
        <f t="shared" si="126"/>
        <v>-14929</v>
      </c>
      <c r="G2697" t="s">
        <v>8220</v>
      </c>
      <c r="H2697" t="s">
        <v>8223</v>
      </c>
      <c r="I2697" t="s">
        <v>8245</v>
      </c>
      <c r="J2697">
        <v>1428981718</v>
      </c>
      <c r="K2697">
        <v>1423801318</v>
      </c>
      <c r="L2697" t="b">
        <v>0</v>
      </c>
      <c r="M2697">
        <v>3</v>
      </c>
      <c r="N2697" t="b">
        <v>0</v>
      </c>
      <c r="O2697" t="s">
        <v>8282</v>
      </c>
      <c r="P2697">
        <f t="shared" si="127"/>
        <v>2015</v>
      </c>
      <c r="Q2697" s="11">
        <f t="shared" si="128"/>
        <v>42048.181921296295</v>
      </c>
    </row>
    <row r="2698" spans="1:17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s="8">
        <f t="shared" si="126"/>
        <v>-56610</v>
      </c>
      <c r="G2698" t="s">
        <v>8220</v>
      </c>
      <c r="H2698" t="s">
        <v>8223</v>
      </c>
      <c r="I2698" t="s">
        <v>8245</v>
      </c>
      <c r="J2698">
        <v>1419538560</v>
      </c>
      <c r="K2698">
        <v>1416600960</v>
      </c>
      <c r="L2698" t="b">
        <v>0</v>
      </c>
      <c r="M2698">
        <v>38</v>
      </c>
      <c r="N2698" t="b">
        <v>0</v>
      </c>
      <c r="O2698" t="s">
        <v>8282</v>
      </c>
      <c r="P2698">
        <f t="shared" si="127"/>
        <v>2014</v>
      </c>
      <c r="Q2698" s="11">
        <f t="shared" si="128"/>
        <v>41964.844444444447</v>
      </c>
    </row>
    <row r="2699" spans="1:17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s="8">
        <f t="shared" si="126"/>
        <v>-16939</v>
      </c>
      <c r="G2699" t="s">
        <v>8220</v>
      </c>
      <c r="H2699" t="s">
        <v>8223</v>
      </c>
      <c r="I2699" t="s">
        <v>8245</v>
      </c>
      <c r="J2699">
        <v>1438552800</v>
      </c>
      <c r="K2699">
        <v>1435876423</v>
      </c>
      <c r="L2699" t="b">
        <v>0</v>
      </c>
      <c r="M2699">
        <v>52</v>
      </c>
      <c r="N2699" t="b">
        <v>0</v>
      </c>
      <c r="O2699" t="s">
        <v>8282</v>
      </c>
      <c r="P2699">
        <f t="shared" si="127"/>
        <v>2015</v>
      </c>
      <c r="Q2699" s="11">
        <f t="shared" si="128"/>
        <v>42187.940081018518</v>
      </c>
    </row>
    <row r="2700" spans="1:17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s="8">
        <f t="shared" si="126"/>
        <v>-7973.99</v>
      </c>
      <c r="G2700" t="s">
        <v>8220</v>
      </c>
      <c r="H2700" t="s">
        <v>8223</v>
      </c>
      <c r="I2700" t="s">
        <v>8245</v>
      </c>
      <c r="J2700">
        <v>1403904808</v>
      </c>
      <c r="K2700">
        <v>1401312808</v>
      </c>
      <c r="L2700" t="b">
        <v>0</v>
      </c>
      <c r="M2700">
        <v>2</v>
      </c>
      <c r="N2700" t="b">
        <v>0</v>
      </c>
      <c r="O2700" t="s">
        <v>8282</v>
      </c>
      <c r="P2700">
        <f t="shared" si="127"/>
        <v>2014</v>
      </c>
      <c r="Q2700" s="11">
        <f t="shared" si="128"/>
        <v>41787.898240740738</v>
      </c>
    </row>
    <row r="2701" spans="1:17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s="8">
        <f t="shared" si="126"/>
        <v>-2</v>
      </c>
      <c r="G2701" t="s">
        <v>8220</v>
      </c>
      <c r="H2701" t="s">
        <v>8228</v>
      </c>
      <c r="I2701" t="s">
        <v>8250</v>
      </c>
      <c r="J2701">
        <v>1407533463</v>
      </c>
      <c r="K2701">
        <v>1404941463</v>
      </c>
      <c r="L2701" t="b">
        <v>0</v>
      </c>
      <c r="M2701">
        <v>0</v>
      </c>
      <c r="N2701" t="b">
        <v>0</v>
      </c>
      <c r="O2701" t="s">
        <v>8282</v>
      </c>
      <c r="P2701">
        <f t="shared" si="127"/>
        <v>2014</v>
      </c>
      <c r="Q2701" s="11">
        <f t="shared" si="128"/>
        <v>41829.896562499998</v>
      </c>
    </row>
    <row r="2702" spans="1:17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s="8">
        <f t="shared" si="126"/>
        <v>-9929</v>
      </c>
      <c r="G2702" t="s">
        <v>8220</v>
      </c>
      <c r="H2702" t="s">
        <v>8223</v>
      </c>
      <c r="I2702" t="s">
        <v>8245</v>
      </c>
      <c r="J2702">
        <v>1411073972</v>
      </c>
      <c r="K2702">
        <v>1408481972</v>
      </c>
      <c r="L2702" t="b">
        <v>0</v>
      </c>
      <c r="M2702">
        <v>4</v>
      </c>
      <c r="N2702" t="b">
        <v>0</v>
      </c>
      <c r="O2702" t="s">
        <v>8282</v>
      </c>
      <c r="P2702">
        <f t="shared" si="127"/>
        <v>2014</v>
      </c>
      <c r="Q2702" s="11">
        <f t="shared" si="128"/>
        <v>41870.87467592593</v>
      </c>
    </row>
    <row r="2703" spans="1:17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s="8">
        <f t="shared" si="126"/>
        <v>-1830</v>
      </c>
      <c r="G2703" t="s">
        <v>8221</v>
      </c>
      <c r="H2703" t="s">
        <v>8240</v>
      </c>
      <c r="I2703" t="s">
        <v>8248</v>
      </c>
      <c r="J2703">
        <v>1491586534</v>
      </c>
      <c r="K2703">
        <v>1488911734</v>
      </c>
      <c r="L2703" t="b">
        <v>0</v>
      </c>
      <c r="M2703">
        <v>46</v>
      </c>
      <c r="N2703" t="b">
        <v>0</v>
      </c>
      <c r="O2703" t="s">
        <v>8301</v>
      </c>
      <c r="P2703">
        <f t="shared" si="127"/>
        <v>2017</v>
      </c>
      <c r="Q2703" s="11">
        <f t="shared" si="128"/>
        <v>42801.774699074071</v>
      </c>
    </row>
    <row r="2704" spans="1:17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s="8">
        <f t="shared" si="126"/>
        <v>-6559</v>
      </c>
      <c r="G2704" t="s">
        <v>8221</v>
      </c>
      <c r="H2704" t="s">
        <v>8223</v>
      </c>
      <c r="I2704" t="s">
        <v>8245</v>
      </c>
      <c r="J2704">
        <v>1491416077</v>
      </c>
      <c r="K2704">
        <v>1488827677</v>
      </c>
      <c r="L2704" t="b">
        <v>1</v>
      </c>
      <c r="M2704">
        <v>26</v>
      </c>
      <c r="N2704" t="b">
        <v>0</v>
      </c>
      <c r="O2704" t="s">
        <v>8301</v>
      </c>
      <c r="P2704">
        <f t="shared" si="127"/>
        <v>2017</v>
      </c>
      <c r="Q2704" s="11">
        <f t="shared" si="128"/>
        <v>42800.801817129628</v>
      </c>
    </row>
    <row r="2705" spans="1:17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s="8">
        <f t="shared" si="126"/>
        <v>1500</v>
      </c>
      <c r="G2705" t="s">
        <v>8221</v>
      </c>
      <c r="H2705" t="s">
        <v>8237</v>
      </c>
      <c r="I2705" t="s">
        <v>8255</v>
      </c>
      <c r="J2705">
        <v>1490196830</v>
      </c>
      <c r="K2705">
        <v>1485016430</v>
      </c>
      <c r="L2705" t="b">
        <v>0</v>
      </c>
      <c r="M2705">
        <v>45</v>
      </c>
      <c r="N2705" t="b">
        <v>0</v>
      </c>
      <c r="O2705" t="s">
        <v>8301</v>
      </c>
      <c r="P2705">
        <f t="shared" si="127"/>
        <v>2017</v>
      </c>
      <c r="Q2705" s="11">
        <f t="shared" si="128"/>
        <v>42756.690162037034</v>
      </c>
    </row>
    <row r="2706" spans="1:17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s="8">
        <f t="shared" si="126"/>
        <v>-17855</v>
      </c>
      <c r="G2706" t="s">
        <v>8221</v>
      </c>
      <c r="H2706" t="s">
        <v>8223</v>
      </c>
      <c r="I2706" t="s">
        <v>8245</v>
      </c>
      <c r="J2706">
        <v>1491421314</v>
      </c>
      <c r="K2706">
        <v>1487709714</v>
      </c>
      <c r="L2706" t="b">
        <v>0</v>
      </c>
      <c r="M2706">
        <v>7</v>
      </c>
      <c r="N2706" t="b">
        <v>0</v>
      </c>
      <c r="O2706" t="s">
        <v>8301</v>
      </c>
      <c r="P2706">
        <f t="shared" si="127"/>
        <v>2017</v>
      </c>
      <c r="Q2706" s="11">
        <f t="shared" si="128"/>
        <v>42787.862430555557</v>
      </c>
    </row>
    <row r="2707" spans="1:17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s="8">
        <f t="shared" si="126"/>
        <v>-14761</v>
      </c>
      <c r="G2707" t="s">
        <v>8221</v>
      </c>
      <c r="H2707" t="s">
        <v>8223</v>
      </c>
      <c r="I2707" t="s">
        <v>8245</v>
      </c>
      <c r="J2707">
        <v>1490389158</v>
      </c>
      <c r="K2707">
        <v>1486504758</v>
      </c>
      <c r="L2707" t="b">
        <v>0</v>
      </c>
      <c r="M2707">
        <v>8</v>
      </c>
      <c r="N2707" t="b">
        <v>0</v>
      </c>
      <c r="O2707" t="s">
        <v>8301</v>
      </c>
      <c r="P2707">
        <f t="shared" si="127"/>
        <v>2017</v>
      </c>
      <c r="Q2707" s="11">
        <f t="shared" si="128"/>
        <v>42773.916180555556</v>
      </c>
    </row>
    <row r="2708" spans="1:17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s="8">
        <f t="shared" si="126"/>
        <v>4304</v>
      </c>
      <c r="G2708" t="s">
        <v>8218</v>
      </c>
      <c r="H2708" t="s">
        <v>8223</v>
      </c>
      <c r="I2708" t="s">
        <v>8245</v>
      </c>
      <c r="J2708">
        <v>1413442740</v>
      </c>
      <c r="K2708">
        <v>1410937483</v>
      </c>
      <c r="L2708" t="b">
        <v>1</v>
      </c>
      <c r="M2708">
        <v>263</v>
      </c>
      <c r="N2708" t="b">
        <v>1</v>
      </c>
      <c r="O2708" t="s">
        <v>8301</v>
      </c>
      <c r="P2708">
        <f t="shared" si="127"/>
        <v>2014</v>
      </c>
      <c r="Q2708" s="11">
        <f t="shared" si="128"/>
        <v>41899.294942129629</v>
      </c>
    </row>
    <row r="2709" spans="1:17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s="8">
        <f t="shared" si="126"/>
        <v>20067.57</v>
      </c>
      <c r="G2709" t="s">
        <v>8218</v>
      </c>
      <c r="H2709" t="s">
        <v>8223</v>
      </c>
      <c r="I2709" t="s">
        <v>8245</v>
      </c>
      <c r="J2709">
        <v>1369637940</v>
      </c>
      <c r="K2709">
        <v>1367088443</v>
      </c>
      <c r="L2709" t="b">
        <v>1</v>
      </c>
      <c r="M2709">
        <v>394</v>
      </c>
      <c r="N2709" t="b">
        <v>1</v>
      </c>
      <c r="O2709" t="s">
        <v>8301</v>
      </c>
      <c r="P2709">
        <f t="shared" si="127"/>
        <v>2013</v>
      </c>
      <c r="Q2709" s="11">
        <f t="shared" si="128"/>
        <v>41391.782905092594</v>
      </c>
    </row>
    <row r="2710" spans="1:17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s="8">
        <f t="shared" si="126"/>
        <v>26643.07</v>
      </c>
      <c r="G2710" t="s">
        <v>8218</v>
      </c>
      <c r="H2710" t="s">
        <v>8224</v>
      </c>
      <c r="I2710" t="s">
        <v>8246</v>
      </c>
      <c r="J2710">
        <v>1469119526</v>
      </c>
      <c r="K2710">
        <v>1463935526</v>
      </c>
      <c r="L2710" t="b">
        <v>1</v>
      </c>
      <c r="M2710">
        <v>1049</v>
      </c>
      <c r="N2710" t="b">
        <v>1</v>
      </c>
      <c r="O2710" t="s">
        <v>8301</v>
      </c>
      <c r="P2710">
        <f t="shared" si="127"/>
        <v>2016</v>
      </c>
      <c r="Q2710" s="11">
        <f t="shared" si="128"/>
        <v>42512.698217592595</v>
      </c>
    </row>
    <row r="2711" spans="1:17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s="8">
        <f t="shared" si="126"/>
        <v>803</v>
      </c>
      <c r="G2711" t="s">
        <v>8218</v>
      </c>
      <c r="H2711" t="s">
        <v>8223</v>
      </c>
      <c r="I2711" t="s">
        <v>8245</v>
      </c>
      <c r="J2711">
        <v>1475553540</v>
      </c>
      <c r="K2711">
        <v>1472528141</v>
      </c>
      <c r="L2711" t="b">
        <v>1</v>
      </c>
      <c r="M2711">
        <v>308</v>
      </c>
      <c r="N2711" t="b">
        <v>1</v>
      </c>
      <c r="O2711" t="s">
        <v>8301</v>
      </c>
      <c r="P2711">
        <f t="shared" si="127"/>
        <v>2016</v>
      </c>
      <c r="Q2711" s="11">
        <f t="shared" si="128"/>
        <v>42612.149780092594</v>
      </c>
    </row>
    <row r="2712" spans="1:17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s="8">
        <f t="shared" si="126"/>
        <v>32340.210000000006</v>
      </c>
      <c r="G2712" t="s">
        <v>8218</v>
      </c>
      <c r="H2712" t="s">
        <v>8223</v>
      </c>
      <c r="I2712" t="s">
        <v>8245</v>
      </c>
      <c r="J2712">
        <v>1407549600</v>
      </c>
      <c r="K2712">
        <v>1404797428</v>
      </c>
      <c r="L2712" t="b">
        <v>1</v>
      </c>
      <c r="M2712">
        <v>1088</v>
      </c>
      <c r="N2712" t="b">
        <v>1</v>
      </c>
      <c r="O2712" t="s">
        <v>8301</v>
      </c>
      <c r="P2712">
        <f t="shared" si="127"/>
        <v>2014</v>
      </c>
      <c r="Q2712" s="11">
        <f t="shared" si="128"/>
        <v>41828.229490740741</v>
      </c>
    </row>
    <row r="2713" spans="1:17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s="8">
        <f t="shared" si="126"/>
        <v>28</v>
      </c>
      <c r="G2713" t="s">
        <v>8218</v>
      </c>
      <c r="H2713" t="s">
        <v>8224</v>
      </c>
      <c r="I2713" t="s">
        <v>8246</v>
      </c>
      <c r="J2713">
        <v>1403301660</v>
      </c>
      <c r="K2713">
        <v>1400694790</v>
      </c>
      <c r="L2713" t="b">
        <v>1</v>
      </c>
      <c r="M2713">
        <v>73</v>
      </c>
      <c r="N2713" t="b">
        <v>1</v>
      </c>
      <c r="O2713" t="s">
        <v>8301</v>
      </c>
      <c r="P2713">
        <f t="shared" si="127"/>
        <v>2014</v>
      </c>
      <c r="Q2713" s="11">
        <f t="shared" si="128"/>
        <v>41780.745254629634</v>
      </c>
    </row>
    <row r="2714" spans="1:17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s="8">
        <f t="shared" si="126"/>
        <v>1726</v>
      </c>
      <c r="G2714" t="s">
        <v>8218</v>
      </c>
      <c r="H2714" t="s">
        <v>8223</v>
      </c>
      <c r="I2714" t="s">
        <v>8245</v>
      </c>
      <c r="J2714">
        <v>1373738400</v>
      </c>
      <c r="K2714">
        <v>1370568560</v>
      </c>
      <c r="L2714" t="b">
        <v>1</v>
      </c>
      <c r="M2714">
        <v>143</v>
      </c>
      <c r="N2714" t="b">
        <v>1</v>
      </c>
      <c r="O2714" t="s">
        <v>8301</v>
      </c>
      <c r="P2714">
        <f t="shared" si="127"/>
        <v>2013</v>
      </c>
      <c r="Q2714" s="11">
        <f t="shared" si="128"/>
        <v>41432.062037037038</v>
      </c>
    </row>
    <row r="2715" spans="1:17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s="8">
        <f t="shared" si="126"/>
        <v>3362</v>
      </c>
      <c r="G2715" t="s">
        <v>8218</v>
      </c>
      <c r="H2715" t="s">
        <v>8223</v>
      </c>
      <c r="I2715" t="s">
        <v>8245</v>
      </c>
      <c r="J2715">
        <v>1450971684</v>
      </c>
      <c r="K2715">
        <v>1447515684</v>
      </c>
      <c r="L2715" t="b">
        <v>1</v>
      </c>
      <c r="M2715">
        <v>1420</v>
      </c>
      <c r="N2715" t="b">
        <v>1</v>
      </c>
      <c r="O2715" t="s">
        <v>8301</v>
      </c>
      <c r="P2715">
        <f t="shared" si="127"/>
        <v>2015</v>
      </c>
      <c r="Q2715" s="11">
        <f t="shared" si="128"/>
        <v>42322.653749999998</v>
      </c>
    </row>
    <row r="2716" spans="1:17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s="8">
        <f t="shared" si="126"/>
        <v>4089</v>
      </c>
      <c r="G2716" t="s">
        <v>8218</v>
      </c>
      <c r="H2716" t="s">
        <v>8223</v>
      </c>
      <c r="I2716" t="s">
        <v>8245</v>
      </c>
      <c r="J2716">
        <v>1476486000</v>
      </c>
      <c r="K2716">
        <v>1474040596</v>
      </c>
      <c r="L2716" t="b">
        <v>1</v>
      </c>
      <c r="M2716">
        <v>305</v>
      </c>
      <c r="N2716" t="b">
        <v>1</v>
      </c>
      <c r="O2716" t="s">
        <v>8301</v>
      </c>
      <c r="P2716">
        <f t="shared" si="127"/>
        <v>2016</v>
      </c>
      <c r="Q2716" s="11">
        <f t="shared" si="128"/>
        <v>42629.655046296291</v>
      </c>
    </row>
    <row r="2717" spans="1:17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s="8">
        <f t="shared" si="126"/>
        <v>19754.689999999999</v>
      </c>
      <c r="G2717" t="s">
        <v>8218</v>
      </c>
      <c r="H2717" t="s">
        <v>8223</v>
      </c>
      <c r="I2717" t="s">
        <v>8245</v>
      </c>
      <c r="J2717">
        <v>1456047228</v>
      </c>
      <c r="K2717">
        <v>1453109628</v>
      </c>
      <c r="L2717" t="b">
        <v>1</v>
      </c>
      <c r="M2717">
        <v>551</v>
      </c>
      <c r="N2717" t="b">
        <v>1</v>
      </c>
      <c r="O2717" t="s">
        <v>8301</v>
      </c>
      <c r="P2717">
        <f t="shared" si="127"/>
        <v>2016</v>
      </c>
      <c r="Q2717" s="11">
        <f t="shared" si="128"/>
        <v>42387.398472222223</v>
      </c>
    </row>
    <row r="2718" spans="1:17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s="8">
        <f t="shared" si="126"/>
        <v>1998.0100000000002</v>
      </c>
      <c r="G2718" t="s">
        <v>8218</v>
      </c>
      <c r="H2718" t="s">
        <v>8235</v>
      </c>
      <c r="I2718" t="s">
        <v>8248</v>
      </c>
      <c r="J2718">
        <v>1444291193</v>
      </c>
      <c r="K2718">
        <v>1441699193</v>
      </c>
      <c r="L2718" t="b">
        <v>1</v>
      </c>
      <c r="M2718">
        <v>187</v>
      </c>
      <c r="N2718" t="b">
        <v>1</v>
      </c>
      <c r="O2718" t="s">
        <v>8301</v>
      </c>
      <c r="P2718">
        <f t="shared" si="127"/>
        <v>2015</v>
      </c>
      <c r="Q2718" s="11">
        <f t="shared" si="128"/>
        <v>42255.333252314813</v>
      </c>
    </row>
    <row r="2719" spans="1:17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s="8">
        <f t="shared" si="126"/>
        <v>5026</v>
      </c>
      <c r="G2719" t="s">
        <v>8218</v>
      </c>
      <c r="H2719" t="s">
        <v>8223</v>
      </c>
      <c r="I2719" t="s">
        <v>8245</v>
      </c>
      <c r="J2719">
        <v>1417906649</v>
      </c>
      <c r="K2719">
        <v>1414015049</v>
      </c>
      <c r="L2719" t="b">
        <v>1</v>
      </c>
      <c r="M2719">
        <v>325</v>
      </c>
      <c r="N2719" t="b">
        <v>1</v>
      </c>
      <c r="O2719" t="s">
        <v>8301</v>
      </c>
      <c r="P2719">
        <f t="shared" si="127"/>
        <v>2014</v>
      </c>
      <c r="Q2719" s="11">
        <f t="shared" si="128"/>
        <v>41934.914918981485</v>
      </c>
    </row>
    <row r="2720" spans="1:17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s="8">
        <f t="shared" si="126"/>
        <v>645</v>
      </c>
      <c r="G2720" t="s">
        <v>8218</v>
      </c>
      <c r="H2720" t="s">
        <v>8223</v>
      </c>
      <c r="I2720" t="s">
        <v>8245</v>
      </c>
      <c r="J2720">
        <v>1462316400</v>
      </c>
      <c r="K2720">
        <v>1459865945</v>
      </c>
      <c r="L2720" t="b">
        <v>1</v>
      </c>
      <c r="M2720">
        <v>148</v>
      </c>
      <c r="N2720" t="b">
        <v>1</v>
      </c>
      <c r="O2720" t="s">
        <v>8301</v>
      </c>
      <c r="P2720">
        <f t="shared" si="127"/>
        <v>2016</v>
      </c>
      <c r="Q2720" s="11">
        <f t="shared" si="128"/>
        <v>42465.596585648149</v>
      </c>
    </row>
    <row r="2721" spans="1:17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s="8">
        <f t="shared" si="126"/>
        <v>530</v>
      </c>
      <c r="G2721" t="s">
        <v>8218</v>
      </c>
      <c r="H2721" t="s">
        <v>8223</v>
      </c>
      <c r="I2721" t="s">
        <v>8245</v>
      </c>
      <c r="J2721">
        <v>1460936694</v>
      </c>
      <c r="K2721">
        <v>1455756294</v>
      </c>
      <c r="L2721" t="b">
        <v>0</v>
      </c>
      <c r="M2721">
        <v>69</v>
      </c>
      <c r="N2721" t="b">
        <v>1</v>
      </c>
      <c r="O2721" t="s">
        <v>8301</v>
      </c>
      <c r="P2721">
        <f t="shared" si="127"/>
        <v>2016</v>
      </c>
      <c r="Q2721" s="11">
        <f t="shared" si="128"/>
        <v>42418.031180555554</v>
      </c>
    </row>
    <row r="2722" spans="1:17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s="8">
        <f t="shared" si="126"/>
        <v>4531</v>
      </c>
      <c r="G2722" t="s">
        <v>8218</v>
      </c>
      <c r="H2722" t="s">
        <v>8223</v>
      </c>
      <c r="I2722" t="s">
        <v>8245</v>
      </c>
      <c r="J2722">
        <v>1478866253</v>
      </c>
      <c r="K2722">
        <v>1476270653</v>
      </c>
      <c r="L2722" t="b">
        <v>0</v>
      </c>
      <c r="M2722">
        <v>173</v>
      </c>
      <c r="N2722" t="b">
        <v>1</v>
      </c>
      <c r="O2722" t="s">
        <v>8301</v>
      </c>
      <c r="P2722">
        <f t="shared" si="127"/>
        <v>2016</v>
      </c>
      <c r="Q2722" s="11">
        <f t="shared" si="128"/>
        <v>42655.465891203698</v>
      </c>
    </row>
    <row r="2723" spans="1:17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s="8">
        <f t="shared" si="126"/>
        <v>10215</v>
      </c>
      <c r="G2723" t="s">
        <v>8218</v>
      </c>
      <c r="H2723" t="s">
        <v>8224</v>
      </c>
      <c r="I2723" t="s">
        <v>8246</v>
      </c>
      <c r="J2723">
        <v>1378494000</v>
      </c>
      <c r="K2723">
        <v>1375880598</v>
      </c>
      <c r="L2723" t="b">
        <v>0</v>
      </c>
      <c r="M2723">
        <v>269</v>
      </c>
      <c r="N2723" t="b">
        <v>1</v>
      </c>
      <c r="O2723" t="s">
        <v>8293</v>
      </c>
      <c r="P2723">
        <f t="shared" si="127"/>
        <v>2013</v>
      </c>
      <c r="Q2723" s="11">
        <f t="shared" si="128"/>
        <v>41493.543958333335</v>
      </c>
    </row>
    <row r="2724" spans="1:17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s="8">
        <f t="shared" si="126"/>
        <v>7627</v>
      </c>
      <c r="G2724" t="s">
        <v>8218</v>
      </c>
      <c r="H2724" t="s">
        <v>8223</v>
      </c>
      <c r="I2724" t="s">
        <v>8245</v>
      </c>
      <c r="J2724">
        <v>1485722053</v>
      </c>
      <c r="K2724">
        <v>1480538053</v>
      </c>
      <c r="L2724" t="b">
        <v>0</v>
      </c>
      <c r="M2724">
        <v>185</v>
      </c>
      <c r="N2724" t="b">
        <v>1</v>
      </c>
      <c r="O2724" t="s">
        <v>8293</v>
      </c>
      <c r="P2724">
        <f t="shared" si="127"/>
        <v>2016</v>
      </c>
      <c r="Q2724" s="11">
        <f t="shared" si="128"/>
        <v>42704.857094907406</v>
      </c>
    </row>
    <row r="2725" spans="1:17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s="8">
        <f t="shared" si="126"/>
        <v>4806</v>
      </c>
      <c r="G2725" t="s">
        <v>8218</v>
      </c>
      <c r="H2725" t="s">
        <v>8223</v>
      </c>
      <c r="I2725" t="s">
        <v>8245</v>
      </c>
      <c r="J2725">
        <v>1420060088</v>
      </c>
      <c r="K2725">
        <v>1414872488</v>
      </c>
      <c r="L2725" t="b">
        <v>0</v>
      </c>
      <c r="M2725">
        <v>176</v>
      </c>
      <c r="N2725" t="b">
        <v>1</v>
      </c>
      <c r="O2725" t="s">
        <v>8293</v>
      </c>
      <c r="P2725">
        <f t="shared" si="127"/>
        <v>2014</v>
      </c>
      <c r="Q2725" s="11">
        <f t="shared" si="128"/>
        <v>41944.83898148148</v>
      </c>
    </row>
    <row r="2726" spans="1:17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s="8">
        <f t="shared" si="126"/>
        <v>4858.88</v>
      </c>
      <c r="G2726" t="s">
        <v>8218</v>
      </c>
      <c r="H2726" t="s">
        <v>8224</v>
      </c>
      <c r="I2726" t="s">
        <v>8246</v>
      </c>
      <c r="J2726">
        <v>1439625059</v>
      </c>
      <c r="K2726">
        <v>1436860259</v>
      </c>
      <c r="L2726" t="b">
        <v>0</v>
      </c>
      <c r="M2726">
        <v>1019</v>
      </c>
      <c r="N2726" t="b">
        <v>1</v>
      </c>
      <c r="O2726" t="s">
        <v>8293</v>
      </c>
      <c r="P2726">
        <f t="shared" si="127"/>
        <v>2015</v>
      </c>
      <c r="Q2726" s="11">
        <f t="shared" si="128"/>
        <v>42199.32707175926</v>
      </c>
    </row>
    <row r="2727" spans="1:17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s="8">
        <f t="shared" si="126"/>
        <v>17817</v>
      </c>
      <c r="G2727" t="s">
        <v>8218</v>
      </c>
      <c r="H2727" t="s">
        <v>8228</v>
      </c>
      <c r="I2727" t="s">
        <v>8250</v>
      </c>
      <c r="J2727">
        <v>1488390735</v>
      </c>
      <c r="K2727">
        <v>1484070735</v>
      </c>
      <c r="L2727" t="b">
        <v>0</v>
      </c>
      <c r="M2727">
        <v>113</v>
      </c>
      <c r="N2727" t="b">
        <v>1</v>
      </c>
      <c r="O2727" t="s">
        <v>8293</v>
      </c>
      <c r="P2727">
        <f t="shared" si="127"/>
        <v>2017</v>
      </c>
      <c r="Q2727" s="11">
        <f t="shared" si="128"/>
        <v>42745.744618055556</v>
      </c>
    </row>
    <row r="2728" spans="1:17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s="8">
        <f t="shared" si="126"/>
        <v>5745</v>
      </c>
      <c r="G2728" t="s">
        <v>8218</v>
      </c>
      <c r="H2728" t="s">
        <v>8223</v>
      </c>
      <c r="I2728" t="s">
        <v>8245</v>
      </c>
      <c r="J2728">
        <v>1461333311</v>
      </c>
      <c r="K2728">
        <v>1458741311</v>
      </c>
      <c r="L2728" t="b">
        <v>0</v>
      </c>
      <c r="M2728">
        <v>404</v>
      </c>
      <c r="N2728" t="b">
        <v>1</v>
      </c>
      <c r="O2728" t="s">
        <v>8293</v>
      </c>
      <c r="P2728">
        <f t="shared" si="127"/>
        <v>2016</v>
      </c>
      <c r="Q2728" s="11">
        <f t="shared" si="128"/>
        <v>42452.579988425925</v>
      </c>
    </row>
    <row r="2729" spans="1:17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s="8">
        <f t="shared" si="126"/>
        <v>39321</v>
      </c>
      <c r="G2729" t="s">
        <v>8218</v>
      </c>
      <c r="H2729" t="s">
        <v>8223</v>
      </c>
      <c r="I2729" t="s">
        <v>8245</v>
      </c>
      <c r="J2729">
        <v>1438964063</v>
      </c>
      <c r="K2729">
        <v>1436804063</v>
      </c>
      <c r="L2729" t="b">
        <v>0</v>
      </c>
      <c r="M2729">
        <v>707</v>
      </c>
      <c r="N2729" t="b">
        <v>1</v>
      </c>
      <c r="O2729" t="s">
        <v>8293</v>
      </c>
      <c r="P2729">
        <f t="shared" si="127"/>
        <v>2015</v>
      </c>
      <c r="Q2729" s="11">
        <f t="shared" si="128"/>
        <v>42198.676655092597</v>
      </c>
    </row>
    <row r="2730" spans="1:17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s="8">
        <f t="shared" si="126"/>
        <v>15274</v>
      </c>
      <c r="G2730" t="s">
        <v>8218</v>
      </c>
      <c r="H2730" t="s">
        <v>8223</v>
      </c>
      <c r="I2730" t="s">
        <v>8245</v>
      </c>
      <c r="J2730">
        <v>1451485434</v>
      </c>
      <c r="K2730">
        <v>1448461434</v>
      </c>
      <c r="L2730" t="b">
        <v>0</v>
      </c>
      <c r="M2730">
        <v>392</v>
      </c>
      <c r="N2730" t="b">
        <v>1</v>
      </c>
      <c r="O2730" t="s">
        <v>8293</v>
      </c>
      <c r="P2730">
        <f t="shared" si="127"/>
        <v>2015</v>
      </c>
      <c r="Q2730" s="11">
        <f t="shared" si="128"/>
        <v>42333.59993055556</v>
      </c>
    </row>
    <row r="2731" spans="1:17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s="8">
        <f t="shared" si="126"/>
        <v>333</v>
      </c>
      <c r="G2731" t="s">
        <v>8218</v>
      </c>
      <c r="H2731" t="s">
        <v>8223</v>
      </c>
      <c r="I2731" t="s">
        <v>8245</v>
      </c>
      <c r="J2731">
        <v>1430459197</v>
      </c>
      <c r="K2731">
        <v>1427867197</v>
      </c>
      <c r="L2731" t="b">
        <v>0</v>
      </c>
      <c r="M2731">
        <v>23</v>
      </c>
      <c r="N2731" t="b">
        <v>1</v>
      </c>
      <c r="O2731" t="s">
        <v>8293</v>
      </c>
      <c r="P2731">
        <f t="shared" si="127"/>
        <v>2015</v>
      </c>
      <c r="Q2731" s="11">
        <f t="shared" si="128"/>
        <v>42095.240706018521</v>
      </c>
    </row>
    <row r="2732" spans="1:17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s="8">
        <f t="shared" si="126"/>
        <v>18979.010000000002</v>
      </c>
      <c r="G2732" t="s">
        <v>8218</v>
      </c>
      <c r="H2732" t="s">
        <v>8223</v>
      </c>
      <c r="I2732" t="s">
        <v>8245</v>
      </c>
      <c r="J2732">
        <v>1366635575</v>
      </c>
      <c r="K2732">
        <v>1363611575</v>
      </c>
      <c r="L2732" t="b">
        <v>0</v>
      </c>
      <c r="M2732">
        <v>682</v>
      </c>
      <c r="N2732" t="b">
        <v>1</v>
      </c>
      <c r="O2732" t="s">
        <v>8293</v>
      </c>
      <c r="P2732">
        <f t="shared" si="127"/>
        <v>2013</v>
      </c>
      <c r="Q2732" s="11">
        <f t="shared" si="128"/>
        <v>41351.541377314818</v>
      </c>
    </row>
    <row r="2733" spans="1:17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s="8">
        <f t="shared" si="126"/>
        <v>1291</v>
      </c>
      <c r="G2733" t="s">
        <v>8218</v>
      </c>
      <c r="H2733" t="s">
        <v>8223</v>
      </c>
      <c r="I2733" t="s">
        <v>8245</v>
      </c>
      <c r="J2733">
        <v>1413604800</v>
      </c>
      <c r="K2733">
        <v>1408624622</v>
      </c>
      <c r="L2733" t="b">
        <v>0</v>
      </c>
      <c r="M2733">
        <v>37</v>
      </c>
      <c r="N2733" t="b">
        <v>1</v>
      </c>
      <c r="O2733" t="s">
        <v>8293</v>
      </c>
      <c r="P2733">
        <f t="shared" si="127"/>
        <v>2014</v>
      </c>
      <c r="Q2733" s="11">
        <f t="shared" si="128"/>
        <v>41872.525717592594</v>
      </c>
    </row>
    <row r="2734" spans="1:17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s="8">
        <f t="shared" si="126"/>
        <v>2190</v>
      </c>
      <c r="G2734" t="s">
        <v>8218</v>
      </c>
      <c r="H2734" t="s">
        <v>8223</v>
      </c>
      <c r="I2734" t="s">
        <v>8245</v>
      </c>
      <c r="J2734">
        <v>1369699200</v>
      </c>
      <c r="K2734">
        <v>1366917828</v>
      </c>
      <c r="L2734" t="b">
        <v>0</v>
      </c>
      <c r="M2734">
        <v>146</v>
      </c>
      <c r="N2734" t="b">
        <v>1</v>
      </c>
      <c r="O2734" t="s">
        <v>8293</v>
      </c>
      <c r="P2734">
        <f t="shared" si="127"/>
        <v>2013</v>
      </c>
      <c r="Q2734" s="11">
        <f t="shared" si="128"/>
        <v>41389.808194444442</v>
      </c>
    </row>
    <row r="2735" spans="1:17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s="8">
        <f t="shared" si="126"/>
        <v>3769</v>
      </c>
      <c r="G2735" t="s">
        <v>8218</v>
      </c>
      <c r="H2735" t="s">
        <v>8223</v>
      </c>
      <c r="I2735" t="s">
        <v>8245</v>
      </c>
      <c r="J2735">
        <v>1428643974</v>
      </c>
      <c r="K2735">
        <v>1423463574</v>
      </c>
      <c r="L2735" t="b">
        <v>0</v>
      </c>
      <c r="M2735">
        <v>119</v>
      </c>
      <c r="N2735" t="b">
        <v>1</v>
      </c>
      <c r="O2735" t="s">
        <v>8293</v>
      </c>
      <c r="P2735">
        <f t="shared" si="127"/>
        <v>2015</v>
      </c>
      <c r="Q2735" s="11">
        <f t="shared" si="128"/>
        <v>42044.272847222222</v>
      </c>
    </row>
    <row r="2736" spans="1:17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s="8">
        <f t="shared" si="126"/>
        <v>22602</v>
      </c>
      <c r="G2736" t="s">
        <v>8218</v>
      </c>
      <c r="H2736" t="s">
        <v>8223</v>
      </c>
      <c r="I2736" t="s">
        <v>8245</v>
      </c>
      <c r="J2736">
        <v>1476395940</v>
      </c>
      <c r="K2736">
        <v>1473782592</v>
      </c>
      <c r="L2736" t="b">
        <v>0</v>
      </c>
      <c r="M2736">
        <v>163</v>
      </c>
      <c r="N2736" t="b">
        <v>1</v>
      </c>
      <c r="O2736" t="s">
        <v>8293</v>
      </c>
      <c r="P2736">
        <f t="shared" si="127"/>
        <v>2016</v>
      </c>
      <c r="Q2736" s="11">
        <f t="shared" si="128"/>
        <v>42626.668888888889</v>
      </c>
    </row>
    <row r="2737" spans="1:17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s="8">
        <f t="shared" si="126"/>
        <v>6586.01</v>
      </c>
      <c r="G2737" t="s">
        <v>8218</v>
      </c>
      <c r="H2737" t="s">
        <v>8224</v>
      </c>
      <c r="I2737" t="s">
        <v>8246</v>
      </c>
      <c r="J2737">
        <v>1363204800</v>
      </c>
      <c r="K2737">
        <v>1360551250</v>
      </c>
      <c r="L2737" t="b">
        <v>0</v>
      </c>
      <c r="M2737">
        <v>339</v>
      </c>
      <c r="N2737" t="b">
        <v>1</v>
      </c>
      <c r="O2737" t="s">
        <v>8293</v>
      </c>
      <c r="P2737">
        <f t="shared" si="127"/>
        <v>2013</v>
      </c>
      <c r="Q2737" s="11">
        <f t="shared" si="128"/>
        <v>41316.120949074073</v>
      </c>
    </row>
    <row r="2738" spans="1:17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s="8">
        <f t="shared" si="126"/>
        <v>1832</v>
      </c>
      <c r="G2738" t="s">
        <v>8218</v>
      </c>
      <c r="H2738" t="s">
        <v>8228</v>
      </c>
      <c r="I2738" t="s">
        <v>8250</v>
      </c>
      <c r="J2738">
        <v>1398268773</v>
      </c>
      <c r="K2738">
        <v>1395676773</v>
      </c>
      <c r="L2738" t="b">
        <v>0</v>
      </c>
      <c r="M2738">
        <v>58</v>
      </c>
      <c r="N2738" t="b">
        <v>1</v>
      </c>
      <c r="O2738" t="s">
        <v>8293</v>
      </c>
      <c r="P2738">
        <f t="shared" si="127"/>
        <v>2014</v>
      </c>
      <c r="Q2738" s="11">
        <f t="shared" si="128"/>
        <v>41722.666354166664</v>
      </c>
    </row>
    <row r="2739" spans="1:17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s="8">
        <f t="shared" si="126"/>
        <v>43818.240000000005</v>
      </c>
      <c r="G2739" t="s">
        <v>8218</v>
      </c>
      <c r="H2739" t="s">
        <v>8223</v>
      </c>
      <c r="I2739" t="s">
        <v>8245</v>
      </c>
      <c r="J2739">
        <v>1389812400</v>
      </c>
      <c r="K2739">
        <v>1386108087</v>
      </c>
      <c r="L2739" t="b">
        <v>0</v>
      </c>
      <c r="M2739">
        <v>456</v>
      </c>
      <c r="N2739" t="b">
        <v>1</v>
      </c>
      <c r="O2739" t="s">
        <v>8293</v>
      </c>
      <c r="P2739">
        <f t="shared" si="127"/>
        <v>2013</v>
      </c>
      <c r="Q2739" s="11">
        <f t="shared" si="128"/>
        <v>41611.917673611111</v>
      </c>
    </row>
    <row r="2740" spans="1:17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s="8">
        <f t="shared" si="126"/>
        <v>2397</v>
      </c>
      <c r="G2740" t="s">
        <v>8218</v>
      </c>
      <c r="H2740" t="s">
        <v>8223</v>
      </c>
      <c r="I2740" t="s">
        <v>8245</v>
      </c>
      <c r="J2740">
        <v>1478402804</v>
      </c>
      <c r="K2740">
        <v>1473218804</v>
      </c>
      <c r="L2740" t="b">
        <v>0</v>
      </c>
      <c r="M2740">
        <v>15</v>
      </c>
      <c r="N2740" t="b">
        <v>1</v>
      </c>
      <c r="O2740" t="s">
        <v>8293</v>
      </c>
      <c r="P2740">
        <f t="shared" si="127"/>
        <v>2016</v>
      </c>
      <c r="Q2740" s="11">
        <f t="shared" si="128"/>
        <v>42620.143564814818</v>
      </c>
    </row>
    <row r="2741" spans="1:17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s="8">
        <f t="shared" si="126"/>
        <v>3125</v>
      </c>
      <c r="G2741" t="s">
        <v>8218</v>
      </c>
      <c r="H2741" t="s">
        <v>8224</v>
      </c>
      <c r="I2741" t="s">
        <v>8246</v>
      </c>
      <c r="J2741">
        <v>1399324717</v>
      </c>
      <c r="K2741">
        <v>1395436717</v>
      </c>
      <c r="L2741" t="b">
        <v>0</v>
      </c>
      <c r="M2741">
        <v>191</v>
      </c>
      <c r="N2741" t="b">
        <v>1</v>
      </c>
      <c r="O2741" t="s">
        <v>8293</v>
      </c>
      <c r="P2741">
        <f t="shared" si="127"/>
        <v>2014</v>
      </c>
      <c r="Q2741" s="11">
        <f t="shared" si="128"/>
        <v>41719.887928240743</v>
      </c>
    </row>
    <row r="2742" spans="1:17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s="8">
        <f t="shared" si="126"/>
        <v>10</v>
      </c>
      <c r="G2742" t="s">
        <v>8218</v>
      </c>
      <c r="H2742" t="s">
        <v>8223</v>
      </c>
      <c r="I2742" t="s">
        <v>8245</v>
      </c>
      <c r="J2742">
        <v>1426117552</v>
      </c>
      <c r="K2742">
        <v>1423529152</v>
      </c>
      <c r="L2742" t="b">
        <v>0</v>
      </c>
      <c r="M2742">
        <v>17</v>
      </c>
      <c r="N2742" t="b">
        <v>1</v>
      </c>
      <c r="O2742" t="s">
        <v>8293</v>
      </c>
      <c r="P2742">
        <f t="shared" si="127"/>
        <v>2015</v>
      </c>
      <c r="Q2742" s="11">
        <f t="shared" si="128"/>
        <v>42045.031851851847</v>
      </c>
    </row>
    <row r="2743" spans="1:17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s="8">
        <f t="shared" si="126"/>
        <v>-7965</v>
      </c>
      <c r="G2743" t="s">
        <v>8220</v>
      </c>
      <c r="H2743" t="s">
        <v>8223</v>
      </c>
      <c r="I2743" t="s">
        <v>8245</v>
      </c>
      <c r="J2743">
        <v>1413770820</v>
      </c>
      <c r="K2743">
        <v>1412005602</v>
      </c>
      <c r="L2743" t="b">
        <v>0</v>
      </c>
      <c r="M2743">
        <v>4</v>
      </c>
      <c r="N2743" t="b">
        <v>0</v>
      </c>
      <c r="O2743" t="s">
        <v>8302</v>
      </c>
      <c r="P2743">
        <f t="shared" si="127"/>
        <v>2014</v>
      </c>
      <c r="Q2743" s="11">
        <f t="shared" si="128"/>
        <v>41911.657430555555</v>
      </c>
    </row>
    <row r="2744" spans="1:17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s="8">
        <f t="shared" si="126"/>
        <v>-1769</v>
      </c>
      <c r="G2744" t="s">
        <v>8220</v>
      </c>
      <c r="H2744" t="s">
        <v>8223</v>
      </c>
      <c r="I2744" t="s">
        <v>8245</v>
      </c>
      <c r="J2744">
        <v>1337102187</v>
      </c>
      <c r="K2744">
        <v>1335892587</v>
      </c>
      <c r="L2744" t="b">
        <v>0</v>
      </c>
      <c r="M2744">
        <v>18</v>
      </c>
      <c r="N2744" t="b">
        <v>0</v>
      </c>
      <c r="O2744" t="s">
        <v>8302</v>
      </c>
      <c r="P2744">
        <f t="shared" si="127"/>
        <v>2012</v>
      </c>
      <c r="Q2744" s="11">
        <f t="shared" si="128"/>
        <v>41030.719756944447</v>
      </c>
    </row>
    <row r="2745" spans="1:17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s="8">
        <f t="shared" si="126"/>
        <v>-5999</v>
      </c>
      <c r="G2745" t="s">
        <v>8220</v>
      </c>
      <c r="H2745" t="s">
        <v>8223</v>
      </c>
      <c r="I2745" t="s">
        <v>8245</v>
      </c>
      <c r="J2745">
        <v>1476863607</v>
      </c>
      <c r="K2745">
        <v>1474271607</v>
      </c>
      <c r="L2745" t="b">
        <v>0</v>
      </c>
      <c r="M2745">
        <v>0</v>
      </c>
      <c r="N2745" t="b">
        <v>0</v>
      </c>
      <c r="O2745" t="s">
        <v>8302</v>
      </c>
      <c r="P2745">
        <f t="shared" si="127"/>
        <v>2016</v>
      </c>
      <c r="Q2745" s="11">
        <f t="shared" si="128"/>
        <v>42632.328784722224</v>
      </c>
    </row>
    <row r="2746" spans="1:17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s="8">
        <f t="shared" si="126"/>
        <v>-15165</v>
      </c>
      <c r="G2746" t="s">
        <v>8220</v>
      </c>
      <c r="H2746" t="s">
        <v>8223</v>
      </c>
      <c r="I2746" t="s">
        <v>8245</v>
      </c>
      <c r="J2746">
        <v>1330478998</v>
      </c>
      <c r="K2746">
        <v>1327886998</v>
      </c>
      <c r="L2746" t="b">
        <v>0</v>
      </c>
      <c r="M2746">
        <v>22</v>
      </c>
      <c r="N2746" t="b">
        <v>0</v>
      </c>
      <c r="O2746" t="s">
        <v>8302</v>
      </c>
      <c r="P2746">
        <f t="shared" si="127"/>
        <v>2012</v>
      </c>
      <c r="Q2746" s="11">
        <f t="shared" si="128"/>
        <v>40938.062476851854</v>
      </c>
    </row>
    <row r="2747" spans="1:17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s="8">
        <f t="shared" si="126"/>
        <v>-6249</v>
      </c>
      <c r="G2747" t="s">
        <v>8220</v>
      </c>
      <c r="H2747" t="s">
        <v>8223</v>
      </c>
      <c r="I2747" t="s">
        <v>8245</v>
      </c>
      <c r="J2747">
        <v>1342309368</v>
      </c>
      <c r="K2747">
        <v>1337125368</v>
      </c>
      <c r="L2747" t="b">
        <v>0</v>
      </c>
      <c r="M2747">
        <v>49</v>
      </c>
      <c r="N2747" t="b">
        <v>0</v>
      </c>
      <c r="O2747" t="s">
        <v>8302</v>
      </c>
      <c r="P2747">
        <f t="shared" si="127"/>
        <v>2012</v>
      </c>
      <c r="Q2747" s="11">
        <f t="shared" si="128"/>
        <v>41044.988055555557</v>
      </c>
    </row>
    <row r="2748" spans="1:17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s="8">
        <f t="shared" si="126"/>
        <v>-2199</v>
      </c>
      <c r="G2748" t="s">
        <v>8220</v>
      </c>
      <c r="H2748" t="s">
        <v>8223</v>
      </c>
      <c r="I2748" t="s">
        <v>8245</v>
      </c>
      <c r="J2748">
        <v>1409337911</v>
      </c>
      <c r="K2748">
        <v>1406745911</v>
      </c>
      <c r="L2748" t="b">
        <v>0</v>
      </c>
      <c r="M2748">
        <v>19</v>
      </c>
      <c r="N2748" t="b">
        <v>0</v>
      </c>
      <c r="O2748" t="s">
        <v>8302</v>
      </c>
      <c r="P2748">
        <f t="shared" si="127"/>
        <v>2014</v>
      </c>
      <c r="Q2748" s="11">
        <f t="shared" si="128"/>
        <v>41850.781377314815</v>
      </c>
    </row>
    <row r="2749" spans="1:17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s="8">
        <f t="shared" si="126"/>
        <v>-360</v>
      </c>
      <c r="G2749" t="s">
        <v>8220</v>
      </c>
      <c r="H2749" t="s">
        <v>8223</v>
      </c>
      <c r="I2749" t="s">
        <v>8245</v>
      </c>
      <c r="J2749">
        <v>1339816200</v>
      </c>
      <c r="K2749">
        <v>1337095997</v>
      </c>
      <c r="L2749" t="b">
        <v>0</v>
      </c>
      <c r="M2749">
        <v>4</v>
      </c>
      <c r="N2749" t="b">
        <v>0</v>
      </c>
      <c r="O2749" t="s">
        <v>8302</v>
      </c>
      <c r="P2749">
        <f t="shared" si="127"/>
        <v>2012</v>
      </c>
      <c r="Q2749" s="11">
        <f t="shared" si="128"/>
        <v>41044.64811342593</v>
      </c>
    </row>
    <row r="2750" spans="1:17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s="8">
        <f t="shared" si="126"/>
        <v>-4947</v>
      </c>
      <c r="G2750" t="s">
        <v>8220</v>
      </c>
      <c r="H2750" t="s">
        <v>8223</v>
      </c>
      <c r="I2750" t="s">
        <v>8245</v>
      </c>
      <c r="J2750">
        <v>1472835802</v>
      </c>
      <c r="K2750">
        <v>1470243802</v>
      </c>
      <c r="L2750" t="b">
        <v>0</v>
      </c>
      <c r="M2750">
        <v>4</v>
      </c>
      <c r="N2750" t="b">
        <v>0</v>
      </c>
      <c r="O2750" t="s">
        <v>8302</v>
      </c>
      <c r="P2750">
        <f t="shared" si="127"/>
        <v>2016</v>
      </c>
      <c r="Q2750" s="11">
        <f t="shared" si="128"/>
        <v>42585.7106712963</v>
      </c>
    </row>
    <row r="2751" spans="1:17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s="8">
        <f t="shared" si="126"/>
        <v>-9890</v>
      </c>
      <c r="G2751" t="s">
        <v>8220</v>
      </c>
      <c r="H2751" t="s">
        <v>8223</v>
      </c>
      <c r="I2751" t="s">
        <v>8245</v>
      </c>
      <c r="J2751">
        <v>1428171037</v>
      </c>
      <c r="K2751">
        <v>1425582637</v>
      </c>
      <c r="L2751" t="b">
        <v>0</v>
      </c>
      <c r="M2751">
        <v>2</v>
      </c>
      <c r="N2751" t="b">
        <v>0</v>
      </c>
      <c r="O2751" t="s">
        <v>8302</v>
      </c>
      <c r="P2751">
        <f t="shared" si="127"/>
        <v>2015</v>
      </c>
      <c r="Q2751" s="11">
        <f t="shared" si="128"/>
        <v>42068.799039351856</v>
      </c>
    </row>
    <row r="2752" spans="1:17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s="8">
        <f t="shared" si="126"/>
        <v>-1999</v>
      </c>
      <c r="G2752" t="s">
        <v>8220</v>
      </c>
      <c r="H2752" t="s">
        <v>8223</v>
      </c>
      <c r="I2752" t="s">
        <v>8245</v>
      </c>
      <c r="J2752">
        <v>1341086400</v>
      </c>
      <c r="K2752">
        <v>1340055345</v>
      </c>
      <c r="L2752" t="b">
        <v>0</v>
      </c>
      <c r="M2752">
        <v>0</v>
      </c>
      <c r="N2752" t="b">
        <v>0</v>
      </c>
      <c r="O2752" t="s">
        <v>8302</v>
      </c>
      <c r="P2752">
        <f t="shared" si="127"/>
        <v>2012</v>
      </c>
      <c r="Q2752" s="11">
        <f t="shared" si="128"/>
        <v>41078.899826388886</v>
      </c>
    </row>
    <row r="2753" spans="1:17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s="8">
        <f t="shared" si="126"/>
        <v>-3274</v>
      </c>
      <c r="G2753" t="s">
        <v>8220</v>
      </c>
      <c r="H2753" t="s">
        <v>8223</v>
      </c>
      <c r="I2753" t="s">
        <v>8245</v>
      </c>
      <c r="J2753">
        <v>1403039842</v>
      </c>
      <c r="K2753">
        <v>1397855842</v>
      </c>
      <c r="L2753" t="b">
        <v>0</v>
      </c>
      <c r="M2753">
        <v>0</v>
      </c>
      <c r="N2753" t="b">
        <v>0</v>
      </c>
      <c r="O2753" t="s">
        <v>8302</v>
      </c>
      <c r="P2753">
        <f t="shared" si="127"/>
        <v>2014</v>
      </c>
      <c r="Q2753" s="11">
        <f t="shared" si="128"/>
        <v>41747.887060185189</v>
      </c>
    </row>
    <row r="2754" spans="1:17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s="8">
        <f t="shared" si="126"/>
        <v>-4250</v>
      </c>
      <c r="G2754" t="s">
        <v>8220</v>
      </c>
      <c r="H2754" t="s">
        <v>8223</v>
      </c>
      <c r="I2754" t="s">
        <v>8245</v>
      </c>
      <c r="J2754">
        <v>1324232504</v>
      </c>
      <c r="K2754">
        <v>1320776504</v>
      </c>
      <c r="L2754" t="b">
        <v>0</v>
      </c>
      <c r="M2754">
        <v>14</v>
      </c>
      <c r="N2754" t="b">
        <v>0</v>
      </c>
      <c r="O2754" t="s">
        <v>8302</v>
      </c>
      <c r="P2754">
        <f t="shared" si="127"/>
        <v>2011</v>
      </c>
      <c r="Q2754" s="11">
        <f t="shared" si="128"/>
        <v>40855.765092592592</v>
      </c>
    </row>
    <row r="2755" spans="1:17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s="8">
        <f t="shared" ref="F2755:F2818" si="129">E2755-D2755</f>
        <v>-1620</v>
      </c>
      <c r="G2755" t="s">
        <v>8220</v>
      </c>
      <c r="H2755" t="s">
        <v>8223</v>
      </c>
      <c r="I2755" t="s">
        <v>8245</v>
      </c>
      <c r="J2755">
        <v>1346017023</v>
      </c>
      <c r="K2755">
        <v>1343425023</v>
      </c>
      <c r="L2755" t="b">
        <v>0</v>
      </c>
      <c r="M2755">
        <v>8</v>
      </c>
      <c r="N2755" t="b">
        <v>0</v>
      </c>
      <c r="O2755" t="s">
        <v>8302</v>
      </c>
      <c r="P2755">
        <f t="shared" ref="P2755:P2818" si="130">YEAR(Q2755)</f>
        <v>2012</v>
      </c>
      <c r="Q2755" s="11">
        <f t="shared" ref="Q2755:Q2818" si="131">(((K2755/60)/60)/24)+DATE(1970,1,1)</f>
        <v>41117.900729166664</v>
      </c>
    </row>
    <row r="2756" spans="1:17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s="8">
        <f t="shared" si="129"/>
        <v>-10000</v>
      </c>
      <c r="G2756" t="s">
        <v>8220</v>
      </c>
      <c r="H2756" t="s">
        <v>8223</v>
      </c>
      <c r="I2756" t="s">
        <v>8245</v>
      </c>
      <c r="J2756">
        <v>1410448551</v>
      </c>
      <c r="K2756">
        <v>1407856551</v>
      </c>
      <c r="L2756" t="b">
        <v>0</v>
      </c>
      <c r="M2756">
        <v>0</v>
      </c>
      <c r="N2756" t="b">
        <v>0</v>
      </c>
      <c r="O2756" t="s">
        <v>8302</v>
      </c>
      <c r="P2756">
        <f t="shared" si="130"/>
        <v>2014</v>
      </c>
      <c r="Q2756" s="11">
        <f t="shared" si="131"/>
        <v>41863.636006944449</v>
      </c>
    </row>
    <row r="2757" spans="1:17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s="8">
        <f t="shared" si="129"/>
        <v>-240</v>
      </c>
      <c r="G2757" t="s">
        <v>8220</v>
      </c>
      <c r="H2757" t="s">
        <v>8240</v>
      </c>
      <c r="I2757" t="s">
        <v>8248</v>
      </c>
      <c r="J2757">
        <v>1428519527</v>
      </c>
      <c r="K2757">
        <v>1425927527</v>
      </c>
      <c r="L2757" t="b">
        <v>0</v>
      </c>
      <c r="M2757">
        <v>15</v>
      </c>
      <c r="N2757" t="b">
        <v>0</v>
      </c>
      <c r="O2757" t="s">
        <v>8302</v>
      </c>
      <c r="P2757">
        <f t="shared" si="130"/>
        <v>2015</v>
      </c>
      <c r="Q2757" s="11">
        <f t="shared" si="131"/>
        <v>42072.790821759263</v>
      </c>
    </row>
    <row r="2758" spans="1:17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s="8">
        <f t="shared" si="129"/>
        <v>-8952</v>
      </c>
      <c r="G2758" t="s">
        <v>8220</v>
      </c>
      <c r="H2758" t="s">
        <v>8223</v>
      </c>
      <c r="I2758" t="s">
        <v>8245</v>
      </c>
      <c r="J2758">
        <v>1389476201</v>
      </c>
      <c r="K2758">
        <v>1386884201</v>
      </c>
      <c r="L2758" t="b">
        <v>0</v>
      </c>
      <c r="M2758">
        <v>33</v>
      </c>
      <c r="N2758" t="b">
        <v>0</v>
      </c>
      <c r="O2758" t="s">
        <v>8302</v>
      </c>
      <c r="P2758">
        <f t="shared" si="130"/>
        <v>2013</v>
      </c>
      <c r="Q2758" s="11">
        <f t="shared" si="131"/>
        <v>41620.90047453704</v>
      </c>
    </row>
    <row r="2759" spans="1:17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s="8">
        <f t="shared" si="129"/>
        <v>-1490</v>
      </c>
      <c r="G2759" t="s">
        <v>8220</v>
      </c>
      <c r="H2759" t="s">
        <v>8223</v>
      </c>
      <c r="I2759" t="s">
        <v>8245</v>
      </c>
      <c r="J2759">
        <v>1470498332</v>
      </c>
      <c r="K2759">
        <v>1469202332</v>
      </c>
      <c r="L2759" t="b">
        <v>0</v>
      </c>
      <c r="M2759">
        <v>2</v>
      </c>
      <c r="N2759" t="b">
        <v>0</v>
      </c>
      <c r="O2759" t="s">
        <v>8302</v>
      </c>
      <c r="P2759">
        <f t="shared" si="130"/>
        <v>2016</v>
      </c>
      <c r="Q2759" s="11">
        <f t="shared" si="131"/>
        <v>42573.65662037037</v>
      </c>
    </row>
    <row r="2760" spans="1:17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s="8">
        <f t="shared" si="129"/>
        <v>-1766</v>
      </c>
      <c r="G2760" t="s">
        <v>8220</v>
      </c>
      <c r="H2760" t="s">
        <v>8225</v>
      </c>
      <c r="I2760" t="s">
        <v>8247</v>
      </c>
      <c r="J2760">
        <v>1476095783</v>
      </c>
      <c r="K2760">
        <v>1474886183</v>
      </c>
      <c r="L2760" t="b">
        <v>0</v>
      </c>
      <c r="M2760">
        <v>6</v>
      </c>
      <c r="N2760" t="b">
        <v>0</v>
      </c>
      <c r="O2760" t="s">
        <v>8302</v>
      </c>
      <c r="P2760">
        <f t="shared" si="130"/>
        <v>2016</v>
      </c>
      <c r="Q2760" s="11">
        <f t="shared" si="131"/>
        <v>42639.441932870366</v>
      </c>
    </row>
    <row r="2761" spans="1:17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s="8">
        <f t="shared" si="129"/>
        <v>-895</v>
      </c>
      <c r="G2761" t="s">
        <v>8220</v>
      </c>
      <c r="H2761" t="s">
        <v>8225</v>
      </c>
      <c r="I2761" t="s">
        <v>8247</v>
      </c>
      <c r="J2761">
        <v>1468658866</v>
      </c>
      <c r="K2761">
        <v>1464943666</v>
      </c>
      <c r="L2761" t="b">
        <v>0</v>
      </c>
      <c r="M2761">
        <v>2</v>
      </c>
      <c r="N2761" t="b">
        <v>0</v>
      </c>
      <c r="O2761" t="s">
        <v>8302</v>
      </c>
      <c r="P2761">
        <f t="shared" si="130"/>
        <v>2016</v>
      </c>
      <c r="Q2761" s="11">
        <f t="shared" si="131"/>
        <v>42524.36650462963</v>
      </c>
    </row>
    <row r="2762" spans="1:17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s="8">
        <f t="shared" si="129"/>
        <v>-5000</v>
      </c>
      <c r="G2762" t="s">
        <v>8220</v>
      </c>
      <c r="H2762" t="s">
        <v>8224</v>
      </c>
      <c r="I2762" t="s">
        <v>8246</v>
      </c>
      <c r="J2762">
        <v>1371726258</v>
      </c>
      <c r="K2762">
        <v>1369134258</v>
      </c>
      <c r="L2762" t="b">
        <v>0</v>
      </c>
      <c r="M2762">
        <v>0</v>
      </c>
      <c r="N2762" t="b">
        <v>0</v>
      </c>
      <c r="O2762" t="s">
        <v>8302</v>
      </c>
      <c r="P2762">
        <f t="shared" si="130"/>
        <v>2013</v>
      </c>
      <c r="Q2762" s="11">
        <f t="shared" si="131"/>
        <v>41415.461319444446</v>
      </c>
    </row>
    <row r="2763" spans="1:17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s="8">
        <f t="shared" si="129"/>
        <v>-4964</v>
      </c>
      <c r="G2763" t="s">
        <v>8220</v>
      </c>
      <c r="H2763" t="s">
        <v>8223</v>
      </c>
      <c r="I2763" t="s">
        <v>8245</v>
      </c>
      <c r="J2763">
        <v>1357176693</v>
      </c>
      <c r="K2763">
        <v>1354584693</v>
      </c>
      <c r="L2763" t="b">
        <v>0</v>
      </c>
      <c r="M2763">
        <v>4</v>
      </c>
      <c r="N2763" t="b">
        <v>0</v>
      </c>
      <c r="O2763" t="s">
        <v>8302</v>
      </c>
      <c r="P2763">
        <f t="shared" si="130"/>
        <v>2012</v>
      </c>
      <c r="Q2763" s="11">
        <f t="shared" si="131"/>
        <v>41247.063576388886</v>
      </c>
    </row>
    <row r="2764" spans="1:17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s="8">
        <f t="shared" si="129"/>
        <v>-3225</v>
      </c>
      <c r="G2764" t="s">
        <v>8220</v>
      </c>
      <c r="H2764" t="s">
        <v>8223</v>
      </c>
      <c r="I2764" t="s">
        <v>8245</v>
      </c>
      <c r="J2764">
        <v>1332114795</v>
      </c>
      <c r="K2764">
        <v>1326934395</v>
      </c>
      <c r="L2764" t="b">
        <v>0</v>
      </c>
      <c r="M2764">
        <v>1</v>
      </c>
      <c r="N2764" t="b">
        <v>0</v>
      </c>
      <c r="O2764" t="s">
        <v>8302</v>
      </c>
      <c r="P2764">
        <f t="shared" si="130"/>
        <v>2012</v>
      </c>
      <c r="Q2764" s="11">
        <f t="shared" si="131"/>
        <v>40927.036979166667</v>
      </c>
    </row>
    <row r="2765" spans="1:17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s="8">
        <f t="shared" si="129"/>
        <v>-39310</v>
      </c>
      <c r="G2765" t="s">
        <v>8220</v>
      </c>
      <c r="H2765" t="s">
        <v>8223</v>
      </c>
      <c r="I2765" t="s">
        <v>8245</v>
      </c>
      <c r="J2765">
        <v>1369403684</v>
      </c>
      <c r="K2765">
        <v>1365515684</v>
      </c>
      <c r="L2765" t="b">
        <v>0</v>
      </c>
      <c r="M2765">
        <v>3</v>
      </c>
      <c r="N2765" t="b">
        <v>0</v>
      </c>
      <c r="O2765" t="s">
        <v>8302</v>
      </c>
      <c r="P2765">
        <f t="shared" si="130"/>
        <v>2013</v>
      </c>
      <c r="Q2765" s="11">
        <f t="shared" si="131"/>
        <v>41373.579675925925</v>
      </c>
    </row>
    <row r="2766" spans="1:17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s="8">
        <f t="shared" si="129"/>
        <v>-3955</v>
      </c>
      <c r="G2766" t="s">
        <v>8220</v>
      </c>
      <c r="H2766" t="s">
        <v>8223</v>
      </c>
      <c r="I2766" t="s">
        <v>8245</v>
      </c>
      <c r="J2766">
        <v>1338404400</v>
      </c>
      <c r="K2766">
        <v>1335855631</v>
      </c>
      <c r="L2766" t="b">
        <v>0</v>
      </c>
      <c r="M2766">
        <v>4</v>
      </c>
      <c r="N2766" t="b">
        <v>0</v>
      </c>
      <c r="O2766" t="s">
        <v>8302</v>
      </c>
      <c r="P2766">
        <f t="shared" si="130"/>
        <v>2012</v>
      </c>
      <c r="Q2766" s="11">
        <f t="shared" si="131"/>
        <v>41030.292025462964</v>
      </c>
    </row>
    <row r="2767" spans="1:17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s="8">
        <f t="shared" si="129"/>
        <v>-4000</v>
      </c>
      <c r="G2767" t="s">
        <v>8220</v>
      </c>
      <c r="H2767" t="s">
        <v>8223</v>
      </c>
      <c r="I2767" t="s">
        <v>8245</v>
      </c>
      <c r="J2767">
        <v>1351432428</v>
      </c>
      <c r="K2767">
        <v>1350050028</v>
      </c>
      <c r="L2767" t="b">
        <v>0</v>
      </c>
      <c r="M2767">
        <v>0</v>
      </c>
      <c r="N2767" t="b">
        <v>0</v>
      </c>
      <c r="O2767" t="s">
        <v>8302</v>
      </c>
      <c r="P2767">
        <f t="shared" si="130"/>
        <v>2012</v>
      </c>
      <c r="Q2767" s="11">
        <f t="shared" si="131"/>
        <v>41194.579027777778</v>
      </c>
    </row>
    <row r="2768" spans="1:17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s="8">
        <f t="shared" si="129"/>
        <v>-4900</v>
      </c>
      <c r="G2768" t="s">
        <v>8220</v>
      </c>
      <c r="H2768" t="s">
        <v>8223</v>
      </c>
      <c r="I2768" t="s">
        <v>8245</v>
      </c>
      <c r="J2768">
        <v>1313078518</v>
      </c>
      <c r="K2768">
        <v>1310486518</v>
      </c>
      <c r="L2768" t="b">
        <v>0</v>
      </c>
      <c r="M2768">
        <v>4</v>
      </c>
      <c r="N2768" t="b">
        <v>0</v>
      </c>
      <c r="O2768" t="s">
        <v>8302</v>
      </c>
      <c r="P2768">
        <f t="shared" si="130"/>
        <v>2011</v>
      </c>
      <c r="Q2768" s="11">
        <f t="shared" si="131"/>
        <v>40736.668032407404</v>
      </c>
    </row>
    <row r="2769" spans="1:17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s="8">
        <f t="shared" si="129"/>
        <v>-3966</v>
      </c>
      <c r="G2769" t="s">
        <v>8220</v>
      </c>
      <c r="H2769" t="s">
        <v>8228</v>
      </c>
      <c r="I2769" t="s">
        <v>8250</v>
      </c>
      <c r="J2769">
        <v>1439766050</v>
      </c>
      <c r="K2769">
        <v>1434582050</v>
      </c>
      <c r="L2769" t="b">
        <v>0</v>
      </c>
      <c r="M2769">
        <v>3</v>
      </c>
      <c r="N2769" t="b">
        <v>0</v>
      </c>
      <c r="O2769" t="s">
        <v>8302</v>
      </c>
      <c r="P2769">
        <f t="shared" si="130"/>
        <v>2015</v>
      </c>
      <c r="Q2769" s="11">
        <f t="shared" si="131"/>
        <v>42172.958912037036</v>
      </c>
    </row>
    <row r="2770" spans="1:17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s="8">
        <f t="shared" si="129"/>
        <v>-5998</v>
      </c>
      <c r="G2770" t="s">
        <v>8220</v>
      </c>
      <c r="H2770" t="s">
        <v>8223</v>
      </c>
      <c r="I2770" t="s">
        <v>8245</v>
      </c>
      <c r="J2770">
        <v>1333028723</v>
      </c>
      <c r="K2770">
        <v>1330440323</v>
      </c>
      <c r="L2770" t="b">
        <v>0</v>
      </c>
      <c r="M2770">
        <v>34</v>
      </c>
      <c r="N2770" t="b">
        <v>0</v>
      </c>
      <c r="O2770" t="s">
        <v>8302</v>
      </c>
      <c r="P2770">
        <f t="shared" si="130"/>
        <v>2012</v>
      </c>
      <c r="Q2770" s="11">
        <f t="shared" si="131"/>
        <v>40967.614849537036</v>
      </c>
    </row>
    <row r="2771" spans="1:17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s="8">
        <f t="shared" si="129"/>
        <v>-798</v>
      </c>
      <c r="G2771" t="s">
        <v>8220</v>
      </c>
      <c r="H2771" t="s">
        <v>8224</v>
      </c>
      <c r="I2771" t="s">
        <v>8246</v>
      </c>
      <c r="J2771">
        <v>1401997790</v>
      </c>
      <c r="K2771">
        <v>1397677790</v>
      </c>
      <c r="L2771" t="b">
        <v>0</v>
      </c>
      <c r="M2771">
        <v>2</v>
      </c>
      <c r="N2771" t="b">
        <v>0</v>
      </c>
      <c r="O2771" t="s">
        <v>8302</v>
      </c>
      <c r="P2771">
        <f t="shared" si="130"/>
        <v>2014</v>
      </c>
      <c r="Q2771" s="11">
        <f t="shared" si="131"/>
        <v>41745.826273148145</v>
      </c>
    </row>
    <row r="2772" spans="1:17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s="8">
        <f t="shared" si="129"/>
        <v>-17917.75</v>
      </c>
      <c r="G2772" t="s">
        <v>8220</v>
      </c>
      <c r="H2772" t="s">
        <v>8223</v>
      </c>
      <c r="I2772" t="s">
        <v>8245</v>
      </c>
      <c r="J2772">
        <v>1395158130</v>
      </c>
      <c r="K2772">
        <v>1392569730</v>
      </c>
      <c r="L2772" t="b">
        <v>0</v>
      </c>
      <c r="M2772">
        <v>33</v>
      </c>
      <c r="N2772" t="b">
        <v>0</v>
      </c>
      <c r="O2772" t="s">
        <v>8302</v>
      </c>
      <c r="P2772">
        <f t="shared" si="130"/>
        <v>2014</v>
      </c>
      <c r="Q2772" s="11">
        <f t="shared" si="131"/>
        <v>41686.705208333333</v>
      </c>
    </row>
    <row r="2773" spans="1:17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s="8">
        <f t="shared" si="129"/>
        <v>-19980</v>
      </c>
      <c r="G2773" t="s">
        <v>8220</v>
      </c>
      <c r="H2773" t="s">
        <v>8223</v>
      </c>
      <c r="I2773" t="s">
        <v>8245</v>
      </c>
      <c r="J2773">
        <v>1359738000</v>
      </c>
      <c r="K2773">
        <v>1355489140</v>
      </c>
      <c r="L2773" t="b">
        <v>0</v>
      </c>
      <c r="M2773">
        <v>0</v>
      </c>
      <c r="N2773" t="b">
        <v>0</v>
      </c>
      <c r="O2773" t="s">
        <v>8302</v>
      </c>
      <c r="P2773">
        <f t="shared" si="130"/>
        <v>2012</v>
      </c>
      <c r="Q2773" s="11">
        <f t="shared" si="131"/>
        <v>41257.531712962962</v>
      </c>
    </row>
    <row r="2774" spans="1:17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s="8">
        <f t="shared" si="129"/>
        <v>-8000</v>
      </c>
      <c r="G2774" t="s">
        <v>8220</v>
      </c>
      <c r="H2774" t="s">
        <v>8223</v>
      </c>
      <c r="I2774" t="s">
        <v>8245</v>
      </c>
      <c r="J2774">
        <v>1381006294</v>
      </c>
      <c r="K2774">
        <v>1379710294</v>
      </c>
      <c r="L2774" t="b">
        <v>0</v>
      </c>
      <c r="M2774">
        <v>0</v>
      </c>
      <c r="N2774" t="b">
        <v>0</v>
      </c>
      <c r="O2774" t="s">
        <v>8302</v>
      </c>
      <c r="P2774">
        <f t="shared" si="130"/>
        <v>2013</v>
      </c>
      <c r="Q2774" s="11">
        <f t="shared" si="131"/>
        <v>41537.869143518517</v>
      </c>
    </row>
    <row r="2775" spans="1:17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s="8">
        <f t="shared" si="129"/>
        <v>-529</v>
      </c>
      <c r="G2775" t="s">
        <v>8220</v>
      </c>
      <c r="H2775" t="s">
        <v>8228</v>
      </c>
      <c r="I2775" t="s">
        <v>8250</v>
      </c>
      <c r="J2775">
        <v>1461530721</v>
      </c>
      <c r="K2775">
        <v>1460666721</v>
      </c>
      <c r="L2775" t="b">
        <v>0</v>
      </c>
      <c r="M2775">
        <v>1</v>
      </c>
      <c r="N2775" t="b">
        <v>0</v>
      </c>
      <c r="O2775" t="s">
        <v>8302</v>
      </c>
      <c r="P2775">
        <f t="shared" si="130"/>
        <v>2016</v>
      </c>
      <c r="Q2775" s="11">
        <f t="shared" si="131"/>
        <v>42474.86482638889</v>
      </c>
    </row>
    <row r="2776" spans="1:17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s="8">
        <f t="shared" si="129"/>
        <v>-3430</v>
      </c>
      <c r="G2776" t="s">
        <v>8220</v>
      </c>
      <c r="H2776" t="s">
        <v>8223</v>
      </c>
      <c r="I2776" t="s">
        <v>8245</v>
      </c>
      <c r="J2776">
        <v>1362711728</v>
      </c>
      <c r="K2776">
        <v>1360119728</v>
      </c>
      <c r="L2776" t="b">
        <v>0</v>
      </c>
      <c r="M2776">
        <v>13</v>
      </c>
      <c r="N2776" t="b">
        <v>0</v>
      </c>
      <c r="O2776" t="s">
        <v>8302</v>
      </c>
      <c r="P2776">
        <f t="shared" si="130"/>
        <v>2013</v>
      </c>
      <c r="Q2776" s="11">
        <f t="shared" si="131"/>
        <v>41311.126481481479</v>
      </c>
    </row>
    <row r="2777" spans="1:17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s="8">
        <f t="shared" si="129"/>
        <v>-4850</v>
      </c>
      <c r="G2777" t="s">
        <v>8220</v>
      </c>
      <c r="H2777" t="s">
        <v>8223</v>
      </c>
      <c r="I2777" t="s">
        <v>8245</v>
      </c>
      <c r="J2777">
        <v>1323994754</v>
      </c>
      <c r="K2777">
        <v>1321402754</v>
      </c>
      <c r="L2777" t="b">
        <v>0</v>
      </c>
      <c r="M2777">
        <v>2</v>
      </c>
      <c r="N2777" t="b">
        <v>0</v>
      </c>
      <c r="O2777" t="s">
        <v>8302</v>
      </c>
      <c r="P2777">
        <f t="shared" si="130"/>
        <v>2011</v>
      </c>
      <c r="Q2777" s="11">
        <f t="shared" si="131"/>
        <v>40863.013356481482</v>
      </c>
    </row>
    <row r="2778" spans="1:17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s="8">
        <f t="shared" si="129"/>
        <v>-19345</v>
      </c>
      <c r="G2778" t="s">
        <v>8220</v>
      </c>
      <c r="H2778" t="s">
        <v>8223</v>
      </c>
      <c r="I2778" t="s">
        <v>8245</v>
      </c>
      <c r="J2778">
        <v>1434092876</v>
      </c>
      <c r="K2778">
        <v>1431414476</v>
      </c>
      <c r="L2778" t="b">
        <v>0</v>
      </c>
      <c r="M2778">
        <v>36</v>
      </c>
      <c r="N2778" t="b">
        <v>0</v>
      </c>
      <c r="O2778" t="s">
        <v>8302</v>
      </c>
      <c r="P2778">
        <f t="shared" si="130"/>
        <v>2015</v>
      </c>
      <c r="Q2778" s="11">
        <f t="shared" si="131"/>
        <v>42136.297175925924</v>
      </c>
    </row>
    <row r="2779" spans="1:17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s="8">
        <f t="shared" si="129"/>
        <v>-2990</v>
      </c>
      <c r="G2779" t="s">
        <v>8220</v>
      </c>
      <c r="H2779" t="s">
        <v>8223</v>
      </c>
      <c r="I2779" t="s">
        <v>8245</v>
      </c>
      <c r="J2779">
        <v>1437149004</v>
      </c>
      <c r="K2779">
        <v>1434557004</v>
      </c>
      <c r="L2779" t="b">
        <v>0</v>
      </c>
      <c r="M2779">
        <v>1</v>
      </c>
      <c r="N2779" t="b">
        <v>0</v>
      </c>
      <c r="O2779" t="s">
        <v>8302</v>
      </c>
      <c r="P2779">
        <f t="shared" si="130"/>
        <v>2015</v>
      </c>
      <c r="Q2779" s="11">
        <f t="shared" si="131"/>
        <v>42172.669027777782</v>
      </c>
    </row>
    <row r="2780" spans="1:17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s="8">
        <f t="shared" si="129"/>
        <v>-4095</v>
      </c>
      <c r="G2780" t="s">
        <v>8220</v>
      </c>
      <c r="H2780" t="s">
        <v>8223</v>
      </c>
      <c r="I2780" t="s">
        <v>8245</v>
      </c>
      <c r="J2780">
        <v>1409009306</v>
      </c>
      <c r="K2780">
        <v>1406417306</v>
      </c>
      <c r="L2780" t="b">
        <v>0</v>
      </c>
      <c r="M2780">
        <v>15</v>
      </c>
      <c r="N2780" t="b">
        <v>0</v>
      </c>
      <c r="O2780" t="s">
        <v>8302</v>
      </c>
      <c r="P2780">
        <f t="shared" si="130"/>
        <v>2014</v>
      </c>
      <c r="Q2780" s="11">
        <f t="shared" si="131"/>
        <v>41846.978078703702</v>
      </c>
    </row>
    <row r="2781" spans="1:17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s="8">
        <f t="shared" si="129"/>
        <v>-2447</v>
      </c>
      <c r="G2781" t="s">
        <v>8220</v>
      </c>
      <c r="H2781" t="s">
        <v>8223</v>
      </c>
      <c r="I2781" t="s">
        <v>8245</v>
      </c>
      <c r="J2781">
        <v>1448204621</v>
      </c>
      <c r="K2781">
        <v>1445609021</v>
      </c>
      <c r="L2781" t="b">
        <v>0</v>
      </c>
      <c r="M2781">
        <v>1</v>
      </c>
      <c r="N2781" t="b">
        <v>0</v>
      </c>
      <c r="O2781" t="s">
        <v>8302</v>
      </c>
      <c r="P2781">
        <f t="shared" si="130"/>
        <v>2015</v>
      </c>
      <c r="Q2781" s="11">
        <f t="shared" si="131"/>
        <v>42300.585891203707</v>
      </c>
    </row>
    <row r="2782" spans="1:17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s="8">
        <f t="shared" si="129"/>
        <v>-100000</v>
      </c>
      <c r="G2782" t="s">
        <v>8220</v>
      </c>
      <c r="H2782" t="s">
        <v>8236</v>
      </c>
      <c r="I2782" t="s">
        <v>8248</v>
      </c>
      <c r="J2782">
        <v>1489142688</v>
      </c>
      <c r="K2782">
        <v>1486550688</v>
      </c>
      <c r="L2782" t="b">
        <v>0</v>
      </c>
      <c r="M2782">
        <v>0</v>
      </c>
      <c r="N2782" t="b">
        <v>0</v>
      </c>
      <c r="O2782" t="s">
        <v>8302</v>
      </c>
      <c r="P2782">
        <f t="shared" si="130"/>
        <v>2017</v>
      </c>
      <c r="Q2782" s="11">
        <f t="shared" si="131"/>
        <v>42774.447777777779</v>
      </c>
    </row>
    <row r="2783" spans="1:17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s="8">
        <f t="shared" si="129"/>
        <v>66</v>
      </c>
      <c r="G2783" t="s">
        <v>8218</v>
      </c>
      <c r="H2783" t="s">
        <v>8223</v>
      </c>
      <c r="I2783" t="s">
        <v>8245</v>
      </c>
      <c r="J2783">
        <v>1423724400</v>
      </c>
      <c r="K2783">
        <v>1421274954</v>
      </c>
      <c r="L2783" t="b">
        <v>0</v>
      </c>
      <c r="M2783">
        <v>28</v>
      </c>
      <c r="N2783" t="b">
        <v>1</v>
      </c>
      <c r="O2783" t="s">
        <v>8269</v>
      </c>
      <c r="P2783">
        <f t="shared" si="130"/>
        <v>2015</v>
      </c>
      <c r="Q2783" s="11">
        <f t="shared" si="131"/>
        <v>42018.94159722222</v>
      </c>
    </row>
    <row r="2784" spans="1:17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s="8">
        <f t="shared" si="129"/>
        <v>200</v>
      </c>
      <c r="G2784" t="s">
        <v>8218</v>
      </c>
      <c r="H2784" t="s">
        <v>8223</v>
      </c>
      <c r="I2784" t="s">
        <v>8245</v>
      </c>
      <c r="J2784">
        <v>1424149140</v>
      </c>
      <c r="K2784">
        <v>1421964718</v>
      </c>
      <c r="L2784" t="b">
        <v>0</v>
      </c>
      <c r="M2784">
        <v>18</v>
      </c>
      <c r="N2784" t="b">
        <v>1</v>
      </c>
      <c r="O2784" t="s">
        <v>8269</v>
      </c>
      <c r="P2784">
        <f t="shared" si="130"/>
        <v>2015</v>
      </c>
      <c r="Q2784" s="11">
        <f t="shared" si="131"/>
        <v>42026.924976851849</v>
      </c>
    </row>
    <row r="2785" spans="1:17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s="8">
        <f t="shared" si="129"/>
        <v>145</v>
      </c>
      <c r="G2785" t="s">
        <v>8218</v>
      </c>
      <c r="H2785" t="s">
        <v>8224</v>
      </c>
      <c r="I2785" t="s">
        <v>8246</v>
      </c>
      <c r="J2785">
        <v>1429793446</v>
      </c>
      <c r="K2785">
        <v>1428583846</v>
      </c>
      <c r="L2785" t="b">
        <v>0</v>
      </c>
      <c r="M2785">
        <v>61</v>
      </c>
      <c r="N2785" t="b">
        <v>1</v>
      </c>
      <c r="O2785" t="s">
        <v>8269</v>
      </c>
      <c r="P2785">
        <f t="shared" si="130"/>
        <v>2015</v>
      </c>
      <c r="Q2785" s="11">
        <f t="shared" si="131"/>
        <v>42103.535254629634</v>
      </c>
    </row>
    <row r="2786" spans="1:17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s="8">
        <f t="shared" si="129"/>
        <v>1140</v>
      </c>
      <c r="G2786" t="s">
        <v>8218</v>
      </c>
      <c r="H2786" t="s">
        <v>8223</v>
      </c>
      <c r="I2786" t="s">
        <v>8245</v>
      </c>
      <c r="J2786">
        <v>1414608843</v>
      </c>
      <c r="K2786">
        <v>1412794443</v>
      </c>
      <c r="L2786" t="b">
        <v>0</v>
      </c>
      <c r="M2786">
        <v>108</v>
      </c>
      <c r="N2786" t="b">
        <v>1</v>
      </c>
      <c r="O2786" t="s">
        <v>8269</v>
      </c>
      <c r="P2786">
        <f t="shared" si="130"/>
        <v>2014</v>
      </c>
      <c r="Q2786" s="11">
        <f t="shared" si="131"/>
        <v>41920.787534722222</v>
      </c>
    </row>
    <row r="2787" spans="1:17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s="8">
        <f t="shared" si="129"/>
        <v>234</v>
      </c>
      <c r="G2787" t="s">
        <v>8218</v>
      </c>
      <c r="H2787" t="s">
        <v>8223</v>
      </c>
      <c r="I2787" t="s">
        <v>8245</v>
      </c>
      <c r="J2787">
        <v>1470430800</v>
      </c>
      <c r="K2787">
        <v>1467865967</v>
      </c>
      <c r="L2787" t="b">
        <v>0</v>
      </c>
      <c r="M2787">
        <v>142</v>
      </c>
      <c r="N2787" t="b">
        <v>1</v>
      </c>
      <c r="O2787" t="s">
        <v>8269</v>
      </c>
      <c r="P2787">
        <f t="shared" si="130"/>
        <v>2016</v>
      </c>
      <c r="Q2787" s="11">
        <f t="shared" si="131"/>
        <v>42558.189432870371</v>
      </c>
    </row>
    <row r="2788" spans="1:17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s="8">
        <f t="shared" si="129"/>
        <v>446</v>
      </c>
      <c r="G2788" t="s">
        <v>8218</v>
      </c>
      <c r="H2788" t="s">
        <v>8224</v>
      </c>
      <c r="I2788" t="s">
        <v>8246</v>
      </c>
      <c r="J2788">
        <v>1404913180</v>
      </c>
      <c r="K2788">
        <v>1403703580</v>
      </c>
      <c r="L2788" t="b">
        <v>0</v>
      </c>
      <c r="M2788">
        <v>74</v>
      </c>
      <c r="N2788" t="b">
        <v>1</v>
      </c>
      <c r="O2788" t="s">
        <v>8269</v>
      </c>
      <c r="P2788">
        <f t="shared" si="130"/>
        <v>2014</v>
      </c>
      <c r="Q2788" s="11">
        <f t="shared" si="131"/>
        <v>41815.569212962961</v>
      </c>
    </row>
    <row r="2789" spans="1:17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s="8">
        <f t="shared" si="129"/>
        <v>197</v>
      </c>
      <c r="G2789" t="s">
        <v>8218</v>
      </c>
      <c r="H2789" t="s">
        <v>8223</v>
      </c>
      <c r="I2789" t="s">
        <v>8245</v>
      </c>
      <c r="J2789">
        <v>1405658752</v>
      </c>
      <c r="K2789">
        <v>1403066752</v>
      </c>
      <c r="L2789" t="b">
        <v>0</v>
      </c>
      <c r="M2789">
        <v>38</v>
      </c>
      <c r="N2789" t="b">
        <v>1</v>
      </c>
      <c r="O2789" t="s">
        <v>8269</v>
      </c>
      <c r="P2789">
        <f t="shared" si="130"/>
        <v>2014</v>
      </c>
      <c r="Q2789" s="11">
        <f t="shared" si="131"/>
        <v>41808.198518518519</v>
      </c>
    </row>
    <row r="2790" spans="1:17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s="8">
        <f t="shared" si="129"/>
        <v>50</v>
      </c>
      <c r="G2790" t="s">
        <v>8218</v>
      </c>
      <c r="H2790" t="s">
        <v>8223</v>
      </c>
      <c r="I2790" t="s">
        <v>8245</v>
      </c>
      <c r="J2790">
        <v>1469811043</v>
      </c>
      <c r="K2790">
        <v>1467219043</v>
      </c>
      <c r="L2790" t="b">
        <v>0</v>
      </c>
      <c r="M2790">
        <v>20</v>
      </c>
      <c r="N2790" t="b">
        <v>1</v>
      </c>
      <c r="O2790" t="s">
        <v>8269</v>
      </c>
      <c r="P2790">
        <f t="shared" si="130"/>
        <v>2016</v>
      </c>
      <c r="Q2790" s="11">
        <f t="shared" si="131"/>
        <v>42550.701886574068</v>
      </c>
    </row>
    <row r="2791" spans="1:17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s="8">
        <f t="shared" si="129"/>
        <v>35</v>
      </c>
      <c r="G2791" t="s">
        <v>8218</v>
      </c>
      <c r="H2791" t="s">
        <v>8223</v>
      </c>
      <c r="I2791" t="s">
        <v>8245</v>
      </c>
      <c r="J2791">
        <v>1426132800</v>
      </c>
      <c r="K2791">
        <v>1424477934</v>
      </c>
      <c r="L2791" t="b">
        <v>0</v>
      </c>
      <c r="M2791">
        <v>24</v>
      </c>
      <c r="N2791" t="b">
        <v>1</v>
      </c>
      <c r="O2791" t="s">
        <v>8269</v>
      </c>
      <c r="P2791">
        <f t="shared" si="130"/>
        <v>2015</v>
      </c>
      <c r="Q2791" s="11">
        <f t="shared" si="131"/>
        <v>42056.013124999998</v>
      </c>
    </row>
    <row r="2792" spans="1:17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s="8">
        <f t="shared" si="129"/>
        <v>160</v>
      </c>
      <c r="G2792" t="s">
        <v>8218</v>
      </c>
      <c r="H2792" t="s">
        <v>8223</v>
      </c>
      <c r="I2792" t="s">
        <v>8245</v>
      </c>
      <c r="J2792">
        <v>1423693903</v>
      </c>
      <c r="K2792">
        <v>1421101903</v>
      </c>
      <c r="L2792" t="b">
        <v>0</v>
      </c>
      <c r="M2792">
        <v>66</v>
      </c>
      <c r="N2792" t="b">
        <v>1</v>
      </c>
      <c r="O2792" t="s">
        <v>8269</v>
      </c>
      <c r="P2792">
        <f t="shared" si="130"/>
        <v>2015</v>
      </c>
      <c r="Q2792" s="11">
        <f t="shared" si="131"/>
        <v>42016.938692129625</v>
      </c>
    </row>
    <row r="2793" spans="1:17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s="8">
        <f t="shared" si="129"/>
        <v>50</v>
      </c>
      <c r="G2793" t="s">
        <v>8218</v>
      </c>
      <c r="H2793" t="s">
        <v>8223</v>
      </c>
      <c r="I2793" t="s">
        <v>8245</v>
      </c>
      <c r="J2793">
        <v>1473393600</v>
      </c>
      <c r="K2793">
        <v>1470778559</v>
      </c>
      <c r="L2793" t="b">
        <v>0</v>
      </c>
      <c r="M2793">
        <v>28</v>
      </c>
      <c r="N2793" t="b">
        <v>1</v>
      </c>
      <c r="O2793" t="s">
        <v>8269</v>
      </c>
      <c r="P2793">
        <f t="shared" si="130"/>
        <v>2016</v>
      </c>
      <c r="Q2793" s="11">
        <f t="shared" si="131"/>
        <v>42591.899988425925</v>
      </c>
    </row>
    <row r="2794" spans="1:17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s="8">
        <f t="shared" si="129"/>
        <v>152</v>
      </c>
      <c r="G2794" t="s">
        <v>8218</v>
      </c>
      <c r="H2794" t="s">
        <v>8223</v>
      </c>
      <c r="I2794" t="s">
        <v>8245</v>
      </c>
      <c r="J2794">
        <v>1439357559</v>
      </c>
      <c r="K2794">
        <v>1435469559</v>
      </c>
      <c r="L2794" t="b">
        <v>0</v>
      </c>
      <c r="M2794">
        <v>24</v>
      </c>
      <c r="N2794" t="b">
        <v>1</v>
      </c>
      <c r="O2794" t="s">
        <v>8269</v>
      </c>
      <c r="P2794">
        <f t="shared" si="130"/>
        <v>2015</v>
      </c>
      <c r="Q2794" s="11">
        <f t="shared" si="131"/>
        <v>42183.231006944443</v>
      </c>
    </row>
    <row r="2795" spans="1:17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s="8">
        <f t="shared" si="129"/>
        <v>1056.75</v>
      </c>
      <c r="G2795" t="s">
        <v>8218</v>
      </c>
      <c r="H2795" t="s">
        <v>8225</v>
      </c>
      <c r="I2795" t="s">
        <v>8247</v>
      </c>
      <c r="J2795">
        <v>1437473005</v>
      </c>
      <c r="K2795">
        <v>1434881005</v>
      </c>
      <c r="L2795" t="b">
        <v>0</v>
      </c>
      <c r="M2795">
        <v>73</v>
      </c>
      <c r="N2795" t="b">
        <v>1</v>
      </c>
      <c r="O2795" t="s">
        <v>8269</v>
      </c>
      <c r="P2795">
        <f t="shared" si="130"/>
        <v>2015</v>
      </c>
      <c r="Q2795" s="11">
        <f t="shared" si="131"/>
        <v>42176.419039351851</v>
      </c>
    </row>
    <row r="2796" spans="1:17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s="8">
        <f t="shared" si="129"/>
        <v>25</v>
      </c>
      <c r="G2796" t="s">
        <v>8218</v>
      </c>
      <c r="H2796" t="s">
        <v>8224</v>
      </c>
      <c r="I2796" t="s">
        <v>8246</v>
      </c>
      <c r="J2796">
        <v>1457031600</v>
      </c>
      <c r="K2796">
        <v>1455640559</v>
      </c>
      <c r="L2796" t="b">
        <v>0</v>
      </c>
      <c r="M2796">
        <v>3</v>
      </c>
      <c r="N2796" t="b">
        <v>1</v>
      </c>
      <c r="O2796" t="s">
        <v>8269</v>
      </c>
      <c r="P2796">
        <f t="shared" si="130"/>
        <v>2016</v>
      </c>
      <c r="Q2796" s="11">
        <f t="shared" si="131"/>
        <v>42416.691655092596</v>
      </c>
    </row>
    <row r="2797" spans="1:17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s="8">
        <f t="shared" si="129"/>
        <v>30</v>
      </c>
      <c r="G2797" t="s">
        <v>8218</v>
      </c>
      <c r="H2797" t="s">
        <v>8223</v>
      </c>
      <c r="I2797" t="s">
        <v>8245</v>
      </c>
      <c r="J2797">
        <v>1402095600</v>
      </c>
      <c r="K2797">
        <v>1400675841</v>
      </c>
      <c r="L2797" t="b">
        <v>0</v>
      </c>
      <c r="M2797">
        <v>20</v>
      </c>
      <c r="N2797" t="b">
        <v>1</v>
      </c>
      <c r="O2797" t="s">
        <v>8269</v>
      </c>
      <c r="P2797">
        <f t="shared" si="130"/>
        <v>2014</v>
      </c>
      <c r="Q2797" s="11">
        <f t="shared" si="131"/>
        <v>41780.525937500002</v>
      </c>
    </row>
    <row r="2798" spans="1:17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s="8">
        <f t="shared" si="129"/>
        <v>124</v>
      </c>
      <c r="G2798" t="s">
        <v>8218</v>
      </c>
      <c r="H2798" t="s">
        <v>8224</v>
      </c>
      <c r="I2798" t="s">
        <v>8246</v>
      </c>
      <c r="J2798">
        <v>1404564028</v>
      </c>
      <c r="K2798">
        <v>1401972028</v>
      </c>
      <c r="L2798" t="b">
        <v>0</v>
      </c>
      <c r="M2798">
        <v>21</v>
      </c>
      <c r="N2798" t="b">
        <v>1</v>
      </c>
      <c r="O2798" t="s">
        <v>8269</v>
      </c>
      <c r="P2798">
        <f t="shared" si="130"/>
        <v>2014</v>
      </c>
      <c r="Q2798" s="11">
        <f t="shared" si="131"/>
        <v>41795.528101851851</v>
      </c>
    </row>
    <row r="2799" spans="1:17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s="8">
        <f t="shared" si="129"/>
        <v>211.61000000000058</v>
      </c>
      <c r="G2799" t="s">
        <v>8218</v>
      </c>
      <c r="H2799" t="s">
        <v>8224</v>
      </c>
      <c r="I2799" t="s">
        <v>8246</v>
      </c>
      <c r="J2799">
        <v>1404858840</v>
      </c>
      <c r="K2799">
        <v>1402266840</v>
      </c>
      <c r="L2799" t="b">
        <v>0</v>
      </c>
      <c r="M2799">
        <v>94</v>
      </c>
      <c r="N2799" t="b">
        <v>1</v>
      </c>
      <c r="O2799" t="s">
        <v>8269</v>
      </c>
      <c r="P2799">
        <f t="shared" si="130"/>
        <v>2014</v>
      </c>
      <c r="Q2799" s="11">
        <f t="shared" si="131"/>
        <v>41798.94027777778</v>
      </c>
    </row>
    <row r="2800" spans="1:17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s="8">
        <f t="shared" si="129"/>
        <v>70</v>
      </c>
      <c r="G2800" t="s">
        <v>8218</v>
      </c>
      <c r="H2800" t="s">
        <v>8224</v>
      </c>
      <c r="I2800" t="s">
        <v>8246</v>
      </c>
      <c r="J2800">
        <v>1438358400</v>
      </c>
      <c r="K2800">
        <v>1437063121</v>
      </c>
      <c r="L2800" t="b">
        <v>0</v>
      </c>
      <c r="M2800">
        <v>139</v>
      </c>
      <c r="N2800" t="b">
        <v>1</v>
      </c>
      <c r="O2800" t="s">
        <v>8269</v>
      </c>
      <c r="P2800">
        <f t="shared" si="130"/>
        <v>2015</v>
      </c>
      <c r="Q2800" s="11">
        <f t="shared" si="131"/>
        <v>42201.675011574072</v>
      </c>
    </row>
    <row r="2801" spans="1:17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s="8">
        <f t="shared" si="129"/>
        <v>831.73999999999978</v>
      </c>
      <c r="G2801" t="s">
        <v>8218</v>
      </c>
      <c r="H2801" t="s">
        <v>8224</v>
      </c>
      <c r="I2801" t="s">
        <v>8246</v>
      </c>
      <c r="J2801">
        <v>1466179200</v>
      </c>
      <c r="K2801">
        <v>1463466070</v>
      </c>
      <c r="L2801" t="b">
        <v>0</v>
      </c>
      <c r="M2801">
        <v>130</v>
      </c>
      <c r="N2801" t="b">
        <v>1</v>
      </c>
      <c r="O2801" t="s">
        <v>8269</v>
      </c>
      <c r="P2801">
        <f t="shared" si="130"/>
        <v>2016</v>
      </c>
      <c r="Q2801" s="11">
        <f t="shared" si="131"/>
        <v>42507.264699074076</v>
      </c>
    </row>
    <row r="2802" spans="1:17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s="8">
        <f t="shared" si="129"/>
        <v>330</v>
      </c>
      <c r="G2802" t="s">
        <v>8218</v>
      </c>
      <c r="H2802" t="s">
        <v>8224</v>
      </c>
      <c r="I2802" t="s">
        <v>8246</v>
      </c>
      <c r="J2802">
        <v>1420377366</v>
      </c>
      <c r="K2802">
        <v>1415193366</v>
      </c>
      <c r="L2802" t="b">
        <v>0</v>
      </c>
      <c r="M2802">
        <v>31</v>
      </c>
      <c r="N2802" t="b">
        <v>1</v>
      </c>
      <c r="O2802" t="s">
        <v>8269</v>
      </c>
      <c r="P2802">
        <f t="shared" si="130"/>
        <v>2014</v>
      </c>
      <c r="Q2802" s="11">
        <f t="shared" si="131"/>
        <v>41948.552847222221</v>
      </c>
    </row>
    <row r="2803" spans="1:17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s="8">
        <f t="shared" si="129"/>
        <v>166</v>
      </c>
      <c r="G2803" t="s">
        <v>8218</v>
      </c>
      <c r="H2803" t="s">
        <v>8225</v>
      </c>
      <c r="I2803" t="s">
        <v>8247</v>
      </c>
      <c r="J2803">
        <v>1412938800</v>
      </c>
      <c r="K2803">
        <v>1411019409</v>
      </c>
      <c r="L2803" t="b">
        <v>0</v>
      </c>
      <c r="M2803">
        <v>13</v>
      </c>
      <c r="N2803" t="b">
        <v>1</v>
      </c>
      <c r="O2803" t="s">
        <v>8269</v>
      </c>
      <c r="P2803">
        <f t="shared" si="130"/>
        <v>2014</v>
      </c>
      <c r="Q2803" s="11">
        <f t="shared" si="131"/>
        <v>41900.243159722224</v>
      </c>
    </row>
    <row r="2804" spans="1:17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s="8">
        <f t="shared" si="129"/>
        <v>55</v>
      </c>
      <c r="G2804" t="s">
        <v>8218</v>
      </c>
      <c r="H2804" t="s">
        <v>8224</v>
      </c>
      <c r="I2804" t="s">
        <v>8246</v>
      </c>
      <c r="J2804">
        <v>1438875107</v>
      </c>
      <c r="K2804">
        <v>1436283107</v>
      </c>
      <c r="L2804" t="b">
        <v>0</v>
      </c>
      <c r="M2804">
        <v>90</v>
      </c>
      <c r="N2804" t="b">
        <v>1</v>
      </c>
      <c r="O2804" t="s">
        <v>8269</v>
      </c>
      <c r="P2804">
        <f t="shared" si="130"/>
        <v>2015</v>
      </c>
      <c r="Q2804" s="11">
        <f t="shared" si="131"/>
        <v>42192.64707175926</v>
      </c>
    </row>
    <row r="2805" spans="1:17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s="8">
        <f t="shared" si="129"/>
        <v>2795</v>
      </c>
      <c r="G2805" t="s">
        <v>8218</v>
      </c>
      <c r="H2805" t="s">
        <v>8223</v>
      </c>
      <c r="I2805" t="s">
        <v>8245</v>
      </c>
      <c r="J2805">
        <v>1437004800</v>
      </c>
      <c r="K2805">
        <v>1433295276</v>
      </c>
      <c r="L2805" t="b">
        <v>0</v>
      </c>
      <c r="M2805">
        <v>141</v>
      </c>
      <c r="N2805" t="b">
        <v>1</v>
      </c>
      <c r="O2805" t="s">
        <v>8269</v>
      </c>
      <c r="P2805">
        <f t="shared" si="130"/>
        <v>2015</v>
      </c>
      <c r="Q2805" s="11">
        <f t="shared" si="131"/>
        <v>42158.065694444449</v>
      </c>
    </row>
    <row r="2806" spans="1:17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s="8">
        <f t="shared" si="129"/>
        <v>150</v>
      </c>
      <c r="G2806" t="s">
        <v>8218</v>
      </c>
      <c r="H2806" t="s">
        <v>8224</v>
      </c>
      <c r="I2806" t="s">
        <v>8246</v>
      </c>
      <c r="J2806">
        <v>1411987990</v>
      </c>
      <c r="K2806">
        <v>1409395990</v>
      </c>
      <c r="L2806" t="b">
        <v>0</v>
      </c>
      <c r="M2806">
        <v>23</v>
      </c>
      <c r="N2806" t="b">
        <v>1</v>
      </c>
      <c r="O2806" t="s">
        <v>8269</v>
      </c>
      <c r="P2806">
        <f t="shared" si="130"/>
        <v>2014</v>
      </c>
      <c r="Q2806" s="11">
        <f t="shared" si="131"/>
        <v>41881.453587962962</v>
      </c>
    </row>
    <row r="2807" spans="1:17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s="8">
        <f t="shared" si="129"/>
        <v>40</v>
      </c>
      <c r="G2807" t="s">
        <v>8218</v>
      </c>
      <c r="H2807" t="s">
        <v>8224</v>
      </c>
      <c r="I2807" t="s">
        <v>8246</v>
      </c>
      <c r="J2807">
        <v>1440245273</v>
      </c>
      <c r="K2807">
        <v>1438085273</v>
      </c>
      <c r="L2807" t="b">
        <v>0</v>
      </c>
      <c r="M2807">
        <v>18</v>
      </c>
      <c r="N2807" t="b">
        <v>1</v>
      </c>
      <c r="O2807" t="s">
        <v>8269</v>
      </c>
      <c r="P2807">
        <f t="shared" si="130"/>
        <v>2015</v>
      </c>
      <c r="Q2807" s="11">
        <f t="shared" si="131"/>
        <v>42213.505474537036</v>
      </c>
    </row>
    <row r="2808" spans="1:17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s="8">
        <f t="shared" si="129"/>
        <v>363</v>
      </c>
      <c r="G2808" t="s">
        <v>8218</v>
      </c>
      <c r="H2808" t="s">
        <v>8224</v>
      </c>
      <c r="I2808" t="s">
        <v>8246</v>
      </c>
      <c r="J2808">
        <v>1438772400</v>
      </c>
      <c r="K2808">
        <v>1435645490</v>
      </c>
      <c r="L2808" t="b">
        <v>0</v>
      </c>
      <c r="M2808">
        <v>76</v>
      </c>
      <c r="N2808" t="b">
        <v>1</v>
      </c>
      <c r="O2808" t="s">
        <v>8269</v>
      </c>
      <c r="P2808">
        <f t="shared" si="130"/>
        <v>2015</v>
      </c>
      <c r="Q2808" s="11">
        <f t="shared" si="131"/>
        <v>42185.267245370371</v>
      </c>
    </row>
    <row r="2809" spans="1:17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s="8">
        <f t="shared" si="129"/>
        <v>1300</v>
      </c>
      <c r="G2809" t="s">
        <v>8218</v>
      </c>
      <c r="H2809" t="s">
        <v>8223</v>
      </c>
      <c r="I2809" t="s">
        <v>8245</v>
      </c>
      <c r="J2809">
        <v>1435611438</v>
      </c>
      <c r="K2809">
        <v>1433019438</v>
      </c>
      <c r="L2809" t="b">
        <v>0</v>
      </c>
      <c r="M2809">
        <v>93</v>
      </c>
      <c r="N2809" t="b">
        <v>1</v>
      </c>
      <c r="O2809" t="s">
        <v>8269</v>
      </c>
      <c r="P2809">
        <f t="shared" si="130"/>
        <v>2015</v>
      </c>
      <c r="Q2809" s="11">
        <f t="shared" si="131"/>
        <v>42154.873124999998</v>
      </c>
    </row>
    <row r="2810" spans="1:17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s="8">
        <f t="shared" si="129"/>
        <v>11</v>
      </c>
      <c r="G2810" t="s">
        <v>8218</v>
      </c>
      <c r="H2810" t="s">
        <v>8223</v>
      </c>
      <c r="I2810" t="s">
        <v>8245</v>
      </c>
      <c r="J2810">
        <v>1440274735</v>
      </c>
      <c r="K2810">
        <v>1437682735</v>
      </c>
      <c r="L2810" t="b">
        <v>0</v>
      </c>
      <c r="M2810">
        <v>69</v>
      </c>
      <c r="N2810" t="b">
        <v>1</v>
      </c>
      <c r="O2810" t="s">
        <v>8269</v>
      </c>
      <c r="P2810">
        <f t="shared" si="130"/>
        <v>2015</v>
      </c>
      <c r="Q2810" s="11">
        <f t="shared" si="131"/>
        <v>42208.84646990741</v>
      </c>
    </row>
    <row r="2811" spans="1:17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s="8">
        <f t="shared" si="129"/>
        <v>60</v>
      </c>
      <c r="G2811" t="s">
        <v>8218</v>
      </c>
      <c r="H2811" t="s">
        <v>8223</v>
      </c>
      <c r="I2811" t="s">
        <v>8245</v>
      </c>
      <c r="J2811">
        <v>1459348740</v>
      </c>
      <c r="K2811">
        <v>1458647725</v>
      </c>
      <c r="L2811" t="b">
        <v>0</v>
      </c>
      <c r="M2811">
        <v>21</v>
      </c>
      <c r="N2811" t="b">
        <v>1</v>
      </c>
      <c r="O2811" t="s">
        <v>8269</v>
      </c>
      <c r="P2811">
        <f t="shared" si="130"/>
        <v>2016</v>
      </c>
      <c r="Q2811" s="11">
        <f t="shared" si="131"/>
        <v>42451.496817129635</v>
      </c>
    </row>
    <row r="2812" spans="1:17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s="8">
        <f t="shared" si="129"/>
        <v>205</v>
      </c>
      <c r="G2812" t="s">
        <v>8218</v>
      </c>
      <c r="H2812" t="s">
        <v>8223</v>
      </c>
      <c r="I2812" t="s">
        <v>8245</v>
      </c>
      <c r="J2812">
        <v>1401595140</v>
      </c>
      <c r="K2812">
        <v>1398828064</v>
      </c>
      <c r="L2812" t="b">
        <v>0</v>
      </c>
      <c r="M2812">
        <v>57</v>
      </c>
      <c r="N2812" t="b">
        <v>1</v>
      </c>
      <c r="O2812" t="s">
        <v>8269</v>
      </c>
      <c r="P2812">
        <f t="shared" si="130"/>
        <v>2014</v>
      </c>
      <c r="Q2812" s="11">
        <f t="shared" si="131"/>
        <v>41759.13962962963</v>
      </c>
    </row>
    <row r="2813" spans="1:17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s="8">
        <f t="shared" si="129"/>
        <v>27</v>
      </c>
      <c r="G2813" t="s">
        <v>8218</v>
      </c>
      <c r="H2813" t="s">
        <v>8224</v>
      </c>
      <c r="I2813" t="s">
        <v>8246</v>
      </c>
      <c r="J2813">
        <v>1424692503</v>
      </c>
      <c r="K2813">
        <v>1422100503</v>
      </c>
      <c r="L2813" t="b">
        <v>0</v>
      </c>
      <c r="M2813">
        <v>108</v>
      </c>
      <c r="N2813" t="b">
        <v>1</v>
      </c>
      <c r="O2813" t="s">
        <v>8269</v>
      </c>
      <c r="P2813">
        <f t="shared" si="130"/>
        <v>2015</v>
      </c>
      <c r="Q2813" s="11">
        <f t="shared" si="131"/>
        <v>42028.496562500004</v>
      </c>
    </row>
    <row r="2814" spans="1:17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s="8">
        <f t="shared" si="129"/>
        <v>665</v>
      </c>
      <c r="G2814" t="s">
        <v>8218</v>
      </c>
      <c r="H2814" t="s">
        <v>8228</v>
      </c>
      <c r="I2814" t="s">
        <v>8250</v>
      </c>
      <c r="J2814">
        <v>1428292800</v>
      </c>
      <c r="K2814">
        <v>1424368298</v>
      </c>
      <c r="L2814" t="b">
        <v>0</v>
      </c>
      <c r="M2814">
        <v>83</v>
      </c>
      <c r="N2814" t="b">
        <v>1</v>
      </c>
      <c r="O2814" t="s">
        <v>8269</v>
      </c>
      <c r="P2814">
        <f t="shared" si="130"/>
        <v>2015</v>
      </c>
      <c r="Q2814" s="11">
        <f t="shared" si="131"/>
        <v>42054.74418981481</v>
      </c>
    </row>
    <row r="2815" spans="1:17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s="8">
        <f t="shared" si="129"/>
        <v>772.11999999999989</v>
      </c>
      <c r="G2815" t="s">
        <v>8218</v>
      </c>
      <c r="H2815" t="s">
        <v>8223</v>
      </c>
      <c r="I2815" t="s">
        <v>8245</v>
      </c>
      <c r="J2815">
        <v>1481737761</v>
      </c>
      <c r="K2815">
        <v>1479577761</v>
      </c>
      <c r="L2815" t="b">
        <v>0</v>
      </c>
      <c r="M2815">
        <v>96</v>
      </c>
      <c r="N2815" t="b">
        <v>1</v>
      </c>
      <c r="O2815" t="s">
        <v>8269</v>
      </c>
      <c r="P2815">
        <f t="shared" si="130"/>
        <v>2016</v>
      </c>
      <c r="Q2815" s="11">
        <f t="shared" si="131"/>
        <v>42693.742604166662</v>
      </c>
    </row>
    <row r="2816" spans="1:17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s="8">
        <f t="shared" si="129"/>
        <v>116</v>
      </c>
      <c r="G2816" t="s">
        <v>8218</v>
      </c>
      <c r="H2816" t="s">
        <v>8224</v>
      </c>
      <c r="I2816" t="s">
        <v>8246</v>
      </c>
      <c r="J2816">
        <v>1431164115</v>
      </c>
      <c r="K2816">
        <v>1428572115</v>
      </c>
      <c r="L2816" t="b">
        <v>0</v>
      </c>
      <c r="M2816">
        <v>64</v>
      </c>
      <c r="N2816" t="b">
        <v>1</v>
      </c>
      <c r="O2816" t="s">
        <v>8269</v>
      </c>
      <c r="P2816">
        <f t="shared" si="130"/>
        <v>2015</v>
      </c>
      <c r="Q2816" s="11">
        <f t="shared" si="131"/>
        <v>42103.399479166663</v>
      </c>
    </row>
    <row r="2817" spans="1:17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s="8">
        <f t="shared" si="129"/>
        <v>355</v>
      </c>
      <c r="G2817" t="s">
        <v>8218</v>
      </c>
      <c r="H2817" t="s">
        <v>8228</v>
      </c>
      <c r="I2817" t="s">
        <v>8250</v>
      </c>
      <c r="J2817">
        <v>1470595109</v>
      </c>
      <c r="K2817">
        <v>1468003109</v>
      </c>
      <c r="L2817" t="b">
        <v>0</v>
      </c>
      <c r="M2817">
        <v>14</v>
      </c>
      <c r="N2817" t="b">
        <v>1</v>
      </c>
      <c r="O2817" t="s">
        <v>8269</v>
      </c>
      <c r="P2817">
        <f t="shared" si="130"/>
        <v>2016</v>
      </c>
      <c r="Q2817" s="11">
        <f t="shared" si="131"/>
        <v>42559.776724537034</v>
      </c>
    </row>
    <row r="2818" spans="1:17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s="8">
        <f t="shared" si="129"/>
        <v>1247</v>
      </c>
      <c r="G2818" t="s">
        <v>8218</v>
      </c>
      <c r="H2818" t="s">
        <v>8224</v>
      </c>
      <c r="I2818" t="s">
        <v>8246</v>
      </c>
      <c r="J2818">
        <v>1438531200</v>
      </c>
      <c r="K2818">
        <v>1435921992</v>
      </c>
      <c r="L2818" t="b">
        <v>0</v>
      </c>
      <c r="M2818">
        <v>169</v>
      </c>
      <c r="N2818" t="b">
        <v>1</v>
      </c>
      <c r="O2818" t="s">
        <v>8269</v>
      </c>
      <c r="P2818">
        <f t="shared" si="130"/>
        <v>2015</v>
      </c>
      <c r="Q2818" s="11">
        <f t="shared" si="131"/>
        <v>42188.467499999999</v>
      </c>
    </row>
    <row r="2819" spans="1:17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s="8">
        <f t="shared" ref="F2819:F2882" si="132">E2819-D2819</f>
        <v>180</v>
      </c>
      <c r="G2819" t="s">
        <v>8218</v>
      </c>
      <c r="H2819" t="s">
        <v>8224</v>
      </c>
      <c r="I2819" t="s">
        <v>8246</v>
      </c>
      <c r="J2819">
        <v>1425136462</v>
      </c>
      <c r="K2819">
        <v>1421680462</v>
      </c>
      <c r="L2819" t="b">
        <v>0</v>
      </c>
      <c r="M2819">
        <v>33</v>
      </c>
      <c r="N2819" t="b">
        <v>1</v>
      </c>
      <c r="O2819" t="s">
        <v>8269</v>
      </c>
      <c r="P2819">
        <f t="shared" ref="P2819:P2882" si="133">YEAR(Q2819)</f>
        <v>2015</v>
      </c>
      <c r="Q2819" s="11">
        <f t="shared" ref="Q2819:Q2882" si="134">(((K2819/60)/60)/24)+DATE(1970,1,1)</f>
        <v>42023.634976851856</v>
      </c>
    </row>
    <row r="2820" spans="1:17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s="8">
        <f t="shared" si="132"/>
        <v>603</v>
      </c>
      <c r="G2820" t="s">
        <v>8218</v>
      </c>
      <c r="H2820" t="s">
        <v>8223</v>
      </c>
      <c r="I2820" t="s">
        <v>8245</v>
      </c>
      <c r="J2820">
        <v>1443018086</v>
      </c>
      <c r="K2820">
        <v>1441290086</v>
      </c>
      <c r="L2820" t="b">
        <v>0</v>
      </c>
      <c r="M2820">
        <v>102</v>
      </c>
      <c r="N2820" t="b">
        <v>1</v>
      </c>
      <c r="O2820" t="s">
        <v>8269</v>
      </c>
      <c r="P2820">
        <f t="shared" si="133"/>
        <v>2015</v>
      </c>
      <c r="Q2820" s="11">
        <f t="shared" si="134"/>
        <v>42250.598217592589</v>
      </c>
    </row>
    <row r="2821" spans="1:17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s="8">
        <f t="shared" si="132"/>
        <v>240</v>
      </c>
      <c r="G2821" t="s">
        <v>8218</v>
      </c>
      <c r="H2821" t="s">
        <v>8224</v>
      </c>
      <c r="I2821" t="s">
        <v>8246</v>
      </c>
      <c r="J2821">
        <v>1434285409</v>
      </c>
      <c r="K2821">
        <v>1431693409</v>
      </c>
      <c r="L2821" t="b">
        <v>0</v>
      </c>
      <c r="M2821">
        <v>104</v>
      </c>
      <c r="N2821" t="b">
        <v>1</v>
      </c>
      <c r="O2821" t="s">
        <v>8269</v>
      </c>
      <c r="P2821">
        <f t="shared" si="133"/>
        <v>2015</v>
      </c>
      <c r="Q2821" s="11">
        <f t="shared" si="134"/>
        <v>42139.525567129633</v>
      </c>
    </row>
    <row r="2822" spans="1:17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s="8">
        <f t="shared" si="132"/>
        <v>72</v>
      </c>
      <c r="G2822" t="s">
        <v>8218</v>
      </c>
      <c r="H2822" t="s">
        <v>8224</v>
      </c>
      <c r="I2822" t="s">
        <v>8246</v>
      </c>
      <c r="J2822">
        <v>1456444800</v>
      </c>
      <c r="K2822">
        <v>1454337589</v>
      </c>
      <c r="L2822" t="b">
        <v>0</v>
      </c>
      <c r="M2822">
        <v>20</v>
      </c>
      <c r="N2822" t="b">
        <v>1</v>
      </c>
      <c r="O2822" t="s">
        <v>8269</v>
      </c>
      <c r="P2822">
        <f t="shared" si="133"/>
        <v>2016</v>
      </c>
      <c r="Q2822" s="11">
        <f t="shared" si="134"/>
        <v>42401.610983796301</v>
      </c>
    </row>
    <row r="2823" spans="1:17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s="8">
        <f t="shared" si="132"/>
        <v>0</v>
      </c>
      <c r="G2823" t="s">
        <v>8218</v>
      </c>
      <c r="H2823" t="s">
        <v>8224</v>
      </c>
      <c r="I2823" t="s">
        <v>8246</v>
      </c>
      <c r="J2823">
        <v>1411510135</v>
      </c>
      <c r="K2823">
        <v>1408918135</v>
      </c>
      <c r="L2823" t="b">
        <v>0</v>
      </c>
      <c r="M2823">
        <v>35</v>
      </c>
      <c r="N2823" t="b">
        <v>1</v>
      </c>
      <c r="O2823" t="s">
        <v>8269</v>
      </c>
      <c r="P2823">
        <f t="shared" si="133"/>
        <v>2014</v>
      </c>
      <c r="Q2823" s="11">
        <f t="shared" si="134"/>
        <v>41875.922858796301</v>
      </c>
    </row>
    <row r="2824" spans="1:17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s="8">
        <f t="shared" si="132"/>
        <v>0</v>
      </c>
      <c r="G2824" t="s">
        <v>8218</v>
      </c>
      <c r="H2824" t="s">
        <v>8223</v>
      </c>
      <c r="I2824" t="s">
        <v>8245</v>
      </c>
      <c r="J2824">
        <v>1427469892</v>
      </c>
      <c r="K2824">
        <v>1424881492</v>
      </c>
      <c r="L2824" t="b">
        <v>0</v>
      </c>
      <c r="M2824">
        <v>94</v>
      </c>
      <c r="N2824" t="b">
        <v>1</v>
      </c>
      <c r="O2824" t="s">
        <v>8269</v>
      </c>
      <c r="P2824">
        <f t="shared" si="133"/>
        <v>2015</v>
      </c>
      <c r="Q2824" s="11">
        <f t="shared" si="134"/>
        <v>42060.683935185181</v>
      </c>
    </row>
    <row r="2825" spans="1:17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s="8">
        <f t="shared" si="132"/>
        <v>24</v>
      </c>
      <c r="G2825" t="s">
        <v>8218</v>
      </c>
      <c r="H2825" t="s">
        <v>8224</v>
      </c>
      <c r="I2825" t="s">
        <v>8246</v>
      </c>
      <c r="J2825">
        <v>1427842740</v>
      </c>
      <c r="K2825">
        <v>1425428206</v>
      </c>
      <c r="L2825" t="b">
        <v>0</v>
      </c>
      <c r="M2825">
        <v>14</v>
      </c>
      <c r="N2825" t="b">
        <v>1</v>
      </c>
      <c r="O2825" t="s">
        <v>8269</v>
      </c>
      <c r="P2825">
        <f t="shared" si="133"/>
        <v>2015</v>
      </c>
      <c r="Q2825" s="11">
        <f t="shared" si="134"/>
        <v>42067.011643518519</v>
      </c>
    </row>
    <row r="2826" spans="1:17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s="8">
        <f t="shared" si="132"/>
        <v>110</v>
      </c>
      <c r="G2826" t="s">
        <v>8218</v>
      </c>
      <c r="H2826" t="s">
        <v>8223</v>
      </c>
      <c r="I2826" t="s">
        <v>8245</v>
      </c>
      <c r="J2826">
        <v>1434159780</v>
      </c>
      <c r="K2826">
        <v>1431412196</v>
      </c>
      <c r="L2826" t="b">
        <v>0</v>
      </c>
      <c r="M2826">
        <v>15</v>
      </c>
      <c r="N2826" t="b">
        <v>1</v>
      </c>
      <c r="O2826" t="s">
        <v>8269</v>
      </c>
      <c r="P2826">
        <f t="shared" si="133"/>
        <v>2015</v>
      </c>
      <c r="Q2826" s="11">
        <f t="shared" si="134"/>
        <v>42136.270787037036</v>
      </c>
    </row>
    <row r="2827" spans="1:17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s="8">
        <f t="shared" si="132"/>
        <v>100</v>
      </c>
      <c r="G2827" t="s">
        <v>8218</v>
      </c>
      <c r="H2827" t="s">
        <v>8224</v>
      </c>
      <c r="I2827" t="s">
        <v>8246</v>
      </c>
      <c r="J2827">
        <v>1449255686</v>
      </c>
      <c r="K2827">
        <v>1446663686</v>
      </c>
      <c r="L2827" t="b">
        <v>0</v>
      </c>
      <c r="M2827">
        <v>51</v>
      </c>
      <c r="N2827" t="b">
        <v>1</v>
      </c>
      <c r="O2827" t="s">
        <v>8269</v>
      </c>
      <c r="P2827">
        <f t="shared" si="133"/>
        <v>2015</v>
      </c>
      <c r="Q2827" s="11">
        <f t="shared" si="134"/>
        <v>42312.792662037042</v>
      </c>
    </row>
    <row r="2828" spans="1:17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s="8">
        <f t="shared" si="132"/>
        <v>155</v>
      </c>
      <c r="G2828" t="s">
        <v>8218</v>
      </c>
      <c r="H2828" t="s">
        <v>8223</v>
      </c>
      <c r="I2828" t="s">
        <v>8245</v>
      </c>
      <c r="J2828">
        <v>1436511600</v>
      </c>
      <c r="K2828">
        <v>1434415812</v>
      </c>
      <c r="L2828" t="b">
        <v>0</v>
      </c>
      <c r="M2828">
        <v>19</v>
      </c>
      <c r="N2828" t="b">
        <v>1</v>
      </c>
      <c r="O2828" t="s">
        <v>8269</v>
      </c>
      <c r="P2828">
        <f t="shared" si="133"/>
        <v>2015</v>
      </c>
      <c r="Q2828" s="11">
        <f t="shared" si="134"/>
        <v>42171.034861111111</v>
      </c>
    </row>
    <row r="2829" spans="1:17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s="8">
        <f t="shared" si="132"/>
        <v>405</v>
      </c>
      <c r="G2829" t="s">
        <v>8218</v>
      </c>
      <c r="H2829" t="s">
        <v>8223</v>
      </c>
      <c r="I2829" t="s">
        <v>8245</v>
      </c>
      <c r="J2829">
        <v>1464971400</v>
      </c>
      <c r="K2829">
        <v>1462379066</v>
      </c>
      <c r="L2829" t="b">
        <v>0</v>
      </c>
      <c r="M2829">
        <v>23</v>
      </c>
      <c r="N2829" t="b">
        <v>1</v>
      </c>
      <c r="O2829" t="s">
        <v>8269</v>
      </c>
      <c r="P2829">
        <f t="shared" si="133"/>
        <v>2016</v>
      </c>
      <c r="Q2829" s="11">
        <f t="shared" si="134"/>
        <v>42494.683634259258</v>
      </c>
    </row>
    <row r="2830" spans="1:17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s="8">
        <f t="shared" si="132"/>
        <v>36</v>
      </c>
      <c r="G2830" t="s">
        <v>8218</v>
      </c>
      <c r="H2830" t="s">
        <v>8224</v>
      </c>
      <c r="I2830" t="s">
        <v>8246</v>
      </c>
      <c r="J2830">
        <v>1443826800</v>
      </c>
      <c r="K2830">
        <v>1441606869</v>
      </c>
      <c r="L2830" t="b">
        <v>0</v>
      </c>
      <c r="M2830">
        <v>97</v>
      </c>
      <c r="N2830" t="b">
        <v>1</v>
      </c>
      <c r="O2830" t="s">
        <v>8269</v>
      </c>
      <c r="P2830">
        <f t="shared" si="133"/>
        <v>2015</v>
      </c>
      <c r="Q2830" s="11">
        <f t="shared" si="134"/>
        <v>42254.264687499999</v>
      </c>
    </row>
    <row r="2831" spans="1:17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s="8">
        <f t="shared" si="132"/>
        <v>163</v>
      </c>
      <c r="G2831" t="s">
        <v>8218</v>
      </c>
      <c r="H2831" t="s">
        <v>8224</v>
      </c>
      <c r="I2831" t="s">
        <v>8246</v>
      </c>
      <c r="J2831">
        <v>1464863118</v>
      </c>
      <c r="K2831">
        <v>1462443918</v>
      </c>
      <c r="L2831" t="b">
        <v>0</v>
      </c>
      <c r="M2831">
        <v>76</v>
      </c>
      <c r="N2831" t="b">
        <v>1</v>
      </c>
      <c r="O2831" t="s">
        <v>8269</v>
      </c>
      <c r="P2831">
        <f t="shared" si="133"/>
        <v>2016</v>
      </c>
      <c r="Q2831" s="11">
        <f t="shared" si="134"/>
        <v>42495.434236111112</v>
      </c>
    </row>
    <row r="2832" spans="1:17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s="8">
        <f t="shared" si="132"/>
        <v>0</v>
      </c>
      <c r="G2832" t="s">
        <v>8218</v>
      </c>
      <c r="H2832" t="s">
        <v>8223</v>
      </c>
      <c r="I2832" t="s">
        <v>8245</v>
      </c>
      <c r="J2832">
        <v>1399867140</v>
      </c>
      <c r="K2832">
        <v>1398802148</v>
      </c>
      <c r="L2832" t="b">
        <v>0</v>
      </c>
      <c r="M2832">
        <v>11</v>
      </c>
      <c r="N2832" t="b">
        <v>1</v>
      </c>
      <c r="O2832" t="s">
        <v>8269</v>
      </c>
      <c r="P2832">
        <f t="shared" si="133"/>
        <v>2014</v>
      </c>
      <c r="Q2832" s="11">
        <f t="shared" si="134"/>
        <v>41758.839675925927</v>
      </c>
    </row>
    <row r="2833" spans="1:17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s="8">
        <f t="shared" si="132"/>
        <v>320</v>
      </c>
      <c r="G2833" t="s">
        <v>8218</v>
      </c>
      <c r="H2833" t="s">
        <v>8223</v>
      </c>
      <c r="I2833" t="s">
        <v>8245</v>
      </c>
      <c r="J2833">
        <v>1437076070</v>
      </c>
      <c r="K2833">
        <v>1434484070</v>
      </c>
      <c r="L2833" t="b">
        <v>0</v>
      </c>
      <c r="M2833">
        <v>52</v>
      </c>
      <c r="N2833" t="b">
        <v>1</v>
      </c>
      <c r="O2833" t="s">
        <v>8269</v>
      </c>
      <c r="P2833">
        <f t="shared" si="133"/>
        <v>2015</v>
      </c>
      <c r="Q2833" s="11">
        <f t="shared" si="134"/>
        <v>42171.824884259258</v>
      </c>
    </row>
    <row r="2834" spans="1:17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s="8">
        <f t="shared" si="132"/>
        <v>367.98999999999978</v>
      </c>
      <c r="G2834" t="s">
        <v>8218</v>
      </c>
      <c r="H2834" t="s">
        <v>8224</v>
      </c>
      <c r="I2834" t="s">
        <v>8246</v>
      </c>
      <c r="J2834">
        <v>1416780000</v>
      </c>
      <c r="K2834">
        <v>1414342894</v>
      </c>
      <c r="L2834" t="b">
        <v>0</v>
      </c>
      <c r="M2834">
        <v>95</v>
      </c>
      <c r="N2834" t="b">
        <v>1</v>
      </c>
      <c r="O2834" t="s">
        <v>8269</v>
      </c>
      <c r="P2834">
        <f t="shared" si="133"/>
        <v>2014</v>
      </c>
      <c r="Q2834" s="11">
        <f t="shared" si="134"/>
        <v>41938.709421296298</v>
      </c>
    </row>
    <row r="2835" spans="1:17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s="8">
        <f t="shared" si="132"/>
        <v>223</v>
      </c>
      <c r="G2835" t="s">
        <v>8218</v>
      </c>
      <c r="H2835" t="s">
        <v>8223</v>
      </c>
      <c r="I2835" t="s">
        <v>8245</v>
      </c>
      <c r="J2835">
        <v>1444528800</v>
      </c>
      <c r="K2835">
        <v>1442804633</v>
      </c>
      <c r="L2835" t="b">
        <v>0</v>
      </c>
      <c r="M2835">
        <v>35</v>
      </c>
      <c r="N2835" t="b">
        <v>1</v>
      </c>
      <c r="O2835" t="s">
        <v>8269</v>
      </c>
      <c r="P2835">
        <f t="shared" si="133"/>
        <v>2015</v>
      </c>
      <c r="Q2835" s="11">
        <f t="shared" si="134"/>
        <v>42268.127696759257</v>
      </c>
    </row>
    <row r="2836" spans="1:17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s="8">
        <f t="shared" si="132"/>
        <v>560</v>
      </c>
      <c r="G2836" t="s">
        <v>8218</v>
      </c>
      <c r="H2836" t="s">
        <v>8224</v>
      </c>
      <c r="I2836" t="s">
        <v>8246</v>
      </c>
      <c r="J2836">
        <v>1422658930</v>
      </c>
      <c r="K2836">
        <v>1421362930</v>
      </c>
      <c r="L2836" t="b">
        <v>0</v>
      </c>
      <c r="M2836">
        <v>21</v>
      </c>
      <c r="N2836" t="b">
        <v>1</v>
      </c>
      <c r="O2836" t="s">
        <v>8269</v>
      </c>
      <c r="P2836">
        <f t="shared" si="133"/>
        <v>2015</v>
      </c>
      <c r="Q2836" s="11">
        <f t="shared" si="134"/>
        <v>42019.959837962961</v>
      </c>
    </row>
    <row r="2837" spans="1:17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s="8">
        <f t="shared" si="132"/>
        <v>870.99</v>
      </c>
      <c r="G2837" t="s">
        <v>8218</v>
      </c>
      <c r="H2837" t="s">
        <v>8224</v>
      </c>
      <c r="I2837" t="s">
        <v>8246</v>
      </c>
      <c r="J2837">
        <v>1449273600</v>
      </c>
      <c r="K2837">
        <v>1446742417</v>
      </c>
      <c r="L2837" t="b">
        <v>0</v>
      </c>
      <c r="M2837">
        <v>93</v>
      </c>
      <c r="N2837" t="b">
        <v>1</v>
      </c>
      <c r="O2837" t="s">
        <v>8269</v>
      </c>
      <c r="P2837">
        <f t="shared" si="133"/>
        <v>2015</v>
      </c>
      <c r="Q2837" s="11">
        <f t="shared" si="134"/>
        <v>42313.703900462962</v>
      </c>
    </row>
    <row r="2838" spans="1:17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s="8">
        <f t="shared" si="132"/>
        <v>35</v>
      </c>
      <c r="G2838" t="s">
        <v>8218</v>
      </c>
      <c r="H2838" t="s">
        <v>8223</v>
      </c>
      <c r="I2838" t="s">
        <v>8245</v>
      </c>
      <c r="J2838">
        <v>1487393940</v>
      </c>
      <c r="K2838">
        <v>1484115418</v>
      </c>
      <c r="L2838" t="b">
        <v>0</v>
      </c>
      <c r="M2838">
        <v>11</v>
      </c>
      <c r="N2838" t="b">
        <v>1</v>
      </c>
      <c r="O2838" t="s">
        <v>8269</v>
      </c>
      <c r="P2838">
        <f t="shared" si="133"/>
        <v>2017</v>
      </c>
      <c r="Q2838" s="11">
        <f t="shared" si="134"/>
        <v>42746.261782407411</v>
      </c>
    </row>
    <row r="2839" spans="1:17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s="8">
        <f t="shared" si="132"/>
        <v>0</v>
      </c>
      <c r="G2839" t="s">
        <v>8218</v>
      </c>
      <c r="H2839" t="s">
        <v>8228</v>
      </c>
      <c r="I2839" t="s">
        <v>8250</v>
      </c>
      <c r="J2839">
        <v>1449701284</v>
      </c>
      <c r="K2839">
        <v>1446241684</v>
      </c>
      <c r="L2839" t="b">
        <v>0</v>
      </c>
      <c r="M2839">
        <v>21</v>
      </c>
      <c r="N2839" t="b">
        <v>1</v>
      </c>
      <c r="O2839" t="s">
        <v>8269</v>
      </c>
      <c r="P2839">
        <f t="shared" si="133"/>
        <v>2015</v>
      </c>
      <c r="Q2839" s="11">
        <f t="shared" si="134"/>
        <v>42307.908379629633</v>
      </c>
    </row>
    <row r="2840" spans="1:17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s="8">
        <f t="shared" si="132"/>
        <v>405</v>
      </c>
      <c r="G2840" t="s">
        <v>8218</v>
      </c>
      <c r="H2840" t="s">
        <v>8223</v>
      </c>
      <c r="I2840" t="s">
        <v>8245</v>
      </c>
      <c r="J2840">
        <v>1407967200</v>
      </c>
      <c r="K2840">
        <v>1406039696</v>
      </c>
      <c r="L2840" t="b">
        <v>0</v>
      </c>
      <c r="M2840">
        <v>54</v>
      </c>
      <c r="N2840" t="b">
        <v>1</v>
      </c>
      <c r="O2840" t="s">
        <v>8269</v>
      </c>
      <c r="P2840">
        <f t="shared" si="133"/>
        <v>2014</v>
      </c>
      <c r="Q2840" s="11">
        <f t="shared" si="134"/>
        <v>41842.607592592591</v>
      </c>
    </row>
    <row r="2841" spans="1:17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s="8">
        <f t="shared" si="132"/>
        <v>400</v>
      </c>
      <c r="G2841" t="s">
        <v>8218</v>
      </c>
      <c r="H2841" t="s">
        <v>8223</v>
      </c>
      <c r="I2841" t="s">
        <v>8245</v>
      </c>
      <c r="J2841">
        <v>1408942740</v>
      </c>
      <c r="K2841">
        <v>1406958354</v>
      </c>
      <c r="L2841" t="b">
        <v>0</v>
      </c>
      <c r="M2841">
        <v>31</v>
      </c>
      <c r="N2841" t="b">
        <v>1</v>
      </c>
      <c r="O2841" t="s">
        <v>8269</v>
      </c>
      <c r="P2841">
        <f t="shared" si="133"/>
        <v>2014</v>
      </c>
      <c r="Q2841" s="11">
        <f t="shared" si="134"/>
        <v>41853.240208333329</v>
      </c>
    </row>
    <row r="2842" spans="1:17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s="8">
        <f t="shared" si="132"/>
        <v>100</v>
      </c>
      <c r="G2842" t="s">
        <v>8218</v>
      </c>
      <c r="H2842" t="s">
        <v>8224</v>
      </c>
      <c r="I2842" t="s">
        <v>8246</v>
      </c>
      <c r="J2842">
        <v>1426698000</v>
      </c>
      <c r="K2842">
        <v>1424825479</v>
      </c>
      <c r="L2842" t="b">
        <v>0</v>
      </c>
      <c r="M2842">
        <v>132</v>
      </c>
      <c r="N2842" t="b">
        <v>1</v>
      </c>
      <c r="O2842" t="s">
        <v>8269</v>
      </c>
      <c r="P2842">
        <f t="shared" si="133"/>
        <v>2015</v>
      </c>
      <c r="Q2842" s="11">
        <f t="shared" si="134"/>
        <v>42060.035636574074</v>
      </c>
    </row>
    <row r="2843" spans="1:17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s="8">
        <f t="shared" si="132"/>
        <v>-990</v>
      </c>
      <c r="G2843" t="s">
        <v>8220</v>
      </c>
      <c r="H2843" t="s">
        <v>8224</v>
      </c>
      <c r="I2843" t="s">
        <v>8246</v>
      </c>
      <c r="J2843">
        <v>1450032297</v>
      </c>
      <c r="K2843">
        <v>1444844697</v>
      </c>
      <c r="L2843" t="b">
        <v>0</v>
      </c>
      <c r="M2843">
        <v>1</v>
      </c>
      <c r="N2843" t="b">
        <v>0</v>
      </c>
      <c r="O2843" t="s">
        <v>8269</v>
      </c>
      <c r="P2843">
        <f t="shared" si="133"/>
        <v>2015</v>
      </c>
      <c r="Q2843" s="11">
        <f t="shared" si="134"/>
        <v>42291.739548611105</v>
      </c>
    </row>
    <row r="2844" spans="1:17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s="8">
        <f t="shared" si="132"/>
        <v>-1500</v>
      </c>
      <c r="G2844" t="s">
        <v>8220</v>
      </c>
      <c r="H2844" t="s">
        <v>8224</v>
      </c>
      <c r="I2844" t="s">
        <v>8246</v>
      </c>
      <c r="J2844">
        <v>1403348400</v>
      </c>
      <c r="K2844">
        <v>1401058295</v>
      </c>
      <c r="L2844" t="b">
        <v>0</v>
      </c>
      <c r="M2844">
        <v>0</v>
      </c>
      <c r="N2844" t="b">
        <v>0</v>
      </c>
      <c r="O2844" t="s">
        <v>8269</v>
      </c>
      <c r="P2844">
        <f t="shared" si="133"/>
        <v>2014</v>
      </c>
      <c r="Q2844" s="11">
        <f t="shared" si="134"/>
        <v>41784.952488425923</v>
      </c>
    </row>
    <row r="2845" spans="1:17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s="8">
        <f t="shared" si="132"/>
        <v>-1200</v>
      </c>
      <c r="G2845" t="s">
        <v>8220</v>
      </c>
      <c r="H2845" t="s">
        <v>8223</v>
      </c>
      <c r="I2845" t="s">
        <v>8245</v>
      </c>
      <c r="J2845">
        <v>1465790400</v>
      </c>
      <c r="K2845">
        <v>1462210950</v>
      </c>
      <c r="L2845" t="b">
        <v>0</v>
      </c>
      <c r="M2845">
        <v>0</v>
      </c>
      <c r="N2845" t="b">
        <v>0</v>
      </c>
      <c r="O2845" t="s">
        <v>8269</v>
      </c>
      <c r="P2845">
        <f t="shared" si="133"/>
        <v>2016</v>
      </c>
      <c r="Q2845" s="11">
        <f t="shared" si="134"/>
        <v>42492.737847222219</v>
      </c>
    </row>
    <row r="2846" spans="1:17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s="8">
        <f t="shared" si="132"/>
        <v>-520</v>
      </c>
      <c r="G2846" t="s">
        <v>8220</v>
      </c>
      <c r="H2846" t="s">
        <v>8238</v>
      </c>
      <c r="I2846" t="s">
        <v>8248</v>
      </c>
      <c r="J2846">
        <v>1483535180</v>
      </c>
      <c r="K2846">
        <v>1480943180</v>
      </c>
      <c r="L2846" t="b">
        <v>0</v>
      </c>
      <c r="M2846">
        <v>1</v>
      </c>
      <c r="N2846" t="b">
        <v>0</v>
      </c>
      <c r="O2846" t="s">
        <v>8269</v>
      </c>
      <c r="P2846">
        <f t="shared" si="133"/>
        <v>2016</v>
      </c>
      <c r="Q2846" s="11">
        <f t="shared" si="134"/>
        <v>42709.546064814815</v>
      </c>
    </row>
    <row r="2847" spans="1:17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s="8">
        <f t="shared" si="132"/>
        <v>-5134</v>
      </c>
      <c r="G2847" t="s">
        <v>8220</v>
      </c>
      <c r="H2847" t="s">
        <v>8223</v>
      </c>
      <c r="I2847" t="s">
        <v>8245</v>
      </c>
      <c r="J2847">
        <v>1433723033</v>
      </c>
      <c r="K2847">
        <v>1428539033</v>
      </c>
      <c r="L2847" t="b">
        <v>0</v>
      </c>
      <c r="M2847">
        <v>39</v>
      </c>
      <c r="N2847" t="b">
        <v>0</v>
      </c>
      <c r="O2847" t="s">
        <v>8269</v>
      </c>
      <c r="P2847">
        <f t="shared" si="133"/>
        <v>2015</v>
      </c>
      <c r="Q2847" s="11">
        <f t="shared" si="134"/>
        <v>42103.016585648147</v>
      </c>
    </row>
    <row r="2848" spans="1:17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s="8">
        <f t="shared" si="132"/>
        <v>-8000</v>
      </c>
      <c r="G2848" t="s">
        <v>8220</v>
      </c>
      <c r="H2848" t="s">
        <v>8223</v>
      </c>
      <c r="I2848" t="s">
        <v>8245</v>
      </c>
      <c r="J2848">
        <v>1432917394</v>
      </c>
      <c r="K2848">
        <v>1429029394</v>
      </c>
      <c r="L2848" t="b">
        <v>0</v>
      </c>
      <c r="M2848">
        <v>0</v>
      </c>
      <c r="N2848" t="b">
        <v>0</v>
      </c>
      <c r="O2848" t="s">
        <v>8269</v>
      </c>
      <c r="P2848">
        <f t="shared" si="133"/>
        <v>2015</v>
      </c>
      <c r="Q2848" s="11">
        <f t="shared" si="134"/>
        <v>42108.692060185189</v>
      </c>
    </row>
    <row r="2849" spans="1:17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s="8">
        <f t="shared" si="132"/>
        <v>-2000</v>
      </c>
      <c r="G2849" t="s">
        <v>8220</v>
      </c>
      <c r="H2849" t="s">
        <v>8223</v>
      </c>
      <c r="I2849" t="s">
        <v>8245</v>
      </c>
      <c r="J2849">
        <v>1464031265</v>
      </c>
      <c r="K2849">
        <v>1458847265</v>
      </c>
      <c r="L2849" t="b">
        <v>0</v>
      </c>
      <c r="M2849">
        <v>0</v>
      </c>
      <c r="N2849" t="b">
        <v>0</v>
      </c>
      <c r="O2849" t="s">
        <v>8269</v>
      </c>
      <c r="P2849">
        <f t="shared" si="133"/>
        <v>2016</v>
      </c>
      <c r="Q2849" s="11">
        <f t="shared" si="134"/>
        <v>42453.806307870371</v>
      </c>
    </row>
    <row r="2850" spans="1:17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s="8">
        <f t="shared" si="132"/>
        <v>-34930</v>
      </c>
      <c r="G2850" t="s">
        <v>8220</v>
      </c>
      <c r="H2850" t="s">
        <v>8223</v>
      </c>
      <c r="I2850" t="s">
        <v>8245</v>
      </c>
      <c r="J2850">
        <v>1432913659</v>
      </c>
      <c r="K2850">
        <v>1430321659</v>
      </c>
      <c r="L2850" t="b">
        <v>0</v>
      </c>
      <c r="M2850">
        <v>3</v>
      </c>
      <c r="N2850" t="b">
        <v>0</v>
      </c>
      <c r="O2850" t="s">
        <v>8269</v>
      </c>
      <c r="P2850">
        <f t="shared" si="133"/>
        <v>2015</v>
      </c>
      <c r="Q2850" s="11">
        <f t="shared" si="134"/>
        <v>42123.648831018523</v>
      </c>
    </row>
    <row r="2851" spans="1:17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s="8">
        <f t="shared" si="132"/>
        <v>-495</v>
      </c>
      <c r="G2851" t="s">
        <v>8220</v>
      </c>
      <c r="H2851" t="s">
        <v>8224</v>
      </c>
      <c r="I2851" t="s">
        <v>8246</v>
      </c>
      <c r="J2851">
        <v>1461406600</v>
      </c>
      <c r="K2851">
        <v>1458814600</v>
      </c>
      <c r="L2851" t="b">
        <v>0</v>
      </c>
      <c r="M2851">
        <v>1</v>
      </c>
      <c r="N2851" t="b">
        <v>0</v>
      </c>
      <c r="O2851" t="s">
        <v>8269</v>
      </c>
      <c r="P2851">
        <f t="shared" si="133"/>
        <v>2016</v>
      </c>
      <c r="Q2851" s="11">
        <f t="shared" si="134"/>
        <v>42453.428240740745</v>
      </c>
    </row>
    <row r="2852" spans="1:17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s="8">
        <f t="shared" si="132"/>
        <v>-7689</v>
      </c>
      <c r="G2852" t="s">
        <v>8220</v>
      </c>
      <c r="H2852" t="s">
        <v>8223</v>
      </c>
      <c r="I2852" t="s">
        <v>8245</v>
      </c>
      <c r="J2852">
        <v>1409962211</v>
      </c>
      <c r="K2852">
        <v>1407370211</v>
      </c>
      <c r="L2852" t="b">
        <v>0</v>
      </c>
      <c r="M2852">
        <v>13</v>
      </c>
      <c r="N2852" t="b">
        <v>0</v>
      </c>
      <c r="O2852" t="s">
        <v>8269</v>
      </c>
      <c r="P2852">
        <f t="shared" si="133"/>
        <v>2014</v>
      </c>
      <c r="Q2852" s="11">
        <f t="shared" si="134"/>
        <v>41858.007071759261</v>
      </c>
    </row>
    <row r="2853" spans="1:17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s="8">
        <f t="shared" si="132"/>
        <v>-4500</v>
      </c>
      <c r="G2853" t="s">
        <v>8220</v>
      </c>
      <c r="H2853" t="s">
        <v>8240</v>
      </c>
      <c r="I2853" t="s">
        <v>8248</v>
      </c>
      <c r="J2853">
        <v>1454109420</v>
      </c>
      <c r="K2853">
        <v>1453334629</v>
      </c>
      <c r="L2853" t="b">
        <v>0</v>
      </c>
      <c r="M2853">
        <v>0</v>
      </c>
      <c r="N2853" t="b">
        <v>0</v>
      </c>
      <c r="O2853" t="s">
        <v>8269</v>
      </c>
      <c r="P2853">
        <f t="shared" si="133"/>
        <v>2016</v>
      </c>
      <c r="Q2853" s="11">
        <f t="shared" si="134"/>
        <v>42390.002650462964</v>
      </c>
    </row>
    <row r="2854" spans="1:17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s="8">
        <f t="shared" si="132"/>
        <v>-4905</v>
      </c>
      <c r="G2854" t="s">
        <v>8220</v>
      </c>
      <c r="H2854" t="s">
        <v>8223</v>
      </c>
      <c r="I2854" t="s">
        <v>8245</v>
      </c>
      <c r="J2854">
        <v>1403312703</v>
      </c>
      <c r="K2854">
        <v>1400720703</v>
      </c>
      <c r="L2854" t="b">
        <v>0</v>
      </c>
      <c r="M2854">
        <v>6</v>
      </c>
      <c r="N2854" t="b">
        <v>0</v>
      </c>
      <c r="O2854" t="s">
        <v>8269</v>
      </c>
      <c r="P2854">
        <f t="shared" si="133"/>
        <v>2014</v>
      </c>
      <c r="Q2854" s="11">
        <f t="shared" si="134"/>
        <v>41781.045173611114</v>
      </c>
    </row>
    <row r="2855" spans="1:17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s="8">
        <f t="shared" si="132"/>
        <v>-9500</v>
      </c>
      <c r="G2855" t="s">
        <v>8220</v>
      </c>
      <c r="H2855" t="s">
        <v>8228</v>
      </c>
      <c r="I2855" t="s">
        <v>8250</v>
      </c>
      <c r="J2855">
        <v>1410669297</v>
      </c>
      <c r="K2855">
        <v>1405485297</v>
      </c>
      <c r="L2855" t="b">
        <v>0</v>
      </c>
      <c r="M2855">
        <v>0</v>
      </c>
      <c r="N2855" t="b">
        <v>0</v>
      </c>
      <c r="O2855" t="s">
        <v>8269</v>
      </c>
      <c r="P2855">
        <f t="shared" si="133"/>
        <v>2014</v>
      </c>
      <c r="Q2855" s="11">
        <f t="shared" si="134"/>
        <v>41836.190937499996</v>
      </c>
    </row>
    <row r="2856" spans="1:17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s="8">
        <f t="shared" si="132"/>
        <v>-583</v>
      </c>
      <c r="G2856" t="s">
        <v>8220</v>
      </c>
      <c r="H2856" t="s">
        <v>8224</v>
      </c>
      <c r="I2856" t="s">
        <v>8246</v>
      </c>
      <c r="J2856">
        <v>1431018719</v>
      </c>
      <c r="K2856">
        <v>1429290719</v>
      </c>
      <c r="L2856" t="b">
        <v>0</v>
      </c>
      <c r="M2856">
        <v>14</v>
      </c>
      <c r="N2856" t="b">
        <v>0</v>
      </c>
      <c r="O2856" t="s">
        <v>8269</v>
      </c>
      <c r="P2856">
        <f t="shared" si="133"/>
        <v>2015</v>
      </c>
      <c r="Q2856" s="11">
        <f t="shared" si="134"/>
        <v>42111.71665509259</v>
      </c>
    </row>
    <row r="2857" spans="1:17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s="8">
        <f t="shared" si="132"/>
        <v>-300</v>
      </c>
      <c r="G2857" t="s">
        <v>8220</v>
      </c>
      <c r="H2857" t="s">
        <v>8223</v>
      </c>
      <c r="I2857" t="s">
        <v>8245</v>
      </c>
      <c r="J2857">
        <v>1454110440</v>
      </c>
      <c r="K2857">
        <v>1451607071</v>
      </c>
      <c r="L2857" t="b">
        <v>0</v>
      </c>
      <c r="M2857">
        <v>5</v>
      </c>
      <c r="N2857" t="b">
        <v>0</v>
      </c>
      <c r="O2857" t="s">
        <v>8269</v>
      </c>
      <c r="P2857">
        <f t="shared" si="133"/>
        <v>2016</v>
      </c>
      <c r="Q2857" s="11">
        <f t="shared" si="134"/>
        <v>42370.007766203707</v>
      </c>
    </row>
    <row r="2858" spans="1:17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s="8">
        <f t="shared" si="132"/>
        <v>-2854</v>
      </c>
      <c r="G2858" t="s">
        <v>8220</v>
      </c>
      <c r="H2858" t="s">
        <v>8223</v>
      </c>
      <c r="I2858" t="s">
        <v>8245</v>
      </c>
      <c r="J2858">
        <v>1439069640</v>
      </c>
      <c r="K2858">
        <v>1433897647</v>
      </c>
      <c r="L2858" t="b">
        <v>0</v>
      </c>
      <c r="M2858">
        <v>6</v>
      </c>
      <c r="N2858" t="b">
        <v>0</v>
      </c>
      <c r="O2858" t="s">
        <v>8269</v>
      </c>
      <c r="P2858">
        <f t="shared" si="133"/>
        <v>2015</v>
      </c>
      <c r="Q2858" s="11">
        <f t="shared" si="134"/>
        <v>42165.037581018521</v>
      </c>
    </row>
    <row r="2859" spans="1:17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s="8">
        <f t="shared" si="132"/>
        <v>-30500</v>
      </c>
      <c r="G2859" t="s">
        <v>8220</v>
      </c>
      <c r="H2859" t="s">
        <v>8237</v>
      </c>
      <c r="I2859" t="s">
        <v>8255</v>
      </c>
      <c r="J2859">
        <v>1487613600</v>
      </c>
      <c r="K2859">
        <v>1482444295</v>
      </c>
      <c r="L2859" t="b">
        <v>0</v>
      </c>
      <c r="M2859">
        <v>15</v>
      </c>
      <c r="N2859" t="b">
        <v>0</v>
      </c>
      <c r="O2859" t="s">
        <v>8269</v>
      </c>
      <c r="P2859">
        <f t="shared" si="133"/>
        <v>2016</v>
      </c>
      <c r="Q2859" s="11">
        <f t="shared" si="134"/>
        <v>42726.920081018514</v>
      </c>
    </row>
    <row r="2860" spans="1:17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s="8">
        <f t="shared" si="132"/>
        <v>-1000</v>
      </c>
      <c r="G2860" t="s">
        <v>8220</v>
      </c>
      <c r="H2860" t="s">
        <v>8232</v>
      </c>
      <c r="I2860" t="s">
        <v>8248</v>
      </c>
      <c r="J2860">
        <v>1417778880</v>
      </c>
      <c r="K2860">
        <v>1415711095</v>
      </c>
      <c r="L2860" t="b">
        <v>0</v>
      </c>
      <c r="M2860">
        <v>0</v>
      </c>
      <c r="N2860" t="b">
        <v>0</v>
      </c>
      <c r="O2860" t="s">
        <v>8269</v>
      </c>
      <c r="P2860">
        <f t="shared" si="133"/>
        <v>2014</v>
      </c>
      <c r="Q2860" s="11">
        <f t="shared" si="134"/>
        <v>41954.545081018514</v>
      </c>
    </row>
    <row r="2861" spans="1:17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s="8">
        <f t="shared" si="132"/>
        <v>-1965</v>
      </c>
      <c r="G2861" t="s">
        <v>8220</v>
      </c>
      <c r="H2861" t="s">
        <v>8225</v>
      </c>
      <c r="I2861" t="s">
        <v>8247</v>
      </c>
      <c r="J2861">
        <v>1444984904</v>
      </c>
      <c r="K2861">
        <v>1439800904</v>
      </c>
      <c r="L2861" t="b">
        <v>0</v>
      </c>
      <c r="M2861">
        <v>1</v>
      </c>
      <c r="N2861" t="b">
        <v>0</v>
      </c>
      <c r="O2861" t="s">
        <v>8269</v>
      </c>
      <c r="P2861">
        <f t="shared" si="133"/>
        <v>2015</v>
      </c>
      <c r="Q2861" s="11">
        <f t="shared" si="134"/>
        <v>42233.362314814818</v>
      </c>
    </row>
    <row r="2862" spans="1:17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s="8">
        <f t="shared" si="132"/>
        <v>-3734</v>
      </c>
      <c r="G2862" t="s">
        <v>8220</v>
      </c>
      <c r="H2862" t="s">
        <v>8223</v>
      </c>
      <c r="I2862" t="s">
        <v>8245</v>
      </c>
      <c r="J2862">
        <v>1466363576</v>
      </c>
      <c r="K2862">
        <v>1461179576</v>
      </c>
      <c r="L2862" t="b">
        <v>0</v>
      </c>
      <c r="M2862">
        <v>9</v>
      </c>
      <c r="N2862" t="b">
        <v>0</v>
      </c>
      <c r="O2862" t="s">
        <v>8269</v>
      </c>
      <c r="P2862">
        <f t="shared" si="133"/>
        <v>2016</v>
      </c>
      <c r="Q2862" s="11">
        <f t="shared" si="134"/>
        <v>42480.800648148142</v>
      </c>
    </row>
    <row r="2863" spans="1:17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s="8">
        <f t="shared" si="132"/>
        <v>-170</v>
      </c>
      <c r="G2863" t="s">
        <v>8220</v>
      </c>
      <c r="H2863" t="s">
        <v>8225</v>
      </c>
      <c r="I2863" t="s">
        <v>8247</v>
      </c>
      <c r="J2863">
        <v>1443103848</v>
      </c>
      <c r="K2863">
        <v>1441894248</v>
      </c>
      <c r="L2863" t="b">
        <v>0</v>
      </c>
      <c r="M2863">
        <v>3</v>
      </c>
      <c r="N2863" t="b">
        <v>0</v>
      </c>
      <c r="O2863" t="s">
        <v>8269</v>
      </c>
      <c r="P2863">
        <f t="shared" si="133"/>
        <v>2015</v>
      </c>
      <c r="Q2863" s="11">
        <f t="shared" si="134"/>
        <v>42257.590833333335</v>
      </c>
    </row>
    <row r="2864" spans="1:17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s="8">
        <f t="shared" si="132"/>
        <v>-12645</v>
      </c>
      <c r="G2864" t="s">
        <v>8220</v>
      </c>
      <c r="H2864" t="s">
        <v>8223</v>
      </c>
      <c r="I2864" t="s">
        <v>8245</v>
      </c>
      <c r="J2864">
        <v>1403636229</v>
      </c>
      <c r="K2864">
        <v>1401044229</v>
      </c>
      <c r="L2864" t="b">
        <v>0</v>
      </c>
      <c r="M2864">
        <v>3</v>
      </c>
      <c r="N2864" t="b">
        <v>0</v>
      </c>
      <c r="O2864" t="s">
        <v>8269</v>
      </c>
      <c r="P2864">
        <f t="shared" si="133"/>
        <v>2014</v>
      </c>
      <c r="Q2864" s="11">
        <f t="shared" si="134"/>
        <v>41784.789687500001</v>
      </c>
    </row>
    <row r="2865" spans="1:17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s="8">
        <f t="shared" si="132"/>
        <v>-49980</v>
      </c>
      <c r="G2865" t="s">
        <v>8220</v>
      </c>
      <c r="H2865" t="s">
        <v>8223</v>
      </c>
      <c r="I2865" t="s">
        <v>8245</v>
      </c>
      <c r="J2865">
        <v>1410279123</v>
      </c>
      <c r="K2865">
        <v>1405095123</v>
      </c>
      <c r="L2865" t="b">
        <v>0</v>
      </c>
      <c r="M2865">
        <v>1</v>
      </c>
      <c r="N2865" t="b">
        <v>0</v>
      </c>
      <c r="O2865" t="s">
        <v>8269</v>
      </c>
      <c r="P2865">
        <f t="shared" si="133"/>
        <v>2014</v>
      </c>
      <c r="Q2865" s="11">
        <f t="shared" si="134"/>
        <v>41831.675034722226</v>
      </c>
    </row>
    <row r="2866" spans="1:17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s="8">
        <f t="shared" si="132"/>
        <v>-2460</v>
      </c>
      <c r="G2866" t="s">
        <v>8220</v>
      </c>
      <c r="H2866" t="s">
        <v>8224</v>
      </c>
      <c r="I2866" t="s">
        <v>8246</v>
      </c>
      <c r="J2866">
        <v>1437139080</v>
      </c>
      <c r="K2866">
        <v>1434552207</v>
      </c>
      <c r="L2866" t="b">
        <v>0</v>
      </c>
      <c r="M2866">
        <v>3</v>
      </c>
      <c r="N2866" t="b">
        <v>0</v>
      </c>
      <c r="O2866" t="s">
        <v>8269</v>
      </c>
      <c r="P2866">
        <f t="shared" si="133"/>
        <v>2015</v>
      </c>
      <c r="Q2866" s="11">
        <f t="shared" si="134"/>
        <v>42172.613506944443</v>
      </c>
    </row>
    <row r="2867" spans="1:17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s="8">
        <f t="shared" si="132"/>
        <v>-2888</v>
      </c>
      <c r="G2867" t="s">
        <v>8220</v>
      </c>
      <c r="H2867" t="s">
        <v>8223</v>
      </c>
      <c r="I2867" t="s">
        <v>8245</v>
      </c>
      <c r="J2867">
        <v>1420512259</v>
      </c>
      <c r="K2867">
        <v>1415328259</v>
      </c>
      <c r="L2867" t="b">
        <v>0</v>
      </c>
      <c r="M2867">
        <v>0</v>
      </c>
      <c r="N2867" t="b">
        <v>0</v>
      </c>
      <c r="O2867" t="s">
        <v>8269</v>
      </c>
      <c r="P2867">
        <f t="shared" si="133"/>
        <v>2014</v>
      </c>
      <c r="Q2867" s="11">
        <f t="shared" si="134"/>
        <v>41950.114108796297</v>
      </c>
    </row>
    <row r="2868" spans="1:17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s="8">
        <f t="shared" si="132"/>
        <v>-4955</v>
      </c>
      <c r="G2868" t="s">
        <v>8220</v>
      </c>
      <c r="H2868" t="s">
        <v>8223</v>
      </c>
      <c r="I2868" t="s">
        <v>8245</v>
      </c>
      <c r="J2868">
        <v>1476482400</v>
      </c>
      <c r="K2868">
        <v>1473893721</v>
      </c>
      <c r="L2868" t="b">
        <v>0</v>
      </c>
      <c r="M2868">
        <v>2</v>
      </c>
      <c r="N2868" t="b">
        <v>0</v>
      </c>
      <c r="O2868" t="s">
        <v>8269</v>
      </c>
      <c r="P2868">
        <f t="shared" si="133"/>
        <v>2016</v>
      </c>
      <c r="Q2868" s="11">
        <f t="shared" si="134"/>
        <v>42627.955104166671</v>
      </c>
    </row>
    <row r="2869" spans="1:17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s="8">
        <f t="shared" si="132"/>
        <v>-1996</v>
      </c>
      <c r="G2869" t="s">
        <v>8220</v>
      </c>
      <c r="H2869" t="s">
        <v>8223</v>
      </c>
      <c r="I2869" t="s">
        <v>8245</v>
      </c>
      <c r="J2869">
        <v>1467604800</v>
      </c>
      <c r="K2869">
        <v>1465533672</v>
      </c>
      <c r="L2869" t="b">
        <v>0</v>
      </c>
      <c r="M2869">
        <v>10</v>
      </c>
      <c r="N2869" t="b">
        <v>0</v>
      </c>
      <c r="O2869" t="s">
        <v>8269</v>
      </c>
      <c r="P2869">
        <f t="shared" si="133"/>
        <v>2016</v>
      </c>
      <c r="Q2869" s="11">
        <f t="shared" si="134"/>
        <v>42531.195277777777</v>
      </c>
    </row>
    <row r="2870" spans="1:17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s="8">
        <f t="shared" si="132"/>
        <v>-8698.24</v>
      </c>
      <c r="G2870" t="s">
        <v>8220</v>
      </c>
      <c r="H2870" t="s">
        <v>8223</v>
      </c>
      <c r="I2870" t="s">
        <v>8245</v>
      </c>
      <c r="J2870">
        <v>1475697054</v>
      </c>
      <c r="K2870">
        <v>1473105054</v>
      </c>
      <c r="L2870" t="b">
        <v>0</v>
      </c>
      <c r="M2870">
        <v>60</v>
      </c>
      <c r="N2870" t="b">
        <v>0</v>
      </c>
      <c r="O2870" t="s">
        <v>8269</v>
      </c>
      <c r="P2870">
        <f t="shared" si="133"/>
        <v>2016</v>
      </c>
      <c r="Q2870" s="11">
        <f t="shared" si="134"/>
        <v>42618.827013888891</v>
      </c>
    </row>
    <row r="2871" spans="1:17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s="8">
        <f t="shared" si="132"/>
        <v>-19823</v>
      </c>
      <c r="G2871" t="s">
        <v>8220</v>
      </c>
      <c r="H2871" t="s">
        <v>8223</v>
      </c>
      <c r="I2871" t="s">
        <v>8245</v>
      </c>
      <c r="J2871">
        <v>1468937681</v>
      </c>
      <c r="K2871">
        <v>1466345681</v>
      </c>
      <c r="L2871" t="b">
        <v>0</v>
      </c>
      <c r="M2871">
        <v>5</v>
      </c>
      <c r="N2871" t="b">
        <v>0</v>
      </c>
      <c r="O2871" t="s">
        <v>8269</v>
      </c>
      <c r="P2871">
        <f t="shared" si="133"/>
        <v>2016</v>
      </c>
      <c r="Q2871" s="11">
        <f t="shared" si="134"/>
        <v>42540.593530092592</v>
      </c>
    </row>
    <row r="2872" spans="1:17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s="8">
        <f t="shared" si="132"/>
        <v>-4250</v>
      </c>
      <c r="G2872" t="s">
        <v>8220</v>
      </c>
      <c r="H2872" t="s">
        <v>8223</v>
      </c>
      <c r="I2872" t="s">
        <v>8245</v>
      </c>
      <c r="J2872">
        <v>1400301165</v>
      </c>
      <c r="K2872">
        <v>1397709165</v>
      </c>
      <c r="L2872" t="b">
        <v>0</v>
      </c>
      <c r="M2872">
        <v>9</v>
      </c>
      <c r="N2872" t="b">
        <v>0</v>
      </c>
      <c r="O2872" t="s">
        <v>8269</v>
      </c>
      <c r="P2872">
        <f t="shared" si="133"/>
        <v>2014</v>
      </c>
      <c r="Q2872" s="11">
        <f t="shared" si="134"/>
        <v>41746.189409722225</v>
      </c>
    </row>
    <row r="2873" spans="1:17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s="8">
        <f t="shared" si="132"/>
        <v>-9533</v>
      </c>
      <c r="G2873" t="s">
        <v>8220</v>
      </c>
      <c r="H2873" t="s">
        <v>8223</v>
      </c>
      <c r="I2873" t="s">
        <v>8245</v>
      </c>
      <c r="J2873">
        <v>1419183813</v>
      </c>
      <c r="K2873">
        <v>1417455813</v>
      </c>
      <c r="L2873" t="b">
        <v>0</v>
      </c>
      <c r="M2873">
        <v>13</v>
      </c>
      <c r="N2873" t="b">
        <v>0</v>
      </c>
      <c r="O2873" t="s">
        <v>8269</v>
      </c>
      <c r="P2873">
        <f t="shared" si="133"/>
        <v>2014</v>
      </c>
      <c r="Q2873" s="11">
        <f t="shared" si="134"/>
        <v>41974.738576388889</v>
      </c>
    </row>
    <row r="2874" spans="1:17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s="8">
        <f t="shared" si="132"/>
        <v>-3000</v>
      </c>
      <c r="G2874" t="s">
        <v>8220</v>
      </c>
      <c r="H2874" t="s">
        <v>8223</v>
      </c>
      <c r="I2874" t="s">
        <v>8245</v>
      </c>
      <c r="J2874">
        <v>1434768438</v>
      </c>
      <c r="K2874">
        <v>1429584438</v>
      </c>
      <c r="L2874" t="b">
        <v>0</v>
      </c>
      <c r="M2874">
        <v>0</v>
      </c>
      <c r="N2874" t="b">
        <v>0</v>
      </c>
      <c r="O2874" t="s">
        <v>8269</v>
      </c>
      <c r="P2874">
        <f t="shared" si="133"/>
        <v>2015</v>
      </c>
      <c r="Q2874" s="11">
        <f t="shared" si="134"/>
        <v>42115.11618055556</v>
      </c>
    </row>
    <row r="2875" spans="1:17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s="8">
        <f t="shared" si="132"/>
        <v>-1547</v>
      </c>
      <c r="G2875" t="s">
        <v>8220</v>
      </c>
      <c r="H2875" t="s">
        <v>8223</v>
      </c>
      <c r="I2875" t="s">
        <v>8245</v>
      </c>
      <c r="J2875">
        <v>1422473831</v>
      </c>
      <c r="K2875">
        <v>1419881831</v>
      </c>
      <c r="L2875" t="b">
        <v>0</v>
      </c>
      <c r="M2875">
        <v>8</v>
      </c>
      <c r="N2875" t="b">
        <v>0</v>
      </c>
      <c r="O2875" t="s">
        <v>8269</v>
      </c>
      <c r="P2875">
        <f t="shared" si="133"/>
        <v>2014</v>
      </c>
      <c r="Q2875" s="11">
        <f t="shared" si="134"/>
        <v>42002.817488425921</v>
      </c>
    </row>
    <row r="2876" spans="1:17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s="8">
        <f t="shared" si="132"/>
        <v>-4729</v>
      </c>
      <c r="G2876" t="s">
        <v>8220</v>
      </c>
      <c r="H2876" t="s">
        <v>8223</v>
      </c>
      <c r="I2876" t="s">
        <v>8245</v>
      </c>
      <c r="J2876">
        <v>1484684186</v>
      </c>
      <c r="K2876">
        <v>1482092186</v>
      </c>
      <c r="L2876" t="b">
        <v>0</v>
      </c>
      <c r="M2876">
        <v>3</v>
      </c>
      <c r="N2876" t="b">
        <v>0</v>
      </c>
      <c r="O2876" t="s">
        <v>8269</v>
      </c>
      <c r="P2876">
        <f t="shared" si="133"/>
        <v>2016</v>
      </c>
      <c r="Q2876" s="11">
        <f t="shared" si="134"/>
        <v>42722.84474537037</v>
      </c>
    </row>
    <row r="2877" spans="1:17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s="8">
        <f t="shared" si="132"/>
        <v>-19993</v>
      </c>
      <c r="G2877" t="s">
        <v>8220</v>
      </c>
      <c r="H2877" t="s">
        <v>8223</v>
      </c>
      <c r="I2877" t="s">
        <v>8245</v>
      </c>
      <c r="J2877">
        <v>1462417493</v>
      </c>
      <c r="K2877">
        <v>1459825493</v>
      </c>
      <c r="L2877" t="b">
        <v>0</v>
      </c>
      <c r="M2877">
        <v>3</v>
      </c>
      <c r="N2877" t="b">
        <v>0</v>
      </c>
      <c r="O2877" t="s">
        <v>8269</v>
      </c>
      <c r="P2877">
        <f t="shared" si="133"/>
        <v>2016</v>
      </c>
      <c r="Q2877" s="11">
        <f t="shared" si="134"/>
        <v>42465.128391203703</v>
      </c>
    </row>
    <row r="2878" spans="1:17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s="8">
        <f t="shared" si="132"/>
        <v>-150000</v>
      </c>
      <c r="G2878" t="s">
        <v>8220</v>
      </c>
      <c r="H2878" t="s">
        <v>8223</v>
      </c>
      <c r="I2878" t="s">
        <v>8245</v>
      </c>
      <c r="J2878">
        <v>1437069079</v>
      </c>
      <c r="K2878">
        <v>1434477079</v>
      </c>
      <c r="L2878" t="b">
        <v>0</v>
      </c>
      <c r="M2878">
        <v>0</v>
      </c>
      <c r="N2878" t="b">
        <v>0</v>
      </c>
      <c r="O2878" t="s">
        <v>8269</v>
      </c>
      <c r="P2878">
        <f t="shared" si="133"/>
        <v>2015</v>
      </c>
      <c r="Q2878" s="11">
        <f t="shared" si="134"/>
        <v>42171.743969907402</v>
      </c>
    </row>
    <row r="2879" spans="1:17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s="8">
        <f t="shared" si="132"/>
        <v>-5350</v>
      </c>
      <c r="G2879" t="s">
        <v>8220</v>
      </c>
      <c r="H2879" t="s">
        <v>8223</v>
      </c>
      <c r="I2879" t="s">
        <v>8245</v>
      </c>
      <c r="J2879">
        <v>1480525200</v>
      </c>
      <c r="K2879">
        <v>1477781724</v>
      </c>
      <c r="L2879" t="b">
        <v>0</v>
      </c>
      <c r="M2879">
        <v>6</v>
      </c>
      <c r="N2879" t="b">
        <v>0</v>
      </c>
      <c r="O2879" t="s">
        <v>8269</v>
      </c>
      <c r="P2879">
        <f t="shared" si="133"/>
        <v>2016</v>
      </c>
      <c r="Q2879" s="11">
        <f t="shared" si="134"/>
        <v>42672.955138888887</v>
      </c>
    </row>
    <row r="2880" spans="1:17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s="8">
        <f t="shared" si="132"/>
        <v>-2937</v>
      </c>
      <c r="G2880" t="s">
        <v>8220</v>
      </c>
      <c r="H2880" t="s">
        <v>8224</v>
      </c>
      <c r="I2880" t="s">
        <v>8246</v>
      </c>
      <c r="J2880">
        <v>1435934795</v>
      </c>
      <c r="K2880">
        <v>1430750795</v>
      </c>
      <c r="L2880" t="b">
        <v>0</v>
      </c>
      <c r="M2880">
        <v>4</v>
      </c>
      <c r="N2880" t="b">
        <v>0</v>
      </c>
      <c r="O2880" t="s">
        <v>8269</v>
      </c>
      <c r="P2880">
        <f t="shared" si="133"/>
        <v>2015</v>
      </c>
      <c r="Q2880" s="11">
        <f t="shared" si="134"/>
        <v>42128.615682870368</v>
      </c>
    </row>
    <row r="2881" spans="1:17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s="8">
        <f t="shared" si="132"/>
        <v>-11171</v>
      </c>
      <c r="G2881" t="s">
        <v>8220</v>
      </c>
      <c r="H2881" t="s">
        <v>8223</v>
      </c>
      <c r="I2881" t="s">
        <v>8245</v>
      </c>
      <c r="J2881">
        <v>1453310661</v>
      </c>
      <c r="K2881">
        <v>1450718661</v>
      </c>
      <c r="L2881" t="b">
        <v>0</v>
      </c>
      <c r="M2881">
        <v>1</v>
      </c>
      <c r="N2881" t="b">
        <v>0</v>
      </c>
      <c r="O2881" t="s">
        <v>8269</v>
      </c>
      <c r="P2881">
        <f t="shared" si="133"/>
        <v>2015</v>
      </c>
      <c r="Q2881" s="11">
        <f t="shared" si="134"/>
        <v>42359.725243055553</v>
      </c>
    </row>
    <row r="2882" spans="1:17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s="8">
        <f t="shared" si="132"/>
        <v>-9200</v>
      </c>
      <c r="G2882" t="s">
        <v>8220</v>
      </c>
      <c r="H2882" t="s">
        <v>8223</v>
      </c>
      <c r="I2882" t="s">
        <v>8245</v>
      </c>
      <c r="J2882">
        <v>1440090300</v>
      </c>
      <c r="K2882">
        <v>1436305452</v>
      </c>
      <c r="L2882" t="b">
        <v>0</v>
      </c>
      <c r="M2882">
        <v>29</v>
      </c>
      <c r="N2882" t="b">
        <v>0</v>
      </c>
      <c r="O2882" t="s">
        <v>8269</v>
      </c>
      <c r="P2882">
        <f t="shared" si="133"/>
        <v>2015</v>
      </c>
      <c r="Q2882" s="11">
        <f t="shared" si="134"/>
        <v>42192.905694444446</v>
      </c>
    </row>
    <row r="2883" spans="1:17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s="8">
        <f t="shared" ref="F2883:F2946" si="135">E2883-D2883</f>
        <v>-5500</v>
      </c>
      <c r="G2883" t="s">
        <v>8220</v>
      </c>
      <c r="H2883" t="s">
        <v>8223</v>
      </c>
      <c r="I2883" t="s">
        <v>8245</v>
      </c>
      <c r="J2883">
        <v>1417620036</v>
      </c>
      <c r="K2883">
        <v>1412432436</v>
      </c>
      <c r="L2883" t="b">
        <v>0</v>
      </c>
      <c r="M2883">
        <v>0</v>
      </c>
      <c r="N2883" t="b">
        <v>0</v>
      </c>
      <c r="O2883" t="s">
        <v>8269</v>
      </c>
      <c r="P2883">
        <f t="shared" ref="P2883:P2946" si="136">YEAR(Q2883)</f>
        <v>2014</v>
      </c>
      <c r="Q2883" s="11">
        <f t="shared" ref="Q2883:Q2946" si="137">(((K2883/60)/60)/24)+DATE(1970,1,1)</f>
        <v>41916.597638888888</v>
      </c>
    </row>
    <row r="2884" spans="1:17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s="8">
        <f t="shared" si="135"/>
        <v>-498</v>
      </c>
      <c r="G2884" t="s">
        <v>8220</v>
      </c>
      <c r="H2884" t="s">
        <v>8223</v>
      </c>
      <c r="I2884" t="s">
        <v>8245</v>
      </c>
      <c r="J2884">
        <v>1462112318</v>
      </c>
      <c r="K2884">
        <v>1459520318</v>
      </c>
      <c r="L2884" t="b">
        <v>0</v>
      </c>
      <c r="M2884">
        <v>4</v>
      </c>
      <c r="N2884" t="b">
        <v>0</v>
      </c>
      <c r="O2884" t="s">
        <v>8269</v>
      </c>
      <c r="P2884">
        <f t="shared" si="136"/>
        <v>2016</v>
      </c>
      <c r="Q2884" s="11">
        <f t="shared" si="137"/>
        <v>42461.596273148149</v>
      </c>
    </row>
    <row r="2885" spans="1:17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s="8">
        <f t="shared" si="135"/>
        <v>-8092</v>
      </c>
      <c r="G2885" t="s">
        <v>8220</v>
      </c>
      <c r="H2885" t="s">
        <v>8223</v>
      </c>
      <c r="I2885" t="s">
        <v>8245</v>
      </c>
      <c r="J2885">
        <v>1454734740</v>
      </c>
      <c r="K2885">
        <v>1451684437</v>
      </c>
      <c r="L2885" t="b">
        <v>0</v>
      </c>
      <c r="M2885">
        <v>5</v>
      </c>
      <c r="N2885" t="b">
        <v>0</v>
      </c>
      <c r="O2885" t="s">
        <v>8269</v>
      </c>
      <c r="P2885">
        <f t="shared" si="136"/>
        <v>2016</v>
      </c>
      <c r="Q2885" s="11">
        <f t="shared" si="137"/>
        <v>42370.90320601852</v>
      </c>
    </row>
    <row r="2886" spans="1:17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s="8">
        <f t="shared" si="135"/>
        <v>-44815</v>
      </c>
      <c r="G2886" t="s">
        <v>8220</v>
      </c>
      <c r="H2886" t="s">
        <v>8223</v>
      </c>
      <c r="I2886" t="s">
        <v>8245</v>
      </c>
      <c r="J2886">
        <v>1417800435</v>
      </c>
      <c r="K2886">
        <v>1415208435</v>
      </c>
      <c r="L2886" t="b">
        <v>0</v>
      </c>
      <c r="M2886">
        <v>4</v>
      </c>
      <c r="N2886" t="b">
        <v>0</v>
      </c>
      <c r="O2886" t="s">
        <v>8269</v>
      </c>
      <c r="P2886">
        <f t="shared" si="136"/>
        <v>2014</v>
      </c>
      <c r="Q2886" s="11">
        <f t="shared" si="137"/>
        <v>41948.727256944447</v>
      </c>
    </row>
    <row r="2887" spans="1:17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s="8">
        <f t="shared" si="135"/>
        <v>-270</v>
      </c>
      <c r="G2887" t="s">
        <v>8220</v>
      </c>
      <c r="H2887" t="s">
        <v>8223</v>
      </c>
      <c r="I2887" t="s">
        <v>8245</v>
      </c>
      <c r="J2887">
        <v>1426294201</v>
      </c>
      <c r="K2887">
        <v>1423705801</v>
      </c>
      <c r="L2887" t="b">
        <v>0</v>
      </c>
      <c r="M2887">
        <v>5</v>
      </c>
      <c r="N2887" t="b">
        <v>0</v>
      </c>
      <c r="O2887" t="s">
        <v>8269</v>
      </c>
      <c r="P2887">
        <f t="shared" si="136"/>
        <v>2015</v>
      </c>
      <c r="Q2887" s="11">
        <f t="shared" si="137"/>
        <v>42047.07640046296</v>
      </c>
    </row>
    <row r="2888" spans="1:17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s="8">
        <f t="shared" si="135"/>
        <v>-190</v>
      </c>
      <c r="G2888" t="s">
        <v>8220</v>
      </c>
      <c r="H2888" t="s">
        <v>8223</v>
      </c>
      <c r="I2888" t="s">
        <v>8245</v>
      </c>
      <c r="J2888">
        <v>1442635140</v>
      </c>
      <c r="K2888">
        <v>1442243484</v>
      </c>
      <c r="L2888" t="b">
        <v>0</v>
      </c>
      <c r="M2888">
        <v>1</v>
      </c>
      <c r="N2888" t="b">
        <v>0</v>
      </c>
      <c r="O2888" t="s">
        <v>8269</v>
      </c>
      <c r="P2888">
        <f t="shared" si="136"/>
        <v>2015</v>
      </c>
      <c r="Q2888" s="11">
        <f t="shared" si="137"/>
        <v>42261.632916666669</v>
      </c>
    </row>
    <row r="2889" spans="1:17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s="8">
        <f t="shared" si="135"/>
        <v>-2995</v>
      </c>
      <c r="G2889" t="s">
        <v>8220</v>
      </c>
      <c r="H2889" t="s">
        <v>8223</v>
      </c>
      <c r="I2889" t="s">
        <v>8245</v>
      </c>
      <c r="J2889">
        <v>1420971324</v>
      </c>
      <c r="K2889">
        <v>1418379324</v>
      </c>
      <c r="L2889" t="b">
        <v>0</v>
      </c>
      <c r="M2889">
        <v>1</v>
      </c>
      <c r="N2889" t="b">
        <v>0</v>
      </c>
      <c r="O2889" t="s">
        <v>8269</v>
      </c>
      <c r="P2889">
        <f t="shared" si="136"/>
        <v>2014</v>
      </c>
      <c r="Q2889" s="11">
        <f t="shared" si="137"/>
        <v>41985.427361111113</v>
      </c>
    </row>
    <row r="2890" spans="1:17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s="8">
        <f t="shared" si="135"/>
        <v>-30000</v>
      </c>
      <c r="G2890" t="s">
        <v>8220</v>
      </c>
      <c r="H2890" t="s">
        <v>8223</v>
      </c>
      <c r="I2890" t="s">
        <v>8245</v>
      </c>
      <c r="J2890">
        <v>1413608340</v>
      </c>
      <c r="K2890">
        <v>1412945440</v>
      </c>
      <c r="L2890" t="b">
        <v>0</v>
      </c>
      <c r="M2890">
        <v>0</v>
      </c>
      <c r="N2890" t="b">
        <v>0</v>
      </c>
      <c r="O2890" t="s">
        <v>8269</v>
      </c>
      <c r="P2890">
        <f t="shared" si="136"/>
        <v>2014</v>
      </c>
      <c r="Q2890" s="11">
        <f t="shared" si="137"/>
        <v>41922.535185185188</v>
      </c>
    </row>
    <row r="2891" spans="1:17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s="8">
        <f t="shared" si="135"/>
        <v>-1858</v>
      </c>
      <c r="G2891" t="s">
        <v>8220</v>
      </c>
      <c r="H2891" t="s">
        <v>8223</v>
      </c>
      <c r="I2891" t="s">
        <v>8245</v>
      </c>
      <c r="J2891">
        <v>1409344985</v>
      </c>
      <c r="K2891">
        <v>1406752985</v>
      </c>
      <c r="L2891" t="b">
        <v>0</v>
      </c>
      <c r="M2891">
        <v>14</v>
      </c>
      <c r="N2891" t="b">
        <v>0</v>
      </c>
      <c r="O2891" t="s">
        <v>8269</v>
      </c>
      <c r="P2891">
        <f t="shared" si="136"/>
        <v>2014</v>
      </c>
      <c r="Q2891" s="11">
        <f t="shared" si="137"/>
        <v>41850.863252314812</v>
      </c>
    </row>
    <row r="2892" spans="1:17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s="8">
        <f t="shared" si="135"/>
        <v>-1979</v>
      </c>
      <c r="G2892" t="s">
        <v>8220</v>
      </c>
      <c r="H2892" t="s">
        <v>8223</v>
      </c>
      <c r="I2892" t="s">
        <v>8245</v>
      </c>
      <c r="J2892">
        <v>1407553200</v>
      </c>
      <c r="K2892">
        <v>1405100992</v>
      </c>
      <c r="L2892" t="b">
        <v>0</v>
      </c>
      <c r="M2892">
        <v>3</v>
      </c>
      <c r="N2892" t="b">
        <v>0</v>
      </c>
      <c r="O2892" t="s">
        <v>8269</v>
      </c>
      <c r="P2892">
        <f t="shared" si="136"/>
        <v>2014</v>
      </c>
      <c r="Q2892" s="11">
        <f t="shared" si="137"/>
        <v>41831.742962962962</v>
      </c>
    </row>
    <row r="2893" spans="1:17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s="8">
        <f t="shared" si="135"/>
        <v>-9727</v>
      </c>
      <c r="G2893" t="s">
        <v>8220</v>
      </c>
      <c r="H2893" t="s">
        <v>8223</v>
      </c>
      <c r="I2893" t="s">
        <v>8245</v>
      </c>
      <c r="J2893">
        <v>1460751128</v>
      </c>
      <c r="K2893">
        <v>1455570728</v>
      </c>
      <c r="L2893" t="b">
        <v>0</v>
      </c>
      <c r="M2893">
        <v>10</v>
      </c>
      <c r="N2893" t="b">
        <v>0</v>
      </c>
      <c r="O2893" t="s">
        <v>8269</v>
      </c>
      <c r="P2893">
        <f t="shared" si="136"/>
        <v>2016</v>
      </c>
      <c r="Q2893" s="11">
        <f t="shared" si="137"/>
        <v>42415.883425925931</v>
      </c>
    </row>
    <row r="2894" spans="1:17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s="8">
        <f t="shared" si="135"/>
        <v>-5000</v>
      </c>
      <c r="G2894" t="s">
        <v>8220</v>
      </c>
      <c r="H2894" t="s">
        <v>8223</v>
      </c>
      <c r="I2894" t="s">
        <v>8245</v>
      </c>
      <c r="J2894">
        <v>1409000400</v>
      </c>
      <c r="K2894">
        <v>1408381704</v>
      </c>
      <c r="L2894" t="b">
        <v>0</v>
      </c>
      <c r="M2894">
        <v>17</v>
      </c>
      <c r="N2894" t="b">
        <v>0</v>
      </c>
      <c r="O2894" t="s">
        <v>8269</v>
      </c>
      <c r="P2894">
        <f t="shared" si="136"/>
        <v>2014</v>
      </c>
      <c r="Q2894" s="11">
        <f t="shared" si="137"/>
        <v>41869.714166666665</v>
      </c>
    </row>
    <row r="2895" spans="1:17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s="8">
        <f t="shared" si="135"/>
        <v>-4975</v>
      </c>
      <c r="G2895" t="s">
        <v>8220</v>
      </c>
      <c r="H2895" t="s">
        <v>8223</v>
      </c>
      <c r="I2895" t="s">
        <v>8245</v>
      </c>
      <c r="J2895">
        <v>1420768800</v>
      </c>
      <c r="K2895">
        <v>1415644395</v>
      </c>
      <c r="L2895" t="b">
        <v>0</v>
      </c>
      <c r="M2895">
        <v>2</v>
      </c>
      <c r="N2895" t="b">
        <v>0</v>
      </c>
      <c r="O2895" t="s">
        <v>8269</v>
      </c>
      <c r="P2895">
        <f t="shared" si="136"/>
        <v>2014</v>
      </c>
      <c r="Q2895" s="11">
        <f t="shared" si="137"/>
        <v>41953.773090277777</v>
      </c>
    </row>
    <row r="2896" spans="1:17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s="8">
        <f t="shared" si="135"/>
        <v>-50000</v>
      </c>
      <c r="G2896" t="s">
        <v>8220</v>
      </c>
      <c r="H2896" t="s">
        <v>8223</v>
      </c>
      <c r="I2896" t="s">
        <v>8245</v>
      </c>
      <c r="J2896">
        <v>1428100815</v>
      </c>
      <c r="K2896">
        <v>1422920415</v>
      </c>
      <c r="L2896" t="b">
        <v>0</v>
      </c>
      <c r="M2896">
        <v>0</v>
      </c>
      <c r="N2896" t="b">
        <v>0</v>
      </c>
      <c r="O2896" t="s">
        <v>8269</v>
      </c>
      <c r="P2896">
        <f t="shared" si="136"/>
        <v>2015</v>
      </c>
      <c r="Q2896" s="11">
        <f t="shared" si="137"/>
        <v>42037.986284722225</v>
      </c>
    </row>
    <row r="2897" spans="1:17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s="8">
        <f t="shared" si="135"/>
        <v>-477</v>
      </c>
      <c r="G2897" t="s">
        <v>8220</v>
      </c>
      <c r="H2897" t="s">
        <v>8223</v>
      </c>
      <c r="I2897" t="s">
        <v>8245</v>
      </c>
      <c r="J2897">
        <v>1403470800</v>
      </c>
      <c r="K2897">
        <v>1403356792</v>
      </c>
      <c r="L2897" t="b">
        <v>0</v>
      </c>
      <c r="M2897">
        <v>4</v>
      </c>
      <c r="N2897" t="b">
        <v>0</v>
      </c>
      <c r="O2897" t="s">
        <v>8269</v>
      </c>
      <c r="P2897">
        <f t="shared" si="136"/>
        <v>2014</v>
      </c>
      <c r="Q2897" s="11">
        <f t="shared" si="137"/>
        <v>41811.555462962962</v>
      </c>
    </row>
    <row r="2898" spans="1:17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s="8">
        <f t="shared" si="135"/>
        <v>-2375</v>
      </c>
      <c r="G2898" t="s">
        <v>8220</v>
      </c>
      <c r="H2898" t="s">
        <v>8223</v>
      </c>
      <c r="I2898" t="s">
        <v>8245</v>
      </c>
      <c r="J2898">
        <v>1481522400</v>
      </c>
      <c r="K2898">
        <v>1480283321</v>
      </c>
      <c r="L2898" t="b">
        <v>0</v>
      </c>
      <c r="M2898">
        <v>12</v>
      </c>
      <c r="N2898" t="b">
        <v>0</v>
      </c>
      <c r="O2898" t="s">
        <v>8269</v>
      </c>
      <c r="P2898">
        <f t="shared" si="136"/>
        <v>2016</v>
      </c>
      <c r="Q2898" s="11">
        <f t="shared" si="137"/>
        <v>42701.908807870372</v>
      </c>
    </row>
    <row r="2899" spans="1:17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s="8">
        <f t="shared" si="135"/>
        <v>-11450</v>
      </c>
      <c r="G2899" t="s">
        <v>8220</v>
      </c>
      <c r="H2899" t="s">
        <v>8223</v>
      </c>
      <c r="I2899" t="s">
        <v>8245</v>
      </c>
      <c r="J2899">
        <v>1444577345</v>
      </c>
      <c r="K2899">
        <v>1441985458</v>
      </c>
      <c r="L2899" t="b">
        <v>0</v>
      </c>
      <c r="M2899">
        <v>3</v>
      </c>
      <c r="N2899" t="b">
        <v>0</v>
      </c>
      <c r="O2899" t="s">
        <v>8269</v>
      </c>
      <c r="P2899">
        <f t="shared" si="136"/>
        <v>2015</v>
      </c>
      <c r="Q2899" s="11">
        <f t="shared" si="137"/>
        <v>42258.646504629629</v>
      </c>
    </row>
    <row r="2900" spans="1:17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s="8">
        <f t="shared" si="135"/>
        <v>-7184</v>
      </c>
      <c r="G2900" t="s">
        <v>8220</v>
      </c>
      <c r="H2900" t="s">
        <v>8223</v>
      </c>
      <c r="I2900" t="s">
        <v>8245</v>
      </c>
      <c r="J2900">
        <v>1446307053</v>
      </c>
      <c r="K2900">
        <v>1443715053</v>
      </c>
      <c r="L2900" t="b">
        <v>0</v>
      </c>
      <c r="M2900">
        <v>12</v>
      </c>
      <c r="N2900" t="b">
        <v>0</v>
      </c>
      <c r="O2900" t="s">
        <v>8269</v>
      </c>
      <c r="P2900">
        <f t="shared" si="136"/>
        <v>2015</v>
      </c>
      <c r="Q2900" s="11">
        <f t="shared" si="137"/>
        <v>42278.664965277778</v>
      </c>
    </row>
    <row r="2901" spans="1:17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s="8">
        <f t="shared" si="135"/>
        <v>-10000</v>
      </c>
      <c r="G2901" t="s">
        <v>8220</v>
      </c>
      <c r="H2901" t="s">
        <v>8223</v>
      </c>
      <c r="I2901" t="s">
        <v>8245</v>
      </c>
      <c r="J2901">
        <v>1469325158</v>
      </c>
      <c r="K2901">
        <v>1464141158</v>
      </c>
      <c r="L2901" t="b">
        <v>0</v>
      </c>
      <c r="M2901">
        <v>0</v>
      </c>
      <c r="N2901" t="b">
        <v>0</v>
      </c>
      <c r="O2901" t="s">
        <v>8269</v>
      </c>
      <c r="P2901">
        <f t="shared" si="136"/>
        <v>2016</v>
      </c>
      <c r="Q2901" s="11">
        <f t="shared" si="137"/>
        <v>42515.078217592592</v>
      </c>
    </row>
    <row r="2902" spans="1:17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s="8">
        <f t="shared" si="135"/>
        <v>-2095</v>
      </c>
      <c r="G2902" t="s">
        <v>8220</v>
      </c>
      <c r="H2902" t="s">
        <v>8223</v>
      </c>
      <c r="I2902" t="s">
        <v>8245</v>
      </c>
      <c r="J2902">
        <v>1407562632</v>
      </c>
      <c r="K2902">
        <v>1404970632</v>
      </c>
      <c r="L2902" t="b">
        <v>0</v>
      </c>
      <c r="M2902">
        <v>7</v>
      </c>
      <c r="N2902" t="b">
        <v>0</v>
      </c>
      <c r="O2902" t="s">
        <v>8269</v>
      </c>
      <c r="P2902">
        <f t="shared" si="136"/>
        <v>2014</v>
      </c>
      <c r="Q2902" s="11">
        <f t="shared" si="137"/>
        <v>41830.234166666669</v>
      </c>
    </row>
    <row r="2903" spans="1:17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s="8">
        <f t="shared" si="135"/>
        <v>-744</v>
      </c>
      <c r="G2903" t="s">
        <v>8220</v>
      </c>
      <c r="H2903" t="s">
        <v>8223</v>
      </c>
      <c r="I2903" t="s">
        <v>8245</v>
      </c>
      <c r="J2903">
        <v>1423345339</v>
      </c>
      <c r="K2903">
        <v>1418161339</v>
      </c>
      <c r="L2903" t="b">
        <v>0</v>
      </c>
      <c r="M2903">
        <v>2</v>
      </c>
      <c r="N2903" t="b">
        <v>0</v>
      </c>
      <c r="O2903" t="s">
        <v>8269</v>
      </c>
      <c r="P2903">
        <f t="shared" si="136"/>
        <v>2014</v>
      </c>
      <c r="Q2903" s="11">
        <f t="shared" si="137"/>
        <v>41982.904386574075</v>
      </c>
    </row>
    <row r="2904" spans="1:17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s="8">
        <f t="shared" si="135"/>
        <v>-149975</v>
      </c>
      <c r="G2904" t="s">
        <v>8220</v>
      </c>
      <c r="H2904" t="s">
        <v>8223</v>
      </c>
      <c r="I2904" t="s">
        <v>8245</v>
      </c>
      <c r="J2904">
        <v>1440412396</v>
      </c>
      <c r="K2904">
        <v>1437820396</v>
      </c>
      <c r="L2904" t="b">
        <v>0</v>
      </c>
      <c r="M2904">
        <v>1</v>
      </c>
      <c r="N2904" t="b">
        <v>0</v>
      </c>
      <c r="O2904" t="s">
        <v>8269</v>
      </c>
      <c r="P2904">
        <f t="shared" si="136"/>
        <v>2015</v>
      </c>
      <c r="Q2904" s="11">
        <f t="shared" si="137"/>
        <v>42210.439768518518</v>
      </c>
    </row>
    <row r="2905" spans="1:17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s="8">
        <f t="shared" si="135"/>
        <v>-4961</v>
      </c>
      <c r="G2905" t="s">
        <v>8220</v>
      </c>
      <c r="H2905" t="s">
        <v>8223</v>
      </c>
      <c r="I2905" t="s">
        <v>8245</v>
      </c>
      <c r="J2905">
        <v>1441771218</v>
      </c>
      <c r="K2905">
        <v>1436587218</v>
      </c>
      <c r="L2905" t="b">
        <v>0</v>
      </c>
      <c r="M2905">
        <v>4</v>
      </c>
      <c r="N2905" t="b">
        <v>0</v>
      </c>
      <c r="O2905" t="s">
        <v>8269</v>
      </c>
      <c r="P2905">
        <f t="shared" si="136"/>
        <v>2015</v>
      </c>
      <c r="Q2905" s="11">
        <f t="shared" si="137"/>
        <v>42196.166874999995</v>
      </c>
    </row>
    <row r="2906" spans="1:17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s="8">
        <f t="shared" si="135"/>
        <v>-1425</v>
      </c>
      <c r="G2906" t="s">
        <v>8220</v>
      </c>
      <c r="H2906" t="s">
        <v>8224</v>
      </c>
      <c r="I2906" t="s">
        <v>8246</v>
      </c>
      <c r="J2906">
        <v>1415534400</v>
      </c>
      <c r="K2906">
        <v>1414538031</v>
      </c>
      <c r="L2906" t="b">
        <v>0</v>
      </c>
      <c r="M2906">
        <v>4</v>
      </c>
      <c r="N2906" t="b">
        <v>0</v>
      </c>
      <c r="O2906" t="s">
        <v>8269</v>
      </c>
      <c r="P2906">
        <f t="shared" si="136"/>
        <v>2014</v>
      </c>
      <c r="Q2906" s="11">
        <f t="shared" si="137"/>
        <v>41940.967951388891</v>
      </c>
    </row>
    <row r="2907" spans="1:17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s="8">
        <f t="shared" si="135"/>
        <v>-2878</v>
      </c>
      <c r="G2907" t="s">
        <v>8220</v>
      </c>
      <c r="H2907" t="s">
        <v>8223</v>
      </c>
      <c r="I2907" t="s">
        <v>8245</v>
      </c>
      <c r="J2907">
        <v>1473211313</v>
      </c>
      <c r="K2907">
        <v>1472001713</v>
      </c>
      <c r="L2907" t="b">
        <v>0</v>
      </c>
      <c r="M2907">
        <v>17</v>
      </c>
      <c r="N2907" t="b">
        <v>0</v>
      </c>
      <c r="O2907" t="s">
        <v>8269</v>
      </c>
      <c r="P2907">
        <f t="shared" si="136"/>
        <v>2016</v>
      </c>
      <c r="Q2907" s="11">
        <f t="shared" si="137"/>
        <v>42606.056863425925</v>
      </c>
    </row>
    <row r="2908" spans="1:17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s="8">
        <f t="shared" si="135"/>
        <v>-5435</v>
      </c>
      <c r="G2908" t="s">
        <v>8220</v>
      </c>
      <c r="H2908" t="s">
        <v>8223</v>
      </c>
      <c r="I2908" t="s">
        <v>8245</v>
      </c>
      <c r="J2908">
        <v>1438390800</v>
      </c>
      <c r="K2908">
        <v>1436888066</v>
      </c>
      <c r="L2908" t="b">
        <v>0</v>
      </c>
      <c r="M2908">
        <v>7</v>
      </c>
      <c r="N2908" t="b">
        <v>0</v>
      </c>
      <c r="O2908" t="s">
        <v>8269</v>
      </c>
      <c r="P2908">
        <f t="shared" si="136"/>
        <v>2015</v>
      </c>
      <c r="Q2908" s="11">
        <f t="shared" si="137"/>
        <v>42199.648912037039</v>
      </c>
    </row>
    <row r="2909" spans="1:17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s="8">
        <f t="shared" si="135"/>
        <v>-2498</v>
      </c>
      <c r="G2909" t="s">
        <v>8220</v>
      </c>
      <c r="H2909" t="s">
        <v>8223</v>
      </c>
      <c r="I2909" t="s">
        <v>8245</v>
      </c>
      <c r="J2909">
        <v>1463259837</v>
      </c>
      <c r="K2909">
        <v>1458075837</v>
      </c>
      <c r="L2909" t="b">
        <v>0</v>
      </c>
      <c r="M2909">
        <v>2</v>
      </c>
      <c r="N2909" t="b">
        <v>0</v>
      </c>
      <c r="O2909" t="s">
        <v>8269</v>
      </c>
      <c r="P2909">
        <f t="shared" si="136"/>
        <v>2016</v>
      </c>
      <c r="Q2909" s="11">
        <f t="shared" si="137"/>
        <v>42444.877743055549</v>
      </c>
    </row>
    <row r="2910" spans="1:17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s="8">
        <f t="shared" si="135"/>
        <v>-9336</v>
      </c>
      <c r="G2910" t="s">
        <v>8220</v>
      </c>
      <c r="H2910" t="s">
        <v>8223</v>
      </c>
      <c r="I2910" t="s">
        <v>8245</v>
      </c>
      <c r="J2910">
        <v>1465407219</v>
      </c>
      <c r="K2910">
        <v>1462815219</v>
      </c>
      <c r="L2910" t="b">
        <v>0</v>
      </c>
      <c r="M2910">
        <v>5</v>
      </c>
      <c r="N2910" t="b">
        <v>0</v>
      </c>
      <c r="O2910" t="s">
        <v>8269</v>
      </c>
      <c r="P2910">
        <f t="shared" si="136"/>
        <v>2016</v>
      </c>
      <c r="Q2910" s="11">
        <f t="shared" si="137"/>
        <v>42499.731701388882</v>
      </c>
    </row>
    <row r="2911" spans="1:17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s="8">
        <f t="shared" si="135"/>
        <v>-179980</v>
      </c>
      <c r="G2911" t="s">
        <v>8220</v>
      </c>
      <c r="H2911" t="s">
        <v>8223</v>
      </c>
      <c r="I2911" t="s">
        <v>8245</v>
      </c>
      <c r="J2911">
        <v>1416944760</v>
      </c>
      <c r="K2911">
        <v>1413527001</v>
      </c>
      <c r="L2911" t="b">
        <v>0</v>
      </c>
      <c r="M2911">
        <v>1</v>
      </c>
      <c r="N2911" t="b">
        <v>0</v>
      </c>
      <c r="O2911" t="s">
        <v>8269</v>
      </c>
      <c r="P2911">
        <f t="shared" si="136"/>
        <v>2014</v>
      </c>
      <c r="Q2911" s="11">
        <f t="shared" si="137"/>
        <v>41929.266215277778</v>
      </c>
    </row>
    <row r="2912" spans="1:17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s="8">
        <f t="shared" si="135"/>
        <v>-29999</v>
      </c>
      <c r="G2912" t="s">
        <v>8220</v>
      </c>
      <c r="H2912" t="s">
        <v>8224</v>
      </c>
      <c r="I2912" t="s">
        <v>8246</v>
      </c>
      <c r="J2912">
        <v>1434139887</v>
      </c>
      <c r="K2912">
        <v>1428955887</v>
      </c>
      <c r="L2912" t="b">
        <v>0</v>
      </c>
      <c r="M2912">
        <v>1</v>
      </c>
      <c r="N2912" t="b">
        <v>0</v>
      </c>
      <c r="O2912" t="s">
        <v>8269</v>
      </c>
      <c r="P2912">
        <f t="shared" si="136"/>
        <v>2015</v>
      </c>
      <c r="Q2912" s="11">
        <f t="shared" si="137"/>
        <v>42107.841284722221</v>
      </c>
    </row>
    <row r="2913" spans="1:17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s="8">
        <f t="shared" si="135"/>
        <v>-1143</v>
      </c>
      <c r="G2913" t="s">
        <v>8220</v>
      </c>
      <c r="H2913" t="s">
        <v>8223</v>
      </c>
      <c r="I2913" t="s">
        <v>8245</v>
      </c>
      <c r="J2913">
        <v>1435429626</v>
      </c>
      <c r="K2913">
        <v>1431973626</v>
      </c>
      <c r="L2913" t="b">
        <v>0</v>
      </c>
      <c r="M2913">
        <v>14</v>
      </c>
      <c r="N2913" t="b">
        <v>0</v>
      </c>
      <c r="O2913" t="s">
        <v>8269</v>
      </c>
      <c r="P2913">
        <f t="shared" si="136"/>
        <v>2015</v>
      </c>
      <c r="Q2913" s="11">
        <f t="shared" si="137"/>
        <v>42142.768819444449</v>
      </c>
    </row>
    <row r="2914" spans="1:17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s="8">
        <f t="shared" si="135"/>
        <v>-12410</v>
      </c>
      <c r="G2914" t="s">
        <v>8220</v>
      </c>
      <c r="H2914" t="s">
        <v>8223</v>
      </c>
      <c r="I2914" t="s">
        <v>8245</v>
      </c>
      <c r="J2914">
        <v>1452827374</v>
      </c>
      <c r="K2914">
        <v>1450235374</v>
      </c>
      <c r="L2914" t="b">
        <v>0</v>
      </c>
      <c r="M2914">
        <v>26</v>
      </c>
      <c r="N2914" t="b">
        <v>0</v>
      </c>
      <c r="O2914" t="s">
        <v>8269</v>
      </c>
      <c r="P2914">
        <f t="shared" si="136"/>
        <v>2015</v>
      </c>
      <c r="Q2914" s="11">
        <f t="shared" si="137"/>
        <v>42354.131643518514</v>
      </c>
    </row>
    <row r="2915" spans="1:17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s="8">
        <f t="shared" si="135"/>
        <v>-9998</v>
      </c>
      <c r="G2915" t="s">
        <v>8220</v>
      </c>
      <c r="H2915" t="s">
        <v>8223</v>
      </c>
      <c r="I2915" t="s">
        <v>8245</v>
      </c>
      <c r="J2915">
        <v>1410041339</v>
      </c>
      <c r="K2915">
        <v>1404857339</v>
      </c>
      <c r="L2915" t="b">
        <v>0</v>
      </c>
      <c r="M2915">
        <v>2</v>
      </c>
      <c r="N2915" t="b">
        <v>0</v>
      </c>
      <c r="O2915" t="s">
        <v>8269</v>
      </c>
      <c r="P2915">
        <f t="shared" si="136"/>
        <v>2014</v>
      </c>
      <c r="Q2915" s="11">
        <f t="shared" si="137"/>
        <v>41828.922905092593</v>
      </c>
    </row>
    <row r="2916" spans="1:17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s="8">
        <f t="shared" si="135"/>
        <v>-24999</v>
      </c>
      <c r="G2916" t="s">
        <v>8220</v>
      </c>
      <c r="H2916" t="s">
        <v>8224</v>
      </c>
      <c r="I2916" t="s">
        <v>8246</v>
      </c>
      <c r="J2916">
        <v>1426365994</v>
      </c>
      <c r="K2916">
        <v>1421185594</v>
      </c>
      <c r="L2916" t="b">
        <v>0</v>
      </c>
      <c r="M2916">
        <v>1</v>
      </c>
      <c r="N2916" t="b">
        <v>0</v>
      </c>
      <c r="O2916" t="s">
        <v>8269</v>
      </c>
      <c r="P2916">
        <f t="shared" si="136"/>
        <v>2015</v>
      </c>
      <c r="Q2916" s="11">
        <f t="shared" si="137"/>
        <v>42017.907337962963</v>
      </c>
    </row>
    <row r="2917" spans="1:17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s="8">
        <f t="shared" si="135"/>
        <v>-389</v>
      </c>
      <c r="G2917" t="s">
        <v>8220</v>
      </c>
      <c r="H2917" t="s">
        <v>8224</v>
      </c>
      <c r="I2917" t="s">
        <v>8246</v>
      </c>
      <c r="J2917">
        <v>1458117190</v>
      </c>
      <c r="K2917">
        <v>1455528790</v>
      </c>
      <c r="L2917" t="b">
        <v>0</v>
      </c>
      <c r="M2917">
        <v>3</v>
      </c>
      <c r="N2917" t="b">
        <v>0</v>
      </c>
      <c r="O2917" t="s">
        <v>8269</v>
      </c>
      <c r="P2917">
        <f t="shared" si="136"/>
        <v>2016</v>
      </c>
      <c r="Q2917" s="11">
        <f t="shared" si="137"/>
        <v>42415.398032407407</v>
      </c>
    </row>
    <row r="2918" spans="1:17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s="8">
        <f t="shared" si="135"/>
        <v>-1705</v>
      </c>
      <c r="G2918" t="s">
        <v>8220</v>
      </c>
      <c r="H2918" t="s">
        <v>8224</v>
      </c>
      <c r="I2918" t="s">
        <v>8246</v>
      </c>
      <c r="J2918">
        <v>1400498789</v>
      </c>
      <c r="K2918">
        <v>1398511589</v>
      </c>
      <c r="L2918" t="b">
        <v>0</v>
      </c>
      <c r="M2918">
        <v>7</v>
      </c>
      <c r="N2918" t="b">
        <v>0</v>
      </c>
      <c r="O2918" t="s">
        <v>8269</v>
      </c>
      <c r="P2918">
        <f t="shared" si="136"/>
        <v>2014</v>
      </c>
      <c r="Q2918" s="11">
        <f t="shared" si="137"/>
        <v>41755.476724537039</v>
      </c>
    </row>
    <row r="2919" spans="1:17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s="8">
        <f t="shared" si="135"/>
        <v>-1563</v>
      </c>
      <c r="G2919" t="s">
        <v>8220</v>
      </c>
      <c r="H2919" t="s">
        <v>8223</v>
      </c>
      <c r="I2919" t="s">
        <v>8245</v>
      </c>
      <c r="J2919">
        <v>1442381847</v>
      </c>
      <c r="K2919">
        <v>1440826647</v>
      </c>
      <c r="L2919" t="b">
        <v>0</v>
      </c>
      <c r="M2919">
        <v>9</v>
      </c>
      <c r="N2919" t="b">
        <v>0</v>
      </c>
      <c r="O2919" t="s">
        <v>8269</v>
      </c>
      <c r="P2919">
        <f t="shared" si="136"/>
        <v>2015</v>
      </c>
      <c r="Q2919" s="11">
        <f t="shared" si="137"/>
        <v>42245.234340277777</v>
      </c>
    </row>
    <row r="2920" spans="1:17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s="8">
        <f t="shared" si="135"/>
        <v>-3638</v>
      </c>
      <c r="G2920" t="s">
        <v>8220</v>
      </c>
      <c r="H2920" t="s">
        <v>8223</v>
      </c>
      <c r="I2920" t="s">
        <v>8245</v>
      </c>
      <c r="J2920">
        <v>1446131207</v>
      </c>
      <c r="K2920">
        <v>1443712007</v>
      </c>
      <c r="L2920" t="b">
        <v>0</v>
      </c>
      <c r="M2920">
        <v>20</v>
      </c>
      <c r="N2920" t="b">
        <v>0</v>
      </c>
      <c r="O2920" t="s">
        <v>8269</v>
      </c>
      <c r="P2920">
        <f t="shared" si="136"/>
        <v>2015</v>
      </c>
      <c r="Q2920" s="11">
        <f t="shared" si="137"/>
        <v>42278.629710648151</v>
      </c>
    </row>
    <row r="2921" spans="1:17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s="8">
        <f t="shared" si="135"/>
        <v>-549</v>
      </c>
      <c r="G2921" t="s">
        <v>8220</v>
      </c>
      <c r="H2921" t="s">
        <v>8223</v>
      </c>
      <c r="I2921" t="s">
        <v>8245</v>
      </c>
      <c r="J2921">
        <v>1407250329</v>
      </c>
      <c r="K2921">
        <v>1404658329</v>
      </c>
      <c r="L2921" t="b">
        <v>0</v>
      </c>
      <c r="M2921">
        <v>6</v>
      </c>
      <c r="N2921" t="b">
        <v>0</v>
      </c>
      <c r="O2921" t="s">
        <v>8269</v>
      </c>
      <c r="P2921">
        <f t="shared" si="136"/>
        <v>2014</v>
      </c>
      <c r="Q2921" s="11">
        <f t="shared" si="137"/>
        <v>41826.61954861111</v>
      </c>
    </row>
    <row r="2922" spans="1:17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s="8">
        <f t="shared" si="135"/>
        <v>-1829</v>
      </c>
      <c r="G2922" t="s">
        <v>8220</v>
      </c>
      <c r="H2922" t="s">
        <v>8228</v>
      </c>
      <c r="I2922" t="s">
        <v>8250</v>
      </c>
      <c r="J2922">
        <v>1427306470</v>
      </c>
      <c r="K2922">
        <v>1424718070</v>
      </c>
      <c r="L2922" t="b">
        <v>0</v>
      </c>
      <c r="M2922">
        <v>13</v>
      </c>
      <c r="N2922" t="b">
        <v>0</v>
      </c>
      <c r="O2922" t="s">
        <v>8269</v>
      </c>
      <c r="P2922">
        <f t="shared" si="136"/>
        <v>2015</v>
      </c>
      <c r="Q2922" s="11">
        <f t="shared" si="137"/>
        <v>42058.792476851857</v>
      </c>
    </row>
    <row r="2923" spans="1:17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s="8">
        <f t="shared" si="135"/>
        <v>29</v>
      </c>
      <c r="G2923" t="s">
        <v>8218</v>
      </c>
      <c r="H2923" t="s">
        <v>8223</v>
      </c>
      <c r="I2923" t="s">
        <v>8245</v>
      </c>
      <c r="J2923">
        <v>1411679804</v>
      </c>
      <c r="K2923">
        <v>1409087804</v>
      </c>
      <c r="L2923" t="b">
        <v>0</v>
      </c>
      <c r="M2923">
        <v>3</v>
      </c>
      <c r="N2923" t="b">
        <v>1</v>
      </c>
      <c r="O2923" t="s">
        <v>8303</v>
      </c>
      <c r="P2923">
        <f t="shared" si="136"/>
        <v>2014</v>
      </c>
      <c r="Q2923" s="11">
        <f t="shared" si="137"/>
        <v>41877.886620370373</v>
      </c>
    </row>
    <row r="2924" spans="1:17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s="8">
        <f t="shared" si="135"/>
        <v>0</v>
      </c>
      <c r="G2924" t="s">
        <v>8218</v>
      </c>
      <c r="H2924" t="s">
        <v>8224</v>
      </c>
      <c r="I2924" t="s">
        <v>8246</v>
      </c>
      <c r="J2924">
        <v>1431982727</v>
      </c>
      <c r="K2924">
        <v>1428094727</v>
      </c>
      <c r="L2924" t="b">
        <v>0</v>
      </c>
      <c r="M2924">
        <v>6</v>
      </c>
      <c r="N2924" t="b">
        <v>1</v>
      </c>
      <c r="O2924" t="s">
        <v>8303</v>
      </c>
      <c r="P2924">
        <f t="shared" si="136"/>
        <v>2015</v>
      </c>
      <c r="Q2924" s="11">
        <f t="shared" si="137"/>
        <v>42097.874155092592</v>
      </c>
    </row>
    <row r="2925" spans="1:17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s="8">
        <f t="shared" si="135"/>
        <v>0</v>
      </c>
      <c r="G2925" t="s">
        <v>8218</v>
      </c>
      <c r="H2925" t="s">
        <v>8223</v>
      </c>
      <c r="I2925" t="s">
        <v>8245</v>
      </c>
      <c r="J2925">
        <v>1422068400</v>
      </c>
      <c r="K2925">
        <v>1420774779</v>
      </c>
      <c r="L2925" t="b">
        <v>0</v>
      </c>
      <c r="M2925">
        <v>10</v>
      </c>
      <c r="N2925" t="b">
        <v>1</v>
      </c>
      <c r="O2925" t="s">
        <v>8303</v>
      </c>
      <c r="P2925">
        <f t="shared" si="136"/>
        <v>2015</v>
      </c>
      <c r="Q2925" s="11">
        <f t="shared" si="137"/>
        <v>42013.15253472222</v>
      </c>
    </row>
    <row r="2926" spans="1:17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s="8">
        <f t="shared" si="135"/>
        <v>800</v>
      </c>
      <c r="G2926" t="s">
        <v>8218</v>
      </c>
      <c r="H2926" t="s">
        <v>8223</v>
      </c>
      <c r="I2926" t="s">
        <v>8245</v>
      </c>
      <c r="J2926">
        <v>1431143940</v>
      </c>
      <c r="K2926">
        <v>1428585710</v>
      </c>
      <c r="L2926" t="b">
        <v>0</v>
      </c>
      <c r="M2926">
        <v>147</v>
      </c>
      <c r="N2926" t="b">
        <v>1</v>
      </c>
      <c r="O2926" t="s">
        <v>8303</v>
      </c>
      <c r="P2926">
        <f t="shared" si="136"/>
        <v>2015</v>
      </c>
      <c r="Q2926" s="11">
        <f t="shared" si="137"/>
        <v>42103.556828703702</v>
      </c>
    </row>
    <row r="2927" spans="1:17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s="8">
        <f t="shared" si="135"/>
        <v>1100.6900000000023</v>
      </c>
      <c r="G2927" t="s">
        <v>8218</v>
      </c>
      <c r="H2927" t="s">
        <v>8223</v>
      </c>
      <c r="I2927" t="s">
        <v>8245</v>
      </c>
      <c r="J2927">
        <v>1410444068</v>
      </c>
      <c r="K2927">
        <v>1407852068</v>
      </c>
      <c r="L2927" t="b">
        <v>0</v>
      </c>
      <c r="M2927">
        <v>199</v>
      </c>
      <c r="N2927" t="b">
        <v>1</v>
      </c>
      <c r="O2927" t="s">
        <v>8303</v>
      </c>
      <c r="P2927">
        <f t="shared" si="136"/>
        <v>2014</v>
      </c>
      <c r="Q2927" s="11">
        <f t="shared" si="137"/>
        <v>41863.584120370368</v>
      </c>
    </row>
    <row r="2928" spans="1:17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s="8">
        <f t="shared" si="135"/>
        <v>750</v>
      </c>
      <c r="G2928" t="s">
        <v>8218</v>
      </c>
      <c r="H2928" t="s">
        <v>8223</v>
      </c>
      <c r="I2928" t="s">
        <v>8245</v>
      </c>
      <c r="J2928">
        <v>1424715779</v>
      </c>
      <c r="K2928">
        <v>1423506179</v>
      </c>
      <c r="L2928" t="b">
        <v>0</v>
      </c>
      <c r="M2928">
        <v>50</v>
      </c>
      <c r="N2928" t="b">
        <v>1</v>
      </c>
      <c r="O2928" t="s">
        <v>8303</v>
      </c>
      <c r="P2928">
        <f t="shared" si="136"/>
        <v>2015</v>
      </c>
      <c r="Q2928" s="11">
        <f t="shared" si="137"/>
        <v>42044.765960648147</v>
      </c>
    </row>
    <row r="2929" spans="1:17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s="8">
        <f t="shared" si="135"/>
        <v>555</v>
      </c>
      <c r="G2929" t="s">
        <v>8218</v>
      </c>
      <c r="H2929" t="s">
        <v>8223</v>
      </c>
      <c r="I2929" t="s">
        <v>8245</v>
      </c>
      <c r="J2929">
        <v>1405400400</v>
      </c>
      <c r="K2929">
        <v>1402934629</v>
      </c>
      <c r="L2929" t="b">
        <v>0</v>
      </c>
      <c r="M2929">
        <v>21</v>
      </c>
      <c r="N2929" t="b">
        <v>1</v>
      </c>
      <c r="O2929" t="s">
        <v>8303</v>
      </c>
      <c r="P2929">
        <f t="shared" si="136"/>
        <v>2014</v>
      </c>
      <c r="Q2929" s="11">
        <f t="shared" si="137"/>
        <v>41806.669317129628</v>
      </c>
    </row>
    <row r="2930" spans="1:17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s="8">
        <f t="shared" si="135"/>
        <v>0</v>
      </c>
      <c r="G2930" t="s">
        <v>8218</v>
      </c>
      <c r="H2930" t="s">
        <v>8223</v>
      </c>
      <c r="I2930" t="s">
        <v>8245</v>
      </c>
      <c r="J2930">
        <v>1457135846</v>
      </c>
      <c r="K2930">
        <v>1454543846</v>
      </c>
      <c r="L2930" t="b">
        <v>0</v>
      </c>
      <c r="M2930">
        <v>24</v>
      </c>
      <c r="N2930" t="b">
        <v>1</v>
      </c>
      <c r="O2930" t="s">
        <v>8303</v>
      </c>
      <c r="P2930">
        <f t="shared" si="136"/>
        <v>2016</v>
      </c>
      <c r="Q2930" s="11">
        <f t="shared" si="137"/>
        <v>42403.998217592598</v>
      </c>
    </row>
    <row r="2931" spans="1:17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s="8">
        <f t="shared" si="135"/>
        <v>165.55000000000018</v>
      </c>
      <c r="G2931" t="s">
        <v>8218</v>
      </c>
      <c r="H2931" t="s">
        <v>8223</v>
      </c>
      <c r="I2931" t="s">
        <v>8245</v>
      </c>
      <c r="J2931">
        <v>1401024758</v>
      </c>
      <c r="K2931">
        <v>1398432758</v>
      </c>
      <c r="L2931" t="b">
        <v>0</v>
      </c>
      <c r="M2931">
        <v>32</v>
      </c>
      <c r="N2931" t="b">
        <v>1</v>
      </c>
      <c r="O2931" t="s">
        <v>8303</v>
      </c>
      <c r="P2931">
        <f t="shared" si="136"/>
        <v>2014</v>
      </c>
      <c r="Q2931" s="11">
        <f t="shared" si="137"/>
        <v>41754.564328703702</v>
      </c>
    </row>
    <row r="2932" spans="1:17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s="8">
        <f t="shared" si="135"/>
        <v>92</v>
      </c>
      <c r="G2932" t="s">
        <v>8218</v>
      </c>
      <c r="H2932" t="s">
        <v>8224</v>
      </c>
      <c r="I2932" t="s">
        <v>8246</v>
      </c>
      <c r="J2932">
        <v>1431007264</v>
      </c>
      <c r="K2932">
        <v>1428415264</v>
      </c>
      <c r="L2932" t="b">
        <v>0</v>
      </c>
      <c r="M2932">
        <v>62</v>
      </c>
      <c r="N2932" t="b">
        <v>1</v>
      </c>
      <c r="O2932" t="s">
        <v>8303</v>
      </c>
      <c r="P2932">
        <f t="shared" si="136"/>
        <v>2015</v>
      </c>
      <c r="Q2932" s="11">
        <f t="shared" si="137"/>
        <v>42101.584074074075</v>
      </c>
    </row>
    <row r="2933" spans="1:17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s="8">
        <f t="shared" si="135"/>
        <v>45</v>
      </c>
      <c r="G2933" t="s">
        <v>8218</v>
      </c>
      <c r="H2933" t="s">
        <v>8228</v>
      </c>
      <c r="I2933" t="s">
        <v>8250</v>
      </c>
      <c r="J2933">
        <v>1410761280</v>
      </c>
      <c r="K2933">
        <v>1408604363</v>
      </c>
      <c r="L2933" t="b">
        <v>0</v>
      </c>
      <c r="M2933">
        <v>9</v>
      </c>
      <c r="N2933" t="b">
        <v>1</v>
      </c>
      <c r="O2933" t="s">
        <v>8303</v>
      </c>
      <c r="P2933">
        <f t="shared" si="136"/>
        <v>2014</v>
      </c>
      <c r="Q2933" s="11">
        <f t="shared" si="137"/>
        <v>41872.291238425925</v>
      </c>
    </row>
    <row r="2934" spans="1:17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s="8">
        <f t="shared" si="135"/>
        <v>158</v>
      </c>
      <c r="G2934" t="s">
        <v>8218</v>
      </c>
      <c r="H2934" t="s">
        <v>8225</v>
      </c>
      <c r="I2934" t="s">
        <v>8247</v>
      </c>
      <c r="J2934">
        <v>1424516400</v>
      </c>
      <c r="K2934">
        <v>1421812637</v>
      </c>
      <c r="L2934" t="b">
        <v>0</v>
      </c>
      <c r="M2934">
        <v>38</v>
      </c>
      <c r="N2934" t="b">
        <v>1</v>
      </c>
      <c r="O2934" t="s">
        <v>8303</v>
      </c>
      <c r="P2934">
        <f t="shared" si="136"/>
        <v>2015</v>
      </c>
      <c r="Q2934" s="11">
        <f t="shared" si="137"/>
        <v>42025.164780092593</v>
      </c>
    </row>
    <row r="2935" spans="1:17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s="8">
        <f t="shared" si="135"/>
        <v>69</v>
      </c>
      <c r="G2935" t="s">
        <v>8218</v>
      </c>
      <c r="H2935" t="s">
        <v>8223</v>
      </c>
      <c r="I2935" t="s">
        <v>8245</v>
      </c>
      <c r="J2935">
        <v>1465081053</v>
      </c>
      <c r="K2935">
        <v>1462489053</v>
      </c>
      <c r="L2935" t="b">
        <v>0</v>
      </c>
      <c r="M2935">
        <v>54</v>
      </c>
      <c r="N2935" t="b">
        <v>1</v>
      </c>
      <c r="O2935" t="s">
        <v>8303</v>
      </c>
      <c r="P2935">
        <f t="shared" si="136"/>
        <v>2016</v>
      </c>
      <c r="Q2935" s="11">
        <f t="shared" si="137"/>
        <v>42495.956631944442</v>
      </c>
    </row>
    <row r="2936" spans="1:17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s="8">
        <f t="shared" si="135"/>
        <v>200</v>
      </c>
      <c r="G2936" t="s">
        <v>8218</v>
      </c>
      <c r="H2936" t="s">
        <v>8228</v>
      </c>
      <c r="I2936" t="s">
        <v>8250</v>
      </c>
      <c r="J2936">
        <v>1402845364</v>
      </c>
      <c r="K2936">
        <v>1400253364</v>
      </c>
      <c r="L2936" t="b">
        <v>0</v>
      </c>
      <c r="M2936">
        <v>37</v>
      </c>
      <c r="N2936" t="b">
        <v>1</v>
      </c>
      <c r="O2936" t="s">
        <v>8303</v>
      </c>
      <c r="P2936">
        <f t="shared" si="136"/>
        <v>2014</v>
      </c>
      <c r="Q2936" s="11">
        <f t="shared" si="137"/>
        <v>41775.636157407411</v>
      </c>
    </row>
    <row r="2937" spans="1:17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s="8">
        <f t="shared" si="135"/>
        <v>31</v>
      </c>
      <c r="G2937" t="s">
        <v>8218</v>
      </c>
      <c r="H2937" t="s">
        <v>8223</v>
      </c>
      <c r="I2937" t="s">
        <v>8245</v>
      </c>
      <c r="J2937">
        <v>1472490000</v>
      </c>
      <c r="K2937">
        <v>1467468008</v>
      </c>
      <c r="L2937" t="b">
        <v>0</v>
      </c>
      <c r="M2937">
        <v>39</v>
      </c>
      <c r="N2937" t="b">
        <v>1</v>
      </c>
      <c r="O2937" t="s">
        <v>8303</v>
      </c>
      <c r="P2937">
        <f t="shared" si="136"/>
        <v>2016</v>
      </c>
      <c r="Q2937" s="11">
        <f t="shared" si="137"/>
        <v>42553.583425925928</v>
      </c>
    </row>
    <row r="2938" spans="1:17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s="8">
        <f t="shared" si="135"/>
        <v>280</v>
      </c>
      <c r="G2938" t="s">
        <v>8218</v>
      </c>
      <c r="H2938" t="s">
        <v>8223</v>
      </c>
      <c r="I2938" t="s">
        <v>8245</v>
      </c>
      <c r="J2938">
        <v>1413176340</v>
      </c>
      <c r="K2938">
        <v>1412091423</v>
      </c>
      <c r="L2938" t="b">
        <v>0</v>
      </c>
      <c r="M2938">
        <v>34</v>
      </c>
      <c r="N2938" t="b">
        <v>1</v>
      </c>
      <c r="O2938" t="s">
        <v>8303</v>
      </c>
      <c r="P2938">
        <f t="shared" si="136"/>
        <v>2014</v>
      </c>
      <c r="Q2938" s="11">
        <f t="shared" si="137"/>
        <v>41912.650729166664</v>
      </c>
    </row>
    <row r="2939" spans="1:17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s="8">
        <f t="shared" si="135"/>
        <v>500</v>
      </c>
      <c r="G2939" t="s">
        <v>8218</v>
      </c>
      <c r="H2939" t="s">
        <v>8224</v>
      </c>
      <c r="I2939" t="s">
        <v>8246</v>
      </c>
      <c r="J2939">
        <v>1405249113</v>
      </c>
      <c r="K2939">
        <v>1402657113</v>
      </c>
      <c r="L2939" t="b">
        <v>0</v>
      </c>
      <c r="M2939">
        <v>55</v>
      </c>
      <c r="N2939" t="b">
        <v>1</v>
      </c>
      <c r="O2939" t="s">
        <v>8303</v>
      </c>
      <c r="P2939">
        <f t="shared" si="136"/>
        <v>2014</v>
      </c>
      <c r="Q2939" s="11">
        <f t="shared" si="137"/>
        <v>41803.457326388889</v>
      </c>
    </row>
    <row r="2940" spans="1:17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s="8">
        <f t="shared" si="135"/>
        <v>55</v>
      </c>
      <c r="G2940" t="s">
        <v>8218</v>
      </c>
      <c r="H2940" t="s">
        <v>8223</v>
      </c>
      <c r="I2940" t="s">
        <v>8245</v>
      </c>
      <c r="J2940">
        <v>1422636814</v>
      </c>
      <c r="K2940">
        <v>1420044814</v>
      </c>
      <c r="L2940" t="b">
        <v>0</v>
      </c>
      <c r="M2940">
        <v>32</v>
      </c>
      <c r="N2940" t="b">
        <v>1</v>
      </c>
      <c r="O2940" t="s">
        <v>8303</v>
      </c>
      <c r="P2940">
        <f t="shared" si="136"/>
        <v>2014</v>
      </c>
      <c r="Q2940" s="11">
        <f t="shared" si="137"/>
        <v>42004.703865740739</v>
      </c>
    </row>
    <row r="2941" spans="1:17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s="8">
        <f t="shared" si="135"/>
        <v>230</v>
      </c>
      <c r="G2941" t="s">
        <v>8218</v>
      </c>
      <c r="H2941" t="s">
        <v>8223</v>
      </c>
      <c r="I2941" t="s">
        <v>8245</v>
      </c>
      <c r="J2941">
        <v>1409187600</v>
      </c>
      <c r="K2941">
        <v>1406316312</v>
      </c>
      <c r="L2941" t="b">
        <v>0</v>
      </c>
      <c r="M2941">
        <v>25</v>
      </c>
      <c r="N2941" t="b">
        <v>1</v>
      </c>
      <c r="O2941" t="s">
        <v>8303</v>
      </c>
      <c r="P2941">
        <f t="shared" si="136"/>
        <v>2014</v>
      </c>
      <c r="Q2941" s="11">
        <f t="shared" si="137"/>
        <v>41845.809166666666</v>
      </c>
    </row>
    <row r="2942" spans="1:17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s="8">
        <f t="shared" si="135"/>
        <v>181</v>
      </c>
      <c r="G2942" t="s">
        <v>8218</v>
      </c>
      <c r="H2942" t="s">
        <v>8223</v>
      </c>
      <c r="I2942" t="s">
        <v>8245</v>
      </c>
      <c r="J2942">
        <v>1421606018</v>
      </c>
      <c r="K2942">
        <v>1418150018</v>
      </c>
      <c r="L2942" t="b">
        <v>0</v>
      </c>
      <c r="M2942">
        <v>33</v>
      </c>
      <c r="N2942" t="b">
        <v>1</v>
      </c>
      <c r="O2942" t="s">
        <v>8303</v>
      </c>
      <c r="P2942">
        <f t="shared" si="136"/>
        <v>2014</v>
      </c>
      <c r="Q2942" s="11">
        <f t="shared" si="137"/>
        <v>41982.773356481484</v>
      </c>
    </row>
    <row r="2943" spans="1:17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s="8">
        <f t="shared" si="135"/>
        <v>-24999</v>
      </c>
      <c r="G2943" t="s">
        <v>8220</v>
      </c>
      <c r="H2943" t="s">
        <v>8223</v>
      </c>
      <c r="I2943" t="s">
        <v>8245</v>
      </c>
      <c r="J2943">
        <v>1425250955</v>
      </c>
      <c r="K2943">
        <v>1422658955</v>
      </c>
      <c r="L2943" t="b">
        <v>0</v>
      </c>
      <c r="M2943">
        <v>1</v>
      </c>
      <c r="N2943" t="b">
        <v>0</v>
      </c>
      <c r="O2943" t="s">
        <v>8301</v>
      </c>
      <c r="P2943">
        <f t="shared" si="136"/>
        <v>2015</v>
      </c>
      <c r="Q2943" s="11">
        <f t="shared" si="137"/>
        <v>42034.960127314815</v>
      </c>
    </row>
    <row r="2944" spans="1:17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s="8">
        <f t="shared" si="135"/>
        <v>-159150</v>
      </c>
      <c r="G2944" t="s">
        <v>8220</v>
      </c>
      <c r="H2944" t="s">
        <v>8228</v>
      </c>
      <c r="I2944" t="s">
        <v>8250</v>
      </c>
      <c r="J2944">
        <v>1450297080</v>
      </c>
      <c r="K2944">
        <v>1448565459</v>
      </c>
      <c r="L2944" t="b">
        <v>0</v>
      </c>
      <c r="M2944">
        <v>202</v>
      </c>
      <c r="N2944" t="b">
        <v>0</v>
      </c>
      <c r="O2944" t="s">
        <v>8301</v>
      </c>
      <c r="P2944">
        <f t="shared" si="136"/>
        <v>2015</v>
      </c>
      <c r="Q2944" s="11">
        <f t="shared" si="137"/>
        <v>42334.803923611107</v>
      </c>
    </row>
    <row r="2945" spans="1:17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s="8">
        <f t="shared" si="135"/>
        <v>-3000</v>
      </c>
      <c r="G2945" t="s">
        <v>8220</v>
      </c>
      <c r="H2945" t="s">
        <v>8223</v>
      </c>
      <c r="I2945" t="s">
        <v>8245</v>
      </c>
      <c r="J2945">
        <v>1428894380</v>
      </c>
      <c r="K2945">
        <v>1426302380</v>
      </c>
      <c r="L2945" t="b">
        <v>0</v>
      </c>
      <c r="M2945">
        <v>0</v>
      </c>
      <c r="N2945" t="b">
        <v>0</v>
      </c>
      <c r="O2945" t="s">
        <v>8301</v>
      </c>
      <c r="P2945">
        <f t="shared" si="136"/>
        <v>2015</v>
      </c>
      <c r="Q2945" s="11">
        <f t="shared" si="137"/>
        <v>42077.129398148143</v>
      </c>
    </row>
    <row r="2946" spans="1:17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s="8">
        <f t="shared" si="135"/>
        <v>-9900</v>
      </c>
      <c r="G2946" t="s">
        <v>8220</v>
      </c>
      <c r="H2946" t="s">
        <v>8223</v>
      </c>
      <c r="I2946" t="s">
        <v>8245</v>
      </c>
      <c r="J2946">
        <v>1433714198</v>
      </c>
      <c r="K2946">
        <v>1431122198</v>
      </c>
      <c r="L2946" t="b">
        <v>0</v>
      </c>
      <c r="M2946">
        <v>1</v>
      </c>
      <c r="N2946" t="b">
        <v>0</v>
      </c>
      <c r="O2946" t="s">
        <v>8301</v>
      </c>
      <c r="P2946">
        <f t="shared" si="136"/>
        <v>2015</v>
      </c>
      <c r="Q2946" s="11">
        <f t="shared" si="137"/>
        <v>42132.9143287037</v>
      </c>
    </row>
    <row r="2947" spans="1:17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s="8">
        <f t="shared" ref="F2947:F3010" si="138">E2947-D2947</f>
        <v>-50000</v>
      </c>
      <c r="G2947" t="s">
        <v>8220</v>
      </c>
      <c r="H2947" t="s">
        <v>8223</v>
      </c>
      <c r="I2947" t="s">
        <v>8245</v>
      </c>
      <c r="J2947">
        <v>1432437660</v>
      </c>
      <c r="K2947">
        <v>1429845660</v>
      </c>
      <c r="L2947" t="b">
        <v>0</v>
      </c>
      <c r="M2947">
        <v>0</v>
      </c>
      <c r="N2947" t="b">
        <v>0</v>
      </c>
      <c r="O2947" t="s">
        <v>8301</v>
      </c>
      <c r="P2947">
        <f t="shared" ref="P2947:P3010" si="139">YEAR(Q2947)</f>
        <v>2015</v>
      </c>
      <c r="Q2947" s="11">
        <f t="shared" ref="Q2947:Q3010" si="140">(((K2947/60)/60)/24)+DATE(1970,1,1)</f>
        <v>42118.139583333337</v>
      </c>
    </row>
    <row r="2948" spans="1:17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s="8">
        <f t="shared" si="138"/>
        <v>-1998</v>
      </c>
      <c r="G2948" t="s">
        <v>8220</v>
      </c>
      <c r="H2948" t="s">
        <v>8224</v>
      </c>
      <c r="I2948" t="s">
        <v>8246</v>
      </c>
      <c r="J2948">
        <v>1471265092</v>
      </c>
      <c r="K2948">
        <v>1468673092</v>
      </c>
      <c r="L2948" t="b">
        <v>0</v>
      </c>
      <c r="M2948">
        <v>2</v>
      </c>
      <c r="N2948" t="b">
        <v>0</v>
      </c>
      <c r="O2948" t="s">
        <v>8301</v>
      </c>
      <c r="P2948">
        <f t="shared" si="139"/>
        <v>2016</v>
      </c>
      <c r="Q2948" s="11">
        <f t="shared" si="140"/>
        <v>42567.531157407408</v>
      </c>
    </row>
    <row r="2949" spans="1:17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s="8">
        <f t="shared" si="138"/>
        <v>-23928</v>
      </c>
      <c r="G2949" t="s">
        <v>8220</v>
      </c>
      <c r="H2949" t="s">
        <v>8223</v>
      </c>
      <c r="I2949" t="s">
        <v>8245</v>
      </c>
      <c r="J2949">
        <v>1480007460</v>
      </c>
      <c r="K2949">
        <v>1475760567</v>
      </c>
      <c r="L2949" t="b">
        <v>0</v>
      </c>
      <c r="M2949">
        <v>13</v>
      </c>
      <c r="N2949" t="b">
        <v>0</v>
      </c>
      <c r="O2949" t="s">
        <v>8301</v>
      </c>
      <c r="P2949">
        <f t="shared" si="139"/>
        <v>2016</v>
      </c>
      <c r="Q2949" s="11">
        <f t="shared" si="140"/>
        <v>42649.562118055561</v>
      </c>
    </row>
    <row r="2950" spans="1:17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s="8">
        <f t="shared" si="138"/>
        <v>-499976</v>
      </c>
      <c r="G2950" t="s">
        <v>8220</v>
      </c>
      <c r="H2950" t="s">
        <v>8223</v>
      </c>
      <c r="I2950" t="s">
        <v>8245</v>
      </c>
      <c r="J2950">
        <v>1433259293</v>
      </c>
      <c r="K2950">
        <v>1428075293</v>
      </c>
      <c r="L2950" t="b">
        <v>0</v>
      </c>
      <c r="M2950">
        <v>9</v>
      </c>
      <c r="N2950" t="b">
        <v>0</v>
      </c>
      <c r="O2950" t="s">
        <v>8301</v>
      </c>
      <c r="P2950">
        <f t="shared" si="139"/>
        <v>2015</v>
      </c>
      <c r="Q2950" s="11">
        <f t="shared" si="140"/>
        <v>42097.649224537032</v>
      </c>
    </row>
    <row r="2951" spans="1:17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s="8">
        <f t="shared" si="138"/>
        <v>-975</v>
      </c>
      <c r="G2951" t="s">
        <v>8220</v>
      </c>
      <c r="H2951" t="s">
        <v>8223</v>
      </c>
      <c r="I2951" t="s">
        <v>8245</v>
      </c>
      <c r="J2951">
        <v>1447965917</v>
      </c>
      <c r="K2951">
        <v>1445370317</v>
      </c>
      <c r="L2951" t="b">
        <v>0</v>
      </c>
      <c r="M2951">
        <v>2</v>
      </c>
      <c r="N2951" t="b">
        <v>0</v>
      </c>
      <c r="O2951" t="s">
        <v>8301</v>
      </c>
      <c r="P2951">
        <f t="shared" si="139"/>
        <v>2015</v>
      </c>
      <c r="Q2951" s="11">
        <f t="shared" si="140"/>
        <v>42297.823113425926</v>
      </c>
    </row>
    <row r="2952" spans="1:17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s="8">
        <f t="shared" si="138"/>
        <v>-5000000</v>
      </c>
      <c r="G2952" t="s">
        <v>8220</v>
      </c>
      <c r="H2952" t="s">
        <v>8223</v>
      </c>
      <c r="I2952" t="s">
        <v>8245</v>
      </c>
      <c r="J2952">
        <v>1453538752</v>
      </c>
      <c r="K2952">
        <v>1450946752</v>
      </c>
      <c r="L2952" t="b">
        <v>0</v>
      </c>
      <c r="M2952">
        <v>0</v>
      </c>
      <c r="N2952" t="b">
        <v>0</v>
      </c>
      <c r="O2952" t="s">
        <v>8301</v>
      </c>
      <c r="P2952">
        <f t="shared" si="139"/>
        <v>2015</v>
      </c>
      <c r="Q2952" s="11">
        <f t="shared" si="140"/>
        <v>42362.36518518519</v>
      </c>
    </row>
    <row r="2953" spans="1:17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s="8">
        <f t="shared" si="138"/>
        <v>-48904</v>
      </c>
      <c r="G2953" t="s">
        <v>8219</v>
      </c>
      <c r="H2953" t="s">
        <v>8223</v>
      </c>
      <c r="I2953" t="s">
        <v>8245</v>
      </c>
      <c r="J2953">
        <v>1412536573</v>
      </c>
      <c r="K2953">
        <v>1408648573</v>
      </c>
      <c r="L2953" t="b">
        <v>0</v>
      </c>
      <c r="M2953">
        <v>58</v>
      </c>
      <c r="N2953" t="b">
        <v>0</v>
      </c>
      <c r="O2953" t="s">
        <v>8301</v>
      </c>
      <c r="P2953">
        <f t="shared" si="139"/>
        <v>2014</v>
      </c>
      <c r="Q2953" s="11">
        <f t="shared" si="140"/>
        <v>41872.802928240737</v>
      </c>
    </row>
    <row r="2954" spans="1:17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s="8">
        <f t="shared" si="138"/>
        <v>-18395</v>
      </c>
      <c r="G2954" t="s">
        <v>8219</v>
      </c>
      <c r="H2954" t="s">
        <v>8223</v>
      </c>
      <c r="I2954" t="s">
        <v>8245</v>
      </c>
      <c r="J2954">
        <v>1476676800</v>
      </c>
      <c r="K2954">
        <v>1473957239</v>
      </c>
      <c r="L2954" t="b">
        <v>0</v>
      </c>
      <c r="M2954">
        <v>8</v>
      </c>
      <c r="N2954" t="b">
        <v>0</v>
      </c>
      <c r="O2954" t="s">
        <v>8301</v>
      </c>
      <c r="P2954">
        <f t="shared" si="139"/>
        <v>2016</v>
      </c>
      <c r="Q2954" s="11">
        <f t="shared" si="140"/>
        <v>42628.690266203703</v>
      </c>
    </row>
    <row r="2955" spans="1:17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s="8">
        <f t="shared" si="138"/>
        <v>-399395</v>
      </c>
      <c r="G2955" t="s">
        <v>8219</v>
      </c>
      <c r="H2955" t="s">
        <v>8223</v>
      </c>
      <c r="I2955" t="s">
        <v>8245</v>
      </c>
      <c r="J2955">
        <v>1444330821</v>
      </c>
      <c r="K2955">
        <v>1441738821</v>
      </c>
      <c r="L2955" t="b">
        <v>0</v>
      </c>
      <c r="M2955">
        <v>3</v>
      </c>
      <c r="N2955" t="b">
        <v>0</v>
      </c>
      <c r="O2955" t="s">
        <v>8301</v>
      </c>
      <c r="P2955">
        <f t="shared" si="139"/>
        <v>2015</v>
      </c>
      <c r="Q2955" s="11">
        <f t="shared" si="140"/>
        <v>42255.791909722218</v>
      </c>
    </row>
    <row r="2956" spans="1:17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s="8">
        <f t="shared" si="138"/>
        <v>-15000</v>
      </c>
      <c r="G2956" t="s">
        <v>8219</v>
      </c>
      <c r="H2956" t="s">
        <v>8223</v>
      </c>
      <c r="I2956" t="s">
        <v>8245</v>
      </c>
      <c r="J2956">
        <v>1489669203</v>
      </c>
      <c r="K2956">
        <v>1487944803</v>
      </c>
      <c r="L2956" t="b">
        <v>0</v>
      </c>
      <c r="M2956">
        <v>0</v>
      </c>
      <c r="N2956" t="b">
        <v>0</v>
      </c>
      <c r="O2956" t="s">
        <v>8301</v>
      </c>
      <c r="P2956">
        <f t="shared" si="139"/>
        <v>2017</v>
      </c>
      <c r="Q2956" s="11">
        <f t="shared" si="140"/>
        <v>42790.583368055552</v>
      </c>
    </row>
    <row r="2957" spans="1:17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s="8">
        <f t="shared" si="138"/>
        <v>-485</v>
      </c>
      <c r="G2957" t="s">
        <v>8219</v>
      </c>
      <c r="H2957" t="s">
        <v>8223</v>
      </c>
      <c r="I2957" t="s">
        <v>8245</v>
      </c>
      <c r="J2957">
        <v>1434476849</v>
      </c>
      <c r="K2957">
        <v>1431884849</v>
      </c>
      <c r="L2957" t="b">
        <v>0</v>
      </c>
      <c r="M2957">
        <v>11</v>
      </c>
      <c r="N2957" t="b">
        <v>0</v>
      </c>
      <c r="O2957" t="s">
        <v>8301</v>
      </c>
      <c r="P2957">
        <f t="shared" si="139"/>
        <v>2015</v>
      </c>
      <c r="Q2957" s="11">
        <f t="shared" si="140"/>
        <v>42141.741307870368</v>
      </c>
    </row>
    <row r="2958" spans="1:17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s="8">
        <f t="shared" si="138"/>
        <v>-6578</v>
      </c>
      <c r="G2958" t="s">
        <v>8219</v>
      </c>
      <c r="H2958" t="s">
        <v>8223</v>
      </c>
      <c r="I2958" t="s">
        <v>8245</v>
      </c>
      <c r="J2958">
        <v>1462402850</v>
      </c>
      <c r="K2958">
        <v>1459810850</v>
      </c>
      <c r="L2958" t="b">
        <v>0</v>
      </c>
      <c r="M2958">
        <v>20</v>
      </c>
      <c r="N2958" t="b">
        <v>0</v>
      </c>
      <c r="O2958" t="s">
        <v>8301</v>
      </c>
      <c r="P2958">
        <f t="shared" si="139"/>
        <v>2016</v>
      </c>
      <c r="Q2958" s="11">
        <f t="shared" si="140"/>
        <v>42464.958912037036</v>
      </c>
    </row>
    <row r="2959" spans="1:17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s="8">
        <f t="shared" si="138"/>
        <v>-14720</v>
      </c>
      <c r="G2959" t="s">
        <v>8219</v>
      </c>
      <c r="H2959" t="s">
        <v>8223</v>
      </c>
      <c r="I2959" t="s">
        <v>8245</v>
      </c>
      <c r="J2959">
        <v>1427498172</v>
      </c>
      <c r="K2959">
        <v>1422317772</v>
      </c>
      <c r="L2959" t="b">
        <v>0</v>
      </c>
      <c r="M2959">
        <v>3</v>
      </c>
      <c r="N2959" t="b">
        <v>0</v>
      </c>
      <c r="O2959" t="s">
        <v>8301</v>
      </c>
      <c r="P2959">
        <f t="shared" si="139"/>
        <v>2015</v>
      </c>
      <c r="Q2959" s="11">
        <f t="shared" si="140"/>
        <v>42031.011249999996</v>
      </c>
    </row>
    <row r="2960" spans="1:17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s="8">
        <f t="shared" si="138"/>
        <v>-80000</v>
      </c>
      <c r="G2960" t="s">
        <v>8219</v>
      </c>
      <c r="H2960" t="s">
        <v>8223</v>
      </c>
      <c r="I2960" t="s">
        <v>8245</v>
      </c>
      <c r="J2960">
        <v>1462729317</v>
      </c>
      <c r="K2960">
        <v>1457548917</v>
      </c>
      <c r="L2960" t="b">
        <v>0</v>
      </c>
      <c r="M2960">
        <v>0</v>
      </c>
      <c r="N2960" t="b">
        <v>0</v>
      </c>
      <c r="O2960" t="s">
        <v>8301</v>
      </c>
      <c r="P2960">
        <f t="shared" si="139"/>
        <v>2016</v>
      </c>
      <c r="Q2960" s="11">
        <f t="shared" si="140"/>
        <v>42438.779131944444</v>
      </c>
    </row>
    <row r="2961" spans="1:17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s="8">
        <f t="shared" si="138"/>
        <v>-10000</v>
      </c>
      <c r="G2961" t="s">
        <v>8219</v>
      </c>
      <c r="H2961" t="s">
        <v>8224</v>
      </c>
      <c r="I2961" t="s">
        <v>8246</v>
      </c>
      <c r="J2961">
        <v>1465258325</v>
      </c>
      <c r="K2961">
        <v>1462666325</v>
      </c>
      <c r="L2961" t="b">
        <v>0</v>
      </c>
      <c r="M2961">
        <v>0</v>
      </c>
      <c r="N2961" t="b">
        <v>0</v>
      </c>
      <c r="O2961" t="s">
        <v>8301</v>
      </c>
      <c r="P2961">
        <f t="shared" si="139"/>
        <v>2016</v>
      </c>
      <c r="Q2961" s="11">
        <f t="shared" si="140"/>
        <v>42498.008391203708</v>
      </c>
    </row>
    <row r="2962" spans="1:17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s="8">
        <f t="shared" si="138"/>
        <v>-30000000</v>
      </c>
      <c r="G2962" t="s">
        <v>8219</v>
      </c>
      <c r="H2962" t="s">
        <v>8223</v>
      </c>
      <c r="I2962" t="s">
        <v>8245</v>
      </c>
      <c r="J2962">
        <v>1410459023</v>
      </c>
      <c r="K2962">
        <v>1407867023</v>
      </c>
      <c r="L2962" t="b">
        <v>0</v>
      </c>
      <c r="M2962">
        <v>0</v>
      </c>
      <c r="N2962" t="b">
        <v>0</v>
      </c>
      <c r="O2962" t="s">
        <v>8301</v>
      </c>
      <c r="P2962">
        <f t="shared" si="139"/>
        <v>2014</v>
      </c>
      <c r="Q2962" s="11">
        <f t="shared" si="140"/>
        <v>41863.757210648146</v>
      </c>
    </row>
    <row r="2963" spans="1:17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s="8">
        <f t="shared" si="138"/>
        <v>481</v>
      </c>
      <c r="G2963" t="s">
        <v>8218</v>
      </c>
      <c r="H2963" t="s">
        <v>8223</v>
      </c>
      <c r="I2963" t="s">
        <v>8245</v>
      </c>
      <c r="J2963">
        <v>1427342400</v>
      </c>
      <c r="K2963">
        <v>1424927159</v>
      </c>
      <c r="L2963" t="b">
        <v>0</v>
      </c>
      <c r="M2963">
        <v>108</v>
      </c>
      <c r="N2963" t="b">
        <v>1</v>
      </c>
      <c r="O2963" t="s">
        <v>8269</v>
      </c>
      <c r="P2963">
        <f t="shared" si="139"/>
        <v>2015</v>
      </c>
      <c r="Q2963" s="11">
        <f t="shared" si="140"/>
        <v>42061.212488425925</v>
      </c>
    </row>
    <row r="2964" spans="1:17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s="8">
        <f t="shared" si="138"/>
        <v>218</v>
      </c>
      <c r="G2964" t="s">
        <v>8218</v>
      </c>
      <c r="H2964" t="s">
        <v>8223</v>
      </c>
      <c r="I2964" t="s">
        <v>8245</v>
      </c>
      <c r="J2964">
        <v>1425193140</v>
      </c>
      <c r="K2964">
        <v>1422769906</v>
      </c>
      <c r="L2964" t="b">
        <v>0</v>
      </c>
      <c r="M2964">
        <v>20</v>
      </c>
      <c r="N2964" t="b">
        <v>1</v>
      </c>
      <c r="O2964" t="s">
        <v>8269</v>
      </c>
      <c r="P2964">
        <f t="shared" si="139"/>
        <v>2015</v>
      </c>
      <c r="Q2964" s="11">
        <f t="shared" si="140"/>
        <v>42036.24428240741</v>
      </c>
    </row>
    <row r="2965" spans="1:17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s="8">
        <f t="shared" si="138"/>
        <v>685</v>
      </c>
      <c r="G2965" t="s">
        <v>8218</v>
      </c>
      <c r="H2965" t="s">
        <v>8223</v>
      </c>
      <c r="I2965" t="s">
        <v>8245</v>
      </c>
      <c r="J2965">
        <v>1435835824</v>
      </c>
      <c r="K2965">
        <v>1433243824</v>
      </c>
      <c r="L2965" t="b">
        <v>0</v>
      </c>
      <c r="M2965">
        <v>98</v>
      </c>
      <c r="N2965" t="b">
        <v>1</v>
      </c>
      <c r="O2965" t="s">
        <v>8269</v>
      </c>
      <c r="P2965">
        <f t="shared" si="139"/>
        <v>2015</v>
      </c>
      <c r="Q2965" s="11">
        <f t="shared" si="140"/>
        <v>42157.470185185186</v>
      </c>
    </row>
    <row r="2966" spans="1:17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s="8">
        <f t="shared" si="138"/>
        <v>35.6899999999996</v>
      </c>
      <c r="G2966" t="s">
        <v>8218</v>
      </c>
      <c r="H2966" t="s">
        <v>8223</v>
      </c>
      <c r="I2966" t="s">
        <v>8245</v>
      </c>
      <c r="J2966">
        <v>1407360720</v>
      </c>
      <c r="K2966">
        <v>1404769819</v>
      </c>
      <c r="L2966" t="b">
        <v>0</v>
      </c>
      <c r="M2966">
        <v>196</v>
      </c>
      <c r="N2966" t="b">
        <v>1</v>
      </c>
      <c r="O2966" t="s">
        <v>8269</v>
      </c>
      <c r="P2966">
        <f t="shared" si="139"/>
        <v>2014</v>
      </c>
      <c r="Q2966" s="11">
        <f t="shared" si="140"/>
        <v>41827.909942129627</v>
      </c>
    </row>
    <row r="2967" spans="1:17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s="8">
        <f t="shared" si="138"/>
        <v>135</v>
      </c>
      <c r="G2967" t="s">
        <v>8218</v>
      </c>
      <c r="H2967" t="s">
        <v>8223</v>
      </c>
      <c r="I2967" t="s">
        <v>8245</v>
      </c>
      <c r="J2967">
        <v>1436290233</v>
      </c>
      <c r="K2967">
        <v>1433698233</v>
      </c>
      <c r="L2967" t="b">
        <v>0</v>
      </c>
      <c r="M2967">
        <v>39</v>
      </c>
      <c r="N2967" t="b">
        <v>1</v>
      </c>
      <c r="O2967" t="s">
        <v>8269</v>
      </c>
      <c r="P2967">
        <f t="shared" si="139"/>
        <v>2015</v>
      </c>
      <c r="Q2967" s="11">
        <f t="shared" si="140"/>
        <v>42162.729548611111</v>
      </c>
    </row>
    <row r="2968" spans="1:17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s="8">
        <f t="shared" si="138"/>
        <v>1363</v>
      </c>
      <c r="G2968" t="s">
        <v>8218</v>
      </c>
      <c r="H2968" t="s">
        <v>8223</v>
      </c>
      <c r="I2968" t="s">
        <v>8245</v>
      </c>
      <c r="J2968">
        <v>1442425412</v>
      </c>
      <c r="K2968">
        <v>1439833412</v>
      </c>
      <c r="L2968" t="b">
        <v>0</v>
      </c>
      <c r="M2968">
        <v>128</v>
      </c>
      <c r="N2968" t="b">
        <v>1</v>
      </c>
      <c r="O2968" t="s">
        <v>8269</v>
      </c>
      <c r="P2968">
        <f t="shared" si="139"/>
        <v>2015</v>
      </c>
      <c r="Q2968" s="11">
        <f t="shared" si="140"/>
        <v>42233.738564814819</v>
      </c>
    </row>
    <row r="2969" spans="1:17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s="8">
        <f t="shared" si="138"/>
        <v>696</v>
      </c>
      <c r="G2969" t="s">
        <v>8218</v>
      </c>
      <c r="H2969" t="s">
        <v>8223</v>
      </c>
      <c r="I2969" t="s">
        <v>8245</v>
      </c>
      <c r="J2969">
        <v>1425872692</v>
      </c>
      <c r="K2969">
        <v>1423284292</v>
      </c>
      <c r="L2969" t="b">
        <v>0</v>
      </c>
      <c r="M2969">
        <v>71</v>
      </c>
      <c r="N2969" t="b">
        <v>1</v>
      </c>
      <c r="O2969" t="s">
        <v>8269</v>
      </c>
      <c r="P2969">
        <f t="shared" si="139"/>
        <v>2015</v>
      </c>
      <c r="Q2969" s="11">
        <f t="shared" si="140"/>
        <v>42042.197824074072</v>
      </c>
    </row>
    <row r="2970" spans="1:17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s="8">
        <f t="shared" si="138"/>
        <v>210</v>
      </c>
      <c r="G2970" t="s">
        <v>8218</v>
      </c>
      <c r="H2970" t="s">
        <v>8223</v>
      </c>
      <c r="I2970" t="s">
        <v>8245</v>
      </c>
      <c r="J2970">
        <v>1471406340</v>
      </c>
      <c r="K2970">
        <v>1470227660</v>
      </c>
      <c r="L2970" t="b">
        <v>0</v>
      </c>
      <c r="M2970">
        <v>47</v>
      </c>
      <c r="N2970" t="b">
        <v>1</v>
      </c>
      <c r="O2970" t="s">
        <v>8269</v>
      </c>
      <c r="P2970">
        <f t="shared" si="139"/>
        <v>2016</v>
      </c>
      <c r="Q2970" s="11">
        <f t="shared" si="140"/>
        <v>42585.523842592593</v>
      </c>
    </row>
    <row r="2971" spans="1:17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s="8">
        <f t="shared" si="138"/>
        <v>625</v>
      </c>
      <c r="G2971" t="s">
        <v>8218</v>
      </c>
      <c r="H2971" t="s">
        <v>8228</v>
      </c>
      <c r="I2971" t="s">
        <v>8250</v>
      </c>
      <c r="J2971">
        <v>1430693460</v>
      </c>
      <c r="K2971">
        <v>1428087153</v>
      </c>
      <c r="L2971" t="b">
        <v>0</v>
      </c>
      <c r="M2971">
        <v>17</v>
      </c>
      <c r="N2971" t="b">
        <v>1</v>
      </c>
      <c r="O2971" t="s">
        <v>8269</v>
      </c>
      <c r="P2971">
        <f t="shared" si="139"/>
        <v>2015</v>
      </c>
      <c r="Q2971" s="11">
        <f t="shared" si="140"/>
        <v>42097.786493055552</v>
      </c>
    </row>
    <row r="2972" spans="1:17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s="8">
        <f t="shared" si="138"/>
        <v>360</v>
      </c>
      <c r="G2972" t="s">
        <v>8218</v>
      </c>
      <c r="H2972" t="s">
        <v>8223</v>
      </c>
      <c r="I2972" t="s">
        <v>8245</v>
      </c>
      <c r="J2972">
        <v>1405699451</v>
      </c>
      <c r="K2972">
        <v>1403107451</v>
      </c>
      <c r="L2972" t="b">
        <v>0</v>
      </c>
      <c r="M2972">
        <v>91</v>
      </c>
      <c r="N2972" t="b">
        <v>1</v>
      </c>
      <c r="O2972" t="s">
        <v>8269</v>
      </c>
      <c r="P2972">
        <f t="shared" si="139"/>
        <v>2014</v>
      </c>
      <c r="Q2972" s="11">
        <f t="shared" si="140"/>
        <v>41808.669571759259</v>
      </c>
    </row>
    <row r="2973" spans="1:17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s="8">
        <f t="shared" si="138"/>
        <v>5</v>
      </c>
      <c r="G2973" t="s">
        <v>8218</v>
      </c>
      <c r="H2973" t="s">
        <v>8223</v>
      </c>
      <c r="I2973" t="s">
        <v>8245</v>
      </c>
      <c r="J2973">
        <v>1409500078</v>
      </c>
      <c r="K2973">
        <v>1406908078</v>
      </c>
      <c r="L2973" t="b">
        <v>0</v>
      </c>
      <c r="M2973">
        <v>43</v>
      </c>
      <c r="N2973" t="b">
        <v>1</v>
      </c>
      <c r="O2973" t="s">
        <v>8269</v>
      </c>
      <c r="P2973">
        <f t="shared" si="139"/>
        <v>2014</v>
      </c>
      <c r="Q2973" s="11">
        <f t="shared" si="140"/>
        <v>41852.658310185187</v>
      </c>
    </row>
    <row r="2974" spans="1:17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s="8">
        <f t="shared" si="138"/>
        <v>107</v>
      </c>
      <c r="G2974" t="s">
        <v>8218</v>
      </c>
      <c r="H2974" t="s">
        <v>8223</v>
      </c>
      <c r="I2974" t="s">
        <v>8245</v>
      </c>
      <c r="J2974">
        <v>1480899600</v>
      </c>
      <c r="K2974">
        <v>1479609520</v>
      </c>
      <c r="L2974" t="b">
        <v>0</v>
      </c>
      <c r="M2974">
        <v>17</v>
      </c>
      <c r="N2974" t="b">
        <v>1</v>
      </c>
      <c r="O2974" t="s">
        <v>8269</v>
      </c>
      <c r="P2974">
        <f t="shared" si="139"/>
        <v>2016</v>
      </c>
      <c r="Q2974" s="11">
        <f t="shared" si="140"/>
        <v>42694.110185185185</v>
      </c>
    </row>
    <row r="2975" spans="1:17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s="8">
        <f t="shared" si="138"/>
        <v>3740</v>
      </c>
      <c r="G2975" t="s">
        <v>8218</v>
      </c>
      <c r="H2975" t="s">
        <v>8223</v>
      </c>
      <c r="I2975" t="s">
        <v>8245</v>
      </c>
      <c r="J2975">
        <v>1451620800</v>
      </c>
      <c r="K2975">
        <v>1449171508</v>
      </c>
      <c r="L2975" t="b">
        <v>0</v>
      </c>
      <c r="M2975">
        <v>33</v>
      </c>
      <c r="N2975" t="b">
        <v>1</v>
      </c>
      <c r="O2975" t="s">
        <v>8269</v>
      </c>
      <c r="P2975">
        <f t="shared" si="139"/>
        <v>2015</v>
      </c>
      <c r="Q2975" s="11">
        <f t="shared" si="140"/>
        <v>42341.818379629629</v>
      </c>
    </row>
    <row r="2976" spans="1:17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s="8">
        <f t="shared" si="138"/>
        <v>100</v>
      </c>
      <c r="G2976" t="s">
        <v>8218</v>
      </c>
      <c r="H2976" t="s">
        <v>8223</v>
      </c>
      <c r="I2976" t="s">
        <v>8245</v>
      </c>
      <c r="J2976">
        <v>1411695300</v>
      </c>
      <c r="K2976">
        <v>1409275671</v>
      </c>
      <c r="L2976" t="b">
        <v>0</v>
      </c>
      <c r="M2976">
        <v>87</v>
      </c>
      <c r="N2976" t="b">
        <v>1</v>
      </c>
      <c r="O2976" t="s">
        <v>8269</v>
      </c>
      <c r="P2976">
        <f t="shared" si="139"/>
        <v>2014</v>
      </c>
      <c r="Q2976" s="11">
        <f t="shared" si="140"/>
        <v>41880.061006944445</v>
      </c>
    </row>
    <row r="2977" spans="1:17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s="8">
        <f t="shared" si="138"/>
        <v>10</v>
      </c>
      <c r="G2977" t="s">
        <v>8218</v>
      </c>
      <c r="H2977" t="s">
        <v>8223</v>
      </c>
      <c r="I2977" t="s">
        <v>8245</v>
      </c>
      <c r="J2977">
        <v>1417057200</v>
      </c>
      <c r="K2977">
        <v>1414599886</v>
      </c>
      <c r="L2977" t="b">
        <v>0</v>
      </c>
      <c r="M2977">
        <v>113</v>
      </c>
      <c r="N2977" t="b">
        <v>1</v>
      </c>
      <c r="O2977" t="s">
        <v>8269</v>
      </c>
      <c r="P2977">
        <f t="shared" si="139"/>
        <v>2014</v>
      </c>
      <c r="Q2977" s="11">
        <f t="shared" si="140"/>
        <v>41941.683865740742</v>
      </c>
    </row>
    <row r="2978" spans="1:17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s="8">
        <f t="shared" si="138"/>
        <v>50</v>
      </c>
      <c r="G2978" t="s">
        <v>8218</v>
      </c>
      <c r="H2978" t="s">
        <v>8224</v>
      </c>
      <c r="I2978" t="s">
        <v>8246</v>
      </c>
      <c r="J2978">
        <v>1457870400</v>
      </c>
      <c r="K2978">
        <v>1456421530</v>
      </c>
      <c r="L2978" t="b">
        <v>0</v>
      </c>
      <c r="M2978">
        <v>14</v>
      </c>
      <c r="N2978" t="b">
        <v>1</v>
      </c>
      <c r="O2978" t="s">
        <v>8269</v>
      </c>
      <c r="P2978">
        <f t="shared" si="139"/>
        <v>2016</v>
      </c>
      <c r="Q2978" s="11">
        <f t="shared" si="140"/>
        <v>42425.730671296296</v>
      </c>
    </row>
    <row r="2979" spans="1:17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s="8">
        <f t="shared" si="138"/>
        <v>407</v>
      </c>
      <c r="G2979" t="s">
        <v>8218</v>
      </c>
      <c r="H2979" t="s">
        <v>8223</v>
      </c>
      <c r="I2979" t="s">
        <v>8245</v>
      </c>
      <c r="J2979">
        <v>1427076840</v>
      </c>
      <c r="K2979">
        <v>1421960934</v>
      </c>
      <c r="L2979" t="b">
        <v>0</v>
      </c>
      <c r="M2979">
        <v>30</v>
      </c>
      <c r="N2979" t="b">
        <v>1</v>
      </c>
      <c r="O2979" t="s">
        <v>8269</v>
      </c>
      <c r="P2979">
        <f t="shared" si="139"/>
        <v>2015</v>
      </c>
      <c r="Q2979" s="11">
        <f t="shared" si="140"/>
        <v>42026.88118055556</v>
      </c>
    </row>
    <row r="2980" spans="1:17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s="8">
        <f t="shared" si="138"/>
        <v>221</v>
      </c>
      <c r="G2980" t="s">
        <v>8218</v>
      </c>
      <c r="H2980" t="s">
        <v>8223</v>
      </c>
      <c r="I2980" t="s">
        <v>8245</v>
      </c>
      <c r="J2980">
        <v>1413784740</v>
      </c>
      <c r="K2980">
        <v>1412954547</v>
      </c>
      <c r="L2980" t="b">
        <v>0</v>
      </c>
      <c r="M2980">
        <v>16</v>
      </c>
      <c r="N2980" t="b">
        <v>1</v>
      </c>
      <c r="O2980" t="s">
        <v>8269</v>
      </c>
      <c r="P2980">
        <f t="shared" si="139"/>
        <v>2014</v>
      </c>
      <c r="Q2980" s="11">
        <f t="shared" si="140"/>
        <v>41922.640590277777</v>
      </c>
    </row>
    <row r="2981" spans="1:17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s="8">
        <f t="shared" si="138"/>
        <v>70</v>
      </c>
      <c r="G2981" t="s">
        <v>8218</v>
      </c>
      <c r="H2981" t="s">
        <v>8223</v>
      </c>
      <c r="I2981" t="s">
        <v>8245</v>
      </c>
      <c r="J2981">
        <v>1420524000</v>
      </c>
      <c r="K2981">
        <v>1419104823</v>
      </c>
      <c r="L2981" t="b">
        <v>0</v>
      </c>
      <c r="M2981">
        <v>46</v>
      </c>
      <c r="N2981" t="b">
        <v>1</v>
      </c>
      <c r="O2981" t="s">
        <v>8269</v>
      </c>
      <c r="P2981">
        <f t="shared" si="139"/>
        <v>2014</v>
      </c>
      <c r="Q2981" s="11">
        <f t="shared" si="140"/>
        <v>41993.824340277773</v>
      </c>
    </row>
    <row r="2982" spans="1:17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s="8">
        <f t="shared" si="138"/>
        <v>275</v>
      </c>
      <c r="G2982" t="s">
        <v>8218</v>
      </c>
      <c r="H2982" t="s">
        <v>8223</v>
      </c>
      <c r="I2982" t="s">
        <v>8245</v>
      </c>
      <c r="J2982">
        <v>1440381600</v>
      </c>
      <c r="K2982">
        <v>1438639130</v>
      </c>
      <c r="L2982" t="b">
        <v>0</v>
      </c>
      <c r="M2982">
        <v>24</v>
      </c>
      <c r="N2982" t="b">
        <v>1</v>
      </c>
      <c r="O2982" t="s">
        <v>8269</v>
      </c>
      <c r="P2982">
        <f t="shared" si="139"/>
        <v>2015</v>
      </c>
      <c r="Q2982" s="11">
        <f t="shared" si="140"/>
        <v>42219.915856481486</v>
      </c>
    </row>
    <row r="2983" spans="1:17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s="8">
        <f t="shared" si="138"/>
        <v>1157</v>
      </c>
      <c r="G2983" t="s">
        <v>8218</v>
      </c>
      <c r="H2983" t="s">
        <v>8240</v>
      </c>
      <c r="I2983" t="s">
        <v>8248</v>
      </c>
      <c r="J2983">
        <v>1443014756</v>
      </c>
      <c r="K2983">
        <v>1439126756</v>
      </c>
      <c r="L2983" t="b">
        <v>1</v>
      </c>
      <c r="M2983">
        <v>97</v>
      </c>
      <c r="N2983" t="b">
        <v>1</v>
      </c>
      <c r="O2983" t="s">
        <v>8301</v>
      </c>
      <c r="P2983">
        <f t="shared" si="139"/>
        <v>2015</v>
      </c>
      <c r="Q2983" s="11">
        <f t="shared" si="140"/>
        <v>42225.559675925921</v>
      </c>
    </row>
    <row r="2984" spans="1:17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s="8">
        <f t="shared" si="138"/>
        <v>103</v>
      </c>
      <c r="G2984" t="s">
        <v>8218</v>
      </c>
      <c r="H2984" t="s">
        <v>8224</v>
      </c>
      <c r="I2984" t="s">
        <v>8246</v>
      </c>
      <c r="J2984">
        <v>1455208143</v>
      </c>
      <c r="K2984">
        <v>1452616143</v>
      </c>
      <c r="L2984" t="b">
        <v>1</v>
      </c>
      <c r="M2984">
        <v>59</v>
      </c>
      <c r="N2984" t="b">
        <v>1</v>
      </c>
      <c r="O2984" t="s">
        <v>8301</v>
      </c>
      <c r="P2984">
        <f t="shared" si="139"/>
        <v>2016</v>
      </c>
      <c r="Q2984" s="11">
        <f t="shared" si="140"/>
        <v>42381.686840277776</v>
      </c>
    </row>
    <row r="2985" spans="1:17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s="8">
        <f t="shared" si="138"/>
        <v>53985.91</v>
      </c>
      <c r="G2985" t="s">
        <v>8218</v>
      </c>
      <c r="H2985" t="s">
        <v>8223</v>
      </c>
      <c r="I2985" t="s">
        <v>8245</v>
      </c>
      <c r="J2985">
        <v>1415722236</v>
      </c>
      <c r="K2985">
        <v>1410534636</v>
      </c>
      <c r="L2985" t="b">
        <v>1</v>
      </c>
      <c r="M2985">
        <v>1095</v>
      </c>
      <c r="N2985" t="b">
        <v>1</v>
      </c>
      <c r="O2985" t="s">
        <v>8301</v>
      </c>
      <c r="P2985">
        <f t="shared" si="139"/>
        <v>2014</v>
      </c>
      <c r="Q2985" s="11">
        <f t="shared" si="140"/>
        <v>41894.632361111115</v>
      </c>
    </row>
    <row r="2986" spans="1:17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s="8">
        <f t="shared" si="138"/>
        <v>88</v>
      </c>
      <c r="G2986" t="s">
        <v>8218</v>
      </c>
      <c r="H2986" t="s">
        <v>8223</v>
      </c>
      <c r="I2986" t="s">
        <v>8245</v>
      </c>
      <c r="J2986">
        <v>1472020881</v>
      </c>
      <c r="K2986">
        <v>1469428881</v>
      </c>
      <c r="L2986" t="b">
        <v>1</v>
      </c>
      <c r="M2986">
        <v>218</v>
      </c>
      <c r="N2986" t="b">
        <v>1</v>
      </c>
      <c r="O2986" t="s">
        <v>8301</v>
      </c>
      <c r="P2986">
        <f t="shared" si="139"/>
        <v>2016</v>
      </c>
      <c r="Q2986" s="11">
        <f t="shared" si="140"/>
        <v>42576.278715277775</v>
      </c>
    </row>
    <row r="2987" spans="1:17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s="8">
        <f t="shared" si="138"/>
        <v>2165</v>
      </c>
      <c r="G2987" t="s">
        <v>8218</v>
      </c>
      <c r="H2987" t="s">
        <v>8227</v>
      </c>
      <c r="I2987" t="s">
        <v>8249</v>
      </c>
      <c r="J2987">
        <v>1477886400</v>
      </c>
      <c r="K2987">
        <v>1476228128</v>
      </c>
      <c r="L2987" t="b">
        <v>0</v>
      </c>
      <c r="M2987">
        <v>111</v>
      </c>
      <c r="N2987" t="b">
        <v>1</v>
      </c>
      <c r="O2987" t="s">
        <v>8301</v>
      </c>
      <c r="P2987">
        <f t="shared" si="139"/>
        <v>2016</v>
      </c>
      <c r="Q2987" s="11">
        <f t="shared" si="140"/>
        <v>42654.973703703698</v>
      </c>
    </row>
    <row r="2988" spans="1:17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s="8">
        <f t="shared" si="138"/>
        <v>132</v>
      </c>
      <c r="G2988" t="s">
        <v>8218</v>
      </c>
      <c r="H2988" t="s">
        <v>8224</v>
      </c>
      <c r="I2988" t="s">
        <v>8246</v>
      </c>
      <c r="J2988">
        <v>1462100406</v>
      </c>
      <c r="K2988">
        <v>1456920006</v>
      </c>
      <c r="L2988" t="b">
        <v>0</v>
      </c>
      <c r="M2988">
        <v>56</v>
      </c>
      <c r="N2988" t="b">
        <v>1</v>
      </c>
      <c r="O2988" t="s">
        <v>8301</v>
      </c>
      <c r="P2988">
        <f t="shared" si="139"/>
        <v>2016</v>
      </c>
      <c r="Q2988" s="11">
        <f t="shared" si="140"/>
        <v>42431.500069444446</v>
      </c>
    </row>
    <row r="2989" spans="1:17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s="8">
        <f t="shared" si="138"/>
        <v>2600.2000000000007</v>
      </c>
      <c r="G2989" t="s">
        <v>8218</v>
      </c>
      <c r="H2989" t="s">
        <v>8223</v>
      </c>
      <c r="I2989" t="s">
        <v>8245</v>
      </c>
      <c r="J2989">
        <v>1476316800</v>
      </c>
      <c r="K2989">
        <v>1473837751</v>
      </c>
      <c r="L2989" t="b">
        <v>0</v>
      </c>
      <c r="M2989">
        <v>265</v>
      </c>
      <c r="N2989" t="b">
        <v>1</v>
      </c>
      <c r="O2989" t="s">
        <v>8301</v>
      </c>
      <c r="P2989">
        <f t="shared" si="139"/>
        <v>2016</v>
      </c>
      <c r="Q2989" s="11">
        <f t="shared" si="140"/>
        <v>42627.307303240741</v>
      </c>
    </row>
    <row r="2990" spans="1:17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s="8">
        <f t="shared" si="138"/>
        <v>0</v>
      </c>
      <c r="G2990" t="s">
        <v>8218</v>
      </c>
      <c r="H2990" t="s">
        <v>8224</v>
      </c>
      <c r="I2990" t="s">
        <v>8246</v>
      </c>
      <c r="J2990">
        <v>1466412081</v>
      </c>
      <c r="K2990">
        <v>1463820081</v>
      </c>
      <c r="L2990" t="b">
        <v>0</v>
      </c>
      <c r="M2990">
        <v>28</v>
      </c>
      <c r="N2990" t="b">
        <v>1</v>
      </c>
      <c r="O2990" t="s">
        <v>8301</v>
      </c>
      <c r="P2990">
        <f t="shared" si="139"/>
        <v>2016</v>
      </c>
      <c r="Q2990" s="11">
        <f t="shared" si="140"/>
        <v>42511.362048611118</v>
      </c>
    </row>
    <row r="2991" spans="1:17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s="8">
        <f t="shared" si="138"/>
        <v>15307</v>
      </c>
      <c r="G2991" t="s">
        <v>8218</v>
      </c>
      <c r="H2991" t="s">
        <v>8223</v>
      </c>
      <c r="I2991" t="s">
        <v>8245</v>
      </c>
      <c r="J2991">
        <v>1450673940</v>
      </c>
      <c r="K2991">
        <v>1448756962</v>
      </c>
      <c r="L2991" t="b">
        <v>0</v>
      </c>
      <c r="M2991">
        <v>364</v>
      </c>
      <c r="N2991" t="b">
        <v>1</v>
      </c>
      <c r="O2991" t="s">
        <v>8301</v>
      </c>
      <c r="P2991">
        <f t="shared" si="139"/>
        <v>2015</v>
      </c>
      <c r="Q2991" s="11">
        <f t="shared" si="140"/>
        <v>42337.02039351852</v>
      </c>
    </row>
    <row r="2992" spans="1:17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s="8">
        <f t="shared" si="138"/>
        <v>0</v>
      </c>
      <c r="G2992" t="s">
        <v>8218</v>
      </c>
      <c r="H2992" t="s">
        <v>8223</v>
      </c>
      <c r="I2992" t="s">
        <v>8245</v>
      </c>
      <c r="J2992">
        <v>1452174420</v>
      </c>
      <c r="K2992">
        <v>1449150420</v>
      </c>
      <c r="L2992" t="b">
        <v>0</v>
      </c>
      <c r="M2992">
        <v>27</v>
      </c>
      <c r="N2992" t="b">
        <v>1</v>
      </c>
      <c r="O2992" t="s">
        <v>8301</v>
      </c>
      <c r="P2992">
        <f t="shared" si="139"/>
        <v>2015</v>
      </c>
      <c r="Q2992" s="11">
        <f t="shared" si="140"/>
        <v>42341.57430555555</v>
      </c>
    </row>
    <row r="2993" spans="1:17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s="8">
        <f t="shared" si="138"/>
        <v>280</v>
      </c>
      <c r="G2993" t="s">
        <v>8218</v>
      </c>
      <c r="H2993" t="s">
        <v>8223</v>
      </c>
      <c r="I2993" t="s">
        <v>8245</v>
      </c>
      <c r="J2993">
        <v>1485547530</v>
      </c>
      <c r="K2993">
        <v>1483646730</v>
      </c>
      <c r="L2993" t="b">
        <v>0</v>
      </c>
      <c r="M2993">
        <v>93</v>
      </c>
      <c r="N2993" t="b">
        <v>1</v>
      </c>
      <c r="O2993" t="s">
        <v>8301</v>
      </c>
      <c r="P2993">
        <f t="shared" si="139"/>
        <v>2017</v>
      </c>
      <c r="Q2993" s="11">
        <f t="shared" si="140"/>
        <v>42740.837152777778</v>
      </c>
    </row>
    <row r="2994" spans="1:17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s="8">
        <f t="shared" si="138"/>
        <v>135</v>
      </c>
      <c r="G2994" t="s">
        <v>8218</v>
      </c>
      <c r="H2994" t="s">
        <v>8223</v>
      </c>
      <c r="I2994" t="s">
        <v>8245</v>
      </c>
      <c r="J2994">
        <v>1476037510</v>
      </c>
      <c r="K2994">
        <v>1473445510</v>
      </c>
      <c r="L2994" t="b">
        <v>0</v>
      </c>
      <c r="M2994">
        <v>64</v>
      </c>
      <c r="N2994" t="b">
        <v>1</v>
      </c>
      <c r="O2994" t="s">
        <v>8301</v>
      </c>
      <c r="P2994">
        <f t="shared" si="139"/>
        <v>2016</v>
      </c>
      <c r="Q2994" s="11">
        <f t="shared" si="140"/>
        <v>42622.767476851848</v>
      </c>
    </row>
    <row r="2995" spans="1:17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s="8">
        <f t="shared" si="138"/>
        <v>3</v>
      </c>
      <c r="G2995" t="s">
        <v>8218</v>
      </c>
      <c r="H2995" t="s">
        <v>8223</v>
      </c>
      <c r="I2995" t="s">
        <v>8245</v>
      </c>
      <c r="J2995">
        <v>1455998867</v>
      </c>
      <c r="K2995">
        <v>1453406867</v>
      </c>
      <c r="L2995" t="b">
        <v>0</v>
      </c>
      <c r="M2995">
        <v>22</v>
      </c>
      <c r="N2995" t="b">
        <v>1</v>
      </c>
      <c r="O2995" t="s">
        <v>8301</v>
      </c>
      <c r="P2995">
        <f t="shared" si="139"/>
        <v>2016</v>
      </c>
      <c r="Q2995" s="11">
        <f t="shared" si="140"/>
        <v>42390.838738425926</v>
      </c>
    </row>
    <row r="2996" spans="1:17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s="8">
        <f t="shared" si="138"/>
        <v>1073.24</v>
      </c>
      <c r="G2996" t="s">
        <v>8218</v>
      </c>
      <c r="H2996" t="s">
        <v>8224</v>
      </c>
      <c r="I2996" t="s">
        <v>8246</v>
      </c>
      <c r="J2996">
        <v>1412335772</v>
      </c>
      <c r="K2996">
        <v>1409743772</v>
      </c>
      <c r="L2996" t="b">
        <v>0</v>
      </c>
      <c r="M2996">
        <v>59</v>
      </c>
      <c r="N2996" t="b">
        <v>1</v>
      </c>
      <c r="O2996" t="s">
        <v>8301</v>
      </c>
      <c r="P2996">
        <f t="shared" si="139"/>
        <v>2014</v>
      </c>
      <c r="Q2996" s="11">
        <f t="shared" si="140"/>
        <v>41885.478842592594</v>
      </c>
    </row>
    <row r="2997" spans="1:17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s="8">
        <f t="shared" si="138"/>
        <v>744</v>
      </c>
      <c r="G2997" t="s">
        <v>8218</v>
      </c>
      <c r="H2997" t="s">
        <v>8223</v>
      </c>
      <c r="I2997" t="s">
        <v>8245</v>
      </c>
      <c r="J2997">
        <v>1484841471</v>
      </c>
      <c r="K2997">
        <v>1482249471</v>
      </c>
      <c r="L2997" t="b">
        <v>0</v>
      </c>
      <c r="M2997">
        <v>249</v>
      </c>
      <c r="N2997" t="b">
        <v>1</v>
      </c>
      <c r="O2997" t="s">
        <v>8301</v>
      </c>
      <c r="P2997">
        <f t="shared" si="139"/>
        <v>2016</v>
      </c>
      <c r="Q2997" s="11">
        <f t="shared" si="140"/>
        <v>42724.665173611109</v>
      </c>
    </row>
    <row r="2998" spans="1:17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s="8">
        <f t="shared" si="138"/>
        <v>25180</v>
      </c>
      <c r="G2998" t="s">
        <v>8218</v>
      </c>
      <c r="H2998" t="s">
        <v>8223</v>
      </c>
      <c r="I2998" t="s">
        <v>8245</v>
      </c>
      <c r="J2998">
        <v>1432677240</v>
      </c>
      <c r="K2998">
        <v>1427493240</v>
      </c>
      <c r="L2998" t="b">
        <v>0</v>
      </c>
      <c r="M2998">
        <v>392</v>
      </c>
      <c r="N2998" t="b">
        <v>1</v>
      </c>
      <c r="O2998" t="s">
        <v>8301</v>
      </c>
      <c r="P2998">
        <f t="shared" si="139"/>
        <v>2015</v>
      </c>
      <c r="Q2998" s="11">
        <f t="shared" si="140"/>
        <v>42090.912500000006</v>
      </c>
    </row>
    <row r="2999" spans="1:17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s="8">
        <f t="shared" si="138"/>
        <v>373</v>
      </c>
      <c r="G2999" t="s">
        <v>8218</v>
      </c>
      <c r="H2999" t="s">
        <v>8223</v>
      </c>
      <c r="I2999" t="s">
        <v>8245</v>
      </c>
      <c r="J2999">
        <v>1488171540</v>
      </c>
      <c r="K2999">
        <v>1486661793</v>
      </c>
      <c r="L2999" t="b">
        <v>0</v>
      </c>
      <c r="M2999">
        <v>115</v>
      </c>
      <c r="N2999" t="b">
        <v>1</v>
      </c>
      <c r="O2999" t="s">
        <v>8301</v>
      </c>
      <c r="P2999">
        <f t="shared" si="139"/>
        <v>2017</v>
      </c>
      <c r="Q2999" s="11">
        <f t="shared" si="140"/>
        <v>42775.733715277776</v>
      </c>
    </row>
    <row r="3000" spans="1:17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s="8">
        <f t="shared" si="138"/>
        <v>1514.5</v>
      </c>
      <c r="G3000" t="s">
        <v>8218</v>
      </c>
      <c r="H3000" t="s">
        <v>8223</v>
      </c>
      <c r="I3000" t="s">
        <v>8245</v>
      </c>
      <c r="J3000">
        <v>1402892700</v>
      </c>
      <c r="K3000">
        <v>1400474329</v>
      </c>
      <c r="L3000" t="b">
        <v>0</v>
      </c>
      <c r="M3000">
        <v>433</v>
      </c>
      <c r="N3000" t="b">
        <v>1</v>
      </c>
      <c r="O3000" t="s">
        <v>8301</v>
      </c>
      <c r="P3000">
        <f t="shared" si="139"/>
        <v>2014</v>
      </c>
      <c r="Q3000" s="11">
        <f t="shared" si="140"/>
        <v>41778.193622685183</v>
      </c>
    </row>
    <row r="3001" spans="1:17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s="8">
        <f t="shared" si="138"/>
        <v>255</v>
      </c>
      <c r="G3001" t="s">
        <v>8218</v>
      </c>
      <c r="H3001" t="s">
        <v>8223</v>
      </c>
      <c r="I3001" t="s">
        <v>8245</v>
      </c>
      <c r="J3001">
        <v>1488333600</v>
      </c>
      <c r="K3001">
        <v>1487094360</v>
      </c>
      <c r="L3001" t="b">
        <v>0</v>
      </c>
      <c r="M3001">
        <v>20</v>
      </c>
      <c r="N3001" t="b">
        <v>1</v>
      </c>
      <c r="O3001" t="s">
        <v>8301</v>
      </c>
      <c r="P3001">
        <f t="shared" si="139"/>
        <v>2017</v>
      </c>
      <c r="Q3001" s="11">
        <f t="shared" si="140"/>
        <v>42780.740277777775</v>
      </c>
    </row>
    <row r="3002" spans="1:17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s="8">
        <f t="shared" si="138"/>
        <v>0</v>
      </c>
      <c r="G3002" t="s">
        <v>8218</v>
      </c>
      <c r="H3002" t="s">
        <v>8223</v>
      </c>
      <c r="I3002" t="s">
        <v>8245</v>
      </c>
      <c r="J3002">
        <v>1485885600</v>
      </c>
      <c r="K3002">
        <v>1484682670</v>
      </c>
      <c r="L3002" t="b">
        <v>0</v>
      </c>
      <c r="M3002">
        <v>8</v>
      </c>
      <c r="N3002" t="b">
        <v>1</v>
      </c>
      <c r="O3002" t="s">
        <v>8301</v>
      </c>
      <c r="P3002">
        <f t="shared" si="139"/>
        <v>2017</v>
      </c>
      <c r="Q3002" s="11">
        <f t="shared" si="140"/>
        <v>42752.827199074076</v>
      </c>
    </row>
    <row r="3003" spans="1:17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s="8">
        <f t="shared" si="138"/>
        <v>15777.009999999998</v>
      </c>
      <c r="G3003" t="s">
        <v>8218</v>
      </c>
      <c r="H3003" t="s">
        <v>8223</v>
      </c>
      <c r="I3003" t="s">
        <v>8245</v>
      </c>
      <c r="J3003">
        <v>1468445382</v>
      </c>
      <c r="K3003">
        <v>1465853382</v>
      </c>
      <c r="L3003" t="b">
        <v>0</v>
      </c>
      <c r="M3003">
        <v>175</v>
      </c>
      <c r="N3003" t="b">
        <v>1</v>
      </c>
      <c r="O3003" t="s">
        <v>8301</v>
      </c>
      <c r="P3003">
        <f t="shared" si="139"/>
        <v>2016</v>
      </c>
      <c r="Q3003" s="11">
        <f t="shared" si="140"/>
        <v>42534.895625000005</v>
      </c>
    </row>
    <row r="3004" spans="1:17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s="8">
        <f t="shared" si="138"/>
        <v>595.43000000000029</v>
      </c>
      <c r="G3004" t="s">
        <v>8218</v>
      </c>
      <c r="H3004" t="s">
        <v>8223</v>
      </c>
      <c r="I3004" t="s">
        <v>8245</v>
      </c>
      <c r="J3004">
        <v>1356552252</v>
      </c>
      <c r="K3004">
        <v>1353960252</v>
      </c>
      <c r="L3004" t="b">
        <v>0</v>
      </c>
      <c r="M3004">
        <v>104</v>
      </c>
      <c r="N3004" t="b">
        <v>1</v>
      </c>
      <c r="O3004" t="s">
        <v>8301</v>
      </c>
      <c r="P3004">
        <f t="shared" si="139"/>
        <v>2012</v>
      </c>
      <c r="Q3004" s="11">
        <f t="shared" si="140"/>
        <v>41239.83625</v>
      </c>
    </row>
    <row r="3005" spans="1:17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s="8">
        <f t="shared" si="138"/>
        <v>35</v>
      </c>
      <c r="G3005" t="s">
        <v>8218</v>
      </c>
      <c r="H3005" t="s">
        <v>8223</v>
      </c>
      <c r="I3005" t="s">
        <v>8245</v>
      </c>
      <c r="J3005">
        <v>1456811940</v>
      </c>
      <c r="K3005">
        <v>1454098976</v>
      </c>
      <c r="L3005" t="b">
        <v>0</v>
      </c>
      <c r="M3005">
        <v>17</v>
      </c>
      <c r="N3005" t="b">
        <v>1</v>
      </c>
      <c r="O3005" t="s">
        <v>8301</v>
      </c>
      <c r="P3005">
        <f t="shared" si="139"/>
        <v>2016</v>
      </c>
      <c r="Q3005" s="11">
        <f t="shared" si="140"/>
        <v>42398.849259259259</v>
      </c>
    </row>
    <row r="3006" spans="1:17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s="8">
        <f t="shared" si="138"/>
        <v>5126</v>
      </c>
      <c r="G3006" t="s">
        <v>8218</v>
      </c>
      <c r="H3006" t="s">
        <v>8223</v>
      </c>
      <c r="I3006" t="s">
        <v>8245</v>
      </c>
      <c r="J3006">
        <v>1416089324</v>
      </c>
      <c r="K3006">
        <v>1413493724</v>
      </c>
      <c r="L3006" t="b">
        <v>0</v>
      </c>
      <c r="M3006">
        <v>277</v>
      </c>
      <c r="N3006" t="b">
        <v>1</v>
      </c>
      <c r="O3006" t="s">
        <v>8301</v>
      </c>
      <c r="P3006">
        <f t="shared" si="139"/>
        <v>2014</v>
      </c>
      <c r="Q3006" s="11">
        <f t="shared" si="140"/>
        <v>41928.881064814814</v>
      </c>
    </row>
    <row r="3007" spans="1:17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s="8">
        <f t="shared" si="138"/>
        <v>2172.6000000000004</v>
      </c>
      <c r="G3007" t="s">
        <v>8218</v>
      </c>
      <c r="H3007" t="s">
        <v>8223</v>
      </c>
      <c r="I3007" t="s">
        <v>8245</v>
      </c>
      <c r="J3007">
        <v>1412611905</v>
      </c>
      <c r="K3007">
        <v>1410019905</v>
      </c>
      <c r="L3007" t="b">
        <v>0</v>
      </c>
      <c r="M3007">
        <v>118</v>
      </c>
      <c r="N3007" t="b">
        <v>1</v>
      </c>
      <c r="O3007" t="s">
        <v>8301</v>
      </c>
      <c r="P3007">
        <f t="shared" si="139"/>
        <v>2014</v>
      </c>
      <c r="Q3007" s="11">
        <f t="shared" si="140"/>
        <v>41888.674826388888</v>
      </c>
    </row>
    <row r="3008" spans="1:17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s="8">
        <f t="shared" si="138"/>
        <v>620</v>
      </c>
      <c r="G3008" t="s">
        <v>8218</v>
      </c>
      <c r="H3008" t="s">
        <v>8228</v>
      </c>
      <c r="I3008" t="s">
        <v>8250</v>
      </c>
      <c r="J3008">
        <v>1418580591</v>
      </c>
      <c r="K3008">
        <v>1415988591</v>
      </c>
      <c r="L3008" t="b">
        <v>0</v>
      </c>
      <c r="M3008">
        <v>97</v>
      </c>
      <c r="N3008" t="b">
        <v>1</v>
      </c>
      <c r="O3008" t="s">
        <v>8301</v>
      </c>
      <c r="P3008">
        <f t="shared" si="139"/>
        <v>2014</v>
      </c>
      <c r="Q3008" s="11">
        <f t="shared" si="140"/>
        <v>41957.756840277783</v>
      </c>
    </row>
    <row r="3009" spans="1:17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s="8">
        <f t="shared" si="138"/>
        <v>480</v>
      </c>
      <c r="G3009" t="s">
        <v>8218</v>
      </c>
      <c r="H3009" t="s">
        <v>8223</v>
      </c>
      <c r="I3009" t="s">
        <v>8245</v>
      </c>
      <c r="J3009">
        <v>1429938683</v>
      </c>
      <c r="K3009">
        <v>1428124283</v>
      </c>
      <c r="L3009" t="b">
        <v>0</v>
      </c>
      <c r="M3009">
        <v>20</v>
      </c>
      <c r="N3009" t="b">
        <v>1</v>
      </c>
      <c r="O3009" t="s">
        <v>8301</v>
      </c>
      <c r="P3009">
        <f t="shared" si="139"/>
        <v>2015</v>
      </c>
      <c r="Q3009" s="11">
        <f t="shared" si="140"/>
        <v>42098.216238425928</v>
      </c>
    </row>
    <row r="3010" spans="1:17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s="8">
        <f t="shared" si="138"/>
        <v>35</v>
      </c>
      <c r="G3010" t="s">
        <v>8218</v>
      </c>
      <c r="H3010" t="s">
        <v>8223</v>
      </c>
      <c r="I3010" t="s">
        <v>8245</v>
      </c>
      <c r="J3010">
        <v>1453352719</v>
      </c>
      <c r="K3010">
        <v>1450760719</v>
      </c>
      <c r="L3010" t="b">
        <v>0</v>
      </c>
      <c r="M3010">
        <v>26</v>
      </c>
      <c r="N3010" t="b">
        <v>1</v>
      </c>
      <c r="O3010" t="s">
        <v>8301</v>
      </c>
      <c r="P3010">
        <f t="shared" si="139"/>
        <v>2015</v>
      </c>
      <c r="Q3010" s="11">
        <f t="shared" si="140"/>
        <v>42360.212025462963</v>
      </c>
    </row>
    <row r="3011" spans="1:17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s="8">
        <f t="shared" ref="F3011:F3074" si="141">E3011-D3011</f>
        <v>4939</v>
      </c>
      <c r="G3011" t="s">
        <v>8218</v>
      </c>
      <c r="H3011" t="s">
        <v>8223</v>
      </c>
      <c r="I3011" t="s">
        <v>8245</v>
      </c>
      <c r="J3011">
        <v>1417012840</v>
      </c>
      <c r="K3011">
        <v>1414417240</v>
      </c>
      <c r="L3011" t="b">
        <v>0</v>
      </c>
      <c r="M3011">
        <v>128</v>
      </c>
      <c r="N3011" t="b">
        <v>1</v>
      </c>
      <c r="O3011" t="s">
        <v>8301</v>
      </c>
      <c r="P3011">
        <f t="shared" ref="P3011:P3074" si="142">YEAR(Q3011)</f>
        <v>2014</v>
      </c>
      <c r="Q3011" s="11">
        <f t="shared" ref="Q3011:Q3074" si="143">(((K3011/60)/60)/24)+DATE(1970,1,1)</f>
        <v>41939.569907407407</v>
      </c>
    </row>
    <row r="3012" spans="1:17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s="8">
        <f t="shared" si="141"/>
        <v>870</v>
      </c>
      <c r="G3012" t="s">
        <v>8218</v>
      </c>
      <c r="H3012" t="s">
        <v>8223</v>
      </c>
      <c r="I3012" t="s">
        <v>8245</v>
      </c>
      <c r="J3012">
        <v>1424548719</v>
      </c>
      <c r="K3012">
        <v>1419364719</v>
      </c>
      <c r="L3012" t="b">
        <v>0</v>
      </c>
      <c r="M3012">
        <v>15</v>
      </c>
      <c r="N3012" t="b">
        <v>1</v>
      </c>
      <c r="O3012" t="s">
        <v>8301</v>
      </c>
      <c r="P3012">
        <f t="shared" si="142"/>
        <v>2014</v>
      </c>
      <c r="Q3012" s="11">
        <f t="shared" si="143"/>
        <v>41996.832395833335</v>
      </c>
    </row>
    <row r="3013" spans="1:17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s="8">
        <f t="shared" si="141"/>
        <v>71</v>
      </c>
      <c r="G3013" t="s">
        <v>8218</v>
      </c>
      <c r="H3013" t="s">
        <v>8226</v>
      </c>
      <c r="I3013" t="s">
        <v>8248</v>
      </c>
      <c r="J3013">
        <v>1450911540</v>
      </c>
      <c r="K3013">
        <v>1448536516</v>
      </c>
      <c r="L3013" t="b">
        <v>0</v>
      </c>
      <c r="M3013">
        <v>25</v>
      </c>
      <c r="N3013" t="b">
        <v>1</v>
      </c>
      <c r="O3013" t="s">
        <v>8301</v>
      </c>
      <c r="P3013">
        <f t="shared" si="142"/>
        <v>2015</v>
      </c>
      <c r="Q3013" s="11">
        <f t="shared" si="143"/>
        <v>42334.468935185185</v>
      </c>
    </row>
    <row r="3014" spans="1:17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s="8">
        <f t="shared" si="141"/>
        <v>685</v>
      </c>
      <c r="G3014" t="s">
        <v>8218</v>
      </c>
      <c r="H3014" t="s">
        <v>8223</v>
      </c>
      <c r="I3014" t="s">
        <v>8245</v>
      </c>
      <c r="J3014">
        <v>1423587130</v>
      </c>
      <c r="K3014">
        <v>1421772730</v>
      </c>
      <c r="L3014" t="b">
        <v>0</v>
      </c>
      <c r="M3014">
        <v>55</v>
      </c>
      <c r="N3014" t="b">
        <v>1</v>
      </c>
      <c r="O3014" t="s">
        <v>8301</v>
      </c>
      <c r="P3014">
        <f t="shared" si="142"/>
        <v>2015</v>
      </c>
      <c r="Q3014" s="11">
        <f t="shared" si="143"/>
        <v>42024.702893518523</v>
      </c>
    </row>
    <row r="3015" spans="1:17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s="8">
        <f t="shared" si="141"/>
        <v>5696</v>
      </c>
      <c r="G3015" t="s">
        <v>8218</v>
      </c>
      <c r="H3015" t="s">
        <v>8223</v>
      </c>
      <c r="I3015" t="s">
        <v>8245</v>
      </c>
      <c r="J3015">
        <v>1434917049</v>
      </c>
      <c r="K3015">
        <v>1432325049</v>
      </c>
      <c r="L3015" t="b">
        <v>0</v>
      </c>
      <c r="M3015">
        <v>107</v>
      </c>
      <c r="N3015" t="b">
        <v>1</v>
      </c>
      <c r="O3015" t="s">
        <v>8301</v>
      </c>
      <c r="P3015">
        <f t="shared" si="142"/>
        <v>2015</v>
      </c>
      <c r="Q3015" s="11">
        <f t="shared" si="143"/>
        <v>42146.836215277777</v>
      </c>
    </row>
    <row r="3016" spans="1:17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s="8">
        <f t="shared" si="141"/>
        <v>3276</v>
      </c>
      <c r="G3016" t="s">
        <v>8218</v>
      </c>
      <c r="H3016" t="s">
        <v>8223</v>
      </c>
      <c r="I3016" t="s">
        <v>8245</v>
      </c>
      <c r="J3016">
        <v>1415163600</v>
      </c>
      <c r="K3016">
        <v>1412737080</v>
      </c>
      <c r="L3016" t="b">
        <v>0</v>
      </c>
      <c r="M3016">
        <v>557</v>
      </c>
      <c r="N3016" t="b">
        <v>1</v>
      </c>
      <c r="O3016" t="s">
        <v>8301</v>
      </c>
      <c r="P3016">
        <f t="shared" si="142"/>
        <v>2014</v>
      </c>
      <c r="Q3016" s="11">
        <f t="shared" si="143"/>
        <v>41920.123611111114</v>
      </c>
    </row>
    <row r="3017" spans="1:17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s="8">
        <f t="shared" si="141"/>
        <v>108</v>
      </c>
      <c r="G3017" t="s">
        <v>8218</v>
      </c>
      <c r="H3017" t="s">
        <v>8223</v>
      </c>
      <c r="I3017" t="s">
        <v>8245</v>
      </c>
      <c r="J3017">
        <v>1402459200</v>
      </c>
      <c r="K3017">
        <v>1401125238</v>
      </c>
      <c r="L3017" t="b">
        <v>0</v>
      </c>
      <c r="M3017">
        <v>40</v>
      </c>
      <c r="N3017" t="b">
        <v>1</v>
      </c>
      <c r="O3017" t="s">
        <v>8301</v>
      </c>
      <c r="P3017">
        <f t="shared" si="142"/>
        <v>2014</v>
      </c>
      <c r="Q3017" s="11">
        <f t="shared" si="143"/>
        <v>41785.72729166667</v>
      </c>
    </row>
    <row r="3018" spans="1:17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s="8">
        <f t="shared" si="141"/>
        <v>222</v>
      </c>
      <c r="G3018" t="s">
        <v>8218</v>
      </c>
      <c r="H3018" t="s">
        <v>8223</v>
      </c>
      <c r="I3018" t="s">
        <v>8245</v>
      </c>
      <c r="J3018">
        <v>1405688952</v>
      </c>
      <c r="K3018">
        <v>1400504952</v>
      </c>
      <c r="L3018" t="b">
        <v>0</v>
      </c>
      <c r="M3018">
        <v>36</v>
      </c>
      <c r="N3018" t="b">
        <v>1</v>
      </c>
      <c r="O3018" t="s">
        <v>8301</v>
      </c>
      <c r="P3018">
        <f t="shared" si="142"/>
        <v>2014</v>
      </c>
      <c r="Q3018" s="11">
        <f t="shared" si="143"/>
        <v>41778.548055555555</v>
      </c>
    </row>
    <row r="3019" spans="1:17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s="8">
        <f t="shared" si="141"/>
        <v>1285</v>
      </c>
      <c r="G3019" t="s">
        <v>8218</v>
      </c>
      <c r="H3019" t="s">
        <v>8223</v>
      </c>
      <c r="I3019" t="s">
        <v>8245</v>
      </c>
      <c r="J3019">
        <v>1408566243</v>
      </c>
      <c r="K3019">
        <v>1405974243</v>
      </c>
      <c r="L3019" t="b">
        <v>0</v>
      </c>
      <c r="M3019">
        <v>159</v>
      </c>
      <c r="N3019" t="b">
        <v>1</v>
      </c>
      <c r="O3019" t="s">
        <v>8301</v>
      </c>
      <c r="P3019">
        <f t="shared" si="142"/>
        <v>2014</v>
      </c>
      <c r="Q3019" s="11">
        <f t="shared" si="143"/>
        <v>41841.850034722222</v>
      </c>
    </row>
    <row r="3020" spans="1:17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s="8">
        <f t="shared" si="141"/>
        <v>30</v>
      </c>
      <c r="G3020" t="s">
        <v>8218</v>
      </c>
      <c r="H3020" t="s">
        <v>8229</v>
      </c>
      <c r="I3020" t="s">
        <v>8248</v>
      </c>
      <c r="J3020">
        <v>1437429600</v>
      </c>
      <c r="K3020">
        <v>1433747376</v>
      </c>
      <c r="L3020" t="b">
        <v>0</v>
      </c>
      <c r="M3020">
        <v>41</v>
      </c>
      <c r="N3020" t="b">
        <v>1</v>
      </c>
      <c r="O3020" t="s">
        <v>8301</v>
      </c>
      <c r="P3020">
        <f t="shared" si="142"/>
        <v>2015</v>
      </c>
      <c r="Q3020" s="11">
        <f t="shared" si="143"/>
        <v>42163.29833333334</v>
      </c>
    </row>
    <row r="3021" spans="1:17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s="8">
        <f t="shared" si="141"/>
        <v>3185</v>
      </c>
      <c r="G3021" t="s">
        <v>8218</v>
      </c>
      <c r="H3021" t="s">
        <v>8223</v>
      </c>
      <c r="I3021" t="s">
        <v>8245</v>
      </c>
      <c r="J3021">
        <v>1401159600</v>
      </c>
      <c r="K3021">
        <v>1398801620</v>
      </c>
      <c r="L3021" t="b">
        <v>0</v>
      </c>
      <c r="M3021">
        <v>226</v>
      </c>
      <c r="N3021" t="b">
        <v>1</v>
      </c>
      <c r="O3021" t="s">
        <v>8301</v>
      </c>
      <c r="P3021">
        <f t="shared" si="142"/>
        <v>2014</v>
      </c>
      <c r="Q3021" s="11">
        <f t="shared" si="143"/>
        <v>41758.833564814813</v>
      </c>
    </row>
    <row r="3022" spans="1:17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s="8">
        <f t="shared" si="141"/>
        <v>40</v>
      </c>
      <c r="G3022" t="s">
        <v>8218</v>
      </c>
      <c r="H3022" t="s">
        <v>8223</v>
      </c>
      <c r="I3022" t="s">
        <v>8245</v>
      </c>
      <c r="J3022">
        <v>1439583533</v>
      </c>
      <c r="K3022">
        <v>1434399533</v>
      </c>
      <c r="L3022" t="b">
        <v>0</v>
      </c>
      <c r="M3022">
        <v>30</v>
      </c>
      <c r="N3022" t="b">
        <v>1</v>
      </c>
      <c r="O3022" t="s">
        <v>8301</v>
      </c>
      <c r="P3022">
        <f t="shared" si="142"/>
        <v>2015</v>
      </c>
      <c r="Q3022" s="11">
        <f t="shared" si="143"/>
        <v>42170.846446759257</v>
      </c>
    </row>
    <row r="3023" spans="1:17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s="8">
        <f t="shared" si="141"/>
        <v>721</v>
      </c>
      <c r="G3023" t="s">
        <v>8218</v>
      </c>
      <c r="H3023" t="s">
        <v>8223</v>
      </c>
      <c r="I3023" t="s">
        <v>8245</v>
      </c>
      <c r="J3023">
        <v>1479794340</v>
      </c>
      <c r="K3023">
        <v>1476715869</v>
      </c>
      <c r="L3023" t="b">
        <v>0</v>
      </c>
      <c r="M3023">
        <v>103</v>
      </c>
      <c r="N3023" t="b">
        <v>1</v>
      </c>
      <c r="O3023" t="s">
        <v>8301</v>
      </c>
      <c r="P3023">
        <f t="shared" si="142"/>
        <v>2016</v>
      </c>
      <c r="Q3023" s="11">
        <f t="shared" si="143"/>
        <v>42660.618854166663</v>
      </c>
    </row>
    <row r="3024" spans="1:17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s="8">
        <f t="shared" si="141"/>
        <v>88</v>
      </c>
      <c r="G3024" t="s">
        <v>8218</v>
      </c>
      <c r="H3024" t="s">
        <v>8223</v>
      </c>
      <c r="I3024" t="s">
        <v>8245</v>
      </c>
      <c r="J3024">
        <v>1472338409</v>
      </c>
      <c r="K3024">
        <v>1468450409</v>
      </c>
      <c r="L3024" t="b">
        <v>0</v>
      </c>
      <c r="M3024">
        <v>62</v>
      </c>
      <c r="N3024" t="b">
        <v>1</v>
      </c>
      <c r="O3024" t="s">
        <v>8301</v>
      </c>
      <c r="P3024">
        <f t="shared" si="142"/>
        <v>2016</v>
      </c>
      <c r="Q3024" s="11">
        <f t="shared" si="143"/>
        <v>42564.95380787037</v>
      </c>
    </row>
    <row r="3025" spans="1:17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s="8">
        <f t="shared" si="141"/>
        <v>21</v>
      </c>
      <c r="G3025" t="s">
        <v>8218</v>
      </c>
      <c r="H3025" t="s">
        <v>8224</v>
      </c>
      <c r="I3025" t="s">
        <v>8246</v>
      </c>
      <c r="J3025">
        <v>1434039186</v>
      </c>
      <c r="K3025">
        <v>1430151186</v>
      </c>
      <c r="L3025" t="b">
        <v>0</v>
      </c>
      <c r="M3025">
        <v>6</v>
      </c>
      <c r="N3025" t="b">
        <v>1</v>
      </c>
      <c r="O3025" t="s">
        <v>8301</v>
      </c>
      <c r="P3025">
        <f t="shared" si="142"/>
        <v>2015</v>
      </c>
      <c r="Q3025" s="11">
        <f t="shared" si="143"/>
        <v>42121.675763888896</v>
      </c>
    </row>
    <row r="3026" spans="1:17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s="8">
        <f t="shared" si="141"/>
        <v>7321</v>
      </c>
      <c r="G3026" t="s">
        <v>8218</v>
      </c>
      <c r="H3026" t="s">
        <v>8223</v>
      </c>
      <c r="I3026" t="s">
        <v>8245</v>
      </c>
      <c r="J3026">
        <v>1349567475</v>
      </c>
      <c r="K3026">
        <v>1346975475</v>
      </c>
      <c r="L3026" t="b">
        <v>0</v>
      </c>
      <c r="M3026">
        <v>182</v>
      </c>
      <c r="N3026" t="b">
        <v>1</v>
      </c>
      <c r="O3026" t="s">
        <v>8301</v>
      </c>
      <c r="P3026">
        <f t="shared" si="142"/>
        <v>2012</v>
      </c>
      <c r="Q3026" s="11">
        <f t="shared" si="143"/>
        <v>41158.993923611109</v>
      </c>
    </row>
    <row r="3027" spans="1:17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s="8">
        <f t="shared" si="141"/>
        <v>5055</v>
      </c>
      <c r="G3027" t="s">
        <v>8218</v>
      </c>
      <c r="H3027" t="s">
        <v>8224</v>
      </c>
      <c r="I3027" t="s">
        <v>8246</v>
      </c>
      <c r="J3027">
        <v>1401465600</v>
      </c>
      <c r="K3027">
        <v>1399032813</v>
      </c>
      <c r="L3027" t="b">
        <v>0</v>
      </c>
      <c r="M3027">
        <v>145</v>
      </c>
      <c r="N3027" t="b">
        <v>1</v>
      </c>
      <c r="O3027" t="s">
        <v>8301</v>
      </c>
      <c r="P3027">
        <f t="shared" si="142"/>
        <v>2014</v>
      </c>
      <c r="Q3027" s="11">
        <f t="shared" si="143"/>
        <v>41761.509409722225</v>
      </c>
    </row>
    <row r="3028" spans="1:17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s="8">
        <f t="shared" si="141"/>
        <v>390</v>
      </c>
      <c r="G3028" t="s">
        <v>8218</v>
      </c>
      <c r="H3028" t="s">
        <v>8224</v>
      </c>
      <c r="I3028" t="s">
        <v>8246</v>
      </c>
      <c r="J3028">
        <v>1488538892</v>
      </c>
      <c r="K3028">
        <v>1487329292</v>
      </c>
      <c r="L3028" t="b">
        <v>0</v>
      </c>
      <c r="M3028">
        <v>25</v>
      </c>
      <c r="N3028" t="b">
        <v>1</v>
      </c>
      <c r="O3028" t="s">
        <v>8301</v>
      </c>
      <c r="P3028">
        <f t="shared" si="142"/>
        <v>2017</v>
      </c>
      <c r="Q3028" s="11">
        <f t="shared" si="143"/>
        <v>42783.459398148145</v>
      </c>
    </row>
    <row r="3029" spans="1:17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s="8">
        <f t="shared" si="141"/>
        <v>12576</v>
      </c>
      <c r="G3029" t="s">
        <v>8218</v>
      </c>
      <c r="H3029" t="s">
        <v>8223</v>
      </c>
      <c r="I3029" t="s">
        <v>8245</v>
      </c>
      <c r="J3029">
        <v>1426866851</v>
      </c>
      <c r="K3029">
        <v>1424278451</v>
      </c>
      <c r="L3029" t="b">
        <v>0</v>
      </c>
      <c r="M3029">
        <v>320</v>
      </c>
      <c r="N3029" t="b">
        <v>1</v>
      </c>
      <c r="O3029" t="s">
        <v>8301</v>
      </c>
      <c r="P3029">
        <f t="shared" si="142"/>
        <v>2015</v>
      </c>
      <c r="Q3029" s="11">
        <f t="shared" si="143"/>
        <v>42053.704293981486</v>
      </c>
    </row>
    <row r="3030" spans="1:17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s="8">
        <f t="shared" si="141"/>
        <v>3401</v>
      </c>
      <c r="G3030" t="s">
        <v>8218</v>
      </c>
      <c r="H3030" t="s">
        <v>8223</v>
      </c>
      <c r="I3030" t="s">
        <v>8245</v>
      </c>
      <c r="J3030">
        <v>1471242025</v>
      </c>
      <c r="K3030">
        <v>1468650025</v>
      </c>
      <c r="L3030" t="b">
        <v>0</v>
      </c>
      <c r="M3030">
        <v>99</v>
      </c>
      <c r="N3030" t="b">
        <v>1</v>
      </c>
      <c r="O3030" t="s">
        <v>8301</v>
      </c>
      <c r="P3030">
        <f t="shared" si="142"/>
        <v>2016</v>
      </c>
      <c r="Q3030" s="11">
        <f t="shared" si="143"/>
        <v>42567.264178240745</v>
      </c>
    </row>
    <row r="3031" spans="1:17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s="8">
        <f t="shared" si="141"/>
        <v>2903</v>
      </c>
      <c r="G3031" t="s">
        <v>8218</v>
      </c>
      <c r="H3031" t="s">
        <v>8223</v>
      </c>
      <c r="I3031" t="s">
        <v>8245</v>
      </c>
      <c r="J3031">
        <v>1416285300</v>
      </c>
      <c r="K3031">
        <v>1413824447</v>
      </c>
      <c r="L3031" t="b">
        <v>0</v>
      </c>
      <c r="M3031">
        <v>348</v>
      </c>
      <c r="N3031" t="b">
        <v>1</v>
      </c>
      <c r="O3031" t="s">
        <v>8301</v>
      </c>
      <c r="P3031">
        <f t="shared" si="142"/>
        <v>2014</v>
      </c>
      <c r="Q3031" s="11">
        <f t="shared" si="143"/>
        <v>41932.708877314813</v>
      </c>
    </row>
    <row r="3032" spans="1:17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s="8">
        <f t="shared" si="141"/>
        <v>117</v>
      </c>
      <c r="G3032" t="s">
        <v>8218</v>
      </c>
      <c r="H3032" t="s">
        <v>8223</v>
      </c>
      <c r="I3032" t="s">
        <v>8245</v>
      </c>
      <c r="J3032">
        <v>1442426171</v>
      </c>
      <c r="K3032">
        <v>1439834171</v>
      </c>
      <c r="L3032" t="b">
        <v>0</v>
      </c>
      <c r="M3032">
        <v>41</v>
      </c>
      <c r="N3032" t="b">
        <v>1</v>
      </c>
      <c r="O3032" t="s">
        <v>8301</v>
      </c>
      <c r="P3032">
        <f t="shared" si="142"/>
        <v>2015</v>
      </c>
      <c r="Q3032" s="11">
        <f t="shared" si="143"/>
        <v>42233.747349537036</v>
      </c>
    </row>
    <row r="3033" spans="1:17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s="8">
        <f t="shared" si="141"/>
        <v>0</v>
      </c>
      <c r="G3033" t="s">
        <v>8218</v>
      </c>
      <c r="H3033" t="s">
        <v>8223</v>
      </c>
      <c r="I3033" t="s">
        <v>8245</v>
      </c>
      <c r="J3033">
        <v>1476479447</v>
      </c>
      <c r="K3033">
        <v>1471295447</v>
      </c>
      <c r="L3033" t="b">
        <v>0</v>
      </c>
      <c r="M3033">
        <v>29</v>
      </c>
      <c r="N3033" t="b">
        <v>1</v>
      </c>
      <c r="O3033" t="s">
        <v>8301</v>
      </c>
      <c r="P3033">
        <f t="shared" si="142"/>
        <v>2016</v>
      </c>
      <c r="Q3033" s="11">
        <f t="shared" si="143"/>
        <v>42597.882488425923</v>
      </c>
    </row>
    <row r="3034" spans="1:17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s="8">
        <f t="shared" si="141"/>
        <v>272</v>
      </c>
      <c r="G3034" t="s">
        <v>8218</v>
      </c>
      <c r="H3034" t="s">
        <v>8223</v>
      </c>
      <c r="I3034" t="s">
        <v>8245</v>
      </c>
      <c r="J3034">
        <v>1441933459</v>
      </c>
      <c r="K3034">
        <v>1439341459</v>
      </c>
      <c r="L3034" t="b">
        <v>0</v>
      </c>
      <c r="M3034">
        <v>25</v>
      </c>
      <c r="N3034" t="b">
        <v>1</v>
      </c>
      <c r="O3034" t="s">
        <v>8301</v>
      </c>
      <c r="P3034">
        <f t="shared" si="142"/>
        <v>2015</v>
      </c>
      <c r="Q3034" s="11">
        <f t="shared" si="143"/>
        <v>42228.044664351852</v>
      </c>
    </row>
    <row r="3035" spans="1:17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s="8">
        <f t="shared" si="141"/>
        <v>1396</v>
      </c>
      <c r="G3035" t="s">
        <v>8218</v>
      </c>
      <c r="H3035" t="s">
        <v>8223</v>
      </c>
      <c r="I3035" t="s">
        <v>8245</v>
      </c>
      <c r="J3035">
        <v>1471487925</v>
      </c>
      <c r="K3035">
        <v>1468895925</v>
      </c>
      <c r="L3035" t="b">
        <v>0</v>
      </c>
      <c r="M3035">
        <v>23</v>
      </c>
      <c r="N3035" t="b">
        <v>1</v>
      </c>
      <c r="O3035" t="s">
        <v>8301</v>
      </c>
      <c r="P3035">
        <f t="shared" si="142"/>
        <v>2016</v>
      </c>
      <c r="Q3035" s="11">
        <f t="shared" si="143"/>
        <v>42570.110243055555</v>
      </c>
    </row>
    <row r="3036" spans="1:17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s="8">
        <f t="shared" si="141"/>
        <v>12536</v>
      </c>
      <c r="G3036" t="s">
        <v>8218</v>
      </c>
      <c r="H3036" t="s">
        <v>8223</v>
      </c>
      <c r="I3036" t="s">
        <v>8245</v>
      </c>
      <c r="J3036">
        <v>1477972740</v>
      </c>
      <c r="K3036">
        <v>1475326255</v>
      </c>
      <c r="L3036" t="b">
        <v>0</v>
      </c>
      <c r="M3036">
        <v>1260</v>
      </c>
      <c r="N3036" t="b">
        <v>1</v>
      </c>
      <c r="O3036" t="s">
        <v>8301</v>
      </c>
      <c r="P3036">
        <f t="shared" si="142"/>
        <v>2016</v>
      </c>
      <c r="Q3036" s="11">
        <f t="shared" si="143"/>
        <v>42644.535358796296</v>
      </c>
    </row>
    <row r="3037" spans="1:17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s="8">
        <f t="shared" si="141"/>
        <v>2196.7099999999991</v>
      </c>
      <c r="G3037" t="s">
        <v>8218</v>
      </c>
      <c r="H3037" t="s">
        <v>8223</v>
      </c>
      <c r="I3037" t="s">
        <v>8245</v>
      </c>
      <c r="J3037">
        <v>1367674009</v>
      </c>
      <c r="K3037">
        <v>1365082009</v>
      </c>
      <c r="L3037" t="b">
        <v>0</v>
      </c>
      <c r="M3037">
        <v>307</v>
      </c>
      <c r="N3037" t="b">
        <v>1</v>
      </c>
      <c r="O3037" t="s">
        <v>8301</v>
      </c>
      <c r="P3037">
        <f t="shared" si="142"/>
        <v>2013</v>
      </c>
      <c r="Q3037" s="11">
        <f t="shared" si="143"/>
        <v>41368.560289351852</v>
      </c>
    </row>
    <row r="3038" spans="1:17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s="8">
        <f t="shared" si="141"/>
        <v>6683</v>
      </c>
      <c r="G3038" t="s">
        <v>8218</v>
      </c>
      <c r="H3038" t="s">
        <v>8223</v>
      </c>
      <c r="I3038" t="s">
        <v>8245</v>
      </c>
      <c r="J3038">
        <v>1376654340</v>
      </c>
      <c r="K3038">
        <v>1373568644</v>
      </c>
      <c r="L3038" t="b">
        <v>0</v>
      </c>
      <c r="M3038">
        <v>329</v>
      </c>
      <c r="N3038" t="b">
        <v>1</v>
      </c>
      <c r="O3038" t="s">
        <v>8301</v>
      </c>
      <c r="P3038">
        <f t="shared" si="142"/>
        <v>2013</v>
      </c>
      <c r="Q3038" s="11">
        <f t="shared" si="143"/>
        <v>41466.785231481481</v>
      </c>
    </row>
    <row r="3039" spans="1:17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s="8">
        <f t="shared" si="141"/>
        <v>566</v>
      </c>
      <c r="G3039" t="s">
        <v>8218</v>
      </c>
      <c r="H3039" t="s">
        <v>8223</v>
      </c>
      <c r="I3039" t="s">
        <v>8245</v>
      </c>
      <c r="J3039">
        <v>1285995540</v>
      </c>
      <c r="K3039">
        <v>1279574773</v>
      </c>
      <c r="L3039" t="b">
        <v>0</v>
      </c>
      <c r="M3039">
        <v>32</v>
      </c>
      <c r="N3039" t="b">
        <v>1</v>
      </c>
      <c r="O3039" t="s">
        <v>8301</v>
      </c>
      <c r="P3039">
        <f t="shared" si="142"/>
        <v>2010</v>
      </c>
      <c r="Q3039" s="11">
        <f t="shared" si="143"/>
        <v>40378.893206018518</v>
      </c>
    </row>
    <row r="3040" spans="1:17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s="8">
        <f t="shared" si="141"/>
        <v>5</v>
      </c>
      <c r="G3040" t="s">
        <v>8218</v>
      </c>
      <c r="H3040" t="s">
        <v>8223</v>
      </c>
      <c r="I3040" t="s">
        <v>8245</v>
      </c>
      <c r="J3040">
        <v>1457071397</v>
      </c>
      <c r="K3040">
        <v>1451887397</v>
      </c>
      <c r="L3040" t="b">
        <v>0</v>
      </c>
      <c r="M3040">
        <v>27</v>
      </c>
      <c r="N3040" t="b">
        <v>1</v>
      </c>
      <c r="O3040" t="s">
        <v>8301</v>
      </c>
      <c r="P3040">
        <f t="shared" si="142"/>
        <v>2016</v>
      </c>
      <c r="Q3040" s="11">
        <f t="shared" si="143"/>
        <v>42373.252280092594</v>
      </c>
    </row>
    <row r="3041" spans="1:17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s="8">
        <f t="shared" si="141"/>
        <v>1742.7799999999988</v>
      </c>
      <c r="G3041" t="s">
        <v>8218</v>
      </c>
      <c r="H3041" t="s">
        <v>8223</v>
      </c>
      <c r="I3041" t="s">
        <v>8245</v>
      </c>
      <c r="J3041">
        <v>1388303940</v>
      </c>
      <c r="K3041">
        <v>1386011038</v>
      </c>
      <c r="L3041" t="b">
        <v>0</v>
      </c>
      <c r="M3041">
        <v>236</v>
      </c>
      <c r="N3041" t="b">
        <v>1</v>
      </c>
      <c r="O3041" t="s">
        <v>8301</v>
      </c>
      <c r="P3041">
        <f t="shared" si="142"/>
        <v>2013</v>
      </c>
      <c r="Q3041" s="11">
        <f t="shared" si="143"/>
        <v>41610.794421296298</v>
      </c>
    </row>
    <row r="3042" spans="1:17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s="8">
        <f t="shared" si="141"/>
        <v>225</v>
      </c>
      <c r="G3042" t="s">
        <v>8218</v>
      </c>
      <c r="H3042" t="s">
        <v>8223</v>
      </c>
      <c r="I3042" t="s">
        <v>8245</v>
      </c>
      <c r="J3042">
        <v>1435359600</v>
      </c>
      <c r="K3042">
        <v>1434999621</v>
      </c>
      <c r="L3042" t="b">
        <v>0</v>
      </c>
      <c r="M3042">
        <v>42</v>
      </c>
      <c r="N3042" t="b">
        <v>1</v>
      </c>
      <c r="O3042" t="s">
        <v>8301</v>
      </c>
      <c r="P3042">
        <f t="shared" si="142"/>
        <v>2015</v>
      </c>
      <c r="Q3042" s="11">
        <f t="shared" si="143"/>
        <v>42177.791909722218</v>
      </c>
    </row>
    <row r="3043" spans="1:17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s="8">
        <f t="shared" si="141"/>
        <v>870</v>
      </c>
      <c r="G3043" t="s">
        <v>8218</v>
      </c>
      <c r="H3043" t="s">
        <v>8223</v>
      </c>
      <c r="I3043" t="s">
        <v>8245</v>
      </c>
      <c r="J3043">
        <v>1453323048</v>
      </c>
      <c r="K3043">
        <v>1450731048</v>
      </c>
      <c r="L3043" t="b">
        <v>0</v>
      </c>
      <c r="M3043">
        <v>95</v>
      </c>
      <c r="N3043" t="b">
        <v>1</v>
      </c>
      <c r="O3043" t="s">
        <v>8301</v>
      </c>
      <c r="P3043">
        <f t="shared" si="142"/>
        <v>2015</v>
      </c>
      <c r="Q3043" s="11">
        <f t="shared" si="143"/>
        <v>42359.868611111116</v>
      </c>
    </row>
    <row r="3044" spans="1:17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s="8">
        <f t="shared" si="141"/>
        <v>420</v>
      </c>
      <c r="G3044" t="s">
        <v>8218</v>
      </c>
      <c r="H3044" t="s">
        <v>8224</v>
      </c>
      <c r="I3044" t="s">
        <v>8246</v>
      </c>
      <c r="J3044">
        <v>1444149047</v>
      </c>
      <c r="K3044">
        <v>1441557047</v>
      </c>
      <c r="L3044" t="b">
        <v>0</v>
      </c>
      <c r="M3044">
        <v>37</v>
      </c>
      <c r="N3044" t="b">
        <v>1</v>
      </c>
      <c r="O3044" t="s">
        <v>8301</v>
      </c>
      <c r="P3044">
        <f t="shared" si="142"/>
        <v>2015</v>
      </c>
      <c r="Q3044" s="11">
        <f t="shared" si="143"/>
        <v>42253.688043981485</v>
      </c>
    </row>
    <row r="3045" spans="1:17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s="8">
        <f t="shared" si="141"/>
        <v>1501</v>
      </c>
      <c r="G3045" t="s">
        <v>8218</v>
      </c>
      <c r="H3045" t="s">
        <v>8228</v>
      </c>
      <c r="I3045" t="s">
        <v>8250</v>
      </c>
      <c r="J3045">
        <v>1429152600</v>
      </c>
      <c r="K3045">
        <v>1426815699</v>
      </c>
      <c r="L3045" t="b">
        <v>0</v>
      </c>
      <c r="M3045">
        <v>128</v>
      </c>
      <c r="N3045" t="b">
        <v>1</v>
      </c>
      <c r="O3045" t="s">
        <v>8301</v>
      </c>
      <c r="P3045">
        <f t="shared" si="142"/>
        <v>2015</v>
      </c>
      <c r="Q3045" s="11">
        <f t="shared" si="143"/>
        <v>42083.070590277777</v>
      </c>
    </row>
    <row r="3046" spans="1:17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s="8">
        <f t="shared" si="141"/>
        <v>1121</v>
      </c>
      <c r="G3046" t="s">
        <v>8218</v>
      </c>
      <c r="H3046" t="s">
        <v>8223</v>
      </c>
      <c r="I3046" t="s">
        <v>8245</v>
      </c>
      <c r="J3046">
        <v>1454433998</v>
      </c>
      <c r="K3046">
        <v>1453137998</v>
      </c>
      <c r="L3046" t="b">
        <v>0</v>
      </c>
      <c r="M3046">
        <v>156</v>
      </c>
      <c r="N3046" t="b">
        <v>1</v>
      </c>
      <c r="O3046" t="s">
        <v>8301</v>
      </c>
      <c r="P3046">
        <f t="shared" si="142"/>
        <v>2016</v>
      </c>
      <c r="Q3046" s="11">
        <f t="shared" si="143"/>
        <v>42387.7268287037</v>
      </c>
    </row>
    <row r="3047" spans="1:17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s="8">
        <f t="shared" si="141"/>
        <v>1308.2600000000002</v>
      </c>
      <c r="G3047" t="s">
        <v>8218</v>
      </c>
      <c r="H3047" t="s">
        <v>8223</v>
      </c>
      <c r="I3047" t="s">
        <v>8245</v>
      </c>
      <c r="J3047">
        <v>1408679055</v>
      </c>
      <c r="K3047">
        <v>1406087055</v>
      </c>
      <c r="L3047" t="b">
        <v>0</v>
      </c>
      <c r="M3047">
        <v>64</v>
      </c>
      <c r="N3047" t="b">
        <v>1</v>
      </c>
      <c r="O3047" t="s">
        <v>8301</v>
      </c>
      <c r="P3047">
        <f t="shared" si="142"/>
        <v>2014</v>
      </c>
      <c r="Q3047" s="11">
        <f t="shared" si="143"/>
        <v>41843.155729166669</v>
      </c>
    </row>
    <row r="3048" spans="1:17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s="8">
        <f t="shared" si="141"/>
        <v>7177</v>
      </c>
      <c r="G3048" t="s">
        <v>8218</v>
      </c>
      <c r="H3048" t="s">
        <v>8223</v>
      </c>
      <c r="I3048" t="s">
        <v>8245</v>
      </c>
      <c r="J3048">
        <v>1410324720</v>
      </c>
      <c r="K3048">
        <v>1407784586</v>
      </c>
      <c r="L3048" t="b">
        <v>0</v>
      </c>
      <c r="M3048">
        <v>58</v>
      </c>
      <c r="N3048" t="b">
        <v>1</v>
      </c>
      <c r="O3048" t="s">
        <v>8301</v>
      </c>
      <c r="P3048">
        <f t="shared" si="142"/>
        <v>2014</v>
      </c>
      <c r="Q3048" s="11">
        <f t="shared" si="143"/>
        <v>41862.803078703706</v>
      </c>
    </row>
    <row r="3049" spans="1:17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s="8">
        <f t="shared" si="141"/>
        <v>245</v>
      </c>
      <c r="G3049" t="s">
        <v>8218</v>
      </c>
      <c r="H3049" t="s">
        <v>8223</v>
      </c>
      <c r="I3049" t="s">
        <v>8245</v>
      </c>
      <c r="J3049">
        <v>1461762960</v>
      </c>
      <c r="K3049">
        <v>1457999054</v>
      </c>
      <c r="L3049" t="b">
        <v>0</v>
      </c>
      <c r="M3049">
        <v>20</v>
      </c>
      <c r="N3049" t="b">
        <v>1</v>
      </c>
      <c r="O3049" t="s">
        <v>8301</v>
      </c>
      <c r="P3049">
        <f t="shared" si="142"/>
        <v>2016</v>
      </c>
      <c r="Q3049" s="11">
        <f t="shared" si="143"/>
        <v>42443.989050925928</v>
      </c>
    </row>
    <row r="3050" spans="1:17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s="8">
        <f t="shared" si="141"/>
        <v>3320</v>
      </c>
      <c r="G3050" t="s">
        <v>8218</v>
      </c>
      <c r="H3050" t="s">
        <v>8223</v>
      </c>
      <c r="I3050" t="s">
        <v>8245</v>
      </c>
      <c r="J3050">
        <v>1420060920</v>
      </c>
      <c r="K3050">
        <v>1417556262</v>
      </c>
      <c r="L3050" t="b">
        <v>0</v>
      </c>
      <c r="M3050">
        <v>47</v>
      </c>
      <c r="N3050" t="b">
        <v>1</v>
      </c>
      <c r="O3050" t="s">
        <v>8301</v>
      </c>
      <c r="P3050">
        <f t="shared" si="142"/>
        <v>2014</v>
      </c>
      <c r="Q3050" s="11">
        <f t="shared" si="143"/>
        <v>41975.901180555549</v>
      </c>
    </row>
    <row r="3051" spans="1:17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s="8">
        <f t="shared" si="141"/>
        <v>250</v>
      </c>
      <c r="G3051" t="s">
        <v>8218</v>
      </c>
      <c r="H3051" t="s">
        <v>8223</v>
      </c>
      <c r="I3051" t="s">
        <v>8245</v>
      </c>
      <c r="J3051">
        <v>1434241255</v>
      </c>
      <c r="K3051">
        <v>1431649255</v>
      </c>
      <c r="L3051" t="b">
        <v>0</v>
      </c>
      <c r="M3051">
        <v>54</v>
      </c>
      <c r="N3051" t="b">
        <v>1</v>
      </c>
      <c r="O3051" t="s">
        <v>8301</v>
      </c>
      <c r="P3051">
        <f t="shared" si="142"/>
        <v>2015</v>
      </c>
      <c r="Q3051" s="11">
        <f t="shared" si="143"/>
        <v>42139.014525462961</v>
      </c>
    </row>
    <row r="3052" spans="1:17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s="8">
        <f t="shared" si="141"/>
        <v>36</v>
      </c>
      <c r="G3052" t="s">
        <v>8218</v>
      </c>
      <c r="H3052" t="s">
        <v>8223</v>
      </c>
      <c r="I3052" t="s">
        <v>8245</v>
      </c>
      <c r="J3052">
        <v>1462420960</v>
      </c>
      <c r="K3052">
        <v>1459828960</v>
      </c>
      <c r="L3052" t="b">
        <v>0</v>
      </c>
      <c r="M3052">
        <v>9</v>
      </c>
      <c r="N3052" t="b">
        <v>1</v>
      </c>
      <c r="O3052" t="s">
        <v>8301</v>
      </c>
      <c r="P3052">
        <f t="shared" si="142"/>
        <v>2016</v>
      </c>
      <c r="Q3052" s="11">
        <f t="shared" si="143"/>
        <v>42465.16851851852</v>
      </c>
    </row>
    <row r="3053" spans="1:17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s="8">
        <f t="shared" si="141"/>
        <v>-2673</v>
      </c>
      <c r="G3053" t="s">
        <v>8220</v>
      </c>
      <c r="H3053" t="s">
        <v>8224</v>
      </c>
      <c r="I3053" t="s">
        <v>8246</v>
      </c>
      <c r="J3053">
        <v>1486547945</v>
      </c>
      <c r="K3053">
        <v>1483955945</v>
      </c>
      <c r="L3053" t="b">
        <v>1</v>
      </c>
      <c r="M3053">
        <v>35</v>
      </c>
      <c r="N3053" t="b">
        <v>0</v>
      </c>
      <c r="O3053" t="s">
        <v>8301</v>
      </c>
      <c r="P3053">
        <f t="shared" si="142"/>
        <v>2017</v>
      </c>
      <c r="Q3053" s="11">
        <f t="shared" si="143"/>
        <v>42744.416030092587</v>
      </c>
    </row>
    <row r="3054" spans="1:17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s="8">
        <f t="shared" si="141"/>
        <v>-49925</v>
      </c>
      <c r="G3054" t="s">
        <v>8220</v>
      </c>
      <c r="H3054" t="s">
        <v>8223</v>
      </c>
      <c r="I3054" t="s">
        <v>8245</v>
      </c>
      <c r="J3054">
        <v>1432828740</v>
      </c>
      <c r="K3054">
        <v>1430237094</v>
      </c>
      <c r="L3054" t="b">
        <v>0</v>
      </c>
      <c r="M3054">
        <v>2</v>
      </c>
      <c r="N3054" t="b">
        <v>0</v>
      </c>
      <c r="O3054" t="s">
        <v>8301</v>
      </c>
      <c r="P3054">
        <f t="shared" si="142"/>
        <v>2015</v>
      </c>
      <c r="Q3054" s="11">
        <f t="shared" si="143"/>
        <v>42122.670069444444</v>
      </c>
    </row>
    <row r="3055" spans="1:17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s="8">
        <f t="shared" si="141"/>
        <v>-9960</v>
      </c>
      <c r="G3055" t="s">
        <v>8220</v>
      </c>
      <c r="H3055" t="s">
        <v>8223</v>
      </c>
      <c r="I3055" t="s">
        <v>8245</v>
      </c>
      <c r="J3055">
        <v>1412222340</v>
      </c>
      <c r="K3055">
        <v>1407781013</v>
      </c>
      <c r="L3055" t="b">
        <v>0</v>
      </c>
      <c r="M3055">
        <v>3</v>
      </c>
      <c r="N3055" t="b">
        <v>0</v>
      </c>
      <c r="O3055" t="s">
        <v>8301</v>
      </c>
      <c r="P3055">
        <f t="shared" si="142"/>
        <v>2014</v>
      </c>
      <c r="Q3055" s="11">
        <f t="shared" si="143"/>
        <v>41862.761724537035</v>
      </c>
    </row>
    <row r="3056" spans="1:17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s="8">
        <f t="shared" si="141"/>
        <v>-300</v>
      </c>
      <c r="G3056" t="s">
        <v>8220</v>
      </c>
      <c r="H3056" t="s">
        <v>8223</v>
      </c>
      <c r="I3056" t="s">
        <v>8245</v>
      </c>
      <c r="J3056">
        <v>1425258240</v>
      </c>
      <c r="K3056">
        <v>1422043154</v>
      </c>
      <c r="L3056" t="b">
        <v>0</v>
      </c>
      <c r="M3056">
        <v>0</v>
      </c>
      <c r="N3056" t="b">
        <v>0</v>
      </c>
      <c r="O3056" t="s">
        <v>8301</v>
      </c>
      <c r="P3056">
        <f t="shared" si="142"/>
        <v>2015</v>
      </c>
      <c r="Q3056" s="11">
        <f t="shared" si="143"/>
        <v>42027.832800925928</v>
      </c>
    </row>
    <row r="3057" spans="1:17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s="8">
        <f t="shared" si="141"/>
        <v>-19999</v>
      </c>
      <c r="G3057" t="s">
        <v>8220</v>
      </c>
      <c r="H3057" t="s">
        <v>8223</v>
      </c>
      <c r="I3057" t="s">
        <v>8245</v>
      </c>
      <c r="J3057">
        <v>1420844390</v>
      </c>
      <c r="K3057">
        <v>1415660390</v>
      </c>
      <c r="L3057" t="b">
        <v>0</v>
      </c>
      <c r="M3057">
        <v>1</v>
      </c>
      <c r="N3057" t="b">
        <v>0</v>
      </c>
      <c r="O3057" t="s">
        <v>8301</v>
      </c>
      <c r="P3057">
        <f t="shared" si="142"/>
        <v>2014</v>
      </c>
      <c r="Q3057" s="11">
        <f t="shared" si="143"/>
        <v>41953.95821759259</v>
      </c>
    </row>
    <row r="3058" spans="1:17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s="8">
        <f t="shared" si="141"/>
        <v>-25000</v>
      </c>
      <c r="G3058" t="s">
        <v>8220</v>
      </c>
      <c r="H3058" t="s">
        <v>8223</v>
      </c>
      <c r="I3058" t="s">
        <v>8245</v>
      </c>
      <c r="J3058">
        <v>1412003784</v>
      </c>
      <c r="K3058">
        <v>1406819784</v>
      </c>
      <c r="L3058" t="b">
        <v>0</v>
      </c>
      <c r="M3058">
        <v>0</v>
      </c>
      <c r="N3058" t="b">
        <v>0</v>
      </c>
      <c r="O3058" t="s">
        <v>8301</v>
      </c>
      <c r="P3058">
        <f t="shared" si="142"/>
        <v>2014</v>
      </c>
      <c r="Q3058" s="11">
        <f t="shared" si="143"/>
        <v>41851.636388888888</v>
      </c>
    </row>
    <row r="3059" spans="1:17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s="8">
        <f t="shared" si="141"/>
        <v>-50000</v>
      </c>
      <c r="G3059" t="s">
        <v>8220</v>
      </c>
      <c r="H3059" t="s">
        <v>8224</v>
      </c>
      <c r="I3059" t="s">
        <v>8246</v>
      </c>
      <c r="J3059">
        <v>1459694211</v>
      </c>
      <c r="K3059">
        <v>1457105811</v>
      </c>
      <c r="L3059" t="b">
        <v>0</v>
      </c>
      <c r="M3059">
        <v>0</v>
      </c>
      <c r="N3059" t="b">
        <v>0</v>
      </c>
      <c r="O3059" t="s">
        <v>8301</v>
      </c>
      <c r="P3059">
        <f t="shared" si="142"/>
        <v>2016</v>
      </c>
      <c r="Q3059" s="11">
        <f t="shared" si="143"/>
        <v>42433.650590277779</v>
      </c>
    </row>
    <row r="3060" spans="1:17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s="8">
        <f t="shared" si="141"/>
        <v>-17997</v>
      </c>
      <c r="G3060" t="s">
        <v>8220</v>
      </c>
      <c r="H3060" t="s">
        <v>8236</v>
      </c>
      <c r="I3060" t="s">
        <v>8248</v>
      </c>
      <c r="J3060">
        <v>1463734740</v>
      </c>
      <c r="K3060">
        <v>1459414740</v>
      </c>
      <c r="L3060" t="b">
        <v>0</v>
      </c>
      <c r="M3060">
        <v>3</v>
      </c>
      <c r="N3060" t="b">
        <v>0</v>
      </c>
      <c r="O3060" t="s">
        <v>8301</v>
      </c>
      <c r="P3060">
        <f t="shared" si="142"/>
        <v>2016</v>
      </c>
      <c r="Q3060" s="11">
        <f t="shared" si="143"/>
        <v>42460.374305555553</v>
      </c>
    </row>
    <row r="3061" spans="1:17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s="8">
        <f t="shared" si="141"/>
        <v>-14549</v>
      </c>
      <c r="G3061" t="s">
        <v>8220</v>
      </c>
      <c r="H3061" t="s">
        <v>8223</v>
      </c>
      <c r="I3061" t="s">
        <v>8245</v>
      </c>
      <c r="J3061">
        <v>1407536846</v>
      </c>
      <c r="K3061">
        <v>1404944846</v>
      </c>
      <c r="L3061" t="b">
        <v>0</v>
      </c>
      <c r="M3061">
        <v>11</v>
      </c>
      <c r="N3061" t="b">
        <v>0</v>
      </c>
      <c r="O3061" t="s">
        <v>8301</v>
      </c>
      <c r="P3061">
        <f t="shared" si="142"/>
        <v>2014</v>
      </c>
      <c r="Q3061" s="11">
        <f t="shared" si="143"/>
        <v>41829.935717592591</v>
      </c>
    </row>
    <row r="3062" spans="1:17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s="8">
        <f t="shared" si="141"/>
        <v>-219665</v>
      </c>
      <c r="G3062" t="s">
        <v>8220</v>
      </c>
      <c r="H3062" t="s">
        <v>8223</v>
      </c>
      <c r="I3062" t="s">
        <v>8245</v>
      </c>
      <c r="J3062">
        <v>1443422134</v>
      </c>
      <c r="K3062">
        <v>1440830134</v>
      </c>
      <c r="L3062" t="b">
        <v>0</v>
      </c>
      <c r="M3062">
        <v>6</v>
      </c>
      <c r="N3062" t="b">
        <v>0</v>
      </c>
      <c r="O3062" t="s">
        <v>8301</v>
      </c>
      <c r="P3062">
        <f t="shared" si="142"/>
        <v>2015</v>
      </c>
      <c r="Q3062" s="11">
        <f t="shared" si="143"/>
        <v>42245.274699074071</v>
      </c>
    </row>
    <row r="3063" spans="1:17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s="8">
        <f t="shared" si="141"/>
        <v>-1000000</v>
      </c>
      <c r="G3063" t="s">
        <v>8220</v>
      </c>
      <c r="H3063" t="s">
        <v>8223</v>
      </c>
      <c r="I3063" t="s">
        <v>8245</v>
      </c>
      <c r="J3063">
        <v>1407955748</v>
      </c>
      <c r="K3063">
        <v>1405363748</v>
      </c>
      <c r="L3063" t="b">
        <v>0</v>
      </c>
      <c r="M3063">
        <v>0</v>
      </c>
      <c r="N3063" t="b">
        <v>0</v>
      </c>
      <c r="O3063" t="s">
        <v>8301</v>
      </c>
      <c r="P3063">
        <f t="shared" si="142"/>
        <v>2014</v>
      </c>
      <c r="Q3063" s="11">
        <f t="shared" si="143"/>
        <v>41834.784120370372</v>
      </c>
    </row>
    <row r="3064" spans="1:17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s="8">
        <f t="shared" si="141"/>
        <v>-3316</v>
      </c>
      <c r="G3064" t="s">
        <v>8220</v>
      </c>
      <c r="H3064" t="s">
        <v>8223</v>
      </c>
      <c r="I3064" t="s">
        <v>8245</v>
      </c>
      <c r="J3064">
        <v>1443636000</v>
      </c>
      <c r="K3064">
        <v>1441111892</v>
      </c>
      <c r="L3064" t="b">
        <v>0</v>
      </c>
      <c r="M3064">
        <v>67</v>
      </c>
      <c r="N3064" t="b">
        <v>0</v>
      </c>
      <c r="O3064" t="s">
        <v>8301</v>
      </c>
      <c r="P3064">
        <f t="shared" si="142"/>
        <v>2015</v>
      </c>
      <c r="Q3064" s="11">
        <f t="shared" si="143"/>
        <v>42248.535787037035</v>
      </c>
    </row>
    <row r="3065" spans="1:17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s="8">
        <f t="shared" si="141"/>
        <v>-2413</v>
      </c>
      <c r="G3065" t="s">
        <v>8220</v>
      </c>
      <c r="H3065" t="s">
        <v>8223</v>
      </c>
      <c r="I3065" t="s">
        <v>8245</v>
      </c>
      <c r="J3065">
        <v>1477174138</v>
      </c>
      <c r="K3065">
        <v>1474150138</v>
      </c>
      <c r="L3065" t="b">
        <v>0</v>
      </c>
      <c r="M3065">
        <v>23</v>
      </c>
      <c r="N3065" t="b">
        <v>0</v>
      </c>
      <c r="O3065" t="s">
        <v>8301</v>
      </c>
      <c r="P3065">
        <f t="shared" si="142"/>
        <v>2016</v>
      </c>
      <c r="Q3065" s="11">
        <f t="shared" si="143"/>
        <v>42630.922893518517</v>
      </c>
    </row>
    <row r="3066" spans="1:17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s="8">
        <f t="shared" si="141"/>
        <v>-66529</v>
      </c>
      <c r="G3066" t="s">
        <v>8220</v>
      </c>
      <c r="H3066" t="s">
        <v>8223</v>
      </c>
      <c r="I3066" t="s">
        <v>8245</v>
      </c>
      <c r="J3066">
        <v>1448175540</v>
      </c>
      <c r="K3066">
        <v>1445483246</v>
      </c>
      <c r="L3066" t="b">
        <v>0</v>
      </c>
      <c r="M3066">
        <v>72</v>
      </c>
      <c r="N3066" t="b">
        <v>0</v>
      </c>
      <c r="O3066" t="s">
        <v>8301</v>
      </c>
      <c r="P3066">
        <f t="shared" si="142"/>
        <v>2015</v>
      </c>
      <c r="Q3066" s="11">
        <f t="shared" si="143"/>
        <v>42299.130162037036</v>
      </c>
    </row>
    <row r="3067" spans="1:17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s="8">
        <f t="shared" si="141"/>
        <v>-24990</v>
      </c>
      <c r="G3067" t="s">
        <v>8220</v>
      </c>
      <c r="H3067" t="s">
        <v>8223</v>
      </c>
      <c r="I3067" t="s">
        <v>8245</v>
      </c>
      <c r="J3067">
        <v>1406683172</v>
      </c>
      <c r="K3067">
        <v>1404523172</v>
      </c>
      <c r="L3067" t="b">
        <v>0</v>
      </c>
      <c r="M3067">
        <v>2</v>
      </c>
      <c r="N3067" t="b">
        <v>0</v>
      </c>
      <c r="O3067" t="s">
        <v>8301</v>
      </c>
      <c r="P3067">
        <f t="shared" si="142"/>
        <v>2014</v>
      </c>
      <c r="Q3067" s="11">
        <f t="shared" si="143"/>
        <v>41825.055231481485</v>
      </c>
    </row>
    <row r="3068" spans="1:17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s="8">
        <f t="shared" si="141"/>
        <v>-308050</v>
      </c>
      <c r="G3068" t="s">
        <v>8220</v>
      </c>
      <c r="H3068" t="s">
        <v>8225</v>
      </c>
      <c r="I3068" t="s">
        <v>8247</v>
      </c>
      <c r="J3068">
        <v>1468128537</v>
      </c>
      <c r="K3068">
        <v>1465536537</v>
      </c>
      <c r="L3068" t="b">
        <v>0</v>
      </c>
      <c r="M3068">
        <v>15</v>
      </c>
      <c r="N3068" t="b">
        <v>0</v>
      </c>
      <c r="O3068" t="s">
        <v>8301</v>
      </c>
      <c r="P3068">
        <f t="shared" si="142"/>
        <v>2016</v>
      </c>
      <c r="Q3068" s="11">
        <f t="shared" si="143"/>
        <v>42531.228437500002</v>
      </c>
    </row>
    <row r="3069" spans="1:17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s="8">
        <f t="shared" si="141"/>
        <v>-7800</v>
      </c>
      <c r="G3069" t="s">
        <v>8220</v>
      </c>
      <c r="H3069" t="s">
        <v>8227</v>
      </c>
      <c r="I3069" t="s">
        <v>8249</v>
      </c>
      <c r="J3069">
        <v>1441837879</v>
      </c>
      <c r="K3069">
        <v>1439245879</v>
      </c>
      <c r="L3069" t="b">
        <v>0</v>
      </c>
      <c r="M3069">
        <v>1</v>
      </c>
      <c r="N3069" t="b">
        <v>0</v>
      </c>
      <c r="O3069" t="s">
        <v>8301</v>
      </c>
      <c r="P3069">
        <f t="shared" si="142"/>
        <v>2015</v>
      </c>
      <c r="Q3069" s="11">
        <f t="shared" si="143"/>
        <v>42226.938414351855</v>
      </c>
    </row>
    <row r="3070" spans="1:17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s="8">
        <f t="shared" si="141"/>
        <v>-249825</v>
      </c>
      <c r="G3070" t="s">
        <v>8220</v>
      </c>
      <c r="H3070" t="s">
        <v>8223</v>
      </c>
      <c r="I3070" t="s">
        <v>8245</v>
      </c>
      <c r="J3070">
        <v>1445013352</v>
      </c>
      <c r="K3070">
        <v>1442421352</v>
      </c>
      <c r="L3070" t="b">
        <v>0</v>
      </c>
      <c r="M3070">
        <v>2</v>
      </c>
      <c r="N3070" t="b">
        <v>0</v>
      </c>
      <c r="O3070" t="s">
        <v>8301</v>
      </c>
      <c r="P3070">
        <f t="shared" si="142"/>
        <v>2015</v>
      </c>
      <c r="Q3070" s="11">
        <f t="shared" si="143"/>
        <v>42263.691574074073</v>
      </c>
    </row>
    <row r="3071" spans="1:17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s="8">
        <f t="shared" si="141"/>
        <v>-859</v>
      </c>
      <c r="G3071" t="s">
        <v>8220</v>
      </c>
      <c r="H3071" t="s">
        <v>8223</v>
      </c>
      <c r="I3071" t="s">
        <v>8245</v>
      </c>
      <c r="J3071">
        <v>1418587234</v>
      </c>
      <c r="K3071">
        <v>1415995234</v>
      </c>
      <c r="L3071" t="b">
        <v>0</v>
      </c>
      <c r="M3071">
        <v>7</v>
      </c>
      <c r="N3071" t="b">
        <v>0</v>
      </c>
      <c r="O3071" t="s">
        <v>8301</v>
      </c>
      <c r="P3071">
        <f t="shared" si="142"/>
        <v>2014</v>
      </c>
      <c r="Q3071" s="11">
        <f t="shared" si="143"/>
        <v>41957.833726851852</v>
      </c>
    </row>
    <row r="3072" spans="1:17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s="8">
        <f t="shared" si="141"/>
        <v>-9666</v>
      </c>
      <c r="G3072" t="s">
        <v>8220</v>
      </c>
      <c r="H3072" t="s">
        <v>8224</v>
      </c>
      <c r="I3072" t="s">
        <v>8246</v>
      </c>
      <c r="J3072">
        <v>1481132169</v>
      </c>
      <c r="K3072">
        <v>1479317769</v>
      </c>
      <c r="L3072" t="b">
        <v>0</v>
      </c>
      <c r="M3072">
        <v>16</v>
      </c>
      <c r="N3072" t="b">
        <v>0</v>
      </c>
      <c r="O3072" t="s">
        <v>8301</v>
      </c>
      <c r="P3072">
        <f t="shared" si="142"/>
        <v>2016</v>
      </c>
      <c r="Q3072" s="11">
        <f t="shared" si="143"/>
        <v>42690.733437499999</v>
      </c>
    </row>
    <row r="3073" spans="1:17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s="8">
        <f t="shared" si="141"/>
        <v>-4827</v>
      </c>
      <c r="G3073" t="s">
        <v>8220</v>
      </c>
      <c r="H3073" t="s">
        <v>8223</v>
      </c>
      <c r="I3073" t="s">
        <v>8245</v>
      </c>
      <c r="J3073">
        <v>1429595940</v>
      </c>
      <c r="K3073">
        <v>1428082481</v>
      </c>
      <c r="L3073" t="b">
        <v>0</v>
      </c>
      <c r="M3073">
        <v>117</v>
      </c>
      <c r="N3073" t="b">
        <v>0</v>
      </c>
      <c r="O3073" t="s">
        <v>8301</v>
      </c>
      <c r="P3073">
        <f t="shared" si="142"/>
        <v>2015</v>
      </c>
      <c r="Q3073" s="11">
        <f t="shared" si="143"/>
        <v>42097.732418981483</v>
      </c>
    </row>
    <row r="3074" spans="1:17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s="8">
        <f t="shared" si="141"/>
        <v>-11998</v>
      </c>
      <c r="G3074" t="s">
        <v>8220</v>
      </c>
      <c r="H3074" t="s">
        <v>8223</v>
      </c>
      <c r="I3074" t="s">
        <v>8245</v>
      </c>
      <c r="J3074">
        <v>1477791960</v>
      </c>
      <c r="K3074">
        <v>1476549262</v>
      </c>
      <c r="L3074" t="b">
        <v>0</v>
      </c>
      <c r="M3074">
        <v>2</v>
      </c>
      <c r="N3074" t="b">
        <v>0</v>
      </c>
      <c r="O3074" t="s">
        <v>8301</v>
      </c>
      <c r="P3074">
        <f t="shared" si="142"/>
        <v>2016</v>
      </c>
      <c r="Q3074" s="11">
        <f t="shared" si="143"/>
        <v>42658.690532407403</v>
      </c>
    </row>
    <row r="3075" spans="1:17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s="8">
        <f t="shared" ref="F3075:F3138" si="144">E3075-D3075</f>
        <v>-2799355</v>
      </c>
      <c r="G3075" t="s">
        <v>8220</v>
      </c>
      <c r="H3075" t="s">
        <v>8223</v>
      </c>
      <c r="I3075" t="s">
        <v>8245</v>
      </c>
      <c r="J3075">
        <v>1434309540</v>
      </c>
      <c r="K3075">
        <v>1429287900</v>
      </c>
      <c r="L3075" t="b">
        <v>0</v>
      </c>
      <c r="M3075">
        <v>7</v>
      </c>
      <c r="N3075" t="b">
        <v>0</v>
      </c>
      <c r="O3075" t="s">
        <v>8301</v>
      </c>
      <c r="P3075">
        <f t="shared" ref="P3075:P3138" si="145">YEAR(Q3075)</f>
        <v>2015</v>
      </c>
      <c r="Q3075" s="11">
        <f t="shared" ref="Q3075:Q3138" si="146">(((K3075/60)/60)/24)+DATE(1970,1,1)</f>
        <v>42111.684027777781</v>
      </c>
    </row>
    <row r="3076" spans="1:17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s="8">
        <f t="shared" si="144"/>
        <v>-24978</v>
      </c>
      <c r="G3076" t="s">
        <v>8220</v>
      </c>
      <c r="H3076" t="s">
        <v>8229</v>
      </c>
      <c r="I3076" t="s">
        <v>8248</v>
      </c>
      <c r="J3076">
        <v>1457617359</v>
      </c>
      <c r="K3076">
        <v>1455025359</v>
      </c>
      <c r="L3076" t="b">
        <v>0</v>
      </c>
      <c r="M3076">
        <v>3</v>
      </c>
      <c r="N3076" t="b">
        <v>0</v>
      </c>
      <c r="O3076" t="s">
        <v>8301</v>
      </c>
      <c r="P3076">
        <f t="shared" si="145"/>
        <v>2016</v>
      </c>
      <c r="Q3076" s="11">
        <f t="shared" si="146"/>
        <v>42409.571284722217</v>
      </c>
    </row>
    <row r="3077" spans="1:17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s="8">
        <f t="shared" si="144"/>
        <v>-13704</v>
      </c>
      <c r="G3077" t="s">
        <v>8220</v>
      </c>
      <c r="H3077" t="s">
        <v>8223</v>
      </c>
      <c r="I3077" t="s">
        <v>8245</v>
      </c>
      <c r="J3077">
        <v>1471573640</v>
      </c>
      <c r="K3077">
        <v>1467253640</v>
      </c>
      <c r="L3077" t="b">
        <v>0</v>
      </c>
      <c r="M3077">
        <v>20</v>
      </c>
      <c r="N3077" t="b">
        <v>0</v>
      </c>
      <c r="O3077" t="s">
        <v>8301</v>
      </c>
      <c r="P3077">
        <f t="shared" si="145"/>
        <v>2016</v>
      </c>
      <c r="Q3077" s="11">
        <f t="shared" si="146"/>
        <v>42551.102314814809</v>
      </c>
    </row>
    <row r="3078" spans="1:17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s="8">
        <f t="shared" si="144"/>
        <v>-8494</v>
      </c>
      <c r="G3078" t="s">
        <v>8220</v>
      </c>
      <c r="H3078" t="s">
        <v>8223</v>
      </c>
      <c r="I3078" t="s">
        <v>8245</v>
      </c>
      <c r="J3078">
        <v>1444405123</v>
      </c>
      <c r="K3078">
        <v>1439221123</v>
      </c>
      <c r="L3078" t="b">
        <v>0</v>
      </c>
      <c r="M3078">
        <v>50</v>
      </c>
      <c r="N3078" t="b">
        <v>0</v>
      </c>
      <c r="O3078" t="s">
        <v>8301</v>
      </c>
      <c r="P3078">
        <f t="shared" si="145"/>
        <v>2015</v>
      </c>
      <c r="Q3078" s="11">
        <f t="shared" si="146"/>
        <v>42226.651886574073</v>
      </c>
    </row>
    <row r="3079" spans="1:17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s="8">
        <f t="shared" si="144"/>
        <v>-21895</v>
      </c>
      <c r="G3079" t="s">
        <v>8220</v>
      </c>
      <c r="H3079" t="s">
        <v>8228</v>
      </c>
      <c r="I3079" t="s">
        <v>8250</v>
      </c>
      <c r="J3079">
        <v>1488495478</v>
      </c>
      <c r="K3079">
        <v>1485903478</v>
      </c>
      <c r="L3079" t="b">
        <v>0</v>
      </c>
      <c r="M3079">
        <v>2</v>
      </c>
      <c r="N3079" t="b">
        <v>0</v>
      </c>
      <c r="O3079" t="s">
        <v>8301</v>
      </c>
      <c r="P3079">
        <f t="shared" si="145"/>
        <v>2017</v>
      </c>
      <c r="Q3079" s="11">
        <f t="shared" si="146"/>
        <v>42766.956921296296</v>
      </c>
    </row>
    <row r="3080" spans="1:17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s="8">
        <f t="shared" si="144"/>
        <v>-59929</v>
      </c>
      <c r="G3080" t="s">
        <v>8220</v>
      </c>
      <c r="H3080" t="s">
        <v>8223</v>
      </c>
      <c r="I3080" t="s">
        <v>8245</v>
      </c>
      <c r="J3080">
        <v>1424920795</v>
      </c>
      <c r="K3080">
        <v>1422328795</v>
      </c>
      <c r="L3080" t="b">
        <v>0</v>
      </c>
      <c r="M3080">
        <v>3</v>
      </c>
      <c r="N3080" t="b">
        <v>0</v>
      </c>
      <c r="O3080" t="s">
        <v>8301</v>
      </c>
      <c r="P3080">
        <f t="shared" si="145"/>
        <v>2015</v>
      </c>
      <c r="Q3080" s="11">
        <f t="shared" si="146"/>
        <v>42031.138831018514</v>
      </c>
    </row>
    <row r="3081" spans="1:17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s="8">
        <f t="shared" si="144"/>
        <v>-1322440</v>
      </c>
      <c r="G3081" t="s">
        <v>8220</v>
      </c>
      <c r="H3081" t="s">
        <v>8223</v>
      </c>
      <c r="I3081" t="s">
        <v>8245</v>
      </c>
      <c r="J3081">
        <v>1427040435</v>
      </c>
      <c r="K3081">
        <v>1424452035</v>
      </c>
      <c r="L3081" t="b">
        <v>0</v>
      </c>
      <c r="M3081">
        <v>27</v>
      </c>
      <c r="N3081" t="b">
        <v>0</v>
      </c>
      <c r="O3081" t="s">
        <v>8301</v>
      </c>
      <c r="P3081">
        <f t="shared" si="145"/>
        <v>2015</v>
      </c>
      <c r="Q3081" s="11">
        <f t="shared" si="146"/>
        <v>42055.713368055556</v>
      </c>
    </row>
    <row r="3082" spans="1:17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s="8">
        <f t="shared" si="144"/>
        <v>-1999624</v>
      </c>
      <c r="G3082" t="s">
        <v>8220</v>
      </c>
      <c r="H3082" t="s">
        <v>8223</v>
      </c>
      <c r="I3082" t="s">
        <v>8245</v>
      </c>
      <c r="J3082">
        <v>1419644444</v>
      </c>
      <c r="K3082">
        <v>1414456844</v>
      </c>
      <c r="L3082" t="b">
        <v>0</v>
      </c>
      <c r="M3082">
        <v>7</v>
      </c>
      <c r="N3082" t="b">
        <v>0</v>
      </c>
      <c r="O3082" t="s">
        <v>8301</v>
      </c>
      <c r="P3082">
        <f t="shared" si="145"/>
        <v>2014</v>
      </c>
      <c r="Q3082" s="11">
        <f t="shared" si="146"/>
        <v>41940.028287037036</v>
      </c>
    </row>
    <row r="3083" spans="1:17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s="8">
        <f t="shared" si="144"/>
        <v>-997897</v>
      </c>
      <c r="G3083" t="s">
        <v>8220</v>
      </c>
      <c r="H3083" t="s">
        <v>8223</v>
      </c>
      <c r="I3083" t="s">
        <v>8245</v>
      </c>
      <c r="J3083">
        <v>1442722891</v>
      </c>
      <c r="K3083">
        <v>1440130891</v>
      </c>
      <c r="L3083" t="b">
        <v>0</v>
      </c>
      <c r="M3083">
        <v>5</v>
      </c>
      <c r="N3083" t="b">
        <v>0</v>
      </c>
      <c r="O3083" t="s">
        <v>8301</v>
      </c>
      <c r="P3083">
        <f t="shared" si="145"/>
        <v>2015</v>
      </c>
      <c r="Q3083" s="11">
        <f t="shared" si="146"/>
        <v>42237.181608796294</v>
      </c>
    </row>
    <row r="3084" spans="1:17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s="8">
        <f t="shared" si="144"/>
        <v>-9000</v>
      </c>
      <c r="G3084" t="s">
        <v>8220</v>
      </c>
      <c r="H3084" t="s">
        <v>8223</v>
      </c>
      <c r="I3084" t="s">
        <v>8245</v>
      </c>
      <c r="J3084">
        <v>1447628946</v>
      </c>
      <c r="K3084">
        <v>1445033346</v>
      </c>
      <c r="L3084" t="b">
        <v>0</v>
      </c>
      <c r="M3084">
        <v>0</v>
      </c>
      <c r="N3084" t="b">
        <v>0</v>
      </c>
      <c r="O3084" t="s">
        <v>8301</v>
      </c>
      <c r="P3084">
        <f t="shared" si="145"/>
        <v>2015</v>
      </c>
      <c r="Q3084" s="11">
        <f t="shared" si="146"/>
        <v>42293.922986111109</v>
      </c>
    </row>
    <row r="3085" spans="1:17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s="8">
        <f t="shared" si="144"/>
        <v>-19944</v>
      </c>
      <c r="G3085" t="s">
        <v>8220</v>
      </c>
      <c r="H3085" t="s">
        <v>8223</v>
      </c>
      <c r="I3085" t="s">
        <v>8245</v>
      </c>
      <c r="J3085">
        <v>1409547600</v>
      </c>
      <c r="K3085">
        <v>1406986278</v>
      </c>
      <c r="L3085" t="b">
        <v>0</v>
      </c>
      <c r="M3085">
        <v>3</v>
      </c>
      <c r="N3085" t="b">
        <v>0</v>
      </c>
      <c r="O3085" t="s">
        <v>8301</v>
      </c>
      <c r="P3085">
        <f t="shared" si="145"/>
        <v>2014</v>
      </c>
      <c r="Q3085" s="11">
        <f t="shared" si="146"/>
        <v>41853.563402777778</v>
      </c>
    </row>
    <row r="3086" spans="1:17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s="8">
        <f t="shared" si="144"/>
        <v>-3589</v>
      </c>
      <c r="G3086" t="s">
        <v>8220</v>
      </c>
      <c r="H3086" t="s">
        <v>8223</v>
      </c>
      <c r="I3086" t="s">
        <v>8245</v>
      </c>
      <c r="J3086">
        <v>1430851680</v>
      </c>
      <c r="K3086">
        <v>1428340931</v>
      </c>
      <c r="L3086" t="b">
        <v>0</v>
      </c>
      <c r="M3086">
        <v>6</v>
      </c>
      <c r="N3086" t="b">
        <v>0</v>
      </c>
      <c r="O3086" t="s">
        <v>8301</v>
      </c>
      <c r="P3086">
        <f t="shared" si="145"/>
        <v>2015</v>
      </c>
      <c r="Q3086" s="11">
        <f t="shared" si="146"/>
        <v>42100.723738425921</v>
      </c>
    </row>
    <row r="3087" spans="1:17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s="8">
        <f t="shared" si="144"/>
        <v>-24390</v>
      </c>
      <c r="G3087" t="s">
        <v>8220</v>
      </c>
      <c r="H3087" t="s">
        <v>8223</v>
      </c>
      <c r="I3087" t="s">
        <v>8245</v>
      </c>
      <c r="J3087">
        <v>1443561159</v>
      </c>
      <c r="K3087">
        <v>1440969159</v>
      </c>
      <c r="L3087" t="b">
        <v>0</v>
      </c>
      <c r="M3087">
        <v>9</v>
      </c>
      <c r="N3087" t="b">
        <v>0</v>
      </c>
      <c r="O3087" t="s">
        <v>8301</v>
      </c>
      <c r="P3087">
        <f t="shared" si="145"/>
        <v>2015</v>
      </c>
      <c r="Q3087" s="11">
        <f t="shared" si="146"/>
        <v>42246.883784722217</v>
      </c>
    </row>
    <row r="3088" spans="1:17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s="8">
        <f t="shared" si="144"/>
        <v>-19950</v>
      </c>
      <c r="G3088" t="s">
        <v>8220</v>
      </c>
      <c r="H3088" t="s">
        <v>8236</v>
      </c>
      <c r="I3088" t="s">
        <v>8248</v>
      </c>
      <c r="J3088">
        <v>1439827559</v>
      </c>
      <c r="K3088">
        <v>1434643559</v>
      </c>
      <c r="L3088" t="b">
        <v>0</v>
      </c>
      <c r="M3088">
        <v>3</v>
      </c>
      <c r="N3088" t="b">
        <v>0</v>
      </c>
      <c r="O3088" t="s">
        <v>8301</v>
      </c>
      <c r="P3088">
        <f t="shared" si="145"/>
        <v>2015</v>
      </c>
      <c r="Q3088" s="11">
        <f t="shared" si="146"/>
        <v>42173.67082175926</v>
      </c>
    </row>
    <row r="3089" spans="1:17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s="8">
        <f t="shared" si="144"/>
        <v>-19875</v>
      </c>
      <c r="G3089" t="s">
        <v>8220</v>
      </c>
      <c r="H3089" t="s">
        <v>8223</v>
      </c>
      <c r="I3089" t="s">
        <v>8245</v>
      </c>
      <c r="J3089">
        <v>1482294990</v>
      </c>
      <c r="K3089">
        <v>1477107390</v>
      </c>
      <c r="L3089" t="b">
        <v>0</v>
      </c>
      <c r="M3089">
        <v>2</v>
      </c>
      <c r="N3089" t="b">
        <v>0</v>
      </c>
      <c r="O3089" t="s">
        <v>8301</v>
      </c>
      <c r="P3089">
        <f t="shared" si="145"/>
        <v>2016</v>
      </c>
      <c r="Q3089" s="11">
        <f t="shared" si="146"/>
        <v>42665.150347222225</v>
      </c>
    </row>
    <row r="3090" spans="1:17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s="8">
        <f t="shared" si="144"/>
        <v>-64874</v>
      </c>
      <c r="G3090" t="s">
        <v>8220</v>
      </c>
      <c r="H3090" t="s">
        <v>8223</v>
      </c>
      <c r="I3090" t="s">
        <v>8245</v>
      </c>
      <c r="J3090">
        <v>1420724460</v>
      </c>
      <c r="K3090">
        <v>1418046247</v>
      </c>
      <c r="L3090" t="b">
        <v>0</v>
      </c>
      <c r="M3090">
        <v>3</v>
      </c>
      <c r="N3090" t="b">
        <v>0</v>
      </c>
      <c r="O3090" t="s">
        <v>8301</v>
      </c>
      <c r="P3090">
        <f t="shared" si="145"/>
        <v>2014</v>
      </c>
      <c r="Q3090" s="11">
        <f t="shared" si="146"/>
        <v>41981.57230324074</v>
      </c>
    </row>
    <row r="3091" spans="1:17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s="8">
        <f t="shared" si="144"/>
        <v>-19146</v>
      </c>
      <c r="G3091" t="s">
        <v>8220</v>
      </c>
      <c r="H3091" t="s">
        <v>8223</v>
      </c>
      <c r="I3091" t="s">
        <v>8245</v>
      </c>
      <c r="J3091">
        <v>1468029540</v>
      </c>
      <c r="K3091">
        <v>1465304483</v>
      </c>
      <c r="L3091" t="b">
        <v>0</v>
      </c>
      <c r="M3091">
        <v>45</v>
      </c>
      <c r="N3091" t="b">
        <v>0</v>
      </c>
      <c r="O3091" t="s">
        <v>8301</v>
      </c>
      <c r="P3091">
        <f t="shared" si="145"/>
        <v>2016</v>
      </c>
      <c r="Q3091" s="11">
        <f t="shared" si="146"/>
        <v>42528.542627314819</v>
      </c>
    </row>
    <row r="3092" spans="1:17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s="8">
        <f t="shared" si="144"/>
        <v>-213568</v>
      </c>
      <c r="G3092" t="s">
        <v>8220</v>
      </c>
      <c r="H3092" t="s">
        <v>8223</v>
      </c>
      <c r="I3092" t="s">
        <v>8245</v>
      </c>
      <c r="J3092">
        <v>1430505545</v>
      </c>
      <c r="K3092">
        <v>1425325145</v>
      </c>
      <c r="L3092" t="b">
        <v>0</v>
      </c>
      <c r="M3092">
        <v>9</v>
      </c>
      <c r="N3092" t="b">
        <v>0</v>
      </c>
      <c r="O3092" t="s">
        <v>8301</v>
      </c>
      <c r="P3092">
        <f t="shared" si="145"/>
        <v>2015</v>
      </c>
      <c r="Q3092" s="11">
        <f t="shared" si="146"/>
        <v>42065.818807870368</v>
      </c>
    </row>
    <row r="3093" spans="1:17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s="8">
        <f t="shared" si="144"/>
        <v>-4204</v>
      </c>
      <c r="G3093" t="s">
        <v>8220</v>
      </c>
      <c r="H3093" t="s">
        <v>8223</v>
      </c>
      <c r="I3093" t="s">
        <v>8245</v>
      </c>
      <c r="J3093">
        <v>1471214743</v>
      </c>
      <c r="K3093">
        <v>1468622743</v>
      </c>
      <c r="L3093" t="b">
        <v>0</v>
      </c>
      <c r="M3093">
        <v>9</v>
      </c>
      <c r="N3093" t="b">
        <v>0</v>
      </c>
      <c r="O3093" t="s">
        <v>8301</v>
      </c>
      <c r="P3093">
        <f t="shared" si="145"/>
        <v>2016</v>
      </c>
      <c r="Q3093" s="11">
        <f t="shared" si="146"/>
        <v>42566.948414351849</v>
      </c>
    </row>
    <row r="3094" spans="1:17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s="8">
        <f t="shared" si="144"/>
        <v>-98816.81</v>
      </c>
      <c r="G3094" t="s">
        <v>8220</v>
      </c>
      <c r="H3094" t="s">
        <v>8223</v>
      </c>
      <c r="I3094" t="s">
        <v>8245</v>
      </c>
      <c r="J3094">
        <v>1444946400</v>
      </c>
      <c r="K3094">
        <v>1441723912</v>
      </c>
      <c r="L3094" t="b">
        <v>0</v>
      </c>
      <c r="M3094">
        <v>21</v>
      </c>
      <c r="N3094" t="b">
        <v>0</v>
      </c>
      <c r="O3094" t="s">
        <v>8301</v>
      </c>
      <c r="P3094">
        <f t="shared" si="145"/>
        <v>2015</v>
      </c>
      <c r="Q3094" s="11">
        <f t="shared" si="146"/>
        <v>42255.619351851856</v>
      </c>
    </row>
    <row r="3095" spans="1:17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s="8">
        <f t="shared" si="144"/>
        <v>-3090</v>
      </c>
      <c r="G3095" t="s">
        <v>8220</v>
      </c>
      <c r="H3095" t="s">
        <v>8228</v>
      </c>
      <c r="I3095" t="s">
        <v>8250</v>
      </c>
      <c r="J3095">
        <v>1401595140</v>
      </c>
      <c r="K3095">
        <v>1398980941</v>
      </c>
      <c r="L3095" t="b">
        <v>0</v>
      </c>
      <c r="M3095">
        <v>17</v>
      </c>
      <c r="N3095" t="b">
        <v>0</v>
      </c>
      <c r="O3095" t="s">
        <v>8301</v>
      </c>
      <c r="P3095">
        <f t="shared" si="145"/>
        <v>2014</v>
      </c>
      <c r="Q3095" s="11">
        <f t="shared" si="146"/>
        <v>41760.909039351849</v>
      </c>
    </row>
    <row r="3096" spans="1:17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s="8">
        <f t="shared" si="144"/>
        <v>-99975</v>
      </c>
      <c r="G3096" t="s">
        <v>8220</v>
      </c>
      <c r="H3096" t="s">
        <v>8223</v>
      </c>
      <c r="I3096" t="s">
        <v>8245</v>
      </c>
      <c r="J3096">
        <v>1442775956</v>
      </c>
      <c r="K3096">
        <v>1437591956</v>
      </c>
      <c r="L3096" t="b">
        <v>0</v>
      </c>
      <c r="M3096">
        <v>1</v>
      </c>
      <c r="N3096" t="b">
        <v>0</v>
      </c>
      <c r="O3096" t="s">
        <v>8301</v>
      </c>
      <c r="P3096">
        <f t="shared" si="145"/>
        <v>2015</v>
      </c>
      <c r="Q3096" s="11">
        <f t="shared" si="146"/>
        <v>42207.795787037037</v>
      </c>
    </row>
    <row r="3097" spans="1:17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s="8">
        <f t="shared" si="144"/>
        <v>-14870</v>
      </c>
      <c r="G3097" t="s">
        <v>8220</v>
      </c>
      <c r="H3097" t="s">
        <v>8223</v>
      </c>
      <c r="I3097" t="s">
        <v>8245</v>
      </c>
      <c r="J3097">
        <v>1470011780</v>
      </c>
      <c r="K3097">
        <v>1464827780</v>
      </c>
      <c r="L3097" t="b">
        <v>0</v>
      </c>
      <c r="M3097">
        <v>1</v>
      </c>
      <c r="N3097" t="b">
        <v>0</v>
      </c>
      <c r="O3097" t="s">
        <v>8301</v>
      </c>
      <c r="P3097">
        <f t="shared" si="145"/>
        <v>2016</v>
      </c>
      <c r="Q3097" s="11">
        <f t="shared" si="146"/>
        <v>42523.025231481486</v>
      </c>
    </row>
    <row r="3098" spans="1:17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s="8">
        <f t="shared" si="144"/>
        <v>-19205</v>
      </c>
      <c r="G3098" t="s">
        <v>8220</v>
      </c>
      <c r="H3098" t="s">
        <v>8223</v>
      </c>
      <c r="I3098" t="s">
        <v>8245</v>
      </c>
      <c r="J3098">
        <v>1432151326</v>
      </c>
      <c r="K3098">
        <v>1429559326</v>
      </c>
      <c r="L3098" t="b">
        <v>0</v>
      </c>
      <c r="M3098">
        <v>14</v>
      </c>
      <c r="N3098" t="b">
        <v>0</v>
      </c>
      <c r="O3098" t="s">
        <v>8301</v>
      </c>
      <c r="P3098">
        <f t="shared" si="145"/>
        <v>2015</v>
      </c>
      <c r="Q3098" s="11">
        <f t="shared" si="146"/>
        <v>42114.825532407413</v>
      </c>
    </row>
    <row r="3099" spans="1:17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s="8">
        <f t="shared" si="144"/>
        <v>-8285</v>
      </c>
      <c r="G3099" t="s">
        <v>8220</v>
      </c>
      <c r="H3099" t="s">
        <v>8224</v>
      </c>
      <c r="I3099" t="s">
        <v>8246</v>
      </c>
      <c r="J3099">
        <v>1475848800</v>
      </c>
      <c r="K3099">
        <v>1474027501</v>
      </c>
      <c r="L3099" t="b">
        <v>0</v>
      </c>
      <c r="M3099">
        <v>42</v>
      </c>
      <c r="N3099" t="b">
        <v>0</v>
      </c>
      <c r="O3099" t="s">
        <v>8301</v>
      </c>
      <c r="P3099">
        <f t="shared" si="145"/>
        <v>2016</v>
      </c>
      <c r="Q3099" s="11">
        <f t="shared" si="146"/>
        <v>42629.503483796296</v>
      </c>
    </row>
    <row r="3100" spans="1:17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s="8">
        <f t="shared" si="144"/>
        <v>-46967</v>
      </c>
      <c r="G3100" t="s">
        <v>8220</v>
      </c>
      <c r="H3100" t="s">
        <v>8223</v>
      </c>
      <c r="I3100" t="s">
        <v>8245</v>
      </c>
      <c r="J3100">
        <v>1454890620</v>
      </c>
      <c r="K3100">
        <v>1450724449</v>
      </c>
      <c r="L3100" t="b">
        <v>0</v>
      </c>
      <c r="M3100">
        <v>27</v>
      </c>
      <c r="N3100" t="b">
        <v>0</v>
      </c>
      <c r="O3100" t="s">
        <v>8301</v>
      </c>
      <c r="P3100">
        <f t="shared" si="145"/>
        <v>2015</v>
      </c>
      <c r="Q3100" s="11">
        <f t="shared" si="146"/>
        <v>42359.792233796295</v>
      </c>
    </row>
    <row r="3101" spans="1:17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s="8">
        <f t="shared" si="144"/>
        <v>-1722</v>
      </c>
      <c r="G3101" t="s">
        <v>8220</v>
      </c>
      <c r="H3101" t="s">
        <v>8223</v>
      </c>
      <c r="I3101" t="s">
        <v>8245</v>
      </c>
      <c r="J3101">
        <v>1455251591</v>
      </c>
      <c r="K3101">
        <v>1452659591</v>
      </c>
      <c r="L3101" t="b">
        <v>0</v>
      </c>
      <c r="M3101">
        <v>5</v>
      </c>
      <c r="N3101" t="b">
        <v>0</v>
      </c>
      <c r="O3101" t="s">
        <v>8301</v>
      </c>
      <c r="P3101">
        <f t="shared" si="145"/>
        <v>2016</v>
      </c>
      <c r="Q3101" s="11">
        <f t="shared" si="146"/>
        <v>42382.189710648148</v>
      </c>
    </row>
    <row r="3102" spans="1:17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s="8">
        <f t="shared" si="144"/>
        <v>-10173</v>
      </c>
      <c r="G3102" t="s">
        <v>8220</v>
      </c>
      <c r="H3102" t="s">
        <v>8223</v>
      </c>
      <c r="I3102" t="s">
        <v>8245</v>
      </c>
      <c r="J3102">
        <v>1413816975</v>
      </c>
      <c r="K3102">
        <v>1411224975</v>
      </c>
      <c r="L3102" t="b">
        <v>0</v>
      </c>
      <c r="M3102">
        <v>13</v>
      </c>
      <c r="N3102" t="b">
        <v>0</v>
      </c>
      <c r="O3102" t="s">
        <v>8301</v>
      </c>
      <c r="P3102">
        <f t="shared" si="145"/>
        <v>2014</v>
      </c>
      <c r="Q3102" s="11">
        <f t="shared" si="146"/>
        <v>41902.622395833336</v>
      </c>
    </row>
    <row r="3103" spans="1:17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s="8">
        <f t="shared" si="144"/>
        <v>-2200</v>
      </c>
      <c r="G3103" t="s">
        <v>8220</v>
      </c>
      <c r="H3103" t="s">
        <v>8229</v>
      </c>
      <c r="I3103" t="s">
        <v>8248</v>
      </c>
      <c r="J3103">
        <v>1437033360</v>
      </c>
      <c r="K3103">
        <v>1434445937</v>
      </c>
      <c r="L3103" t="b">
        <v>0</v>
      </c>
      <c r="M3103">
        <v>12</v>
      </c>
      <c r="N3103" t="b">
        <v>0</v>
      </c>
      <c r="O3103" t="s">
        <v>8301</v>
      </c>
      <c r="P3103">
        <f t="shared" si="145"/>
        <v>2015</v>
      </c>
      <c r="Q3103" s="11">
        <f t="shared" si="146"/>
        <v>42171.383530092593</v>
      </c>
    </row>
    <row r="3104" spans="1:17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s="8">
        <f t="shared" si="144"/>
        <v>-9742</v>
      </c>
      <c r="G3104" t="s">
        <v>8220</v>
      </c>
      <c r="H3104" t="s">
        <v>8224</v>
      </c>
      <c r="I3104" t="s">
        <v>8246</v>
      </c>
      <c r="J3104">
        <v>1471939818</v>
      </c>
      <c r="K3104">
        <v>1467619818</v>
      </c>
      <c r="L3104" t="b">
        <v>0</v>
      </c>
      <c r="M3104">
        <v>90</v>
      </c>
      <c r="N3104" t="b">
        <v>0</v>
      </c>
      <c r="O3104" t="s">
        <v>8301</v>
      </c>
      <c r="P3104">
        <f t="shared" si="145"/>
        <v>2016</v>
      </c>
      <c r="Q3104" s="11">
        <f t="shared" si="146"/>
        <v>42555.340486111112</v>
      </c>
    </row>
    <row r="3105" spans="1:17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s="8">
        <f t="shared" si="144"/>
        <v>-4089</v>
      </c>
      <c r="G3105" t="s">
        <v>8220</v>
      </c>
      <c r="H3105" t="s">
        <v>8223</v>
      </c>
      <c r="I3105" t="s">
        <v>8245</v>
      </c>
      <c r="J3105">
        <v>1434080706</v>
      </c>
      <c r="K3105">
        <v>1428896706</v>
      </c>
      <c r="L3105" t="b">
        <v>0</v>
      </c>
      <c r="M3105">
        <v>2</v>
      </c>
      <c r="N3105" t="b">
        <v>0</v>
      </c>
      <c r="O3105" t="s">
        <v>8301</v>
      </c>
      <c r="P3105">
        <f t="shared" si="145"/>
        <v>2015</v>
      </c>
      <c r="Q3105" s="11">
        <f t="shared" si="146"/>
        <v>42107.156319444446</v>
      </c>
    </row>
    <row r="3106" spans="1:17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s="8">
        <f t="shared" si="144"/>
        <v>-2815</v>
      </c>
      <c r="G3106" t="s">
        <v>8220</v>
      </c>
      <c r="H3106" t="s">
        <v>8225</v>
      </c>
      <c r="I3106" t="s">
        <v>8247</v>
      </c>
      <c r="J3106">
        <v>1422928800</v>
      </c>
      <c r="K3106">
        <v>1420235311</v>
      </c>
      <c r="L3106" t="b">
        <v>0</v>
      </c>
      <c r="M3106">
        <v>5</v>
      </c>
      <c r="N3106" t="b">
        <v>0</v>
      </c>
      <c r="O3106" t="s">
        <v>8301</v>
      </c>
      <c r="P3106">
        <f t="shared" si="145"/>
        <v>2015</v>
      </c>
      <c r="Q3106" s="11">
        <f t="shared" si="146"/>
        <v>42006.908692129626</v>
      </c>
    </row>
    <row r="3107" spans="1:17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s="8">
        <f t="shared" si="144"/>
        <v>-3369</v>
      </c>
      <c r="G3107" t="s">
        <v>8220</v>
      </c>
      <c r="H3107" t="s">
        <v>8223</v>
      </c>
      <c r="I3107" t="s">
        <v>8245</v>
      </c>
      <c r="J3107">
        <v>1413694800</v>
      </c>
      <c r="K3107">
        <v>1408986916</v>
      </c>
      <c r="L3107" t="b">
        <v>0</v>
      </c>
      <c r="M3107">
        <v>31</v>
      </c>
      <c r="N3107" t="b">
        <v>0</v>
      </c>
      <c r="O3107" t="s">
        <v>8301</v>
      </c>
      <c r="P3107">
        <f t="shared" si="145"/>
        <v>2014</v>
      </c>
      <c r="Q3107" s="11">
        <f t="shared" si="146"/>
        <v>41876.718935185185</v>
      </c>
    </row>
    <row r="3108" spans="1:17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s="8">
        <f t="shared" si="144"/>
        <v>-959</v>
      </c>
      <c r="G3108" t="s">
        <v>8220</v>
      </c>
      <c r="H3108" t="s">
        <v>8224</v>
      </c>
      <c r="I3108" t="s">
        <v>8246</v>
      </c>
      <c r="J3108">
        <v>1442440800</v>
      </c>
      <c r="K3108">
        <v>1440497876</v>
      </c>
      <c r="L3108" t="b">
        <v>0</v>
      </c>
      <c r="M3108">
        <v>4</v>
      </c>
      <c r="N3108" t="b">
        <v>0</v>
      </c>
      <c r="O3108" t="s">
        <v>8301</v>
      </c>
      <c r="P3108">
        <f t="shared" si="145"/>
        <v>2015</v>
      </c>
      <c r="Q3108" s="11">
        <f t="shared" si="146"/>
        <v>42241.429120370376</v>
      </c>
    </row>
    <row r="3109" spans="1:17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s="8">
        <f t="shared" si="144"/>
        <v>-32095</v>
      </c>
      <c r="G3109" t="s">
        <v>8220</v>
      </c>
      <c r="H3109" t="s">
        <v>8223</v>
      </c>
      <c r="I3109" t="s">
        <v>8245</v>
      </c>
      <c r="J3109">
        <v>1431372751</v>
      </c>
      <c r="K3109">
        <v>1430767951</v>
      </c>
      <c r="L3109" t="b">
        <v>0</v>
      </c>
      <c r="M3109">
        <v>29</v>
      </c>
      <c r="N3109" t="b">
        <v>0</v>
      </c>
      <c r="O3109" t="s">
        <v>8301</v>
      </c>
      <c r="P3109">
        <f t="shared" si="145"/>
        <v>2015</v>
      </c>
      <c r="Q3109" s="11">
        <f t="shared" si="146"/>
        <v>42128.814247685179</v>
      </c>
    </row>
    <row r="3110" spans="1:17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s="8">
        <f t="shared" si="144"/>
        <v>-49974</v>
      </c>
      <c r="G3110" t="s">
        <v>8220</v>
      </c>
      <c r="H3110" t="s">
        <v>8223</v>
      </c>
      <c r="I3110" t="s">
        <v>8245</v>
      </c>
      <c r="J3110">
        <v>1430234394</v>
      </c>
      <c r="K3110">
        <v>1425053994</v>
      </c>
      <c r="L3110" t="b">
        <v>0</v>
      </c>
      <c r="M3110">
        <v>2</v>
      </c>
      <c r="N3110" t="b">
        <v>0</v>
      </c>
      <c r="O3110" t="s">
        <v>8301</v>
      </c>
      <c r="P3110">
        <f t="shared" si="145"/>
        <v>2015</v>
      </c>
      <c r="Q3110" s="11">
        <f t="shared" si="146"/>
        <v>42062.680486111116</v>
      </c>
    </row>
    <row r="3111" spans="1:17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s="8">
        <f t="shared" si="144"/>
        <v>-19867</v>
      </c>
      <c r="G3111" t="s">
        <v>8220</v>
      </c>
      <c r="H3111" t="s">
        <v>8223</v>
      </c>
      <c r="I3111" t="s">
        <v>8245</v>
      </c>
      <c r="J3111">
        <v>1409194810</v>
      </c>
      <c r="K3111">
        <v>1406170810</v>
      </c>
      <c r="L3111" t="b">
        <v>0</v>
      </c>
      <c r="M3111">
        <v>114</v>
      </c>
      <c r="N3111" t="b">
        <v>0</v>
      </c>
      <c r="O3111" t="s">
        <v>8301</v>
      </c>
      <c r="P3111">
        <f t="shared" si="145"/>
        <v>2014</v>
      </c>
      <c r="Q3111" s="11">
        <f t="shared" si="146"/>
        <v>41844.125115740739</v>
      </c>
    </row>
    <row r="3112" spans="1:17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s="8">
        <f t="shared" si="144"/>
        <v>-24990</v>
      </c>
      <c r="G3112" t="s">
        <v>8220</v>
      </c>
      <c r="H3112" t="s">
        <v>8223</v>
      </c>
      <c r="I3112" t="s">
        <v>8245</v>
      </c>
      <c r="J3112">
        <v>1487465119</v>
      </c>
      <c r="K3112">
        <v>1484009119</v>
      </c>
      <c r="L3112" t="b">
        <v>0</v>
      </c>
      <c r="M3112">
        <v>1</v>
      </c>
      <c r="N3112" t="b">
        <v>0</v>
      </c>
      <c r="O3112" t="s">
        <v>8301</v>
      </c>
      <c r="P3112">
        <f t="shared" si="145"/>
        <v>2017</v>
      </c>
      <c r="Q3112" s="11">
        <f t="shared" si="146"/>
        <v>42745.031469907408</v>
      </c>
    </row>
    <row r="3113" spans="1:17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s="8">
        <f t="shared" si="144"/>
        <v>-14672</v>
      </c>
      <c r="G3113" t="s">
        <v>8220</v>
      </c>
      <c r="H3113" t="s">
        <v>8223</v>
      </c>
      <c r="I3113" t="s">
        <v>8245</v>
      </c>
      <c r="J3113">
        <v>1412432220</v>
      </c>
      <c r="K3113">
        <v>1409753820</v>
      </c>
      <c r="L3113" t="b">
        <v>0</v>
      </c>
      <c r="M3113">
        <v>76</v>
      </c>
      <c r="N3113" t="b">
        <v>0</v>
      </c>
      <c r="O3113" t="s">
        <v>8301</v>
      </c>
      <c r="P3113">
        <f t="shared" si="145"/>
        <v>2014</v>
      </c>
      <c r="Q3113" s="11">
        <f t="shared" si="146"/>
        <v>41885.595138888886</v>
      </c>
    </row>
    <row r="3114" spans="1:17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s="8">
        <f t="shared" si="144"/>
        <v>-10479</v>
      </c>
      <c r="G3114" t="s">
        <v>8220</v>
      </c>
      <c r="H3114" t="s">
        <v>8223</v>
      </c>
      <c r="I3114" t="s">
        <v>8245</v>
      </c>
      <c r="J3114">
        <v>1477968934</v>
      </c>
      <c r="K3114">
        <v>1472784934</v>
      </c>
      <c r="L3114" t="b">
        <v>0</v>
      </c>
      <c r="M3114">
        <v>9</v>
      </c>
      <c r="N3114" t="b">
        <v>0</v>
      </c>
      <c r="O3114" t="s">
        <v>8301</v>
      </c>
      <c r="P3114">
        <f t="shared" si="145"/>
        <v>2016</v>
      </c>
      <c r="Q3114" s="11">
        <f t="shared" si="146"/>
        <v>42615.121921296297</v>
      </c>
    </row>
    <row r="3115" spans="1:17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s="8">
        <f t="shared" si="144"/>
        <v>-104590</v>
      </c>
      <c r="G3115" t="s">
        <v>8220</v>
      </c>
      <c r="H3115" t="s">
        <v>8223</v>
      </c>
      <c r="I3115" t="s">
        <v>8245</v>
      </c>
      <c r="J3115">
        <v>1429291982</v>
      </c>
      <c r="K3115">
        <v>1426699982</v>
      </c>
      <c r="L3115" t="b">
        <v>0</v>
      </c>
      <c r="M3115">
        <v>37</v>
      </c>
      <c r="N3115" t="b">
        <v>0</v>
      </c>
      <c r="O3115" t="s">
        <v>8301</v>
      </c>
      <c r="P3115">
        <f t="shared" si="145"/>
        <v>2015</v>
      </c>
      <c r="Q3115" s="11">
        <f t="shared" si="146"/>
        <v>42081.731273148151</v>
      </c>
    </row>
    <row r="3116" spans="1:17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s="8">
        <f t="shared" si="144"/>
        <v>-75000</v>
      </c>
      <c r="G3116" t="s">
        <v>8220</v>
      </c>
      <c r="H3116" t="s">
        <v>8223</v>
      </c>
      <c r="I3116" t="s">
        <v>8245</v>
      </c>
      <c r="J3116">
        <v>1411312250</v>
      </c>
      <c r="K3116">
        <v>1406128250</v>
      </c>
      <c r="L3116" t="b">
        <v>0</v>
      </c>
      <c r="M3116">
        <v>0</v>
      </c>
      <c r="N3116" t="b">
        <v>0</v>
      </c>
      <c r="O3116" t="s">
        <v>8301</v>
      </c>
      <c r="P3116">
        <f t="shared" si="145"/>
        <v>2014</v>
      </c>
      <c r="Q3116" s="11">
        <f t="shared" si="146"/>
        <v>41843.632523148146</v>
      </c>
    </row>
    <row r="3117" spans="1:17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s="8">
        <f t="shared" si="144"/>
        <v>-9700</v>
      </c>
      <c r="G3117" t="s">
        <v>8220</v>
      </c>
      <c r="H3117" t="s">
        <v>8234</v>
      </c>
      <c r="I3117" t="s">
        <v>8254</v>
      </c>
      <c r="J3117">
        <v>1465123427</v>
      </c>
      <c r="K3117">
        <v>1462531427</v>
      </c>
      <c r="L3117" t="b">
        <v>0</v>
      </c>
      <c r="M3117">
        <v>1</v>
      </c>
      <c r="N3117" t="b">
        <v>0</v>
      </c>
      <c r="O3117" t="s">
        <v>8301</v>
      </c>
      <c r="P3117">
        <f t="shared" si="145"/>
        <v>2016</v>
      </c>
      <c r="Q3117" s="11">
        <f t="shared" si="146"/>
        <v>42496.447071759263</v>
      </c>
    </row>
    <row r="3118" spans="1:17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s="8">
        <f t="shared" si="144"/>
        <v>-320</v>
      </c>
      <c r="G3118" t="s">
        <v>8220</v>
      </c>
      <c r="H3118" t="s">
        <v>8223</v>
      </c>
      <c r="I3118" t="s">
        <v>8245</v>
      </c>
      <c r="J3118">
        <v>1427890925</v>
      </c>
      <c r="K3118">
        <v>1426681325</v>
      </c>
      <c r="L3118" t="b">
        <v>0</v>
      </c>
      <c r="M3118">
        <v>10</v>
      </c>
      <c r="N3118" t="b">
        <v>0</v>
      </c>
      <c r="O3118" t="s">
        <v>8301</v>
      </c>
      <c r="P3118">
        <f t="shared" si="145"/>
        <v>2015</v>
      </c>
      <c r="Q3118" s="11">
        <f t="shared" si="146"/>
        <v>42081.515335648146</v>
      </c>
    </row>
    <row r="3119" spans="1:17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s="8">
        <f t="shared" si="144"/>
        <v>-999</v>
      </c>
      <c r="G3119" t="s">
        <v>8220</v>
      </c>
      <c r="H3119" t="s">
        <v>8224</v>
      </c>
      <c r="I3119" t="s">
        <v>8246</v>
      </c>
      <c r="J3119">
        <v>1464354720</v>
      </c>
      <c r="K3119">
        <v>1463648360</v>
      </c>
      <c r="L3119" t="b">
        <v>0</v>
      </c>
      <c r="M3119">
        <v>1</v>
      </c>
      <c r="N3119" t="b">
        <v>0</v>
      </c>
      <c r="O3119" t="s">
        <v>8301</v>
      </c>
      <c r="P3119">
        <f t="shared" si="145"/>
        <v>2016</v>
      </c>
      <c r="Q3119" s="11">
        <f t="shared" si="146"/>
        <v>42509.374537037031</v>
      </c>
    </row>
    <row r="3120" spans="1:17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s="8">
        <f t="shared" si="144"/>
        <v>-498450</v>
      </c>
      <c r="G3120" t="s">
        <v>8220</v>
      </c>
      <c r="H3120" t="s">
        <v>8234</v>
      </c>
      <c r="I3120" t="s">
        <v>8254</v>
      </c>
      <c r="J3120">
        <v>1467473723</v>
      </c>
      <c r="K3120">
        <v>1465832123</v>
      </c>
      <c r="L3120" t="b">
        <v>0</v>
      </c>
      <c r="M3120">
        <v>2</v>
      </c>
      <c r="N3120" t="b">
        <v>0</v>
      </c>
      <c r="O3120" t="s">
        <v>8301</v>
      </c>
      <c r="P3120">
        <f t="shared" si="145"/>
        <v>2016</v>
      </c>
      <c r="Q3120" s="11">
        <f t="shared" si="146"/>
        <v>42534.649571759262</v>
      </c>
    </row>
    <row r="3121" spans="1:17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s="8">
        <f t="shared" si="144"/>
        <v>-9995</v>
      </c>
      <c r="G3121" t="s">
        <v>8220</v>
      </c>
      <c r="H3121" t="s">
        <v>8223</v>
      </c>
      <c r="I3121" t="s">
        <v>8245</v>
      </c>
      <c r="J3121">
        <v>1427414732</v>
      </c>
      <c r="K3121">
        <v>1424826332</v>
      </c>
      <c r="L3121" t="b">
        <v>0</v>
      </c>
      <c r="M3121">
        <v>1</v>
      </c>
      <c r="N3121" t="b">
        <v>0</v>
      </c>
      <c r="O3121" t="s">
        <v>8301</v>
      </c>
      <c r="P3121">
        <f t="shared" si="145"/>
        <v>2015</v>
      </c>
      <c r="Q3121" s="11">
        <f t="shared" si="146"/>
        <v>42060.04550925926</v>
      </c>
    </row>
    <row r="3122" spans="1:17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s="8">
        <f t="shared" si="144"/>
        <v>-1299872</v>
      </c>
      <c r="G3122" t="s">
        <v>8220</v>
      </c>
      <c r="H3122" t="s">
        <v>8232</v>
      </c>
      <c r="I3122" t="s">
        <v>8248</v>
      </c>
      <c r="J3122">
        <v>1462484196</v>
      </c>
      <c r="K3122">
        <v>1457303796</v>
      </c>
      <c r="L3122" t="b">
        <v>0</v>
      </c>
      <c r="M3122">
        <v>10</v>
      </c>
      <c r="N3122" t="b">
        <v>0</v>
      </c>
      <c r="O3122" t="s">
        <v>8301</v>
      </c>
      <c r="P3122">
        <f t="shared" si="145"/>
        <v>2016</v>
      </c>
      <c r="Q3122" s="11">
        <f t="shared" si="146"/>
        <v>42435.942083333335</v>
      </c>
    </row>
    <row r="3123" spans="1:17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s="8">
        <f t="shared" si="144"/>
        <v>-1490</v>
      </c>
      <c r="G3123" t="s">
        <v>8219</v>
      </c>
      <c r="H3123" t="s">
        <v>8228</v>
      </c>
      <c r="I3123" t="s">
        <v>8250</v>
      </c>
      <c r="J3123">
        <v>1411748335</v>
      </c>
      <c r="K3123">
        <v>1406564335</v>
      </c>
      <c r="L3123" t="b">
        <v>0</v>
      </c>
      <c r="M3123">
        <v>1</v>
      </c>
      <c r="N3123" t="b">
        <v>0</v>
      </c>
      <c r="O3123" t="s">
        <v>8301</v>
      </c>
      <c r="P3123">
        <f t="shared" si="145"/>
        <v>2014</v>
      </c>
      <c r="Q3123" s="11">
        <f t="shared" si="146"/>
        <v>41848.679803240739</v>
      </c>
    </row>
    <row r="3124" spans="1:17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s="8">
        <f t="shared" si="144"/>
        <v>-83</v>
      </c>
      <c r="G3124" t="s">
        <v>8219</v>
      </c>
      <c r="H3124" t="s">
        <v>8223</v>
      </c>
      <c r="I3124" t="s">
        <v>8245</v>
      </c>
      <c r="J3124">
        <v>1478733732</v>
      </c>
      <c r="K3124">
        <v>1478298132</v>
      </c>
      <c r="L3124" t="b">
        <v>0</v>
      </c>
      <c r="M3124">
        <v>2</v>
      </c>
      <c r="N3124" t="b">
        <v>0</v>
      </c>
      <c r="O3124" t="s">
        <v>8301</v>
      </c>
      <c r="P3124">
        <f t="shared" si="145"/>
        <v>2016</v>
      </c>
      <c r="Q3124" s="11">
        <f t="shared" si="146"/>
        <v>42678.932083333333</v>
      </c>
    </row>
    <row r="3125" spans="1:17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s="8">
        <f t="shared" si="144"/>
        <v>-39808</v>
      </c>
      <c r="G3125" t="s">
        <v>8219</v>
      </c>
      <c r="H3125" t="s">
        <v>8223</v>
      </c>
      <c r="I3125" t="s">
        <v>8245</v>
      </c>
      <c r="J3125">
        <v>1468108198</v>
      </c>
      <c r="K3125">
        <v>1465516198</v>
      </c>
      <c r="L3125" t="b">
        <v>0</v>
      </c>
      <c r="M3125">
        <v>348</v>
      </c>
      <c r="N3125" t="b">
        <v>0</v>
      </c>
      <c r="O3125" t="s">
        <v>8301</v>
      </c>
      <c r="P3125">
        <f t="shared" si="145"/>
        <v>2016</v>
      </c>
      <c r="Q3125" s="11">
        <f t="shared" si="146"/>
        <v>42530.993032407408</v>
      </c>
    </row>
    <row r="3126" spans="1:17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s="8">
        <f t="shared" si="144"/>
        <v>-799974</v>
      </c>
      <c r="G3126" t="s">
        <v>8219</v>
      </c>
      <c r="H3126" t="s">
        <v>8223</v>
      </c>
      <c r="I3126" t="s">
        <v>8245</v>
      </c>
      <c r="J3126">
        <v>1422902601</v>
      </c>
      <c r="K3126">
        <v>1417718601</v>
      </c>
      <c r="L3126" t="b">
        <v>0</v>
      </c>
      <c r="M3126">
        <v>4</v>
      </c>
      <c r="N3126" t="b">
        <v>0</v>
      </c>
      <c r="O3126" t="s">
        <v>8301</v>
      </c>
      <c r="P3126">
        <f t="shared" si="145"/>
        <v>2014</v>
      </c>
      <c r="Q3126" s="11">
        <f t="shared" si="146"/>
        <v>41977.780104166668</v>
      </c>
    </row>
    <row r="3127" spans="1:17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s="8">
        <f t="shared" si="144"/>
        <v>-1500000</v>
      </c>
      <c r="G3127" t="s">
        <v>8219</v>
      </c>
      <c r="H3127" t="s">
        <v>8223</v>
      </c>
      <c r="I3127" t="s">
        <v>8245</v>
      </c>
      <c r="J3127">
        <v>1452142672</v>
      </c>
      <c r="K3127">
        <v>1449550672</v>
      </c>
      <c r="L3127" t="b">
        <v>0</v>
      </c>
      <c r="M3127">
        <v>0</v>
      </c>
      <c r="N3127" t="b">
        <v>0</v>
      </c>
      <c r="O3127" t="s">
        <v>8301</v>
      </c>
      <c r="P3127">
        <f t="shared" si="145"/>
        <v>2015</v>
      </c>
      <c r="Q3127" s="11">
        <f t="shared" si="146"/>
        <v>42346.20685185185</v>
      </c>
    </row>
    <row r="3128" spans="1:17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s="8">
        <f t="shared" si="144"/>
        <v>-23960</v>
      </c>
      <c r="G3128" t="s">
        <v>8219</v>
      </c>
      <c r="H3128" t="s">
        <v>8223</v>
      </c>
      <c r="I3128" t="s">
        <v>8245</v>
      </c>
      <c r="J3128">
        <v>1459121162</v>
      </c>
      <c r="K3128">
        <v>1456532762</v>
      </c>
      <c r="L3128" t="b">
        <v>0</v>
      </c>
      <c r="M3128">
        <v>17</v>
      </c>
      <c r="N3128" t="b">
        <v>0</v>
      </c>
      <c r="O3128" t="s">
        <v>8301</v>
      </c>
      <c r="P3128">
        <f t="shared" si="145"/>
        <v>2016</v>
      </c>
      <c r="Q3128" s="11">
        <f t="shared" si="146"/>
        <v>42427.01807870371</v>
      </c>
    </row>
    <row r="3129" spans="1:17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s="8">
        <f t="shared" si="144"/>
        <v>-100000</v>
      </c>
      <c r="G3129" t="s">
        <v>8219</v>
      </c>
      <c r="H3129" t="s">
        <v>8223</v>
      </c>
      <c r="I3129" t="s">
        <v>8245</v>
      </c>
      <c r="J3129">
        <v>1425242029</v>
      </c>
      <c r="K3129">
        <v>1422650029</v>
      </c>
      <c r="L3129" t="b">
        <v>0</v>
      </c>
      <c r="M3129">
        <v>0</v>
      </c>
      <c r="N3129" t="b">
        <v>0</v>
      </c>
      <c r="O3129" t="s">
        <v>8301</v>
      </c>
      <c r="P3129">
        <f t="shared" si="145"/>
        <v>2015</v>
      </c>
      <c r="Q3129" s="11">
        <f t="shared" si="146"/>
        <v>42034.856817129628</v>
      </c>
    </row>
    <row r="3130" spans="1:17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s="8">
        <f t="shared" si="144"/>
        <v>1291</v>
      </c>
      <c r="G3130" t="s">
        <v>8221</v>
      </c>
      <c r="H3130" t="s">
        <v>8223</v>
      </c>
      <c r="I3130" t="s">
        <v>8245</v>
      </c>
      <c r="J3130">
        <v>1489690141</v>
      </c>
      <c r="K3130">
        <v>1487101741</v>
      </c>
      <c r="L3130" t="b">
        <v>0</v>
      </c>
      <c r="M3130">
        <v>117</v>
      </c>
      <c r="N3130" t="b">
        <v>0</v>
      </c>
      <c r="O3130" t="s">
        <v>8269</v>
      </c>
      <c r="P3130">
        <f t="shared" si="145"/>
        <v>2017</v>
      </c>
      <c r="Q3130" s="11">
        <f t="shared" si="146"/>
        <v>42780.825706018513</v>
      </c>
    </row>
    <row r="3131" spans="1:17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s="8">
        <f t="shared" si="144"/>
        <v>-1240</v>
      </c>
      <c r="G3131" t="s">
        <v>8221</v>
      </c>
      <c r="H3131" t="s">
        <v>8223</v>
      </c>
      <c r="I3131" t="s">
        <v>8245</v>
      </c>
      <c r="J3131">
        <v>1492542819</v>
      </c>
      <c r="K3131">
        <v>1489090419</v>
      </c>
      <c r="L3131" t="b">
        <v>0</v>
      </c>
      <c r="M3131">
        <v>1</v>
      </c>
      <c r="N3131" t="b">
        <v>0</v>
      </c>
      <c r="O3131" t="s">
        <v>8269</v>
      </c>
      <c r="P3131">
        <f t="shared" si="145"/>
        <v>2017</v>
      </c>
      <c r="Q3131" s="11">
        <f t="shared" si="146"/>
        <v>42803.842812499999</v>
      </c>
    </row>
    <row r="3132" spans="1:17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s="8">
        <f t="shared" si="144"/>
        <v>-9625</v>
      </c>
      <c r="G3132" t="s">
        <v>8221</v>
      </c>
      <c r="H3132" t="s">
        <v>8223</v>
      </c>
      <c r="I3132" t="s">
        <v>8245</v>
      </c>
      <c r="J3132">
        <v>1492145940</v>
      </c>
      <c r="K3132">
        <v>1489504916</v>
      </c>
      <c r="L3132" t="b">
        <v>0</v>
      </c>
      <c r="M3132">
        <v>4</v>
      </c>
      <c r="N3132" t="b">
        <v>0</v>
      </c>
      <c r="O3132" t="s">
        <v>8269</v>
      </c>
      <c r="P3132">
        <f t="shared" si="145"/>
        <v>2017</v>
      </c>
      <c r="Q3132" s="11">
        <f t="shared" si="146"/>
        <v>42808.640231481477</v>
      </c>
    </row>
    <row r="3133" spans="1:17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s="8">
        <f t="shared" si="144"/>
        <v>-3455</v>
      </c>
      <c r="G3133" t="s">
        <v>8221</v>
      </c>
      <c r="H3133" t="s">
        <v>8223</v>
      </c>
      <c r="I3133" t="s">
        <v>8245</v>
      </c>
      <c r="J3133">
        <v>1491656045</v>
      </c>
      <c r="K3133">
        <v>1489067645</v>
      </c>
      <c r="L3133" t="b">
        <v>0</v>
      </c>
      <c r="M3133">
        <v>12</v>
      </c>
      <c r="N3133" t="b">
        <v>0</v>
      </c>
      <c r="O3133" t="s">
        <v>8269</v>
      </c>
      <c r="P3133">
        <f t="shared" si="145"/>
        <v>2017</v>
      </c>
      <c r="Q3133" s="11">
        <f t="shared" si="146"/>
        <v>42803.579224537039</v>
      </c>
    </row>
    <row r="3134" spans="1:17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s="8">
        <f t="shared" si="144"/>
        <v>-29990</v>
      </c>
      <c r="G3134" t="s">
        <v>8221</v>
      </c>
      <c r="H3134" t="s">
        <v>8223</v>
      </c>
      <c r="I3134" t="s">
        <v>8245</v>
      </c>
      <c r="J3134">
        <v>1492759460</v>
      </c>
      <c r="K3134">
        <v>1487579060</v>
      </c>
      <c r="L3134" t="b">
        <v>0</v>
      </c>
      <c r="M3134">
        <v>1</v>
      </c>
      <c r="N3134" t="b">
        <v>0</v>
      </c>
      <c r="O3134" t="s">
        <v>8269</v>
      </c>
      <c r="P3134">
        <f t="shared" si="145"/>
        <v>2017</v>
      </c>
      <c r="Q3134" s="11">
        <f t="shared" si="146"/>
        <v>42786.350231481483</v>
      </c>
    </row>
    <row r="3135" spans="1:17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s="8">
        <f t="shared" si="144"/>
        <v>40</v>
      </c>
      <c r="G3135" t="s">
        <v>8221</v>
      </c>
      <c r="H3135" t="s">
        <v>8224</v>
      </c>
      <c r="I3135" t="s">
        <v>8246</v>
      </c>
      <c r="J3135">
        <v>1490358834</v>
      </c>
      <c r="K3135">
        <v>1487770434</v>
      </c>
      <c r="L3135" t="b">
        <v>0</v>
      </c>
      <c r="M3135">
        <v>16</v>
      </c>
      <c r="N3135" t="b">
        <v>0</v>
      </c>
      <c r="O3135" t="s">
        <v>8269</v>
      </c>
      <c r="P3135">
        <f t="shared" si="145"/>
        <v>2017</v>
      </c>
      <c r="Q3135" s="11">
        <f t="shared" si="146"/>
        <v>42788.565208333333</v>
      </c>
    </row>
    <row r="3136" spans="1:17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s="8">
        <f t="shared" si="144"/>
        <v>-775</v>
      </c>
      <c r="G3136" t="s">
        <v>8221</v>
      </c>
      <c r="H3136" t="s">
        <v>8224</v>
      </c>
      <c r="I3136" t="s">
        <v>8246</v>
      </c>
      <c r="J3136">
        <v>1490631419</v>
      </c>
      <c r="K3136">
        <v>1488820619</v>
      </c>
      <c r="L3136" t="b">
        <v>0</v>
      </c>
      <c r="M3136">
        <v>12</v>
      </c>
      <c r="N3136" t="b">
        <v>0</v>
      </c>
      <c r="O3136" t="s">
        <v>8269</v>
      </c>
      <c r="P3136">
        <f t="shared" si="145"/>
        <v>2017</v>
      </c>
      <c r="Q3136" s="11">
        <f t="shared" si="146"/>
        <v>42800.720127314817</v>
      </c>
    </row>
    <row r="3137" spans="1:17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s="8">
        <f t="shared" si="144"/>
        <v>-615</v>
      </c>
      <c r="G3137" t="s">
        <v>8221</v>
      </c>
      <c r="H3137" t="s">
        <v>8223</v>
      </c>
      <c r="I3137" t="s">
        <v>8245</v>
      </c>
      <c r="J3137">
        <v>1491277121</v>
      </c>
      <c r="K3137">
        <v>1489376321</v>
      </c>
      <c r="L3137" t="b">
        <v>0</v>
      </c>
      <c r="M3137">
        <v>7</v>
      </c>
      <c r="N3137" t="b">
        <v>0</v>
      </c>
      <c r="O3137" t="s">
        <v>8269</v>
      </c>
      <c r="P3137">
        <f t="shared" si="145"/>
        <v>2017</v>
      </c>
      <c r="Q3137" s="11">
        <f t="shared" si="146"/>
        <v>42807.151863425926</v>
      </c>
    </row>
    <row r="3138" spans="1:17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s="8">
        <f t="shared" si="144"/>
        <v>139</v>
      </c>
      <c r="G3138" t="s">
        <v>8221</v>
      </c>
      <c r="H3138" t="s">
        <v>8224</v>
      </c>
      <c r="I3138" t="s">
        <v>8246</v>
      </c>
      <c r="J3138">
        <v>1491001140</v>
      </c>
      <c r="K3138">
        <v>1487847954</v>
      </c>
      <c r="L3138" t="b">
        <v>0</v>
      </c>
      <c r="M3138">
        <v>22</v>
      </c>
      <c r="N3138" t="b">
        <v>0</v>
      </c>
      <c r="O3138" t="s">
        <v>8269</v>
      </c>
      <c r="P3138">
        <f t="shared" si="145"/>
        <v>2017</v>
      </c>
      <c r="Q3138" s="11">
        <f t="shared" si="146"/>
        <v>42789.462430555555</v>
      </c>
    </row>
    <row r="3139" spans="1:17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s="8">
        <f t="shared" ref="F3139:F3202" si="147">E3139-D3139</f>
        <v>-1450</v>
      </c>
      <c r="G3139" t="s">
        <v>8221</v>
      </c>
      <c r="H3139" t="s">
        <v>8223</v>
      </c>
      <c r="I3139" t="s">
        <v>8245</v>
      </c>
      <c r="J3139">
        <v>1493838720</v>
      </c>
      <c r="K3139">
        <v>1489439669</v>
      </c>
      <c r="L3139" t="b">
        <v>0</v>
      </c>
      <c r="M3139">
        <v>1</v>
      </c>
      <c r="N3139" t="b">
        <v>0</v>
      </c>
      <c r="O3139" t="s">
        <v>8269</v>
      </c>
      <c r="P3139">
        <f t="shared" ref="P3139:P3202" si="148">YEAR(Q3139)</f>
        <v>2017</v>
      </c>
      <c r="Q3139" s="11">
        <f t="shared" ref="Q3139:Q3202" si="149">(((K3139/60)/60)/24)+DATE(1970,1,1)</f>
        <v>42807.885057870371</v>
      </c>
    </row>
    <row r="3140" spans="1:17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s="8">
        <f t="shared" si="147"/>
        <v>-200</v>
      </c>
      <c r="G3140" t="s">
        <v>8221</v>
      </c>
      <c r="H3140" t="s">
        <v>8224</v>
      </c>
      <c r="I3140" t="s">
        <v>8246</v>
      </c>
      <c r="J3140">
        <v>1491233407</v>
      </c>
      <c r="K3140">
        <v>1489591807</v>
      </c>
      <c r="L3140" t="b">
        <v>0</v>
      </c>
      <c r="M3140">
        <v>0</v>
      </c>
      <c r="N3140" t="b">
        <v>0</v>
      </c>
      <c r="O3140" t="s">
        <v>8269</v>
      </c>
      <c r="P3140">
        <f t="shared" si="148"/>
        <v>2017</v>
      </c>
      <c r="Q3140" s="11">
        <f t="shared" si="149"/>
        <v>42809.645914351851</v>
      </c>
    </row>
    <row r="3141" spans="1:17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s="8">
        <f t="shared" si="147"/>
        <v>-47300</v>
      </c>
      <c r="G3141" t="s">
        <v>8221</v>
      </c>
      <c r="H3141" t="s">
        <v>8237</v>
      </c>
      <c r="I3141" t="s">
        <v>8255</v>
      </c>
      <c r="J3141">
        <v>1490416380</v>
      </c>
      <c r="K3141">
        <v>1487485760</v>
      </c>
      <c r="L3141" t="b">
        <v>0</v>
      </c>
      <c r="M3141">
        <v>6</v>
      </c>
      <c r="N3141" t="b">
        <v>0</v>
      </c>
      <c r="O3141" t="s">
        <v>8269</v>
      </c>
      <c r="P3141">
        <f t="shared" si="148"/>
        <v>2017</v>
      </c>
      <c r="Q3141" s="11">
        <f t="shared" si="149"/>
        <v>42785.270370370374</v>
      </c>
    </row>
    <row r="3142" spans="1:17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s="8">
        <f t="shared" si="147"/>
        <v>-9904</v>
      </c>
      <c r="G3142" t="s">
        <v>8221</v>
      </c>
      <c r="H3142" t="s">
        <v>8229</v>
      </c>
      <c r="I3142" t="s">
        <v>8248</v>
      </c>
      <c r="J3142">
        <v>1491581703</v>
      </c>
      <c r="K3142">
        <v>1488993303</v>
      </c>
      <c r="L3142" t="b">
        <v>0</v>
      </c>
      <c r="M3142">
        <v>4</v>
      </c>
      <c r="N3142" t="b">
        <v>0</v>
      </c>
      <c r="O3142" t="s">
        <v>8269</v>
      </c>
      <c r="P3142">
        <f t="shared" si="148"/>
        <v>2017</v>
      </c>
      <c r="Q3142" s="11">
        <f t="shared" si="149"/>
        <v>42802.718784722223</v>
      </c>
    </row>
    <row r="3143" spans="1:17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s="8">
        <f t="shared" si="147"/>
        <v>-242</v>
      </c>
      <c r="G3143" t="s">
        <v>8221</v>
      </c>
      <c r="H3143" t="s">
        <v>8232</v>
      </c>
      <c r="I3143" t="s">
        <v>8248</v>
      </c>
      <c r="J3143">
        <v>1492372800</v>
      </c>
      <c r="K3143">
        <v>1488823488</v>
      </c>
      <c r="L3143" t="b">
        <v>0</v>
      </c>
      <c r="M3143">
        <v>8</v>
      </c>
      <c r="N3143" t="b">
        <v>0</v>
      </c>
      <c r="O3143" t="s">
        <v>8269</v>
      </c>
      <c r="P3143">
        <f t="shared" si="148"/>
        <v>2017</v>
      </c>
      <c r="Q3143" s="11">
        <f t="shared" si="149"/>
        <v>42800.753333333334</v>
      </c>
    </row>
    <row r="3144" spans="1:17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s="8">
        <f t="shared" si="147"/>
        <v>-2705</v>
      </c>
      <c r="G3144" t="s">
        <v>8221</v>
      </c>
      <c r="H3144" t="s">
        <v>8224</v>
      </c>
      <c r="I3144" t="s">
        <v>8246</v>
      </c>
      <c r="J3144">
        <v>1489922339</v>
      </c>
      <c r="K3144">
        <v>1487333939</v>
      </c>
      <c r="L3144" t="b">
        <v>0</v>
      </c>
      <c r="M3144">
        <v>3</v>
      </c>
      <c r="N3144" t="b">
        <v>0</v>
      </c>
      <c r="O3144" t="s">
        <v>8269</v>
      </c>
      <c r="P3144">
        <f t="shared" si="148"/>
        <v>2017</v>
      </c>
      <c r="Q3144" s="11">
        <f t="shared" si="149"/>
        <v>42783.513182870374</v>
      </c>
    </row>
    <row r="3145" spans="1:17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s="8">
        <f t="shared" si="147"/>
        <v>-700</v>
      </c>
      <c r="G3145" t="s">
        <v>8221</v>
      </c>
      <c r="H3145" t="s">
        <v>8224</v>
      </c>
      <c r="I3145" t="s">
        <v>8246</v>
      </c>
      <c r="J3145">
        <v>1491726956</v>
      </c>
      <c r="K3145">
        <v>1489480556</v>
      </c>
      <c r="L3145" t="b">
        <v>0</v>
      </c>
      <c r="M3145">
        <v>0</v>
      </c>
      <c r="N3145" t="b">
        <v>0</v>
      </c>
      <c r="O3145" t="s">
        <v>8269</v>
      </c>
      <c r="P3145">
        <f t="shared" si="148"/>
        <v>2017</v>
      </c>
      <c r="Q3145" s="11">
        <f t="shared" si="149"/>
        <v>42808.358287037037</v>
      </c>
    </row>
    <row r="3146" spans="1:17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s="8">
        <f t="shared" si="147"/>
        <v>-2460</v>
      </c>
      <c r="G3146" t="s">
        <v>8221</v>
      </c>
      <c r="H3146" t="s">
        <v>8223</v>
      </c>
      <c r="I3146" t="s">
        <v>8245</v>
      </c>
      <c r="J3146">
        <v>1489903200</v>
      </c>
      <c r="K3146">
        <v>1488459307</v>
      </c>
      <c r="L3146" t="b">
        <v>0</v>
      </c>
      <c r="M3146">
        <v>30</v>
      </c>
      <c r="N3146" t="b">
        <v>0</v>
      </c>
      <c r="O3146" t="s">
        <v>8269</v>
      </c>
      <c r="P3146">
        <f t="shared" si="148"/>
        <v>2017</v>
      </c>
      <c r="Q3146" s="11">
        <f t="shared" si="149"/>
        <v>42796.538275462968</v>
      </c>
    </row>
    <row r="3147" spans="1:17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s="8">
        <f t="shared" si="147"/>
        <v>-25000</v>
      </c>
      <c r="G3147" t="s">
        <v>8221</v>
      </c>
      <c r="H3147" t="s">
        <v>8223</v>
      </c>
      <c r="I3147" t="s">
        <v>8245</v>
      </c>
      <c r="J3147">
        <v>1490659134</v>
      </c>
      <c r="K3147">
        <v>1485478734</v>
      </c>
      <c r="L3147" t="b">
        <v>0</v>
      </c>
      <c r="M3147">
        <v>0</v>
      </c>
      <c r="N3147" t="b">
        <v>0</v>
      </c>
      <c r="O3147" t="s">
        <v>8269</v>
      </c>
      <c r="P3147">
        <f t="shared" si="148"/>
        <v>2017</v>
      </c>
      <c r="Q3147" s="11">
        <f t="shared" si="149"/>
        <v>42762.040902777779</v>
      </c>
    </row>
    <row r="3148" spans="1:17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s="8">
        <f t="shared" si="147"/>
        <v>-44750</v>
      </c>
      <c r="G3148" t="s">
        <v>8221</v>
      </c>
      <c r="H3148" t="s">
        <v>8237</v>
      </c>
      <c r="I3148" t="s">
        <v>8255</v>
      </c>
      <c r="J3148">
        <v>1492356166</v>
      </c>
      <c r="K3148">
        <v>1488471766</v>
      </c>
      <c r="L3148" t="b">
        <v>0</v>
      </c>
      <c r="M3148">
        <v>12</v>
      </c>
      <c r="N3148" t="b">
        <v>0</v>
      </c>
      <c r="O3148" t="s">
        <v>8269</v>
      </c>
      <c r="P3148">
        <f t="shared" si="148"/>
        <v>2017</v>
      </c>
      <c r="Q3148" s="11">
        <f t="shared" si="149"/>
        <v>42796.682476851856</v>
      </c>
    </row>
    <row r="3149" spans="1:17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s="8">
        <f t="shared" si="147"/>
        <v>3505</v>
      </c>
      <c r="G3149" t="s">
        <v>8218</v>
      </c>
      <c r="H3149" t="s">
        <v>8223</v>
      </c>
      <c r="I3149" t="s">
        <v>8245</v>
      </c>
      <c r="J3149">
        <v>1415319355</v>
      </c>
      <c r="K3149">
        <v>1411859755</v>
      </c>
      <c r="L3149" t="b">
        <v>1</v>
      </c>
      <c r="M3149">
        <v>213</v>
      </c>
      <c r="N3149" t="b">
        <v>1</v>
      </c>
      <c r="O3149" t="s">
        <v>8269</v>
      </c>
      <c r="P3149">
        <f t="shared" si="148"/>
        <v>2014</v>
      </c>
      <c r="Q3149" s="11">
        <f t="shared" si="149"/>
        <v>41909.969386574077</v>
      </c>
    </row>
    <row r="3150" spans="1:17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s="8">
        <f t="shared" si="147"/>
        <v>561</v>
      </c>
      <c r="G3150" t="s">
        <v>8218</v>
      </c>
      <c r="H3150" t="s">
        <v>8223</v>
      </c>
      <c r="I3150" t="s">
        <v>8245</v>
      </c>
      <c r="J3150">
        <v>1412136000</v>
      </c>
      <c r="K3150">
        <v>1410278284</v>
      </c>
      <c r="L3150" t="b">
        <v>1</v>
      </c>
      <c r="M3150">
        <v>57</v>
      </c>
      <c r="N3150" t="b">
        <v>1</v>
      </c>
      <c r="O3150" t="s">
        <v>8269</v>
      </c>
      <c r="P3150">
        <f t="shared" si="148"/>
        <v>2014</v>
      </c>
      <c r="Q3150" s="11">
        <f t="shared" si="149"/>
        <v>41891.665324074071</v>
      </c>
    </row>
    <row r="3151" spans="1:17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s="8">
        <f t="shared" si="147"/>
        <v>50</v>
      </c>
      <c r="G3151" t="s">
        <v>8218</v>
      </c>
      <c r="H3151" t="s">
        <v>8223</v>
      </c>
      <c r="I3151" t="s">
        <v>8245</v>
      </c>
      <c r="J3151">
        <v>1354845600</v>
      </c>
      <c r="K3151">
        <v>1352766300</v>
      </c>
      <c r="L3151" t="b">
        <v>1</v>
      </c>
      <c r="M3151">
        <v>25</v>
      </c>
      <c r="N3151" t="b">
        <v>1</v>
      </c>
      <c r="O3151" t="s">
        <v>8269</v>
      </c>
      <c r="P3151">
        <f t="shared" si="148"/>
        <v>2012</v>
      </c>
      <c r="Q3151" s="11">
        <f t="shared" si="149"/>
        <v>41226.017361111109</v>
      </c>
    </row>
    <row r="3152" spans="1:17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s="8">
        <f t="shared" si="147"/>
        <v>35</v>
      </c>
      <c r="G3152" t="s">
        <v>8218</v>
      </c>
      <c r="H3152" t="s">
        <v>8223</v>
      </c>
      <c r="I3152" t="s">
        <v>8245</v>
      </c>
      <c r="J3152">
        <v>1295928000</v>
      </c>
      <c r="K3152">
        <v>1288160403</v>
      </c>
      <c r="L3152" t="b">
        <v>1</v>
      </c>
      <c r="M3152">
        <v>104</v>
      </c>
      <c r="N3152" t="b">
        <v>1</v>
      </c>
      <c r="O3152" t="s">
        <v>8269</v>
      </c>
      <c r="P3152">
        <f t="shared" si="148"/>
        <v>2010</v>
      </c>
      <c r="Q3152" s="11">
        <f t="shared" si="149"/>
        <v>40478.263923611114</v>
      </c>
    </row>
    <row r="3153" spans="1:17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s="8">
        <f t="shared" si="147"/>
        <v>14</v>
      </c>
      <c r="G3153" t="s">
        <v>8218</v>
      </c>
      <c r="H3153" t="s">
        <v>8223</v>
      </c>
      <c r="I3153" t="s">
        <v>8245</v>
      </c>
      <c r="J3153">
        <v>1410379774</v>
      </c>
      <c r="K3153">
        <v>1407787774</v>
      </c>
      <c r="L3153" t="b">
        <v>1</v>
      </c>
      <c r="M3153">
        <v>34</v>
      </c>
      <c r="N3153" t="b">
        <v>1</v>
      </c>
      <c r="O3153" t="s">
        <v>8269</v>
      </c>
      <c r="P3153">
        <f t="shared" si="148"/>
        <v>2014</v>
      </c>
      <c r="Q3153" s="11">
        <f t="shared" si="149"/>
        <v>41862.83997685185</v>
      </c>
    </row>
    <row r="3154" spans="1:17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s="8">
        <f t="shared" si="147"/>
        <v>131</v>
      </c>
      <c r="G3154" t="s">
        <v>8218</v>
      </c>
      <c r="H3154" t="s">
        <v>8224</v>
      </c>
      <c r="I3154" t="s">
        <v>8246</v>
      </c>
      <c r="J3154">
        <v>1383425367</v>
      </c>
      <c r="K3154">
        <v>1380833367</v>
      </c>
      <c r="L3154" t="b">
        <v>1</v>
      </c>
      <c r="M3154">
        <v>67</v>
      </c>
      <c r="N3154" t="b">
        <v>1</v>
      </c>
      <c r="O3154" t="s">
        <v>8269</v>
      </c>
      <c r="P3154">
        <f t="shared" si="148"/>
        <v>2013</v>
      </c>
      <c r="Q3154" s="11">
        <f t="shared" si="149"/>
        <v>41550.867673611108</v>
      </c>
    </row>
    <row r="3155" spans="1:17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s="8">
        <f t="shared" si="147"/>
        <v>7067.5</v>
      </c>
      <c r="G3155" t="s">
        <v>8218</v>
      </c>
      <c r="H3155" t="s">
        <v>8223</v>
      </c>
      <c r="I3155" t="s">
        <v>8245</v>
      </c>
      <c r="J3155">
        <v>1304225940</v>
      </c>
      <c r="K3155">
        <v>1301542937</v>
      </c>
      <c r="L3155" t="b">
        <v>1</v>
      </c>
      <c r="M3155">
        <v>241</v>
      </c>
      <c r="N3155" t="b">
        <v>1</v>
      </c>
      <c r="O3155" t="s">
        <v>8269</v>
      </c>
      <c r="P3155">
        <f t="shared" si="148"/>
        <v>2011</v>
      </c>
      <c r="Q3155" s="11">
        <f t="shared" si="149"/>
        <v>40633.154363425929</v>
      </c>
    </row>
    <row r="3156" spans="1:17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s="8">
        <f t="shared" si="147"/>
        <v>905</v>
      </c>
      <c r="G3156" t="s">
        <v>8218</v>
      </c>
      <c r="H3156" t="s">
        <v>8223</v>
      </c>
      <c r="I3156" t="s">
        <v>8245</v>
      </c>
      <c r="J3156">
        <v>1333310458</v>
      </c>
      <c r="K3156">
        <v>1330722058</v>
      </c>
      <c r="L3156" t="b">
        <v>1</v>
      </c>
      <c r="M3156">
        <v>123</v>
      </c>
      <c r="N3156" t="b">
        <v>1</v>
      </c>
      <c r="O3156" t="s">
        <v>8269</v>
      </c>
      <c r="P3156">
        <f t="shared" si="148"/>
        <v>2012</v>
      </c>
      <c r="Q3156" s="11">
        <f t="shared" si="149"/>
        <v>40970.875671296293</v>
      </c>
    </row>
    <row r="3157" spans="1:17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s="8">
        <f t="shared" si="147"/>
        <v>4425.2299999999996</v>
      </c>
      <c r="G3157" t="s">
        <v>8218</v>
      </c>
      <c r="H3157" t="s">
        <v>8224</v>
      </c>
      <c r="I3157" t="s">
        <v>8246</v>
      </c>
      <c r="J3157">
        <v>1356004725</v>
      </c>
      <c r="K3157">
        <v>1353412725</v>
      </c>
      <c r="L3157" t="b">
        <v>1</v>
      </c>
      <c r="M3157">
        <v>302</v>
      </c>
      <c r="N3157" t="b">
        <v>1</v>
      </c>
      <c r="O3157" t="s">
        <v>8269</v>
      </c>
      <c r="P3157">
        <f t="shared" si="148"/>
        <v>2012</v>
      </c>
      <c r="Q3157" s="11">
        <f t="shared" si="149"/>
        <v>41233.499131944445</v>
      </c>
    </row>
    <row r="3158" spans="1:17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s="8">
        <f t="shared" si="147"/>
        <v>100</v>
      </c>
      <c r="G3158" t="s">
        <v>8218</v>
      </c>
      <c r="H3158" t="s">
        <v>8223</v>
      </c>
      <c r="I3158" t="s">
        <v>8245</v>
      </c>
      <c r="J3158">
        <v>1338591144</v>
      </c>
      <c r="K3158">
        <v>1335567144</v>
      </c>
      <c r="L3158" t="b">
        <v>1</v>
      </c>
      <c r="M3158">
        <v>89</v>
      </c>
      <c r="N3158" t="b">
        <v>1</v>
      </c>
      <c r="O3158" t="s">
        <v>8269</v>
      </c>
      <c r="P3158">
        <f t="shared" si="148"/>
        <v>2012</v>
      </c>
      <c r="Q3158" s="11">
        <f t="shared" si="149"/>
        <v>41026.953055555554</v>
      </c>
    </row>
    <row r="3159" spans="1:17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s="8">
        <f t="shared" si="147"/>
        <v>40</v>
      </c>
      <c r="G3159" t="s">
        <v>8218</v>
      </c>
      <c r="H3159" t="s">
        <v>8223</v>
      </c>
      <c r="I3159" t="s">
        <v>8245</v>
      </c>
      <c r="J3159">
        <v>1405746000</v>
      </c>
      <c r="K3159">
        <v>1404932105</v>
      </c>
      <c r="L3159" t="b">
        <v>1</v>
      </c>
      <c r="M3159">
        <v>41</v>
      </c>
      <c r="N3159" t="b">
        <v>1</v>
      </c>
      <c r="O3159" t="s">
        <v>8269</v>
      </c>
      <c r="P3159">
        <f t="shared" si="148"/>
        <v>2014</v>
      </c>
      <c r="Q3159" s="11">
        <f t="shared" si="149"/>
        <v>41829.788252314815</v>
      </c>
    </row>
    <row r="3160" spans="1:17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s="8">
        <f t="shared" si="147"/>
        <v>700</v>
      </c>
      <c r="G3160" t="s">
        <v>8218</v>
      </c>
      <c r="H3160" t="s">
        <v>8223</v>
      </c>
      <c r="I3160" t="s">
        <v>8245</v>
      </c>
      <c r="J3160">
        <v>1374523752</v>
      </c>
      <c r="K3160">
        <v>1371931752</v>
      </c>
      <c r="L3160" t="b">
        <v>1</v>
      </c>
      <c r="M3160">
        <v>69</v>
      </c>
      <c r="N3160" t="b">
        <v>1</v>
      </c>
      <c r="O3160" t="s">
        <v>8269</v>
      </c>
      <c r="P3160">
        <f t="shared" si="148"/>
        <v>2013</v>
      </c>
      <c r="Q3160" s="11">
        <f t="shared" si="149"/>
        <v>41447.839722222219</v>
      </c>
    </row>
    <row r="3161" spans="1:17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s="8">
        <f t="shared" si="147"/>
        <v>502.22</v>
      </c>
      <c r="G3161" t="s">
        <v>8218</v>
      </c>
      <c r="H3161" t="s">
        <v>8223</v>
      </c>
      <c r="I3161" t="s">
        <v>8245</v>
      </c>
      <c r="J3161">
        <v>1326927600</v>
      </c>
      <c r="K3161">
        <v>1323221761</v>
      </c>
      <c r="L3161" t="b">
        <v>1</v>
      </c>
      <c r="M3161">
        <v>52</v>
      </c>
      <c r="N3161" t="b">
        <v>1</v>
      </c>
      <c r="O3161" t="s">
        <v>8269</v>
      </c>
      <c r="P3161">
        <f t="shared" si="148"/>
        <v>2011</v>
      </c>
      <c r="Q3161" s="11">
        <f t="shared" si="149"/>
        <v>40884.066678240742</v>
      </c>
    </row>
    <row r="3162" spans="1:17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s="8">
        <f t="shared" si="147"/>
        <v>69</v>
      </c>
      <c r="G3162" t="s">
        <v>8218</v>
      </c>
      <c r="H3162" t="s">
        <v>8223</v>
      </c>
      <c r="I3162" t="s">
        <v>8245</v>
      </c>
      <c r="J3162">
        <v>1407905940</v>
      </c>
      <c r="K3162">
        <v>1405923687</v>
      </c>
      <c r="L3162" t="b">
        <v>1</v>
      </c>
      <c r="M3162">
        <v>57</v>
      </c>
      <c r="N3162" t="b">
        <v>1</v>
      </c>
      <c r="O3162" t="s">
        <v>8269</v>
      </c>
      <c r="P3162">
        <f t="shared" si="148"/>
        <v>2014</v>
      </c>
      <c r="Q3162" s="11">
        <f t="shared" si="149"/>
        <v>41841.26489583333</v>
      </c>
    </row>
    <row r="3163" spans="1:17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s="8">
        <f t="shared" si="147"/>
        <v>102</v>
      </c>
      <c r="G3163" t="s">
        <v>8218</v>
      </c>
      <c r="H3163" t="s">
        <v>8224</v>
      </c>
      <c r="I3163" t="s">
        <v>8246</v>
      </c>
      <c r="J3163">
        <v>1413377522</v>
      </c>
      <c r="K3163">
        <v>1410785522</v>
      </c>
      <c r="L3163" t="b">
        <v>1</v>
      </c>
      <c r="M3163">
        <v>74</v>
      </c>
      <c r="N3163" t="b">
        <v>1</v>
      </c>
      <c r="O3163" t="s">
        <v>8269</v>
      </c>
      <c r="P3163">
        <f t="shared" si="148"/>
        <v>2014</v>
      </c>
      <c r="Q3163" s="11">
        <f t="shared" si="149"/>
        <v>41897.536134259259</v>
      </c>
    </row>
    <row r="3164" spans="1:17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s="8">
        <f t="shared" si="147"/>
        <v>1086</v>
      </c>
      <c r="G3164" t="s">
        <v>8218</v>
      </c>
      <c r="H3164" t="s">
        <v>8223</v>
      </c>
      <c r="I3164" t="s">
        <v>8245</v>
      </c>
      <c r="J3164">
        <v>1404698400</v>
      </c>
      <c r="K3164">
        <v>1402331262</v>
      </c>
      <c r="L3164" t="b">
        <v>1</v>
      </c>
      <c r="M3164">
        <v>63</v>
      </c>
      <c r="N3164" t="b">
        <v>1</v>
      </c>
      <c r="O3164" t="s">
        <v>8269</v>
      </c>
      <c r="P3164">
        <f t="shared" si="148"/>
        <v>2014</v>
      </c>
      <c r="Q3164" s="11">
        <f t="shared" si="149"/>
        <v>41799.685902777775</v>
      </c>
    </row>
    <row r="3165" spans="1:17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s="8">
        <f t="shared" si="147"/>
        <v>1450</v>
      </c>
      <c r="G3165" t="s">
        <v>8218</v>
      </c>
      <c r="H3165" t="s">
        <v>8223</v>
      </c>
      <c r="I3165" t="s">
        <v>8245</v>
      </c>
      <c r="J3165">
        <v>1402855525</v>
      </c>
      <c r="K3165">
        <v>1400263525</v>
      </c>
      <c r="L3165" t="b">
        <v>1</v>
      </c>
      <c r="M3165">
        <v>72</v>
      </c>
      <c r="N3165" t="b">
        <v>1</v>
      </c>
      <c r="O3165" t="s">
        <v>8269</v>
      </c>
      <c r="P3165">
        <f t="shared" si="148"/>
        <v>2014</v>
      </c>
      <c r="Q3165" s="11">
        <f t="shared" si="149"/>
        <v>41775.753761574073</v>
      </c>
    </row>
    <row r="3166" spans="1:17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s="8">
        <f t="shared" si="147"/>
        <v>169</v>
      </c>
      <c r="G3166" t="s">
        <v>8218</v>
      </c>
      <c r="H3166" t="s">
        <v>8223</v>
      </c>
      <c r="I3166" t="s">
        <v>8245</v>
      </c>
      <c r="J3166">
        <v>1402341615</v>
      </c>
      <c r="K3166">
        <v>1399490415</v>
      </c>
      <c r="L3166" t="b">
        <v>1</v>
      </c>
      <c r="M3166">
        <v>71</v>
      </c>
      <c r="N3166" t="b">
        <v>1</v>
      </c>
      <c r="O3166" t="s">
        <v>8269</v>
      </c>
      <c r="P3166">
        <f t="shared" si="148"/>
        <v>2014</v>
      </c>
      <c r="Q3166" s="11">
        <f t="shared" si="149"/>
        <v>41766.80572916667</v>
      </c>
    </row>
    <row r="3167" spans="1:17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s="8">
        <f t="shared" si="147"/>
        <v>470</v>
      </c>
      <c r="G3167" t="s">
        <v>8218</v>
      </c>
      <c r="H3167" t="s">
        <v>8223</v>
      </c>
      <c r="I3167" t="s">
        <v>8245</v>
      </c>
      <c r="J3167">
        <v>1304395140</v>
      </c>
      <c r="K3167">
        <v>1302493760</v>
      </c>
      <c r="L3167" t="b">
        <v>1</v>
      </c>
      <c r="M3167">
        <v>21</v>
      </c>
      <c r="N3167" t="b">
        <v>1</v>
      </c>
      <c r="O3167" t="s">
        <v>8269</v>
      </c>
      <c r="P3167">
        <f t="shared" si="148"/>
        <v>2011</v>
      </c>
      <c r="Q3167" s="11">
        <f t="shared" si="149"/>
        <v>40644.159259259257</v>
      </c>
    </row>
    <row r="3168" spans="1:17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s="8">
        <f t="shared" si="147"/>
        <v>21079.83</v>
      </c>
      <c r="G3168" t="s">
        <v>8218</v>
      </c>
      <c r="H3168" t="s">
        <v>8223</v>
      </c>
      <c r="I3168" t="s">
        <v>8245</v>
      </c>
      <c r="J3168">
        <v>1416988740</v>
      </c>
      <c r="K3168">
        <v>1414514153</v>
      </c>
      <c r="L3168" t="b">
        <v>1</v>
      </c>
      <c r="M3168">
        <v>930</v>
      </c>
      <c r="N3168" t="b">
        <v>1</v>
      </c>
      <c r="O3168" t="s">
        <v>8269</v>
      </c>
      <c r="P3168">
        <f t="shared" si="148"/>
        <v>2014</v>
      </c>
      <c r="Q3168" s="11">
        <f t="shared" si="149"/>
        <v>41940.69158564815</v>
      </c>
    </row>
    <row r="3169" spans="1:17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s="8">
        <f t="shared" si="147"/>
        <v>485</v>
      </c>
      <c r="G3169" t="s">
        <v>8218</v>
      </c>
      <c r="H3169" t="s">
        <v>8223</v>
      </c>
      <c r="I3169" t="s">
        <v>8245</v>
      </c>
      <c r="J3169">
        <v>1406952781</v>
      </c>
      <c r="K3169">
        <v>1405743181</v>
      </c>
      <c r="L3169" t="b">
        <v>1</v>
      </c>
      <c r="M3169">
        <v>55</v>
      </c>
      <c r="N3169" t="b">
        <v>1</v>
      </c>
      <c r="O3169" t="s">
        <v>8269</v>
      </c>
      <c r="P3169">
        <f t="shared" si="148"/>
        <v>2014</v>
      </c>
      <c r="Q3169" s="11">
        <f t="shared" si="149"/>
        <v>41839.175706018519</v>
      </c>
    </row>
    <row r="3170" spans="1:17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s="8">
        <f t="shared" si="147"/>
        <v>605</v>
      </c>
      <c r="G3170" t="s">
        <v>8218</v>
      </c>
      <c r="H3170" t="s">
        <v>8223</v>
      </c>
      <c r="I3170" t="s">
        <v>8245</v>
      </c>
      <c r="J3170">
        <v>1402696800</v>
      </c>
      <c r="K3170">
        <v>1399948353</v>
      </c>
      <c r="L3170" t="b">
        <v>1</v>
      </c>
      <c r="M3170">
        <v>61</v>
      </c>
      <c r="N3170" t="b">
        <v>1</v>
      </c>
      <c r="O3170" t="s">
        <v>8269</v>
      </c>
      <c r="P3170">
        <f t="shared" si="148"/>
        <v>2014</v>
      </c>
      <c r="Q3170" s="11">
        <f t="shared" si="149"/>
        <v>41772.105937500004</v>
      </c>
    </row>
    <row r="3171" spans="1:17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s="8">
        <f t="shared" si="147"/>
        <v>241</v>
      </c>
      <c r="G3171" t="s">
        <v>8218</v>
      </c>
      <c r="H3171" t="s">
        <v>8223</v>
      </c>
      <c r="I3171" t="s">
        <v>8245</v>
      </c>
      <c r="J3171">
        <v>1386910740</v>
      </c>
      <c r="K3171">
        <v>1384364561</v>
      </c>
      <c r="L3171" t="b">
        <v>1</v>
      </c>
      <c r="M3171">
        <v>82</v>
      </c>
      <c r="N3171" t="b">
        <v>1</v>
      </c>
      <c r="O3171" t="s">
        <v>8269</v>
      </c>
      <c r="P3171">
        <f t="shared" si="148"/>
        <v>2013</v>
      </c>
      <c r="Q3171" s="11">
        <f t="shared" si="149"/>
        <v>41591.737974537034</v>
      </c>
    </row>
    <row r="3172" spans="1:17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s="8">
        <f t="shared" si="147"/>
        <v>245</v>
      </c>
      <c r="G3172" t="s">
        <v>8218</v>
      </c>
      <c r="H3172" t="s">
        <v>8223</v>
      </c>
      <c r="I3172" t="s">
        <v>8245</v>
      </c>
      <c r="J3172">
        <v>1404273600</v>
      </c>
      <c r="K3172">
        <v>1401414944</v>
      </c>
      <c r="L3172" t="b">
        <v>1</v>
      </c>
      <c r="M3172">
        <v>71</v>
      </c>
      <c r="N3172" t="b">
        <v>1</v>
      </c>
      <c r="O3172" t="s">
        <v>8269</v>
      </c>
      <c r="P3172">
        <f t="shared" si="148"/>
        <v>2014</v>
      </c>
      <c r="Q3172" s="11">
        <f t="shared" si="149"/>
        <v>41789.080370370371</v>
      </c>
    </row>
    <row r="3173" spans="1:17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s="8">
        <f t="shared" si="147"/>
        <v>617</v>
      </c>
      <c r="G3173" t="s">
        <v>8218</v>
      </c>
      <c r="H3173" t="s">
        <v>8224</v>
      </c>
      <c r="I3173" t="s">
        <v>8246</v>
      </c>
      <c r="J3173">
        <v>1462545358</v>
      </c>
      <c r="K3173">
        <v>1459953358</v>
      </c>
      <c r="L3173" t="b">
        <v>1</v>
      </c>
      <c r="M3173">
        <v>117</v>
      </c>
      <c r="N3173" t="b">
        <v>1</v>
      </c>
      <c r="O3173" t="s">
        <v>8269</v>
      </c>
      <c r="P3173">
        <f t="shared" si="148"/>
        <v>2016</v>
      </c>
      <c r="Q3173" s="11">
        <f t="shared" si="149"/>
        <v>42466.608310185184</v>
      </c>
    </row>
    <row r="3174" spans="1:17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s="8">
        <f t="shared" si="147"/>
        <v>300</v>
      </c>
      <c r="G3174" t="s">
        <v>8218</v>
      </c>
      <c r="H3174" t="s">
        <v>8223</v>
      </c>
      <c r="I3174" t="s">
        <v>8245</v>
      </c>
      <c r="J3174">
        <v>1329240668</v>
      </c>
      <c r="K3174">
        <v>1326648668</v>
      </c>
      <c r="L3174" t="b">
        <v>1</v>
      </c>
      <c r="M3174">
        <v>29</v>
      </c>
      <c r="N3174" t="b">
        <v>1</v>
      </c>
      <c r="O3174" t="s">
        <v>8269</v>
      </c>
      <c r="P3174">
        <f t="shared" si="148"/>
        <v>2012</v>
      </c>
      <c r="Q3174" s="11">
        <f t="shared" si="149"/>
        <v>40923.729953703703</v>
      </c>
    </row>
    <row r="3175" spans="1:17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s="8">
        <f t="shared" si="147"/>
        <v>300</v>
      </c>
      <c r="G3175" t="s">
        <v>8218</v>
      </c>
      <c r="H3175" t="s">
        <v>8223</v>
      </c>
      <c r="I3175" t="s">
        <v>8245</v>
      </c>
      <c r="J3175">
        <v>1411765492</v>
      </c>
      <c r="K3175">
        <v>1409173492</v>
      </c>
      <c r="L3175" t="b">
        <v>1</v>
      </c>
      <c r="M3175">
        <v>74</v>
      </c>
      <c r="N3175" t="b">
        <v>1</v>
      </c>
      <c r="O3175" t="s">
        <v>8269</v>
      </c>
      <c r="P3175">
        <f t="shared" si="148"/>
        <v>2014</v>
      </c>
      <c r="Q3175" s="11">
        <f t="shared" si="149"/>
        <v>41878.878379629627</v>
      </c>
    </row>
    <row r="3176" spans="1:17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s="8">
        <f t="shared" si="147"/>
        <v>34</v>
      </c>
      <c r="G3176" t="s">
        <v>8218</v>
      </c>
      <c r="H3176" t="s">
        <v>8223</v>
      </c>
      <c r="I3176" t="s">
        <v>8245</v>
      </c>
      <c r="J3176">
        <v>1408999508</v>
      </c>
      <c r="K3176">
        <v>1407789908</v>
      </c>
      <c r="L3176" t="b">
        <v>1</v>
      </c>
      <c r="M3176">
        <v>23</v>
      </c>
      <c r="N3176" t="b">
        <v>1</v>
      </c>
      <c r="O3176" t="s">
        <v>8269</v>
      </c>
      <c r="P3176">
        <f t="shared" si="148"/>
        <v>2014</v>
      </c>
      <c r="Q3176" s="11">
        <f t="shared" si="149"/>
        <v>41862.864675925928</v>
      </c>
    </row>
    <row r="3177" spans="1:17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s="8">
        <f t="shared" si="147"/>
        <v>478</v>
      </c>
      <c r="G3177" t="s">
        <v>8218</v>
      </c>
      <c r="H3177" t="s">
        <v>8223</v>
      </c>
      <c r="I3177" t="s">
        <v>8245</v>
      </c>
      <c r="J3177">
        <v>1297977427</v>
      </c>
      <c r="K3177">
        <v>1292793427</v>
      </c>
      <c r="L3177" t="b">
        <v>1</v>
      </c>
      <c r="M3177">
        <v>60</v>
      </c>
      <c r="N3177" t="b">
        <v>1</v>
      </c>
      <c r="O3177" t="s">
        <v>8269</v>
      </c>
      <c r="P3177">
        <f t="shared" si="148"/>
        <v>2010</v>
      </c>
      <c r="Q3177" s="11">
        <f t="shared" si="149"/>
        <v>40531.886886574073</v>
      </c>
    </row>
    <row r="3178" spans="1:17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s="8">
        <f t="shared" si="147"/>
        <v>282</v>
      </c>
      <c r="G3178" t="s">
        <v>8218</v>
      </c>
      <c r="H3178" t="s">
        <v>8223</v>
      </c>
      <c r="I3178" t="s">
        <v>8245</v>
      </c>
      <c r="J3178">
        <v>1376838000</v>
      </c>
      <c r="K3178">
        <v>1374531631</v>
      </c>
      <c r="L3178" t="b">
        <v>1</v>
      </c>
      <c r="M3178">
        <v>55</v>
      </c>
      <c r="N3178" t="b">
        <v>1</v>
      </c>
      <c r="O3178" t="s">
        <v>8269</v>
      </c>
      <c r="P3178">
        <f t="shared" si="148"/>
        <v>2013</v>
      </c>
      <c r="Q3178" s="11">
        <f t="shared" si="149"/>
        <v>41477.930914351848</v>
      </c>
    </row>
    <row r="3179" spans="1:17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s="8">
        <f t="shared" si="147"/>
        <v>435</v>
      </c>
      <c r="G3179" t="s">
        <v>8218</v>
      </c>
      <c r="H3179" t="s">
        <v>8223</v>
      </c>
      <c r="I3179" t="s">
        <v>8245</v>
      </c>
      <c r="J3179">
        <v>1403366409</v>
      </c>
      <c r="K3179">
        <v>1400774409</v>
      </c>
      <c r="L3179" t="b">
        <v>1</v>
      </c>
      <c r="M3179">
        <v>51</v>
      </c>
      <c r="N3179" t="b">
        <v>1</v>
      </c>
      <c r="O3179" t="s">
        <v>8269</v>
      </c>
      <c r="P3179">
        <f t="shared" si="148"/>
        <v>2014</v>
      </c>
      <c r="Q3179" s="11">
        <f t="shared" si="149"/>
        <v>41781.666770833333</v>
      </c>
    </row>
    <row r="3180" spans="1:17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s="8">
        <f t="shared" si="147"/>
        <v>1076</v>
      </c>
      <c r="G3180" t="s">
        <v>8218</v>
      </c>
      <c r="H3180" t="s">
        <v>8224</v>
      </c>
      <c r="I3180" t="s">
        <v>8246</v>
      </c>
      <c r="J3180">
        <v>1405521075</v>
      </c>
      <c r="K3180">
        <v>1402929075</v>
      </c>
      <c r="L3180" t="b">
        <v>1</v>
      </c>
      <c r="M3180">
        <v>78</v>
      </c>
      <c r="N3180" t="b">
        <v>1</v>
      </c>
      <c r="O3180" t="s">
        <v>8269</v>
      </c>
      <c r="P3180">
        <f t="shared" si="148"/>
        <v>2014</v>
      </c>
      <c r="Q3180" s="11">
        <f t="shared" si="149"/>
        <v>41806.605034722219</v>
      </c>
    </row>
    <row r="3181" spans="1:17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s="8">
        <f t="shared" si="147"/>
        <v>594.81999999999971</v>
      </c>
      <c r="G3181" t="s">
        <v>8218</v>
      </c>
      <c r="H3181" t="s">
        <v>8223</v>
      </c>
      <c r="I3181" t="s">
        <v>8245</v>
      </c>
      <c r="J3181">
        <v>1367859071</v>
      </c>
      <c r="K3181">
        <v>1365699071</v>
      </c>
      <c r="L3181" t="b">
        <v>1</v>
      </c>
      <c r="M3181">
        <v>62</v>
      </c>
      <c r="N3181" t="b">
        <v>1</v>
      </c>
      <c r="O3181" t="s">
        <v>8269</v>
      </c>
      <c r="P3181">
        <f t="shared" si="148"/>
        <v>2013</v>
      </c>
      <c r="Q3181" s="11">
        <f t="shared" si="149"/>
        <v>41375.702210648145</v>
      </c>
    </row>
    <row r="3182" spans="1:17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s="8">
        <f t="shared" si="147"/>
        <v>237</v>
      </c>
      <c r="G3182" t="s">
        <v>8218</v>
      </c>
      <c r="H3182" t="s">
        <v>8224</v>
      </c>
      <c r="I3182" t="s">
        <v>8246</v>
      </c>
      <c r="J3182">
        <v>1403258049</v>
      </c>
      <c r="K3182">
        <v>1400666049</v>
      </c>
      <c r="L3182" t="b">
        <v>1</v>
      </c>
      <c r="M3182">
        <v>45</v>
      </c>
      <c r="N3182" t="b">
        <v>1</v>
      </c>
      <c r="O3182" t="s">
        <v>8269</v>
      </c>
      <c r="P3182">
        <f t="shared" si="148"/>
        <v>2014</v>
      </c>
      <c r="Q3182" s="11">
        <f t="shared" si="149"/>
        <v>41780.412604166668</v>
      </c>
    </row>
    <row r="3183" spans="1:17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s="8">
        <f t="shared" si="147"/>
        <v>45</v>
      </c>
      <c r="G3183" t="s">
        <v>8218</v>
      </c>
      <c r="H3183" t="s">
        <v>8224</v>
      </c>
      <c r="I3183" t="s">
        <v>8246</v>
      </c>
      <c r="J3183">
        <v>1402848000</v>
      </c>
      <c r="K3183">
        <v>1400570787</v>
      </c>
      <c r="L3183" t="b">
        <v>1</v>
      </c>
      <c r="M3183">
        <v>15</v>
      </c>
      <c r="N3183" t="b">
        <v>1</v>
      </c>
      <c r="O3183" t="s">
        <v>8269</v>
      </c>
      <c r="P3183">
        <f t="shared" si="148"/>
        <v>2014</v>
      </c>
      <c r="Q3183" s="11">
        <f t="shared" si="149"/>
        <v>41779.310034722221</v>
      </c>
    </row>
    <row r="3184" spans="1:17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s="8">
        <f t="shared" si="147"/>
        <v>62</v>
      </c>
      <c r="G3184" t="s">
        <v>8218</v>
      </c>
      <c r="H3184" t="s">
        <v>8223</v>
      </c>
      <c r="I3184" t="s">
        <v>8245</v>
      </c>
      <c r="J3184">
        <v>1328029200</v>
      </c>
      <c r="K3184">
        <v>1323211621</v>
      </c>
      <c r="L3184" t="b">
        <v>1</v>
      </c>
      <c r="M3184">
        <v>151</v>
      </c>
      <c r="N3184" t="b">
        <v>1</v>
      </c>
      <c r="O3184" t="s">
        <v>8269</v>
      </c>
      <c r="P3184">
        <f t="shared" si="148"/>
        <v>2011</v>
      </c>
      <c r="Q3184" s="11">
        <f t="shared" si="149"/>
        <v>40883.949317129627</v>
      </c>
    </row>
    <row r="3185" spans="1:17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s="8">
        <f t="shared" si="147"/>
        <v>225</v>
      </c>
      <c r="G3185" t="s">
        <v>8218</v>
      </c>
      <c r="H3185" t="s">
        <v>8223</v>
      </c>
      <c r="I3185" t="s">
        <v>8245</v>
      </c>
      <c r="J3185">
        <v>1377284669</v>
      </c>
      <c r="K3185">
        <v>1375729469</v>
      </c>
      <c r="L3185" t="b">
        <v>1</v>
      </c>
      <c r="M3185">
        <v>68</v>
      </c>
      <c r="N3185" t="b">
        <v>1</v>
      </c>
      <c r="O3185" t="s">
        <v>8269</v>
      </c>
      <c r="P3185">
        <f t="shared" si="148"/>
        <v>2013</v>
      </c>
      <c r="Q3185" s="11">
        <f t="shared" si="149"/>
        <v>41491.79478009259</v>
      </c>
    </row>
    <row r="3186" spans="1:17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s="8">
        <f t="shared" si="147"/>
        <v>310</v>
      </c>
      <c r="G3186" t="s">
        <v>8218</v>
      </c>
      <c r="H3186" t="s">
        <v>8223</v>
      </c>
      <c r="I3186" t="s">
        <v>8245</v>
      </c>
      <c r="J3186">
        <v>1404258631</v>
      </c>
      <c r="K3186">
        <v>1401666631</v>
      </c>
      <c r="L3186" t="b">
        <v>1</v>
      </c>
      <c r="M3186">
        <v>46</v>
      </c>
      <c r="N3186" t="b">
        <v>1</v>
      </c>
      <c r="O3186" t="s">
        <v>8269</v>
      </c>
      <c r="P3186">
        <f t="shared" si="148"/>
        <v>2014</v>
      </c>
      <c r="Q3186" s="11">
        <f t="shared" si="149"/>
        <v>41791.993414351848</v>
      </c>
    </row>
    <row r="3187" spans="1:17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s="8">
        <f t="shared" si="147"/>
        <v>0</v>
      </c>
      <c r="G3187" t="s">
        <v>8218</v>
      </c>
      <c r="H3187" t="s">
        <v>8224</v>
      </c>
      <c r="I3187" t="s">
        <v>8246</v>
      </c>
      <c r="J3187">
        <v>1405553241</v>
      </c>
      <c r="K3187">
        <v>1404948441</v>
      </c>
      <c r="L3187" t="b">
        <v>1</v>
      </c>
      <c r="M3187">
        <v>24</v>
      </c>
      <c r="N3187" t="b">
        <v>1</v>
      </c>
      <c r="O3187" t="s">
        <v>8269</v>
      </c>
      <c r="P3187">
        <f t="shared" si="148"/>
        <v>2014</v>
      </c>
      <c r="Q3187" s="11">
        <f t="shared" si="149"/>
        <v>41829.977326388893</v>
      </c>
    </row>
    <row r="3188" spans="1:17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s="8">
        <f t="shared" si="147"/>
        <v>70</v>
      </c>
      <c r="G3188" t="s">
        <v>8218</v>
      </c>
      <c r="H3188" t="s">
        <v>8224</v>
      </c>
      <c r="I3188" t="s">
        <v>8246</v>
      </c>
      <c r="J3188">
        <v>1410901200</v>
      </c>
      <c r="K3188">
        <v>1408313438</v>
      </c>
      <c r="L3188" t="b">
        <v>1</v>
      </c>
      <c r="M3188">
        <v>70</v>
      </c>
      <c r="N3188" t="b">
        <v>1</v>
      </c>
      <c r="O3188" t="s">
        <v>8269</v>
      </c>
      <c r="P3188">
        <f t="shared" si="148"/>
        <v>2014</v>
      </c>
      <c r="Q3188" s="11">
        <f t="shared" si="149"/>
        <v>41868.924050925925</v>
      </c>
    </row>
    <row r="3189" spans="1:17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s="8">
        <f t="shared" si="147"/>
        <v>2444</v>
      </c>
      <c r="G3189" t="s">
        <v>8218</v>
      </c>
      <c r="H3189" t="s">
        <v>8223</v>
      </c>
      <c r="I3189" t="s">
        <v>8245</v>
      </c>
      <c r="J3189">
        <v>1407167973</v>
      </c>
      <c r="K3189">
        <v>1405439973</v>
      </c>
      <c r="L3189" t="b">
        <v>1</v>
      </c>
      <c r="M3189">
        <v>244</v>
      </c>
      <c r="N3189" t="b">
        <v>1</v>
      </c>
      <c r="O3189" t="s">
        <v>8269</v>
      </c>
      <c r="P3189">
        <f t="shared" si="148"/>
        <v>2014</v>
      </c>
      <c r="Q3189" s="11">
        <f t="shared" si="149"/>
        <v>41835.666354166664</v>
      </c>
    </row>
    <row r="3190" spans="1:17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s="8">
        <f t="shared" si="147"/>
        <v>-70</v>
      </c>
      <c r="G3190" t="s">
        <v>8220</v>
      </c>
      <c r="H3190" t="s">
        <v>8224</v>
      </c>
      <c r="I3190" t="s">
        <v>8246</v>
      </c>
      <c r="J3190">
        <v>1433930302</v>
      </c>
      <c r="K3190">
        <v>1432115902</v>
      </c>
      <c r="L3190" t="b">
        <v>0</v>
      </c>
      <c r="M3190">
        <v>9</v>
      </c>
      <c r="N3190" t="b">
        <v>0</v>
      </c>
      <c r="O3190" t="s">
        <v>8303</v>
      </c>
      <c r="P3190">
        <f t="shared" si="148"/>
        <v>2015</v>
      </c>
      <c r="Q3190" s="11">
        <f t="shared" si="149"/>
        <v>42144.415532407409</v>
      </c>
    </row>
    <row r="3191" spans="1:17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s="8">
        <f t="shared" si="147"/>
        <v>-48220</v>
      </c>
      <c r="G3191" t="s">
        <v>8220</v>
      </c>
      <c r="H3191" t="s">
        <v>8234</v>
      </c>
      <c r="I3191" t="s">
        <v>8254</v>
      </c>
      <c r="J3191">
        <v>1432455532</v>
      </c>
      <c r="K3191">
        <v>1429863532</v>
      </c>
      <c r="L3191" t="b">
        <v>0</v>
      </c>
      <c r="M3191">
        <v>19</v>
      </c>
      <c r="N3191" t="b">
        <v>0</v>
      </c>
      <c r="O3191" t="s">
        <v>8303</v>
      </c>
      <c r="P3191">
        <f t="shared" si="148"/>
        <v>2015</v>
      </c>
      <c r="Q3191" s="11">
        <f t="shared" si="149"/>
        <v>42118.346435185187</v>
      </c>
    </row>
    <row r="3192" spans="1:17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s="8">
        <f t="shared" si="147"/>
        <v>-4000</v>
      </c>
      <c r="G3192" t="s">
        <v>8220</v>
      </c>
      <c r="H3192" t="s">
        <v>8228</v>
      </c>
      <c r="I3192" t="s">
        <v>8250</v>
      </c>
      <c r="J3192">
        <v>1481258275</v>
      </c>
      <c r="K3192">
        <v>1478662675</v>
      </c>
      <c r="L3192" t="b">
        <v>0</v>
      </c>
      <c r="M3192">
        <v>0</v>
      </c>
      <c r="N3192" t="b">
        <v>0</v>
      </c>
      <c r="O3192" t="s">
        <v>8303</v>
      </c>
      <c r="P3192">
        <f t="shared" si="148"/>
        <v>2016</v>
      </c>
      <c r="Q3192" s="11">
        <f t="shared" si="149"/>
        <v>42683.151331018518</v>
      </c>
    </row>
    <row r="3193" spans="1:17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s="8">
        <f t="shared" si="147"/>
        <v>-3599</v>
      </c>
      <c r="G3193" t="s">
        <v>8220</v>
      </c>
      <c r="H3193" t="s">
        <v>8223</v>
      </c>
      <c r="I3193" t="s">
        <v>8245</v>
      </c>
      <c r="J3193">
        <v>1471370869</v>
      </c>
      <c r="K3193">
        <v>1466186869</v>
      </c>
      <c r="L3193" t="b">
        <v>0</v>
      </c>
      <c r="M3193">
        <v>4</v>
      </c>
      <c r="N3193" t="b">
        <v>0</v>
      </c>
      <c r="O3193" t="s">
        <v>8303</v>
      </c>
      <c r="P3193">
        <f t="shared" si="148"/>
        <v>2016</v>
      </c>
      <c r="Q3193" s="11">
        <f t="shared" si="149"/>
        <v>42538.755428240736</v>
      </c>
    </row>
    <row r="3194" spans="1:17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s="8">
        <f t="shared" si="147"/>
        <v>-9898</v>
      </c>
      <c r="G3194" t="s">
        <v>8220</v>
      </c>
      <c r="H3194" t="s">
        <v>8224</v>
      </c>
      <c r="I3194" t="s">
        <v>8246</v>
      </c>
      <c r="J3194">
        <v>1425160800</v>
      </c>
      <c r="K3194">
        <v>1421274859</v>
      </c>
      <c r="L3194" t="b">
        <v>0</v>
      </c>
      <c r="M3194">
        <v>8</v>
      </c>
      <c r="N3194" t="b">
        <v>0</v>
      </c>
      <c r="O3194" t="s">
        <v>8303</v>
      </c>
      <c r="P3194">
        <f t="shared" si="148"/>
        <v>2015</v>
      </c>
      <c r="Q3194" s="11">
        <f t="shared" si="149"/>
        <v>42018.94049768518</v>
      </c>
    </row>
    <row r="3195" spans="1:17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s="8">
        <f t="shared" si="147"/>
        <v>-4413</v>
      </c>
      <c r="G3195" t="s">
        <v>8220</v>
      </c>
      <c r="H3195" t="s">
        <v>8224</v>
      </c>
      <c r="I3195" t="s">
        <v>8246</v>
      </c>
      <c r="J3195">
        <v>1424474056</v>
      </c>
      <c r="K3195">
        <v>1420586056</v>
      </c>
      <c r="L3195" t="b">
        <v>0</v>
      </c>
      <c r="M3195">
        <v>24</v>
      </c>
      <c r="N3195" t="b">
        <v>0</v>
      </c>
      <c r="O3195" t="s">
        <v>8303</v>
      </c>
      <c r="P3195">
        <f t="shared" si="148"/>
        <v>2015</v>
      </c>
      <c r="Q3195" s="11">
        <f t="shared" si="149"/>
        <v>42010.968240740738</v>
      </c>
    </row>
    <row r="3196" spans="1:17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s="8">
        <f t="shared" si="147"/>
        <v>-11000</v>
      </c>
      <c r="G3196" t="s">
        <v>8220</v>
      </c>
      <c r="H3196" t="s">
        <v>8223</v>
      </c>
      <c r="I3196" t="s">
        <v>8245</v>
      </c>
      <c r="J3196">
        <v>1437960598</v>
      </c>
      <c r="K3196">
        <v>1435368598</v>
      </c>
      <c r="L3196" t="b">
        <v>0</v>
      </c>
      <c r="M3196">
        <v>0</v>
      </c>
      <c r="N3196" t="b">
        <v>0</v>
      </c>
      <c r="O3196" t="s">
        <v>8303</v>
      </c>
      <c r="P3196">
        <f t="shared" si="148"/>
        <v>2015</v>
      </c>
      <c r="Q3196" s="11">
        <f t="shared" si="149"/>
        <v>42182.062476851846</v>
      </c>
    </row>
    <row r="3197" spans="1:17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s="8">
        <f t="shared" si="147"/>
        <v>-1430</v>
      </c>
      <c r="G3197" t="s">
        <v>8220</v>
      </c>
      <c r="H3197" t="s">
        <v>8223</v>
      </c>
      <c r="I3197" t="s">
        <v>8245</v>
      </c>
      <c r="J3197">
        <v>1423750542</v>
      </c>
      <c r="K3197">
        <v>1421158542</v>
      </c>
      <c r="L3197" t="b">
        <v>0</v>
      </c>
      <c r="M3197">
        <v>39</v>
      </c>
      <c r="N3197" t="b">
        <v>0</v>
      </c>
      <c r="O3197" t="s">
        <v>8303</v>
      </c>
      <c r="P3197">
        <f t="shared" si="148"/>
        <v>2015</v>
      </c>
      <c r="Q3197" s="11">
        <f t="shared" si="149"/>
        <v>42017.594236111108</v>
      </c>
    </row>
    <row r="3198" spans="1:17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s="8">
        <f t="shared" si="147"/>
        <v>-2998200</v>
      </c>
      <c r="G3198" t="s">
        <v>8220</v>
      </c>
      <c r="H3198" t="s">
        <v>8223</v>
      </c>
      <c r="I3198" t="s">
        <v>8245</v>
      </c>
      <c r="J3198">
        <v>1438437600</v>
      </c>
      <c r="K3198">
        <v>1433254875</v>
      </c>
      <c r="L3198" t="b">
        <v>0</v>
      </c>
      <c r="M3198">
        <v>6</v>
      </c>
      <c r="N3198" t="b">
        <v>0</v>
      </c>
      <c r="O3198" t="s">
        <v>8303</v>
      </c>
      <c r="P3198">
        <f t="shared" si="148"/>
        <v>2015</v>
      </c>
      <c r="Q3198" s="11">
        <f t="shared" si="149"/>
        <v>42157.598090277781</v>
      </c>
    </row>
    <row r="3199" spans="1:17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s="8">
        <f t="shared" si="147"/>
        <v>-8855</v>
      </c>
      <c r="G3199" t="s">
        <v>8220</v>
      </c>
      <c r="H3199" t="s">
        <v>8233</v>
      </c>
      <c r="I3199" t="s">
        <v>8253</v>
      </c>
      <c r="J3199">
        <v>1423050618</v>
      </c>
      <c r="K3199">
        <v>1420458618</v>
      </c>
      <c r="L3199" t="b">
        <v>0</v>
      </c>
      <c r="M3199">
        <v>4</v>
      </c>
      <c r="N3199" t="b">
        <v>0</v>
      </c>
      <c r="O3199" t="s">
        <v>8303</v>
      </c>
      <c r="P3199">
        <f t="shared" si="148"/>
        <v>2015</v>
      </c>
      <c r="Q3199" s="11">
        <f t="shared" si="149"/>
        <v>42009.493263888886</v>
      </c>
    </row>
    <row r="3200" spans="1:17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s="8">
        <f t="shared" si="147"/>
        <v>-29890</v>
      </c>
      <c r="G3200" t="s">
        <v>8220</v>
      </c>
      <c r="H3200" t="s">
        <v>8231</v>
      </c>
      <c r="I3200" t="s">
        <v>8252</v>
      </c>
      <c r="J3200">
        <v>1424081477</v>
      </c>
      <c r="K3200">
        <v>1420798277</v>
      </c>
      <c r="L3200" t="b">
        <v>0</v>
      </c>
      <c r="M3200">
        <v>3</v>
      </c>
      <c r="N3200" t="b">
        <v>0</v>
      </c>
      <c r="O3200" t="s">
        <v>8303</v>
      </c>
      <c r="P3200">
        <f t="shared" si="148"/>
        <v>2015</v>
      </c>
      <c r="Q3200" s="11">
        <f t="shared" si="149"/>
        <v>42013.424502314811</v>
      </c>
    </row>
    <row r="3201" spans="1:17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s="8">
        <f t="shared" si="147"/>
        <v>-2392</v>
      </c>
      <c r="G3201" t="s">
        <v>8220</v>
      </c>
      <c r="H3201" t="s">
        <v>8223</v>
      </c>
      <c r="I3201" t="s">
        <v>8245</v>
      </c>
      <c r="J3201">
        <v>1410037200</v>
      </c>
      <c r="K3201">
        <v>1407435418</v>
      </c>
      <c r="L3201" t="b">
        <v>0</v>
      </c>
      <c r="M3201">
        <v>53</v>
      </c>
      <c r="N3201" t="b">
        <v>0</v>
      </c>
      <c r="O3201" t="s">
        <v>8303</v>
      </c>
      <c r="P3201">
        <f t="shared" si="148"/>
        <v>2014</v>
      </c>
      <c r="Q3201" s="11">
        <f t="shared" si="149"/>
        <v>41858.761782407404</v>
      </c>
    </row>
    <row r="3202" spans="1:17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s="8">
        <f t="shared" si="147"/>
        <v>-49999</v>
      </c>
      <c r="G3202" t="s">
        <v>8220</v>
      </c>
      <c r="H3202" t="s">
        <v>8223</v>
      </c>
      <c r="I3202" t="s">
        <v>8245</v>
      </c>
      <c r="J3202">
        <v>1461994440</v>
      </c>
      <c r="K3202">
        <v>1459410101</v>
      </c>
      <c r="L3202" t="b">
        <v>0</v>
      </c>
      <c r="M3202">
        <v>1</v>
      </c>
      <c r="N3202" t="b">
        <v>0</v>
      </c>
      <c r="O3202" t="s">
        <v>8303</v>
      </c>
      <c r="P3202">
        <f t="shared" si="148"/>
        <v>2016</v>
      </c>
      <c r="Q3202" s="11">
        <f t="shared" si="149"/>
        <v>42460.320613425924</v>
      </c>
    </row>
    <row r="3203" spans="1:17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s="8">
        <f t="shared" ref="F3203:F3266" si="150">E3203-D3203</f>
        <v>-1975</v>
      </c>
      <c r="G3203" t="s">
        <v>8220</v>
      </c>
      <c r="H3203" t="s">
        <v>8224</v>
      </c>
      <c r="I3203" t="s">
        <v>8246</v>
      </c>
      <c r="J3203">
        <v>1409509477</v>
      </c>
      <c r="K3203">
        <v>1407695077</v>
      </c>
      <c r="L3203" t="b">
        <v>0</v>
      </c>
      <c r="M3203">
        <v>2</v>
      </c>
      <c r="N3203" t="b">
        <v>0</v>
      </c>
      <c r="O3203" t="s">
        <v>8303</v>
      </c>
      <c r="P3203">
        <f t="shared" ref="P3203:P3266" si="151">YEAR(Q3203)</f>
        <v>2014</v>
      </c>
      <c r="Q3203" s="11">
        <f t="shared" ref="Q3203:Q3266" si="152">(((K3203/60)/60)/24)+DATE(1970,1,1)</f>
        <v>41861.767094907409</v>
      </c>
    </row>
    <row r="3204" spans="1:17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s="8">
        <f t="shared" si="150"/>
        <v>-2274</v>
      </c>
      <c r="G3204" t="s">
        <v>8220</v>
      </c>
      <c r="H3204" t="s">
        <v>8223</v>
      </c>
      <c r="I3204" t="s">
        <v>8245</v>
      </c>
      <c r="J3204">
        <v>1450072740</v>
      </c>
      <c r="K3204">
        <v>1445027346</v>
      </c>
      <c r="L3204" t="b">
        <v>0</v>
      </c>
      <c r="M3204">
        <v>25</v>
      </c>
      <c r="N3204" t="b">
        <v>0</v>
      </c>
      <c r="O3204" t="s">
        <v>8303</v>
      </c>
      <c r="P3204">
        <f t="shared" si="151"/>
        <v>2015</v>
      </c>
      <c r="Q3204" s="11">
        <f t="shared" si="152"/>
        <v>42293.853541666671</v>
      </c>
    </row>
    <row r="3205" spans="1:17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s="8">
        <f t="shared" si="150"/>
        <v>-750</v>
      </c>
      <c r="G3205" t="s">
        <v>8220</v>
      </c>
      <c r="H3205" t="s">
        <v>8223</v>
      </c>
      <c r="I3205" t="s">
        <v>8245</v>
      </c>
      <c r="J3205">
        <v>1443224622</v>
      </c>
      <c r="K3205">
        <v>1440632622</v>
      </c>
      <c r="L3205" t="b">
        <v>0</v>
      </c>
      <c r="M3205">
        <v>6</v>
      </c>
      <c r="N3205" t="b">
        <v>0</v>
      </c>
      <c r="O3205" t="s">
        <v>8303</v>
      </c>
      <c r="P3205">
        <f t="shared" si="151"/>
        <v>2015</v>
      </c>
      <c r="Q3205" s="11">
        <f t="shared" si="152"/>
        <v>42242.988680555558</v>
      </c>
    </row>
    <row r="3206" spans="1:17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s="8">
        <f t="shared" si="150"/>
        <v>-500</v>
      </c>
      <c r="G3206" t="s">
        <v>8220</v>
      </c>
      <c r="H3206" t="s">
        <v>8223</v>
      </c>
      <c r="I3206" t="s">
        <v>8245</v>
      </c>
      <c r="J3206">
        <v>1437149640</v>
      </c>
      <c r="K3206">
        <v>1434558479</v>
      </c>
      <c r="L3206" t="b">
        <v>0</v>
      </c>
      <c r="M3206">
        <v>0</v>
      </c>
      <c r="N3206" t="b">
        <v>0</v>
      </c>
      <c r="O3206" t="s">
        <v>8303</v>
      </c>
      <c r="P3206">
        <f t="shared" si="151"/>
        <v>2015</v>
      </c>
      <c r="Q3206" s="11">
        <f t="shared" si="152"/>
        <v>42172.686099537037</v>
      </c>
    </row>
    <row r="3207" spans="1:17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s="8">
        <f t="shared" si="150"/>
        <v>-7727</v>
      </c>
      <c r="G3207" t="s">
        <v>8220</v>
      </c>
      <c r="H3207" t="s">
        <v>8224</v>
      </c>
      <c r="I3207" t="s">
        <v>8246</v>
      </c>
      <c r="J3207">
        <v>1430470772</v>
      </c>
      <c r="K3207">
        <v>1427878772</v>
      </c>
      <c r="L3207" t="b">
        <v>0</v>
      </c>
      <c r="M3207">
        <v>12</v>
      </c>
      <c r="N3207" t="b">
        <v>0</v>
      </c>
      <c r="O3207" t="s">
        <v>8303</v>
      </c>
      <c r="P3207">
        <f t="shared" si="151"/>
        <v>2015</v>
      </c>
      <c r="Q3207" s="11">
        <f t="shared" si="152"/>
        <v>42095.374675925923</v>
      </c>
    </row>
    <row r="3208" spans="1:17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s="8">
        <f t="shared" si="150"/>
        <v>-5000</v>
      </c>
      <c r="G3208" t="s">
        <v>8220</v>
      </c>
      <c r="H3208" t="s">
        <v>8223</v>
      </c>
      <c r="I3208" t="s">
        <v>8245</v>
      </c>
      <c r="J3208">
        <v>1442644651</v>
      </c>
      <c r="K3208">
        <v>1440052651</v>
      </c>
      <c r="L3208" t="b">
        <v>0</v>
      </c>
      <c r="M3208">
        <v>0</v>
      </c>
      <c r="N3208" t="b">
        <v>0</v>
      </c>
      <c r="O3208" t="s">
        <v>8303</v>
      </c>
      <c r="P3208">
        <f t="shared" si="151"/>
        <v>2015</v>
      </c>
      <c r="Q3208" s="11">
        <f t="shared" si="152"/>
        <v>42236.276053240741</v>
      </c>
    </row>
    <row r="3209" spans="1:17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s="8">
        <f t="shared" si="150"/>
        <v>-2950</v>
      </c>
      <c r="G3209" t="s">
        <v>8220</v>
      </c>
      <c r="H3209" t="s">
        <v>8223</v>
      </c>
      <c r="I3209" t="s">
        <v>8245</v>
      </c>
      <c r="J3209">
        <v>1429767607</v>
      </c>
      <c r="K3209">
        <v>1424587207</v>
      </c>
      <c r="L3209" t="b">
        <v>0</v>
      </c>
      <c r="M3209">
        <v>36</v>
      </c>
      <c r="N3209" t="b">
        <v>0</v>
      </c>
      <c r="O3209" t="s">
        <v>8303</v>
      </c>
      <c r="P3209">
        <f t="shared" si="151"/>
        <v>2015</v>
      </c>
      <c r="Q3209" s="11">
        <f t="shared" si="152"/>
        <v>42057.277858796297</v>
      </c>
    </row>
    <row r="3210" spans="1:17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s="8">
        <f t="shared" si="150"/>
        <v>175</v>
      </c>
      <c r="G3210" t="s">
        <v>8218</v>
      </c>
      <c r="H3210" t="s">
        <v>8223</v>
      </c>
      <c r="I3210" t="s">
        <v>8245</v>
      </c>
      <c r="J3210">
        <v>1406557877</v>
      </c>
      <c r="K3210">
        <v>1404743477</v>
      </c>
      <c r="L3210" t="b">
        <v>1</v>
      </c>
      <c r="M3210">
        <v>82</v>
      </c>
      <c r="N3210" t="b">
        <v>1</v>
      </c>
      <c r="O3210" t="s">
        <v>8269</v>
      </c>
      <c r="P3210">
        <f t="shared" si="151"/>
        <v>2014</v>
      </c>
      <c r="Q3210" s="11">
        <f t="shared" si="152"/>
        <v>41827.605057870373</v>
      </c>
    </row>
    <row r="3211" spans="1:17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s="8">
        <f t="shared" si="150"/>
        <v>1835.7000000000007</v>
      </c>
      <c r="G3211" t="s">
        <v>8218</v>
      </c>
      <c r="H3211" t="s">
        <v>8223</v>
      </c>
      <c r="I3211" t="s">
        <v>8245</v>
      </c>
      <c r="J3211">
        <v>1403305200</v>
      </c>
      <c r="K3211">
        <v>1400512658</v>
      </c>
      <c r="L3211" t="b">
        <v>1</v>
      </c>
      <c r="M3211">
        <v>226</v>
      </c>
      <c r="N3211" t="b">
        <v>1</v>
      </c>
      <c r="O3211" t="s">
        <v>8269</v>
      </c>
      <c r="P3211">
        <f t="shared" si="151"/>
        <v>2014</v>
      </c>
      <c r="Q3211" s="11">
        <f t="shared" si="152"/>
        <v>41778.637245370373</v>
      </c>
    </row>
    <row r="3212" spans="1:17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s="8">
        <f t="shared" si="150"/>
        <v>773</v>
      </c>
      <c r="G3212" t="s">
        <v>8218</v>
      </c>
      <c r="H3212" t="s">
        <v>8223</v>
      </c>
      <c r="I3212" t="s">
        <v>8245</v>
      </c>
      <c r="J3212">
        <v>1338523140</v>
      </c>
      <c r="K3212">
        <v>1334442519</v>
      </c>
      <c r="L3212" t="b">
        <v>1</v>
      </c>
      <c r="M3212">
        <v>60</v>
      </c>
      <c r="N3212" t="b">
        <v>1</v>
      </c>
      <c r="O3212" t="s">
        <v>8269</v>
      </c>
      <c r="P3212">
        <f t="shared" si="151"/>
        <v>2012</v>
      </c>
      <c r="Q3212" s="11">
        <f t="shared" si="152"/>
        <v>41013.936562499999</v>
      </c>
    </row>
    <row r="3213" spans="1:17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s="8">
        <f t="shared" si="150"/>
        <v>4541</v>
      </c>
      <c r="G3213" t="s">
        <v>8218</v>
      </c>
      <c r="H3213" t="s">
        <v>8223</v>
      </c>
      <c r="I3213" t="s">
        <v>8245</v>
      </c>
      <c r="J3213">
        <v>1408068000</v>
      </c>
      <c r="K3213">
        <v>1405346680</v>
      </c>
      <c r="L3213" t="b">
        <v>1</v>
      </c>
      <c r="M3213">
        <v>322</v>
      </c>
      <c r="N3213" t="b">
        <v>1</v>
      </c>
      <c r="O3213" t="s">
        <v>8269</v>
      </c>
      <c r="P3213">
        <f t="shared" si="151"/>
        <v>2014</v>
      </c>
      <c r="Q3213" s="11">
        <f t="shared" si="152"/>
        <v>41834.586574074077</v>
      </c>
    </row>
    <row r="3214" spans="1:17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s="8">
        <f t="shared" si="150"/>
        <v>1050</v>
      </c>
      <c r="G3214" t="s">
        <v>8218</v>
      </c>
      <c r="H3214" t="s">
        <v>8223</v>
      </c>
      <c r="I3214" t="s">
        <v>8245</v>
      </c>
      <c r="J3214">
        <v>1407524751</v>
      </c>
      <c r="K3214">
        <v>1404932751</v>
      </c>
      <c r="L3214" t="b">
        <v>1</v>
      </c>
      <c r="M3214">
        <v>94</v>
      </c>
      <c r="N3214" t="b">
        <v>1</v>
      </c>
      <c r="O3214" t="s">
        <v>8269</v>
      </c>
      <c r="P3214">
        <f t="shared" si="151"/>
        <v>2014</v>
      </c>
      <c r="Q3214" s="11">
        <f t="shared" si="152"/>
        <v>41829.795729166668</v>
      </c>
    </row>
    <row r="3215" spans="1:17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s="8">
        <f t="shared" si="150"/>
        <v>7</v>
      </c>
      <c r="G3215" t="s">
        <v>8218</v>
      </c>
      <c r="H3215" t="s">
        <v>8224</v>
      </c>
      <c r="I3215" t="s">
        <v>8246</v>
      </c>
      <c r="J3215">
        <v>1437934759</v>
      </c>
      <c r="K3215">
        <v>1434478759</v>
      </c>
      <c r="L3215" t="b">
        <v>1</v>
      </c>
      <c r="M3215">
        <v>47</v>
      </c>
      <c r="N3215" t="b">
        <v>1</v>
      </c>
      <c r="O3215" t="s">
        <v>8269</v>
      </c>
      <c r="P3215">
        <f t="shared" si="151"/>
        <v>2015</v>
      </c>
      <c r="Q3215" s="11">
        <f t="shared" si="152"/>
        <v>42171.763414351852</v>
      </c>
    </row>
    <row r="3216" spans="1:17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s="8">
        <f t="shared" si="150"/>
        <v>256</v>
      </c>
      <c r="G3216" t="s">
        <v>8218</v>
      </c>
      <c r="H3216" t="s">
        <v>8224</v>
      </c>
      <c r="I3216" t="s">
        <v>8246</v>
      </c>
      <c r="J3216">
        <v>1452038100</v>
      </c>
      <c r="K3216">
        <v>1448823673</v>
      </c>
      <c r="L3216" t="b">
        <v>1</v>
      </c>
      <c r="M3216">
        <v>115</v>
      </c>
      <c r="N3216" t="b">
        <v>1</v>
      </c>
      <c r="O3216" t="s">
        <v>8269</v>
      </c>
      <c r="P3216">
        <f t="shared" si="151"/>
        <v>2015</v>
      </c>
      <c r="Q3216" s="11">
        <f t="shared" si="152"/>
        <v>42337.792511574073</v>
      </c>
    </row>
    <row r="3217" spans="1:17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s="8">
        <f t="shared" si="150"/>
        <v>123</v>
      </c>
      <c r="G3217" t="s">
        <v>8218</v>
      </c>
      <c r="H3217" t="s">
        <v>8223</v>
      </c>
      <c r="I3217" t="s">
        <v>8245</v>
      </c>
      <c r="J3217">
        <v>1441857540</v>
      </c>
      <c r="K3217">
        <v>1438617471</v>
      </c>
      <c r="L3217" t="b">
        <v>1</v>
      </c>
      <c r="M3217">
        <v>134</v>
      </c>
      <c r="N3217" t="b">
        <v>1</v>
      </c>
      <c r="O3217" t="s">
        <v>8269</v>
      </c>
      <c r="P3217">
        <f t="shared" si="151"/>
        <v>2015</v>
      </c>
      <c r="Q3217" s="11">
        <f t="shared" si="152"/>
        <v>42219.665173611109</v>
      </c>
    </row>
    <row r="3218" spans="1:17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s="8">
        <f t="shared" si="150"/>
        <v>1</v>
      </c>
      <c r="G3218" t="s">
        <v>8218</v>
      </c>
      <c r="H3218" t="s">
        <v>8224</v>
      </c>
      <c r="I3218" t="s">
        <v>8246</v>
      </c>
      <c r="J3218">
        <v>1436625000</v>
      </c>
      <c r="K3218">
        <v>1433934371</v>
      </c>
      <c r="L3218" t="b">
        <v>1</v>
      </c>
      <c r="M3218">
        <v>35</v>
      </c>
      <c r="N3218" t="b">
        <v>1</v>
      </c>
      <c r="O3218" t="s">
        <v>8269</v>
      </c>
      <c r="P3218">
        <f t="shared" si="151"/>
        <v>2015</v>
      </c>
      <c r="Q3218" s="11">
        <f t="shared" si="152"/>
        <v>42165.462627314817</v>
      </c>
    </row>
    <row r="3219" spans="1:17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s="8">
        <f t="shared" si="150"/>
        <v>721</v>
      </c>
      <c r="G3219" t="s">
        <v>8218</v>
      </c>
      <c r="H3219" t="s">
        <v>8223</v>
      </c>
      <c r="I3219" t="s">
        <v>8245</v>
      </c>
      <c r="J3219">
        <v>1478264784</v>
      </c>
      <c r="K3219">
        <v>1475672784</v>
      </c>
      <c r="L3219" t="b">
        <v>1</v>
      </c>
      <c r="M3219">
        <v>104</v>
      </c>
      <c r="N3219" t="b">
        <v>1</v>
      </c>
      <c r="O3219" t="s">
        <v>8269</v>
      </c>
      <c r="P3219">
        <f t="shared" si="151"/>
        <v>2016</v>
      </c>
      <c r="Q3219" s="11">
        <f t="shared" si="152"/>
        <v>42648.546111111107</v>
      </c>
    </row>
    <row r="3220" spans="1:17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s="8">
        <f t="shared" si="150"/>
        <v>252</v>
      </c>
      <c r="G3220" t="s">
        <v>8218</v>
      </c>
      <c r="H3220" t="s">
        <v>8224</v>
      </c>
      <c r="I3220" t="s">
        <v>8246</v>
      </c>
      <c r="J3220">
        <v>1419984000</v>
      </c>
      <c r="K3220">
        <v>1417132986</v>
      </c>
      <c r="L3220" t="b">
        <v>1</v>
      </c>
      <c r="M3220">
        <v>184</v>
      </c>
      <c r="N3220" t="b">
        <v>1</v>
      </c>
      <c r="O3220" t="s">
        <v>8269</v>
      </c>
      <c r="P3220">
        <f t="shared" si="151"/>
        <v>2014</v>
      </c>
      <c r="Q3220" s="11">
        <f t="shared" si="152"/>
        <v>41971.002152777779</v>
      </c>
    </row>
    <row r="3221" spans="1:17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s="8">
        <f t="shared" si="150"/>
        <v>22</v>
      </c>
      <c r="G3221" t="s">
        <v>8218</v>
      </c>
      <c r="H3221" t="s">
        <v>8223</v>
      </c>
      <c r="I3221" t="s">
        <v>8245</v>
      </c>
      <c r="J3221">
        <v>1427063747</v>
      </c>
      <c r="K3221">
        <v>1424043347</v>
      </c>
      <c r="L3221" t="b">
        <v>1</v>
      </c>
      <c r="M3221">
        <v>119</v>
      </c>
      <c r="N3221" t="b">
        <v>1</v>
      </c>
      <c r="O3221" t="s">
        <v>8269</v>
      </c>
      <c r="P3221">
        <f t="shared" si="151"/>
        <v>2015</v>
      </c>
      <c r="Q3221" s="11">
        <f t="shared" si="152"/>
        <v>42050.983182870375</v>
      </c>
    </row>
    <row r="3222" spans="1:17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s="8">
        <f t="shared" si="150"/>
        <v>126</v>
      </c>
      <c r="G3222" t="s">
        <v>8218</v>
      </c>
      <c r="H3222" t="s">
        <v>8223</v>
      </c>
      <c r="I3222" t="s">
        <v>8245</v>
      </c>
      <c r="J3222">
        <v>1489352400</v>
      </c>
      <c r="K3222">
        <v>1486411204</v>
      </c>
      <c r="L3222" t="b">
        <v>1</v>
      </c>
      <c r="M3222">
        <v>59</v>
      </c>
      <c r="N3222" t="b">
        <v>1</v>
      </c>
      <c r="O3222" t="s">
        <v>8269</v>
      </c>
      <c r="P3222">
        <f t="shared" si="151"/>
        <v>2017</v>
      </c>
      <c r="Q3222" s="11">
        <f t="shared" si="152"/>
        <v>42772.833379629628</v>
      </c>
    </row>
    <row r="3223" spans="1:17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s="8">
        <f t="shared" si="150"/>
        <v>137</v>
      </c>
      <c r="G3223" t="s">
        <v>8218</v>
      </c>
      <c r="H3223" t="s">
        <v>8224</v>
      </c>
      <c r="I3223" t="s">
        <v>8246</v>
      </c>
      <c r="J3223">
        <v>1436114603</v>
      </c>
      <c r="K3223">
        <v>1433090603</v>
      </c>
      <c r="L3223" t="b">
        <v>1</v>
      </c>
      <c r="M3223">
        <v>113</v>
      </c>
      <c r="N3223" t="b">
        <v>1</v>
      </c>
      <c r="O3223" t="s">
        <v>8269</v>
      </c>
      <c r="P3223">
        <f t="shared" si="151"/>
        <v>2015</v>
      </c>
      <c r="Q3223" s="11">
        <f t="shared" si="152"/>
        <v>42155.696793981479</v>
      </c>
    </row>
    <row r="3224" spans="1:17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s="8">
        <f t="shared" si="150"/>
        <v>620</v>
      </c>
      <c r="G3224" t="s">
        <v>8218</v>
      </c>
      <c r="H3224" t="s">
        <v>8223</v>
      </c>
      <c r="I3224" t="s">
        <v>8245</v>
      </c>
      <c r="J3224">
        <v>1445722140</v>
      </c>
      <c r="K3224">
        <v>1443016697</v>
      </c>
      <c r="L3224" t="b">
        <v>1</v>
      </c>
      <c r="M3224">
        <v>84</v>
      </c>
      <c r="N3224" t="b">
        <v>1</v>
      </c>
      <c r="O3224" t="s">
        <v>8269</v>
      </c>
      <c r="P3224">
        <f t="shared" si="151"/>
        <v>2015</v>
      </c>
      <c r="Q3224" s="11">
        <f t="shared" si="152"/>
        <v>42270.582141203704</v>
      </c>
    </row>
    <row r="3225" spans="1:17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s="8">
        <f t="shared" si="150"/>
        <v>295</v>
      </c>
      <c r="G3225" t="s">
        <v>8218</v>
      </c>
      <c r="H3225" t="s">
        <v>8223</v>
      </c>
      <c r="I3225" t="s">
        <v>8245</v>
      </c>
      <c r="J3225">
        <v>1440100976</v>
      </c>
      <c r="K3225">
        <v>1437508976</v>
      </c>
      <c r="L3225" t="b">
        <v>1</v>
      </c>
      <c r="M3225">
        <v>74</v>
      </c>
      <c r="N3225" t="b">
        <v>1</v>
      </c>
      <c r="O3225" t="s">
        <v>8269</v>
      </c>
      <c r="P3225">
        <f t="shared" si="151"/>
        <v>2015</v>
      </c>
      <c r="Q3225" s="11">
        <f t="shared" si="152"/>
        <v>42206.835370370376</v>
      </c>
    </row>
    <row r="3226" spans="1:17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s="8">
        <f t="shared" si="150"/>
        <v>610</v>
      </c>
      <c r="G3226" t="s">
        <v>8218</v>
      </c>
      <c r="H3226" t="s">
        <v>8223</v>
      </c>
      <c r="I3226" t="s">
        <v>8245</v>
      </c>
      <c r="J3226">
        <v>1484024400</v>
      </c>
      <c r="K3226">
        <v>1479932713</v>
      </c>
      <c r="L3226" t="b">
        <v>1</v>
      </c>
      <c r="M3226">
        <v>216</v>
      </c>
      <c r="N3226" t="b">
        <v>1</v>
      </c>
      <c r="O3226" t="s">
        <v>8269</v>
      </c>
      <c r="P3226">
        <f t="shared" si="151"/>
        <v>2016</v>
      </c>
      <c r="Q3226" s="11">
        <f t="shared" si="152"/>
        <v>42697.850844907407</v>
      </c>
    </row>
    <row r="3227" spans="1:17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s="8">
        <f t="shared" si="150"/>
        <v>47</v>
      </c>
      <c r="G3227" t="s">
        <v>8218</v>
      </c>
      <c r="H3227" t="s">
        <v>8223</v>
      </c>
      <c r="I3227" t="s">
        <v>8245</v>
      </c>
      <c r="J3227">
        <v>1464987600</v>
      </c>
      <c r="K3227">
        <v>1463145938</v>
      </c>
      <c r="L3227" t="b">
        <v>1</v>
      </c>
      <c r="M3227">
        <v>39</v>
      </c>
      <c r="N3227" t="b">
        <v>1</v>
      </c>
      <c r="O3227" t="s">
        <v>8269</v>
      </c>
      <c r="P3227">
        <f t="shared" si="151"/>
        <v>2016</v>
      </c>
      <c r="Q3227" s="11">
        <f t="shared" si="152"/>
        <v>42503.559467592597</v>
      </c>
    </row>
    <row r="3228" spans="1:17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s="8">
        <f t="shared" si="150"/>
        <v>50</v>
      </c>
      <c r="G3228" t="s">
        <v>8218</v>
      </c>
      <c r="H3228" t="s">
        <v>8224</v>
      </c>
      <c r="I3228" t="s">
        <v>8246</v>
      </c>
      <c r="J3228">
        <v>1446213612</v>
      </c>
      <c r="K3228">
        <v>1443621612</v>
      </c>
      <c r="L3228" t="b">
        <v>1</v>
      </c>
      <c r="M3228">
        <v>21</v>
      </c>
      <c r="N3228" t="b">
        <v>1</v>
      </c>
      <c r="O3228" t="s">
        <v>8269</v>
      </c>
      <c r="P3228">
        <f t="shared" si="151"/>
        <v>2015</v>
      </c>
      <c r="Q3228" s="11">
        <f t="shared" si="152"/>
        <v>42277.583472222221</v>
      </c>
    </row>
    <row r="3229" spans="1:17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s="8">
        <f t="shared" si="150"/>
        <v>300</v>
      </c>
      <c r="G3229" t="s">
        <v>8218</v>
      </c>
      <c r="H3229" t="s">
        <v>8224</v>
      </c>
      <c r="I3229" t="s">
        <v>8246</v>
      </c>
      <c r="J3229">
        <v>1484687436</v>
      </c>
      <c r="K3229">
        <v>1482095436</v>
      </c>
      <c r="L3229" t="b">
        <v>0</v>
      </c>
      <c r="M3229">
        <v>30</v>
      </c>
      <c r="N3229" t="b">
        <v>1</v>
      </c>
      <c r="O3229" t="s">
        <v>8269</v>
      </c>
      <c r="P3229">
        <f t="shared" si="151"/>
        <v>2016</v>
      </c>
      <c r="Q3229" s="11">
        <f t="shared" si="152"/>
        <v>42722.882361111115</v>
      </c>
    </row>
    <row r="3230" spans="1:17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s="8">
        <f t="shared" si="150"/>
        <v>164</v>
      </c>
      <c r="G3230" t="s">
        <v>8218</v>
      </c>
      <c r="H3230" t="s">
        <v>8223</v>
      </c>
      <c r="I3230" t="s">
        <v>8245</v>
      </c>
      <c r="J3230">
        <v>1450328340</v>
      </c>
      <c r="K3230">
        <v>1447606884</v>
      </c>
      <c r="L3230" t="b">
        <v>1</v>
      </c>
      <c r="M3230">
        <v>37</v>
      </c>
      <c r="N3230" t="b">
        <v>1</v>
      </c>
      <c r="O3230" t="s">
        <v>8269</v>
      </c>
      <c r="P3230">
        <f t="shared" si="151"/>
        <v>2015</v>
      </c>
      <c r="Q3230" s="11">
        <f t="shared" si="152"/>
        <v>42323.70930555556</v>
      </c>
    </row>
    <row r="3231" spans="1:17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s="8">
        <f t="shared" si="150"/>
        <v>1573</v>
      </c>
      <c r="G3231" t="s">
        <v>8218</v>
      </c>
      <c r="H3231" t="s">
        <v>8223</v>
      </c>
      <c r="I3231" t="s">
        <v>8245</v>
      </c>
      <c r="J3231">
        <v>1416470398</v>
      </c>
      <c r="K3231">
        <v>1413874798</v>
      </c>
      <c r="L3231" t="b">
        <v>1</v>
      </c>
      <c r="M3231">
        <v>202</v>
      </c>
      <c r="N3231" t="b">
        <v>1</v>
      </c>
      <c r="O3231" t="s">
        <v>8269</v>
      </c>
      <c r="P3231">
        <f t="shared" si="151"/>
        <v>2014</v>
      </c>
      <c r="Q3231" s="11">
        <f t="shared" si="152"/>
        <v>41933.291643518518</v>
      </c>
    </row>
    <row r="3232" spans="1:17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s="8">
        <f t="shared" si="150"/>
        <v>257</v>
      </c>
      <c r="G3232" t="s">
        <v>8218</v>
      </c>
      <c r="H3232" t="s">
        <v>8223</v>
      </c>
      <c r="I3232" t="s">
        <v>8245</v>
      </c>
      <c r="J3232">
        <v>1412135940</v>
      </c>
      <c r="K3232">
        <v>1410840126</v>
      </c>
      <c r="L3232" t="b">
        <v>1</v>
      </c>
      <c r="M3232">
        <v>37</v>
      </c>
      <c r="N3232" t="b">
        <v>1</v>
      </c>
      <c r="O3232" t="s">
        <v>8269</v>
      </c>
      <c r="P3232">
        <f t="shared" si="151"/>
        <v>2014</v>
      </c>
      <c r="Q3232" s="11">
        <f t="shared" si="152"/>
        <v>41898.168125000004</v>
      </c>
    </row>
    <row r="3233" spans="1:17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s="8">
        <f t="shared" si="150"/>
        <v>610</v>
      </c>
      <c r="G3233" t="s">
        <v>8218</v>
      </c>
      <c r="H3233" t="s">
        <v>8223</v>
      </c>
      <c r="I3233" t="s">
        <v>8245</v>
      </c>
      <c r="J3233">
        <v>1460846347</v>
      </c>
      <c r="K3233">
        <v>1458254347</v>
      </c>
      <c r="L3233" t="b">
        <v>0</v>
      </c>
      <c r="M3233">
        <v>28</v>
      </c>
      <c r="N3233" t="b">
        <v>1</v>
      </c>
      <c r="O3233" t="s">
        <v>8269</v>
      </c>
      <c r="P3233">
        <f t="shared" si="151"/>
        <v>2016</v>
      </c>
      <c r="Q3233" s="11">
        <f t="shared" si="152"/>
        <v>42446.943831018521</v>
      </c>
    </row>
    <row r="3234" spans="1:17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s="8">
        <f t="shared" si="150"/>
        <v>312</v>
      </c>
      <c r="G3234" t="s">
        <v>8218</v>
      </c>
      <c r="H3234" t="s">
        <v>8223</v>
      </c>
      <c r="I3234" t="s">
        <v>8245</v>
      </c>
      <c r="J3234">
        <v>1462334340</v>
      </c>
      <c r="K3234">
        <v>1459711917</v>
      </c>
      <c r="L3234" t="b">
        <v>1</v>
      </c>
      <c r="M3234">
        <v>26</v>
      </c>
      <c r="N3234" t="b">
        <v>1</v>
      </c>
      <c r="O3234" t="s">
        <v>8269</v>
      </c>
      <c r="P3234">
        <f t="shared" si="151"/>
        <v>2016</v>
      </c>
      <c r="Q3234" s="11">
        <f t="shared" si="152"/>
        <v>42463.81385416667</v>
      </c>
    </row>
    <row r="3235" spans="1:17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s="8">
        <f t="shared" si="150"/>
        <v>940</v>
      </c>
      <c r="G3235" t="s">
        <v>8218</v>
      </c>
      <c r="H3235" t="s">
        <v>8223</v>
      </c>
      <c r="I3235" t="s">
        <v>8245</v>
      </c>
      <c r="J3235">
        <v>1488482355</v>
      </c>
      <c r="K3235">
        <v>1485890355</v>
      </c>
      <c r="L3235" t="b">
        <v>0</v>
      </c>
      <c r="M3235">
        <v>61</v>
      </c>
      <c r="N3235" t="b">
        <v>1</v>
      </c>
      <c r="O3235" t="s">
        <v>8269</v>
      </c>
      <c r="P3235">
        <f t="shared" si="151"/>
        <v>2017</v>
      </c>
      <c r="Q3235" s="11">
        <f t="shared" si="152"/>
        <v>42766.805034722223</v>
      </c>
    </row>
    <row r="3236" spans="1:17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s="8">
        <f t="shared" si="150"/>
        <v>15.710000000000036</v>
      </c>
      <c r="G3236" t="s">
        <v>8218</v>
      </c>
      <c r="H3236" t="s">
        <v>8224</v>
      </c>
      <c r="I3236" t="s">
        <v>8246</v>
      </c>
      <c r="J3236">
        <v>1485991860</v>
      </c>
      <c r="K3236">
        <v>1483124208</v>
      </c>
      <c r="L3236" t="b">
        <v>0</v>
      </c>
      <c r="M3236">
        <v>115</v>
      </c>
      <c r="N3236" t="b">
        <v>1</v>
      </c>
      <c r="O3236" t="s">
        <v>8269</v>
      </c>
      <c r="P3236">
        <f t="shared" si="151"/>
        <v>2016</v>
      </c>
      <c r="Q3236" s="11">
        <f t="shared" si="152"/>
        <v>42734.789444444439</v>
      </c>
    </row>
    <row r="3237" spans="1:17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s="8">
        <f t="shared" si="150"/>
        <v>481</v>
      </c>
      <c r="G3237" t="s">
        <v>8218</v>
      </c>
      <c r="H3237" t="s">
        <v>8223</v>
      </c>
      <c r="I3237" t="s">
        <v>8245</v>
      </c>
      <c r="J3237">
        <v>1467361251</v>
      </c>
      <c r="K3237">
        <v>1464769251</v>
      </c>
      <c r="L3237" t="b">
        <v>1</v>
      </c>
      <c r="M3237">
        <v>181</v>
      </c>
      <c r="N3237" t="b">
        <v>1</v>
      </c>
      <c r="O3237" t="s">
        <v>8269</v>
      </c>
      <c r="P3237">
        <f t="shared" si="151"/>
        <v>2016</v>
      </c>
      <c r="Q3237" s="11">
        <f t="shared" si="152"/>
        <v>42522.347812499997</v>
      </c>
    </row>
    <row r="3238" spans="1:17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s="8">
        <f t="shared" si="150"/>
        <v>120</v>
      </c>
      <c r="G3238" t="s">
        <v>8218</v>
      </c>
      <c r="H3238" t="s">
        <v>8223</v>
      </c>
      <c r="I3238" t="s">
        <v>8245</v>
      </c>
      <c r="J3238">
        <v>1482962433</v>
      </c>
      <c r="K3238">
        <v>1480370433</v>
      </c>
      <c r="L3238" t="b">
        <v>0</v>
      </c>
      <c r="M3238">
        <v>110</v>
      </c>
      <c r="N3238" t="b">
        <v>1</v>
      </c>
      <c r="O3238" t="s">
        <v>8269</v>
      </c>
      <c r="P3238">
        <f t="shared" si="151"/>
        <v>2016</v>
      </c>
      <c r="Q3238" s="11">
        <f t="shared" si="152"/>
        <v>42702.917048611111</v>
      </c>
    </row>
    <row r="3239" spans="1:17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s="8">
        <f t="shared" si="150"/>
        <v>275.63999999999942</v>
      </c>
      <c r="G3239" t="s">
        <v>8218</v>
      </c>
      <c r="H3239" t="s">
        <v>8223</v>
      </c>
      <c r="I3239" t="s">
        <v>8245</v>
      </c>
      <c r="J3239">
        <v>1443499140</v>
      </c>
      <c r="K3239">
        <v>1441452184</v>
      </c>
      <c r="L3239" t="b">
        <v>1</v>
      </c>
      <c r="M3239">
        <v>269</v>
      </c>
      <c r="N3239" t="b">
        <v>1</v>
      </c>
      <c r="O3239" t="s">
        <v>8269</v>
      </c>
      <c r="P3239">
        <f t="shared" si="151"/>
        <v>2015</v>
      </c>
      <c r="Q3239" s="11">
        <f t="shared" si="152"/>
        <v>42252.474351851852</v>
      </c>
    </row>
    <row r="3240" spans="1:17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s="8">
        <f t="shared" si="150"/>
        <v>345</v>
      </c>
      <c r="G3240" t="s">
        <v>8218</v>
      </c>
      <c r="H3240" t="s">
        <v>8224</v>
      </c>
      <c r="I3240" t="s">
        <v>8246</v>
      </c>
      <c r="J3240">
        <v>1435752898</v>
      </c>
      <c r="K3240">
        <v>1433160898</v>
      </c>
      <c r="L3240" t="b">
        <v>1</v>
      </c>
      <c r="M3240">
        <v>79</v>
      </c>
      <c r="N3240" t="b">
        <v>1</v>
      </c>
      <c r="O3240" t="s">
        <v>8269</v>
      </c>
      <c r="P3240">
        <f t="shared" si="151"/>
        <v>2015</v>
      </c>
      <c r="Q3240" s="11">
        <f t="shared" si="152"/>
        <v>42156.510393518518</v>
      </c>
    </row>
    <row r="3241" spans="1:17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s="8">
        <f t="shared" si="150"/>
        <v>346.97999999999956</v>
      </c>
      <c r="G3241" t="s">
        <v>8218</v>
      </c>
      <c r="H3241" t="s">
        <v>8224</v>
      </c>
      <c r="I3241" t="s">
        <v>8246</v>
      </c>
      <c r="J3241">
        <v>1445817540</v>
      </c>
      <c r="K3241">
        <v>1443665293</v>
      </c>
      <c r="L3241" t="b">
        <v>1</v>
      </c>
      <c r="M3241">
        <v>104</v>
      </c>
      <c r="N3241" t="b">
        <v>1</v>
      </c>
      <c r="O3241" t="s">
        <v>8269</v>
      </c>
      <c r="P3241">
        <f t="shared" si="151"/>
        <v>2015</v>
      </c>
      <c r="Q3241" s="11">
        <f t="shared" si="152"/>
        <v>42278.089039351849</v>
      </c>
    </row>
    <row r="3242" spans="1:17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s="8">
        <f t="shared" si="150"/>
        <v>17</v>
      </c>
      <c r="G3242" t="s">
        <v>8218</v>
      </c>
      <c r="H3242" t="s">
        <v>8224</v>
      </c>
      <c r="I3242" t="s">
        <v>8246</v>
      </c>
      <c r="J3242">
        <v>1487286000</v>
      </c>
      <c r="K3242">
        <v>1484843948</v>
      </c>
      <c r="L3242" t="b">
        <v>0</v>
      </c>
      <c r="M3242">
        <v>34</v>
      </c>
      <c r="N3242" t="b">
        <v>1</v>
      </c>
      <c r="O3242" t="s">
        <v>8269</v>
      </c>
      <c r="P3242">
        <f t="shared" si="151"/>
        <v>2017</v>
      </c>
      <c r="Q3242" s="11">
        <f t="shared" si="152"/>
        <v>42754.693842592591</v>
      </c>
    </row>
    <row r="3243" spans="1:17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s="8">
        <f t="shared" si="150"/>
        <v>1301</v>
      </c>
      <c r="G3243" t="s">
        <v>8218</v>
      </c>
      <c r="H3243" t="s">
        <v>8223</v>
      </c>
      <c r="I3243" t="s">
        <v>8245</v>
      </c>
      <c r="J3243">
        <v>1413269940</v>
      </c>
      <c r="K3243">
        <v>1410421670</v>
      </c>
      <c r="L3243" t="b">
        <v>1</v>
      </c>
      <c r="M3243">
        <v>167</v>
      </c>
      <c r="N3243" t="b">
        <v>1</v>
      </c>
      <c r="O3243" t="s">
        <v>8269</v>
      </c>
      <c r="P3243">
        <f t="shared" si="151"/>
        <v>2014</v>
      </c>
      <c r="Q3243" s="11">
        <f t="shared" si="152"/>
        <v>41893.324884259258</v>
      </c>
    </row>
    <row r="3244" spans="1:17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s="8">
        <f t="shared" si="150"/>
        <v>2730.42</v>
      </c>
      <c r="G3244" t="s">
        <v>8218</v>
      </c>
      <c r="H3244" t="s">
        <v>8223</v>
      </c>
      <c r="I3244" t="s">
        <v>8245</v>
      </c>
      <c r="J3244">
        <v>1411150092</v>
      </c>
      <c r="K3244">
        <v>1408558092</v>
      </c>
      <c r="L3244" t="b">
        <v>1</v>
      </c>
      <c r="M3244">
        <v>183</v>
      </c>
      <c r="N3244" t="b">
        <v>1</v>
      </c>
      <c r="O3244" t="s">
        <v>8269</v>
      </c>
      <c r="P3244">
        <f t="shared" si="151"/>
        <v>2014</v>
      </c>
      <c r="Q3244" s="11">
        <f t="shared" si="152"/>
        <v>41871.755694444444</v>
      </c>
    </row>
    <row r="3245" spans="1:17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s="8">
        <f t="shared" si="150"/>
        <v>227</v>
      </c>
      <c r="G3245" t="s">
        <v>8218</v>
      </c>
      <c r="H3245" t="s">
        <v>8223</v>
      </c>
      <c r="I3245" t="s">
        <v>8245</v>
      </c>
      <c r="J3245">
        <v>1444348800</v>
      </c>
      <c r="K3245">
        <v>1442283562</v>
      </c>
      <c r="L3245" t="b">
        <v>1</v>
      </c>
      <c r="M3245">
        <v>71</v>
      </c>
      <c r="N3245" t="b">
        <v>1</v>
      </c>
      <c r="O3245" t="s">
        <v>8269</v>
      </c>
      <c r="P3245">
        <f t="shared" si="151"/>
        <v>2015</v>
      </c>
      <c r="Q3245" s="11">
        <f t="shared" si="152"/>
        <v>42262.096782407403</v>
      </c>
    </row>
    <row r="3246" spans="1:17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s="8">
        <f t="shared" si="150"/>
        <v>47</v>
      </c>
      <c r="G3246" t="s">
        <v>8218</v>
      </c>
      <c r="H3246" t="s">
        <v>8224</v>
      </c>
      <c r="I3246" t="s">
        <v>8246</v>
      </c>
      <c r="J3246">
        <v>1480613982</v>
      </c>
      <c r="K3246">
        <v>1478018382</v>
      </c>
      <c r="L3246" t="b">
        <v>0</v>
      </c>
      <c r="M3246">
        <v>69</v>
      </c>
      <c r="N3246" t="b">
        <v>1</v>
      </c>
      <c r="O3246" t="s">
        <v>8269</v>
      </c>
      <c r="P3246">
        <f t="shared" si="151"/>
        <v>2016</v>
      </c>
      <c r="Q3246" s="11">
        <f t="shared" si="152"/>
        <v>42675.694236111114</v>
      </c>
    </row>
    <row r="3247" spans="1:17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s="8">
        <f t="shared" si="150"/>
        <v>904</v>
      </c>
      <c r="G3247" t="s">
        <v>8218</v>
      </c>
      <c r="H3247" t="s">
        <v>8223</v>
      </c>
      <c r="I3247" t="s">
        <v>8245</v>
      </c>
      <c r="J3247">
        <v>1434074400</v>
      </c>
      <c r="K3247">
        <v>1431354258</v>
      </c>
      <c r="L3247" t="b">
        <v>0</v>
      </c>
      <c r="M3247">
        <v>270</v>
      </c>
      <c r="N3247" t="b">
        <v>1</v>
      </c>
      <c r="O3247" t="s">
        <v>8269</v>
      </c>
      <c r="P3247">
        <f t="shared" si="151"/>
        <v>2015</v>
      </c>
      <c r="Q3247" s="11">
        <f t="shared" si="152"/>
        <v>42135.60020833333</v>
      </c>
    </row>
    <row r="3248" spans="1:17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s="8">
        <f t="shared" si="150"/>
        <v>1122</v>
      </c>
      <c r="G3248" t="s">
        <v>8218</v>
      </c>
      <c r="H3248" t="s">
        <v>8223</v>
      </c>
      <c r="I3248" t="s">
        <v>8245</v>
      </c>
      <c r="J3248">
        <v>1442030340</v>
      </c>
      <c r="K3248">
        <v>1439551200</v>
      </c>
      <c r="L3248" t="b">
        <v>1</v>
      </c>
      <c r="M3248">
        <v>193</v>
      </c>
      <c r="N3248" t="b">
        <v>1</v>
      </c>
      <c r="O3248" t="s">
        <v>8269</v>
      </c>
      <c r="P3248">
        <f t="shared" si="151"/>
        <v>2015</v>
      </c>
      <c r="Q3248" s="11">
        <f t="shared" si="152"/>
        <v>42230.472222222219</v>
      </c>
    </row>
    <row r="3249" spans="1:17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s="8">
        <f t="shared" si="150"/>
        <v>146.5</v>
      </c>
      <c r="G3249" t="s">
        <v>8218</v>
      </c>
      <c r="H3249" t="s">
        <v>8224</v>
      </c>
      <c r="I3249" t="s">
        <v>8246</v>
      </c>
      <c r="J3249">
        <v>1436696712</v>
      </c>
      <c r="K3249">
        <v>1434104712</v>
      </c>
      <c r="L3249" t="b">
        <v>1</v>
      </c>
      <c r="M3249">
        <v>57</v>
      </c>
      <c r="N3249" t="b">
        <v>1</v>
      </c>
      <c r="O3249" t="s">
        <v>8269</v>
      </c>
      <c r="P3249">
        <f t="shared" si="151"/>
        <v>2015</v>
      </c>
      <c r="Q3249" s="11">
        <f t="shared" si="152"/>
        <v>42167.434166666666</v>
      </c>
    </row>
    <row r="3250" spans="1:17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s="8">
        <f t="shared" si="150"/>
        <v>95</v>
      </c>
      <c r="G3250" t="s">
        <v>8218</v>
      </c>
      <c r="H3250" t="s">
        <v>8223</v>
      </c>
      <c r="I3250" t="s">
        <v>8245</v>
      </c>
      <c r="J3250">
        <v>1428178757</v>
      </c>
      <c r="K3250">
        <v>1425590357</v>
      </c>
      <c r="L3250" t="b">
        <v>1</v>
      </c>
      <c r="M3250">
        <v>200</v>
      </c>
      <c r="N3250" t="b">
        <v>1</v>
      </c>
      <c r="O3250" t="s">
        <v>8269</v>
      </c>
      <c r="P3250">
        <f t="shared" si="151"/>
        <v>2015</v>
      </c>
      <c r="Q3250" s="11">
        <f t="shared" si="152"/>
        <v>42068.888391203705</v>
      </c>
    </row>
    <row r="3251" spans="1:17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s="8">
        <f t="shared" si="150"/>
        <v>271</v>
      </c>
      <c r="G3251" t="s">
        <v>8218</v>
      </c>
      <c r="H3251" t="s">
        <v>8223</v>
      </c>
      <c r="I3251" t="s">
        <v>8245</v>
      </c>
      <c r="J3251">
        <v>1434822914</v>
      </c>
      <c r="K3251">
        <v>1432230914</v>
      </c>
      <c r="L3251" t="b">
        <v>1</v>
      </c>
      <c r="M3251">
        <v>88</v>
      </c>
      <c r="N3251" t="b">
        <v>1</v>
      </c>
      <c r="O3251" t="s">
        <v>8269</v>
      </c>
      <c r="P3251">
        <f t="shared" si="151"/>
        <v>2015</v>
      </c>
      <c r="Q3251" s="11">
        <f t="shared" si="152"/>
        <v>42145.746689814812</v>
      </c>
    </row>
    <row r="3252" spans="1:17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s="8">
        <f t="shared" si="150"/>
        <v>388</v>
      </c>
      <c r="G3252" t="s">
        <v>8218</v>
      </c>
      <c r="H3252" t="s">
        <v>8223</v>
      </c>
      <c r="I3252" t="s">
        <v>8245</v>
      </c>
      <c r="J3252">
        <v>1415213324</v>
      </c>
      <c r="K3252">
        <v>1412617724</v>
      </c>
      <c r="L3252" t="b">
        <v>1</v>
      </c>
      <c r="M3252">
        <v>213</v>
      </c>
      <c r="N3252" t="b">
        <v>1</v>
      </c>
      <c r="O3252" t="s">
        <v>8269</v>
      </c>
      <c r="P3252">
        <f t="shared" si="151"/>
        <v>2014</v>
      </c>
      <c r="Q3252" s="11">
        <f t="shared" si="152"/>
        <v>41918.742175925923</v>
      </c>
    </row>
    <row r="3253" spans="1:17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s="8">
        <f t="shared" si="150"/>
        <v>161</v>
      </c>
      <c r="G3253" t="s">
        <v>8218</v>
      </c>
      <c r="H3253" t="s">
        <v>8223</v>
      </c>
      <c r="I3253" t="s">
        <v>8245</v>
      </c>
      <c r="J3253">
        <v>1434907966</v>
      </c>
      <c r="K3253">
        <v>1432315966</v>
      </c>
      <c r="L3253" t="b">
        <v>1</v>
      </c>
      <c r="M3253">
        <v>20</v>
      </c>
      <c r="N3253" t="b">
        <v>1</v>
      </c>
      <c r="O3253" t="s">
        <v>8269</v>
      </c>
      <c r="P3253">
        <f t="shared" si="151"/>
        <v>2015</v>
      </c>
      <c r="Q3253" s="11">
        <f t="shared" si="152"/>
        <v>42146.731087962966</v>
      </c>
    </row>
    <row r="3254" spans="1:17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s="8">
        <f t="shared" si="150"/>
        <v>626</v>
      </c>
      <c r="G3254" t="s">
        <v>8218</v>
      </c>
      <c r="H3254" t="s">
        <v>8224</v>
      </c>
      <c r="I3254" t="s">
        <v>8246</v>
      </c>
      <c r="J3254">
        <v>1473247240</v>
      </c>
      <c r="K3254">
        <v>1470655240</v>
      </c>
      <c r="L3254" t="b">
        <v>1</v>
      </c>
      <c r="M3254">
        <v>50</v>
      </c>
      <c r="N3254" t="b">
        <v>1</v>
      </c>
      <c r="O3254" t="s">
        <v>8269</v>
      </c>
      <c r="P3254">
        <f t="shared" si="151"/>
        <v>2016</v>
      </c>
      <c r="Q3254" s="11">
        <f t="shared" si="152"/>
        <v>42590.472685185188</v>
      </c>
    </row>
    <row r="3255" spans="1:17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s="8">
        <f t="shared" si="150"/>
        <v>365</v>
      </c>
      <c r="G3255" t="s">
        <v>8218</v>
      </c>
      <c r="H3255" t="s">
        <v>8223</v>
      </c>
      <c r="I3255" t="s">
        <v>8245</v>
      </c>
      <c r="J3255">
        <v>1473306300</v>
      </c>
      <c r="K3255">
        <v>1471701028</v>
      </c>
      <c r="L3255" t="b">
        <v>1</v>
      </c>
      <c r="M3255">
        <v>115</v>
      </c>
      <c r="N3255" t="b">
        <v>1</v>
      </c>
      <c r="O3255" t="s">
        <v>8269</v>
      </c>
      <c r="P3255">
        <f t="shared" si="151"/>
        <v>2016</v>
      </c>
      <c r="Q3255" s="11">
        <f t="shared" si="152"/>
        <v>42602.576712962968</v>
      </c>
    </row>
    <row r="3256" spans="1:17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s="8">
        <f t="shared" si="150"/>
        <v>163.5</v>
      </c>
      <c r="G3256" t="s">
        <v>8218</v>
      </c>
      <c r="H3256" t="s">
        <v>8224</v>
      </c>
      <c r="I3256" t="s">
        <v>8246</v>
      </c>
      <c r="J3256">
        <v>1427331809</v>
      </c>
      <c r="K3256">
        <v>1424743409</v>
      </c>
      <c r="L3256" t="b">
        <v>1</v>
      </c>
      <c r="M3256">
        <v>186</v>
      </c>
      <c r="N3256" t="b">
        <v>1</v>
      </c>
      <c r="O3256" t="s">
        <v>8269</v>
      </c>
      <c r="P3256">
        <f t="shared" si="151"/>
        <v>2015</v>
      </c>
      <c r="Q3256" s="11">
        <f t="shared" si="152"/>
        <v>42059.085752314815</v>
      </c>
    </row>
    <row r="3257" spans="1:17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s="8">
        <f t="shared" si="150"/>
        <v>225</v>
      </c>
      <c r="G3257" t="s">
        <v>8218</v>
      </c>
      <c r="H3257" t="s">
        <v>8224</v>
      </c>
      <c r="I3257" t="s">
        <v>8246</v>
      </c>
      <c r="J3257">
        <v>1412706375</v>
      </c>
      <c r="K3257">
        <v>1410114375</v>
      </c>
      <c r="L3257" t="b">
        <v>1</v>
      </c>
      <c r="M3257">
        <v>18</v>
      </c>
      <c r="N3257" t="b">
        <v>1</v>
      </c>
      <c r="O3257" t="s">
        <v>8269</v>
      </c>
      <c r="P3257">
        <f t="shared" si="151"/>
        <v>2014</v>
      </c>
      <c r="Q3257" s="11">
        <f t="shared" si="152"/>
        <v>41889.768229166664</v>
      </c>
    </row>
    <row r="3258" spans="1:17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s="8">
        <f t="shared" si="150"/>
        <v>2806</v>
      </c>
      <c r="G3258" t="s">
        <v>8218</v>
      </c>
      <c r="H3258" t="s">
        <v>8223</v>
      </c>
      <c r="I3258" t="s">
        <v>8245</v>
      </c>
      <c r="J3258">
        <v>1433995140</v>
      </c>
      <c r="K3258">
        <v>1432129577</v>
      </c>
      <c r="L3258" t="b">
        <v>1</v>
      </c>
      <c r="M3258">
        <v>176</v>
      </c>
      <c r="N3258" t="b">
        <v>1</v>
      </c>
      <c r="O3258" t="s">
        <v>8269</v>
      </c>
      <c r="P3258">
        <f t="shared" si="151"/>
        <v>2015</v>
      </c>
      <c r="Q3258" s="11">
        <f t="shared" si="152"/>
        <v>42144.573807870373</v>
      </c>
    </row>
    <row r="3259" spans="1:17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s="8">
        <f t="shared" si="150"/>
        <v>125.98999999999978</v>
      </c>
      <c r="G3259" t="s">
        <v>8218</v>
      </c>
      <c r="H3259" t="s">
        <v>8224</v>
      </c>
      <c r="I3259" t="s">
        <v>8246</v>
      </c>
      <c r="J3259">
        <v>1487769952</v>
      </c>
      <c r="K3259">
        <v>1485177952</v>
      </c>
      <c r="L3259" t="b">
        <v>0</v>
      </c>
      <c r="M3259">
        <v>41</v>
      </c>
      <c r="N3259" t="b">
        <v>1</v>
      </c>
      <c r="O3259" t="s">
        <v>8269</v>
      </c>
      <c r="P3259">
        <f t="shared" si="151"/>
        <v>2017</v>
      </c>
      <c r="Q3259" s="11">
        <f t="shared" si="152"/>
        <v>42758.559629629628</v>
      </c>
    </row>
    <row r="3260" spans="1:17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s="8">
        <f t="shared" si="150"/>
        <v>365</v>
      </c>
      <c r="G3260" t="s">
        <v>8218</v>
      </c>
      <c r="H3260" t="s">
        <v>8223</v>
      </c>
      <c r="I3260" t="s">
        <v>8245</v>
      </c>
      <c r="J3260">
        <v>1420751861</v>
      </c>
      <c r="K3260">
        <v>1418159861</v>
      </c>
      <c r="L3260" t="b">
        <v>1</v>
      </c>
      <c r="M3260">
        <v>75</v>
      </c>
      <c r="N3260" t="b">
        <v>1</v>
      </c>
      <c r="O3260" t="s">
        <v>8269</v>
      </c>
      <c r="P3260">
        <f t="shared" si="151"/>
        <v>2014</v>
      </c>
      <c r="Q3260" s="11">
        <f t="shared" si="152"/>
        <v>41982.887280092589</v>
      </c>
    </row>
    <row r="3261" spans="1:17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s="8">
        <f t="shared" si="150"/>
        <v>1418.5999999999985</v>
      </c>
      <c r="G3261" t="s">
        <v>8218</v>
      </c>
      <c r="H3261" t="s">
        <v>8223</v>
      </c>
      <c r="I3261" t="s">
        <v>8245</v>
      </c>
      <c r="J3261">
        <v>1475294340</v>
      </c>
      <c r="K3261">
        <v>1472753745</v>
      </c>
      <c r="L3261" t="b">
        <v>1</v>
      </c>
      <c r="M3261">
        <v>97</v>
      </c>
      <c r="N3261" t="b">
        <v>1</v>
      </c>
      <c r="O3261" t="s">
        <v>8269</v>
      </c>
      <c r="P3261">
        <f t="shared" si="151"/>
        <v>2016</v>
      </c>
      <c r="Q3261" s="11">
        <f t="shared" si="152"/>
        <v>42614.760937500003</v>
      </c>
    </row>
    <row r="3262" spans="1:17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s="8">
        <f t="shared" si="150"/>
        <v>462</v>
      </c>
      <c r="G3262" t="s">
        <v>8218</v>
      </c>
      <c r="H3262" t="s">
        <v>8223</v>
      </c>
      <c r="I3262" t="s">
        <v>8245</v>
      </c>
      <c r="J3262">
        <v>1448903318</v>
      </c>
      <c r="K3262">
        <v>1445875718</v>
      </c>
      <c r="L3262" t="b">
        <v>1</v>
      </c>
      <c r="M3262">
        <v>73</v>
      </c>
      <c r="N3262" t="b">
        <v>1</v>
      </c>
      <c r="O3262" t="s">
        <v>8269</v>
      </c>
      <c r="P3262">
        <f t="shared" si="151"/>
        <v>2015</v>
      </c>
      <c r="Q3262" s="11">
        <f t="shared" si="152"/>
        <v>42303.672662037032</v>
      </c>
    </row>
    <row r="3263" spans="1:17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s="8">
        <f t="shared" si="150"/>
        <v>15</v>
      </c>
      <c r="G3263" t="s">
        <v>8218</v>
      </c>
      <c r="H3263" t="s">
        <v>8223</v>
      </c>
      <c r="I3263" t="s">
        <v>8245</v>
      </c>
      <c r="J3263">
        <v>1437067476</v>
      </c>
      <c r="K3263">
        <v>1434475476</v>
      </c>
      <c r="L3263" t="b">
        <v>1</v>
      </c>
      <c r="M3263">
        <v>49</v>
      </c>
      <c r="N3263" t="b">
        <v>1</v>
      </c>
      <c r="O3263" t="s">
        <v>8269</v>
      </c>
      <c r="P3263">
        <f t="shared" si="151"/>
        <v>2015</v>
      </c>
      <c r="Q3263" s="11">
        <f t="shared" si="152"/>
        <v>42171.725416666668</v>
      </c>
    </row>
    <row r="3264" spans="1:17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s="8">
        <f t="shared" si="150"/>
        <v>371</v>
      </c>
      <c r="G3264" t="s">
        <v>8218</v>
      </c>
      <c r="H3264" t="s">
        <v>8223</v>
      </c>
      <c r="I3264" t="s">
        <v>8245</v>
      </c>
      <c r="J3264">
        <v>1419220800</v>
      </c>
      <c r="K3264">
        <v>1416555262</v>
      </c>
      <c r="L3264" t="b">
        <v>1</v>
      </c>
      <c r="M3264">
        <v>134</v>
      </c>
      <c r="N3264" t="b">
        <v>1</v>
      </c>
      <c r="O3264" t="s">
        <v>8269</v>
      </c>
      <c r="P3264">
        <f t="shared" si="151"/>
        <v>2014</v>
      </c>
      <c r="Q3264" s="11">
        <f t="shared" si="152"/>
        <v>41964.315532407403</v>
      </c>
    </row>
    <row r="3265" spans="1:17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s="8">
        <f t="shared" si="150"/>
        <v>304.15999999999985</v>
      </c>
      <c r="G3265" t="s">
        <v>8218</v>
      </c>
      <c r="H3265" t="s">
        <v>8223</v>
      </c>
      <c r="I3265" t="s">
        <v>8245</v>
      </c>
      <c r="J3265">
        <v>1446238800</v>
      </c>
      <c r="K3265">
        <v>1444220588</v>
      </c>
      <c r="L3265" t="b">
        <v>1</v>
      </c>
      <c r="M3265">
        <v>68</v>
      </c>
      <c r="N3265" t="b">
        <v>1</v>
      </c>
      <c r="O3265" t="s">
        <v>8269</v>
      </c>
      <c r="P3265">
        <f t="shared" si="151"/>
        <v>2015</v>
      </c>
      <c r="Q3265" s="11">
        <f t="shared" si="152"/>
        <v>42284.516064814816</v>
      </c>
    </row>
    <row r="3266" spans="1:17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s="8">
        <f t="shared" si="150"/>
        <v>75</v>
      </c>
      <c r="G3266" t="s">
        <v>8218</v>
      </c>
      <c r="H3266" t="s">
        <v>8223</v>
      </c>
      <c r="I3266" t="s">
        <v>8245</v>
      </c>
      <c r="J3266">
        <v>1422482400</v>
      </c>
      <c r="K3266">
        <v>1421089938</v>
      </c>
      <c r="L3266" t="b">
        <v>1</v>
      </c>
      <c r="M3266">
        <v>49</v>
      </c>
      <c r="N3266" t="b">
        <v>1</v>
      </c>
      <c r="O3266" t="s">
        <v>8269</v>
      </c>
      <c r="P3266">
        <f t="shared" si="151"/>
        <v>2015</v>
      </c>
      <c r="Q3266" s="11">
        <f t="shared" si="152"/>
        <v>42016.800208333334</v>
      </c>
    </row>
    <row r="3267" spans="1:17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s="8">
        <f t="shared" ref="F3267:F3330" si="153">E3267-D3267</f>
        <v>1728</v>
      </c>
      <c r="G3267" t="s">
        <v>8218</v>
      </c>
      <c r="H3267" t="s">
        <v>8240</v>
      </c>
      <c r="I3267" t="s">
        <v>8248</v>
      </c>
      <c r="J3267">
        <v>1449162000</v>
      </c>
      <c r="K3267">
        <v>1446570315</v>
      </c>
      <c r="L3267" t="b">
        <v>1</v>
      </c>
      <c r="M3267">
        <v>63</v>
      </c>
      <c r="N3267" t="b">
        <v>1</v>
      </c>
      <c r="O3267" t="s">
        <v>8269</v>
      </c>
      <c r="P3267">
        <f t="shared" ref="P3267:P3330" si="154">YEAR(Q3267)</f>
        <v>2015</v>
      </c>
      <c r="Q3267" s="11">
        <f t="shared" ref="Q3267:Q3330" si="155">(((K3267/60)/60)/24)+DATE(1970,1,1)</f>
        <v>42311.711979166663</v>
      </c>
    </row>
    <row r="3268" spans="1:17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s="8">
        <f t="shared" si="153"/>
        <v>1877</v>
      </c>
      <c r="G3268" t="s">
        <v>8218</v>
      </c>
      <c r="H3268" t="s">
        <v>8223</v>
      </c>
      <c r="I3268" t="s">
        <v>8245</v>
      </c>
      <c r="J3268">
        <v>1434142800</v>
      </c>
      <c r="K3268">
        <v>1431435122</v>
      </c>
      <c r="L3268" t="b">
        <v>1</v>
      </c>
      <c r="M3268">
        <v>163</v>
      </c>
      <c r="N3268" t="b">
        <v>1</v>
      </c>
      <c r="O3268" t="s">
        <v>8269</v>
      </c>
      <c r="P3268">
        <f t="shared" si="154"/>
        <v>2015</v>
      </c>
      <c r="Q3268" s="11">
        <f t="shared" si="155"/>
        <v>42136.536134259266</v>
      </c>
    </row>
    <row r="3269" spans="1:17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s="8">
        <f t="shared" si="153"/>
        <v>315</v>
      </c>
      <c r="G3269" t="s">
        <v>8218</v>
      </c>
      <c r="H3269" t="s">
        <v>8223</v>
      </c>
      <c r="I3269" t="s">
        <v>8245</v>
      </c>
      <c r="J3269">
        <v>1437156660</v>
      </c>
      <c r="K3269">
        <v>1434564660</v>
      </c>
      <c r="L3269" t="b">
        <v>1</v>
      </c>
      <c r="M3269">
        <v>288</v>
      </c>
      <c r="N3269" t="b">
        <v>1</v>
      </c>
      <c r="O3269" t="s">
        <v>8269</v>
      </c>
      <c r="P3269">
        <f t="shared" si="154"/>
        <v>2015</v>
      </c>
      <c r="Q3269" s="11">
        <f t="shared" si="155"/>
        <v>42172.757638888885</v>
      </c>
    </row>
    <row r="3270" spans="1:17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s="8">
        <f t="shared" si="153"/>
        <v>560</v>
      </c>
      <c r="G3270" t="s">
        <v>8218</v>
      </c>
      <c r="H3270" t="s">
        <v>8223</v>
      </c>
      <c r="I3270" t="s">
        <v>8245</v>
      </c>
      <c r="J3270">
        <v>1472074928</v>
      </c>
      <c r="K3270">
        <v>1470692528</v>
      </c>
      <c r="L3270" t="b">
        <v>1</v>
      </c>
      <c r="M3270">
        <v>42</v>
      </c>
      <c r="N3270" t="b">
        <v>1</v>
      </c>
      <c r="O3270" t="s">
        <v>8269</v>
      </c>
      <c r="P3270">
        <f t="shared" si="154"/>
        <v>2016</v>
      </c>
      <c r="Q3270" s="11">
        <f t="shared" si="155"/>
        <v>42590.90425925926</v>
      </c>
    </row>
    <row r="3271" spans="1:17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s="8">
        <f t="shared" si="153"/>
        <v>120</v>
      </c>
      <c r="G3271" t="s">
        <v>8218</v>
      </c>
      <c r="H3271" t="s">
        <v>8224</v>
      </c>
      <c r="I3271" t="s">
        <v>8246</v>
      </c>
      <c r="J3271">
        <v>1434452400</v>
      </c>
      <c r="K3271">
        <v>1431509397</v>
      </c>
      <c r="L3271" t="b">
        <v>1</v>
      </c>
      <c r="M3271">
        <v>70</v>
      </c>
      <c r="N3271" t="b">
        <v>1</v>
      </c>
      <c r="O3271" t="s">
        <v>8269</v>
      </c>
      <c r="P3271">
        <f t="shared" si="154"/>
        <v>2015</v>
      </c>
      <c r="Q3271" s="11">
        <f t="shared" si="155"/>
        <v>42137.395798611105</v>
      </c>
    </row>
    <row r="3272" spans="1:17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s="8">
        <f t="shared" si="153"/>
        <v>30</v>
      </c>
      <c r="G3272" t="s">
        <v>8218</v>
      </c>
      <c r="H3272" t="s">
        <v>8224</v>
      </c>
      <c r="I3272" t="s">
        <v>8246</v>
      </c>
      <c r="J3272">
        <v>1436705265</v>
      </c>
      <c r="K3272">
        <v>1434113265</v>
      </c>
      <c r="L3272" t="b">
        <v>1</v>
      </c>
      <c r="M3272">
        <v>30</v>
      </c>
      <c r="N3272" t="b">
        <v>1</v>
      </c>
      <c r="O3272" t="s">
        <v>8269</v>
      </c>
      <c r="P3272">
        <f t="shared" si="154"/>
        <v>2015</v>
      </c>
      <c r="Q3272" s="11">
        <f t="shared" si="155"/>
        <v>42167.533159722225</v>
      </c>
    </row>
    <row r="3273" spans="1:17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s="8">
        <f t="shared" si="153"/>
        <v>450</v>
      </c>
      <c r="G3273" t="s">
        <v>8218</v>
      </c>
      <c r="H3273" t="s">
        <v>8224</v>
      </c>
      <c r="I3273" t="s">
        <v>8246</v>
      </c>
      <c r="J3273">
        <v>1414927775</v>
      </c>
      <c r="K3273">
        <v>1412332175</v>
      </c>
      <c r="L3273" t="b">
        <v>1</v>
      </c>
      <c r="M3273">
        <v>51</v>
      </c>
      <c r="N3273" t="b">
        <v>1</v>
      </c>
      <c r="O3273" t="s">
        <v>8269</v>
      </c>
      <c r="P3273">
        <f t="shared" si="154"/>
        <v>2014</v>
      </c>
      <c r="Q3273" s="11">
        <f t="shared" si="155"/>
        <v>41915.437210648146</v>
      </c>
    </row>
    <row r="3274" spans="1:17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s="8">
        <f t="shared" si="153"/>
        <v>5443</v>
      </c>
      <c r="G3274" t="s">
        <v>8218</v>
      </c>
      <c r="H3274" t="s">
        <v>8223</v>
      </c>
      <c r="I3274" t="s">
        <v>8245</v>
      </c>
      <c r="J3274">
        <v>1446814809</v>
      </c>
      <c r="K3274">
        <v>1444219209</v>
      </c>
      <c r="L3274" t="b">
        <v>1</v>
      </c>
      <c r="M3274">
        <v>145</v>
      </c>
      <c r="N3274" t="b">
        <v>1</v>
      </c>
      <c r="O3274" t="s">
        <v>8269</v>
      </c>
      <c r="P3274">
        <f t="shared" si="154"/>
        <v>2015</v>
      </c>
      <c r="Q3274" s="11">
        <f t="shared" si="155"/>
        <v>42284.500104166669</v>
      </c>
    </row>
    <row r="3275" spans="1:17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s="8">
        <f t="shared" si="153"/>
        <v>296</v>
      </c>
      <c r="G3275" t="s">
        <v>8218</v>
      </c>
      <c r="H3275" t="s">
        <v>8223</v>
      </c>
      <c r="I3275" t="s">
        <v>8245</v>
      </c>
      <c r="J3275">
        <v>1473879600</v>
      </c>
      <c r="K3275">
        <v>1472498042</v>
      </c>
      <c r="L3275" t="b">
        <v>1</v>
      </c>
      <c r="M3275">
        <v>21</v>
      </c>
      <c r="N3275" t="b">
        <v>1</v>
      </c>
      <c r="O3275" t="s">
        <v>8269</v>
      </c>
      <c r="P3275">
        <f t="shared" si="154"/>
        <v>2016</v>
      </c>
      <c r="Q3275" s="11">
        <f t="shared" si="155"/>
        <v>42611.801412037035</v>
      </c>
    </row>
    <row r="3276" spans="1:17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s="8">
        <f t="shared" si="153"/>
        <v>205</v>
      </c>
      <c r="G3276" t="s">
        <v>8218</v>
      </c>
      <c r="H3276" t="s">
        <v>8223</v>
      </c>
      <c r="I3276" t="s">
        <v>8245</v>
      </c>
      <c r="J3276">
        <v>1458075600</v>
      </c>
      <c r="K3276">
        <v>1454259272</v>
      </c>
      <c r="L3276" t="b">
        <v>1</v>
      </c>
      <c r="M3276">
        <v>286</v>
      </c>
      <c r="N3276" t="b">
        <v>1</v>
      </c>
      <c r="O3276" t="s">
        <v>8269</v>
      </c>
      <c r="P3276">
        <f t="shared" si="154"/>
        <v>2016</v>
      </c>
      <c r="Q3276" s="11">
        <f t="shared" si="155"/>
        <v>42400.704537037032</v>
      </c>
    </row>
    <row r="3277" spans="1:17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s="8">
        <f t="shared" si="153"/>
        <v>5</v>
      </c>
      <c r="G3277" t="s">
        <v>8218</v>
      </c>
      <c r="H3277" t="s">
        <v>8223</v>
      </c>
      <c r="I3277" t="s">
        <v>8245</v>
      </c>
      <c r="J3277">
        <v>1423456200</v>
      </c>
      <c r="K3277">
        <v>1421183271</v>
      </c>
      <c r="L3277" t="b">
        <v>1</v>
      </c>
      <c r="M3277">
        <v>12</v>
      </c>
      <c r="N3277" t="b">
        <v>1</v>
      </c>
      <c r="O3277" t="s">
        <v>8269</v>
      </c>
      <c r="P3277">
        <f t="shared" si="154"/>
        <v>2015</v>
      </c>
      <c r="Q3277" s="11">
        <f t="shared" si="155"/>
        <v>42017.88045138889</v>
      </c>
    </row>
    <row r="3278" spans="1:17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s="8">
        <f t="shared" si="153"/>
        <v>758</v>
      </c>
      <c r="G3278" t="s">
        <v>8218</v>
      </c>
      <c r="H3278" t="s">
        <v>8228</v>
      </c>
      <c r="I3278" t="s">
        <v>8250</v>
      </c>
      <c r="J3278">
        <v>1459483140</v>
      </c>
      <c r="K3278">
        <v>1456526879</v>
      </c>
      <c r="L3278" t="b">
        <v>1</v>
      </c>
      <c r="M3278">
        <v>100</v>
      </c>
      <c r="N3278" t="b">
        <v>1</v>
      </c>
      <c r="O3278" t="s">
        <v>8269</v>
      </c>
      <c r="P3278">
        <f t="shared" si="154"/>
        <v>2016</v>
      </c>
      <c r="Q3278" s="11">
        <f t="shared" si="155"/>
        <v>42426.949988425928</v>
      </c>
    </row>
    <row r="3279" spans="1:17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s="8">
        <f t="shared" si="153"/>
        <v>430</v>
      </c>
      <c r="G3279" t="s">
        <v>8218</v>
      </c>
      <c r="H3279" t="s">
        <v>8224</v>
      </c>
      <c r="I3279" t="s">
        <v>8246</v>
      </c>
      <c r="J3279">
        <v>1416331406</v>
      </c>
      <c r="K3279">
        <v>1413735806</v>
      </c>
      <c r="L3279" t="b">
        <v>1</v>
      </c>
      <c r="M3279">
        <v>100</v>
      </c>
      <c r="N3279" t="b">
        <v>1</v>
      </c>
      <c r="O3279" t="s">
        <v>8269</v>
      </c>
      <c r="P3279">
        <f t="shared" si="154"/>
        <v>2014</v>
      </c>
      <c r="Q3279" s="11">
        <f t="shared" si="155"/>
        <v>41931.682939814818</v>
      </c>
    </row>
    <row r="3280" spans="1:17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s="8">
        <f t="shared" si="153"/>
        <v>85</v>
      </c>
      <c r="G3280" t="s">
        <v>8218</v>
      </c>
      <c r="H3280" t="s">
        <v>8224</v>
      </c>
      <c r="I3280" t="s">
        <v>8246</v>
      </c>
      <c r="J3280">
        <v>1433017303</v>
      </c>
      <c r="K3280">
        <v>1430425303</v>
      </c>
      <c r="L3280" t="b">
        <v>1</v>
      </c>
      <c r="M3280">
        <v>34</v>
      </c>
      <c r="N3280" t="b">
        <v>1</v>
      </c>
      <c r="O3280" t="s">
        <v>8269</v>
      </c>
      <c r="P3280">
        <f t="shared" si="154"/>
        <v>2015</v>
      </c>
      <c r="Q3280" s="11">
        <f t="shared" si="155"/>
        <v>42124.848414351851</v>
      </c>
    </row>
    <row r="3281" spans="1:17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s="8">
        <f t="shared" si="153"/>
        <v>828</v>
      </c>
      <c r="G3281" t="s">
        <v>8218</v>
      </c>
      <c r="H3281" t="s">
        <v>8223</v>
      </c>
      <c r="I3281" t="s">
        <v>8245</v>
      </c>
      <c r="J3281">
        <v>1459474059</v>
      </c>
      <c r="K3281">
        <v>1456885659</v>
      </c>
      <c r="L3281" t="b">
        <v>0</v>
      </c>
      <c r="M3281">
        <v>63</v>
      </c>
      <c r="N3281" t="b">
        <v>1</v>
      </c>
      <c r="O3281" t="s">
        <v>8269</v>
      </c>
      <c r="P3281">
        <f t="shared" si="154"/>
        <v>2016</v>
      </c>
      <c r="Q3281" s="11">
        <f t="shared" si="155"/>
        <v>42431.102534722217</v>
      </c>
    </row>
    <row r="3282" spans="1:17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s="8">
        <f t="shared" si="153"/>
        <v>60</v>
      </c>
      <c r="G3282" t="s">
        <v>8218</v>
      </c>
      <c r="H3282" t="s">
        <v>8223</v>
      </c>
      <c r="I3282" t="s">
        <v>8245</v>
      </c>
      <c r="J3282">
        <v>1433134800</v>
      </c>
      <c r="K3282">
        <v>1430158198</v>
      </c>
      <c r="L3282" t="b">
        <v>0</v>
      </c>
      <c r="M3282">
        <v>30</v>
      </c>
      <c r="N3282" t="b">
        <v>1</v>
      </c>
      <c r="O3282" t="s">
        <v>8269</v>
      </c>
      <c r="P3282">
        <f t="shared" si="154"/>
        <v>2015</v>
      </c>
      <c r="Q3282" s="11">
        <f t="shared" si="155"/>
        <v>42121.756921296299</v>
      </c>
    </row>
    <row r="3283" spans="1:17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s="8">
        <f t="shared" si="153"/>
        <v>1080</v>
      </c>
      <c r="G3283" t="s">
        <v>8218</v>
      </c>
      <c r="H3283" t="s">
        <v>8223</v>
      </c>
      <c r="I3283" t="s">
        <v>8245</v>
      </c>
      <c r="J3283">
        <v>1441153705</v>
      </c>
      <c r="K3283">
        <v>1438561705</v>
      </c>
      <c r="L3283" t="b">
        <v>0</v>
      </c>
      <c r="M3283">
        <v>47</v>
      </c>
      <c r="N3283" t="b">
        <v>1</v>
      </c>
      <c r="O3283" t="s">
        <v>8269</v>
      </c>
      <c r="P3283">
        <f t="shared" si="154"/>
        <v>2015</v>
      </c>
      <c r="Q3283" s="11">
        <f t="shared" si="155"/>
        <v>42219.019733796296</v>
      </c>
    </row>
    <row r="3284" spans="1:17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s="8">
        <f t="shared" si="153"/>
        <v>820.5</v>
      </c>
      <c r="G3284" t="s">
        <v>8218</v>
      </c>
      <c r="H3284" t="s">
        <v>8223</v>
      </c>
      <c r="I3284" t="s">
        <v>8245</v>
      </c>
      <c r="J3284">
        <v>1461904788</v>
      </c>
      <c r="K3284">
        <v>1458103188</v>
      </c>
      <c r="L3284" t="b">
        <v>0</v>
      </c>
      <c r="M3284">
        <v>237</v>
      </c>
      <c r="N3284" t="b">
        <v>1</v>
      </c>
      <c r="O3284" t="s">
        <v>8269</v>
      </c>
      <c r="P3284">
        <f t="shared" si="154"/>
        <v>2016</v>
      </c>
      <c r="Q3284" s="11">
        <f t="shared" si="155"/>
        <v>42445.19430555556</v>
      </c>
    </row>
    <row r="3285" spans="1:17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s="8">
        <f t="shared" si="153"/>
        <v>38</v>
      </c>
      <c r="G3285" t="s">
        <v>8218</v>
      </c>
      <c r="H3285" t="s">
        <v>8224</v>
      </c>
      <c r="I3285" t="s">
        <v>8246</v>
      </c>
      <c r="J3285">
        <v>1455138000</v>
      </c>
      <c r="K3285">
        <v>1452448298</v>
      </c>
      <c r="L3285" t="b">
        <v>0</v>
      </c>
      <c r="M3285">
        <v>47</v>
      </c>
      <c r="N3285" t="b">
        <v>1</v>
      </c>
      <c r="O3285" t="s">
        <v>8269</v>
      </c>
      <c r="P3285">
        <f t="shared" si="154"/>
        <v>2016</v>
      </c>
      <c r="Q3285" s="11">
        <f t="shared" si="155"/>
        <v>42379.74418981481</v>
      </c>
    </row>
    <row r="3286" spans="1:17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s="8">
        <f t="shared" si="153"/>
        <v>48</v>
      </c>
      <c r="G3286" t="s">
        <v>8218</v>
      </c>
      <c r="H3286" t="s">
        <v>8223</v>
      </c>
      <c r="I3286" t="s">
        <v>8245</v>
      </c>
      <c r="J3286">
        <v>1454047140</v>
      </c>
      <c r="K3286">
        <v>1452546853</v>
      </c>
      <c r="L3286" t="b">
        <v>0</v>
      </c>
      <c r="M3286">
        <v>15</v>
      </c>
      <c r="N3286" t="b">
        <v>1</v>
      </c>
      <c r="O3286" t="s">
        <v>8269</v>
      </c>
      <c r="P3286">
        <f t="shared" si="154"/>
        <v>2016</v>
      </c>
      <c r="Q3286" s="11">
        <f t="shared" si="155"/>
        <v>42380.884872685187</v>
      </c>
    </row>
    <row r="3287" spans="1:17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s="8">
        <f t="shared" si="153"/>
        <v>605</v>
      </c>
      <c r="G3287" t="s">
        <v>8218</v>
      </c>
      <c r="H3287" t="s">
        <v>8223</v>
      </c>
      <c r="I3287" t="s">
        <v>8245</v>
      </c>
      <c r="J3287">
        <v>1488258000</v>
      </c>
      <c r="K3287">
        <v>1485556626</v>
      </c>
      <c r="L3287" t="b">
        <v>0</v>
      </c>
      <c r="M3287">
        <v>81</v>
      </c>
      <c r="N3287" t="b">
        <v>1</v>
      </c>
      <c r="O3287" t="s">
        <v>8269</v>
      </c>
      <c r="P3287">
        <f t="shared" si="154"/>
        <v>2017</v>
      </c>
      <c r="Q3287" s="11">
        <f t="shared" si="155"/>
        <v>42762.942430555559</v>
      </c>
    </row>
    <row r="3288" spans="1:17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s="8">
        <f t="shared" si="153"/>
        <v>265</v>
      </c>
      <c r="G3288" t="s">
        <v>8218</v>
      </c>
      <c r="H3288" t="s">
        <v>8223</v>
      </c>
      <c r="I3288" t="s">
        <v>8245</v>
      </c>
      <c r="J3288">
        <v>1471291782</v>
      </c>
      <c r="K3288">
        <v>1468699782</v>
      </c>
      <c r="L3288" t="b">
        <v>0</v>
      </c>
      <c r="M3288">
        <v>122</v>
      </c>
      <c r="N3288" t="b">
        <v>1</v>
      </c>
      <c r="O3288" t="s">
        <v>8269</v>
      </c>
      <c r="P3288">
        <f t="shared" si="154"/>
        <v>2016</v>
      </c>
      <c r="Q3288" s="11">
        <f t="shared" si="155"/>
        <v>42567.840069444443</v>
      </c>
    </row>
    <row r="3289" spans="1:17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s="8">
        <f t="shared" si="153"/>
        <v>0</v>
      </c>
      <c r="G3289" t="s">
        <v>8218</v>
      </c>
      <c r="H3289" t="s">
        <v>8228</v>
      </c>
      <c r="I3289" t="s">
        <v>8250</v>
      </c>
      <c r="J3289">
        <v>1448733628</v>
      </c>
      <c r="K3289">
        <v>1446573628</v>
      </c>
      <c r="L3289" t="b">
        <v>0</v>
      </c>
      <c r="M3289">
        <v>34</v>
      </c>
      <c r="N3289" t="b">
        <v>1</v>
      </c>
      <c r="O3289" t="s">
        <v>8269</v>
      </c>
      <c r="P3289">
        <f t="shared" si="154"/>
        <v>2015</v>
      </c>
      <c r="Q3289" s="11">
        <f t="shared" si="155"/>
        <v>42311.750324074077</v>
      </c>
    </row>
    <row r="3290" spans="1:17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s="8">
        <f t="shared" si="153"/>
        <v>26.489999999999782</v>
      </c>
      <c r="G3290" t="s">
        <v>8218</v>
      </c>
      <c r="H3290" t="s">
        <v>8224</v>
      </c>
      <c r="I3290" t="s">
        <v>8246</v>
      </c>
      <c r="J3290">
        <v>1466463600</v>
      </c>
      <c r="K3290">
        <v>1463337315</v>
      </c>
      <c r="L3290" t="b">
        <v>0</v>
      </c>
      <c r="M3290">
        <v>207</v>
      </c>
      <c r="N3290" t="b">
        <v>1</v>
      </c>
      <c r="O3290" t="s">
        <v>8269</v>
      </c>
      <c r="P3290">
        <f t="shared" si="154"/>
        <v>2016</v>
      </c>
      <c r="Q3290" s="11">
        <f t="shared" si="155"/>
        <v>42505.774479166663</v>
      </c>
    </row>
    <row r="3291" spans="1:17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s="8">
        <f t="shared" si="153"/>
        <v>165.21000000000004</v>
      </c>
      <c r="G3291" t="s">
        <v>8218</v>
      </c>
      <c r="H3291" t="s">
        <v>8224</v>
      </c>
      <c r="I3291" t="s">
        <v>8246</v>
      </c>
      <c r="J3291">
        <v>1487580602</v>
      </c>
      <c r="K3291">
        <v>1485161402</v>
      </c>
      <c r="L3291" t="b">
        <v>0</v>
      </c>
      <c r="M3291">
        <v>25</v>
      </c>
      <c r="N3291" t="b">
        <v>1</v>
      </c>
      <c r="O3291" t="s">
        <v>8269</v>
      </c>
      <c r="P3291">
        <f t="shared" si="154"/>
        <v>2017</v>
      </c>
      <c r="Q3291" s="11">
        <f t="shared" si="155"/>
        <v>42758.368078703701</v>
      </c>
    </row>
    <row r="3292" spans="1:17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s="8">
        <f t="shared" si="153"/>
        <v>424</v>
      </c>
      <c r="G3292" t="s">
        <v>8218</v>
      </c>
      <c r="H3292" t="s">
        <v>8224</v>
      </c>
      <c r="I3292" t="s">
        <v>8246</v>
      </c>
      <c r="J3292">
        <v>1489234891</v>
      </c>
      <c r="K3292">
        <v>1486642891</v>
      </c>
      <c r="L3292" t="b">
        <v>0</v>
      </c>
      <c r="M3292">
        <v>72</v>
      </c>
      <c r="N3292" t="b">
        <v>1</v>
      </c>
      <c r="O3292" t="s">
        <v>8269</v>
      </c>
      <c r="P3292">
        <f t="shared" si="154"/>
        <v>2017</v>
      </c>
      <c r="Q3292" s="11">
        <f t="shared" si="155"/>
        <v>42775.51494212963</v>
      </c>
    </row>
    <row r="3293" spans="1:17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s="8">
        <f t="shared" si="153"/>
        <v>70</v>
      </c>
      <c r="G3293" t="s">
        <v>8218</v>
      </c>
      <c r="H3293" t="s">
        <v>8223</v>
      </c>
      <c r="I3293" t="s">
        <v>8245</v>
      </c>
      <c r="J3293">
        <v>1442462340</v>
      </c>
      <c r="K3293">
        <v>1439743900</v>
      </c>
      <c r="L3293" t="b">
        <v>0</v>
      </c>
      <c r="M3293">
        <v>14</v>
      </c>
      <c r="N3293" t="b">
        <v>1</v>
      </c>
      <c r="O3293" t="s">
        <v>8269</v>
      </c>
      <c r="P3293">
        <f t="shared" si="154"/>
        <v>2015</v>
      </c>
      <c r="Q3293" s="11">
        <f t="shared" si="155"/>
        <v>42232.702546296292</v>
      </c>
    </row>
    <row r="3294" spans="1:17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s="8">
        <f t="shared" si="153"/>
        <v>188</v>
      </c>
      <c r="G3294" t="s">
        <v>8218</v>
      </c>
      <c r="H3294" t="s">
        <v>8224</v>
      </c>
      <c r="I3294" t="s">
        <v>8246</v>
      </c>
      <c r="J3294">
        <v>1449257348</v>
      </c>
      <c r="K3294">
        <v>1444069748</v>
      </c>
      <c r="L3294" t="b">
        <v>0</v>
      </c>
      <c r="M3294">
        <v>15</v>
      </c>
      <c r="N3294" t="b">
        <v>1</v>
      </c>
      <c r="O3294" t="s">
        <v>8269</v>
      </c>
      <c r="P3294">
        <f t="shared" si="154"/>
        <v>2015</v>
      </c>
      <c r="Q3294" s="11">
        <f t="shared" si="155"/>
        <v>42282.770231481481</v>
      </c>
    </row>
    <row r="3295" spans="1:17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s="8">
        <f t="shared" si="153"/>
        <v>3170</v>
      </c>
      <c r="G3295" t="s">
        <v>8218</v>
      </c>
      <c r="H3295" t="s">
        <v>8227</v>
      </c>
      <c r="I3295" t="s">
        <v>8249</v>
      </c>
      <c r="J3295">
        <v>1488622352</v>
      </c>
      <c r="K3295">
        <v>1486030352</v>
      </c>
      <c r="L3295" t="b">
        <v>0</v>
      </c>
      <c r="M3295">
        <v>91</v>
      </c>
      <c r="N3295" t="b">
        <v>1</v>
      </c>
      <c r="O3295" t="s">
        <v>8269</v>
      </c>
      <c r="P3295">
        <f t="shared" si="154"/>
        <v>2017</v>
      </c>
      <c r="Q3295" s="11">
        <f t="shared" si="155"/>
        <v>42768.425370370373</v>
      </c>
    </row>
    <row r="3296" spans="1:17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s="8">
        <f t="shared" si="153"/>
        <v>110</v>
      </c>
      <c r="G3296" t="s">
        <v>8218</v>
      </c>
      <c r="H3296" t="s">
        <v>8224</v>
      </c>
      <c r="I3296" t="s">
        <v>8246</v>
      </c>
      <c r="J3296">
        <v>1434459554</v>
      </c>
      <c r="K3296">
        <v>1431867554</v>
      </c>
      <c r="L3296" t="b">
        <v>0</v>
      </c>
      <c r="M3296">
        <v>24</v>
      </c>
      <c r="N3296" t="b">
        <v>1</v>
      </c>
      <c r="O3296" t="s">
        <v>8269</v>
      </c>
      <c r="P3296">
        <f t="shared" si="154"/>
        <v>2015</v>
      </c>
      <c r="Q3296" s="11">
        <f t="shared" si="155"/>
        <v>42141.541134259256</v>
      </c>
    </row>
    <row r="3297" spans="1:17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s="8">
        <f t="shared" si="153"/>
        <v>20.009999999999991</v>
      </c>
      <c r="G3297" t="s">
        <v>8218</v>
      </c>
      <c r="H3297" t="s">
        <v>8224</v>
      </c>
      <c r="I3297" t="s">
        <v>8246</v>
      </c>
      <c r="J3297">
        <v>1474886229</v>
      </c>
      <c r="K3297">
        <v>1472294229</v>
      </c>
      <c r="L3297" t="b">
        <v>0</v>
      </c>
      <c r="M3297">
        <v>27</v>
      </c>
      <c r="N3297" t="b">
        <v>1</v>
      </c>
      <c r="O3297" t="s">
        <v>8269</v>
      </c>
      <c r="P3297">
        <f t="shared" si="154"/>
        <v>2016</v>
      </c>
      <c r="Q3297" s="11">
        <f t="shared" si="155"/>
        <v>42609.442465277782</v>
      </c>
    </row>
    <row r="3298" spans="1:17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s="8">
        <f t="shared" si="153"/>
        <v>661</v>
      </c>
      <c r="G3298" t="s">
        <v>8218</v>
      </c>
      <c r="H3298" t="s">
        <v>8224</v>
      </c>
      <c r="I3298" t="s">
        <v>8246</v>
      </c>
      <c r="J3298">
        <v>1448229600</v>
      </c>
      <c r="K3298">
        <v>1446401372</v>
      </c>
      <c r="L3298" t="b">
        <v>0</v>
      </c>
      <c r="M3298">
        <v>47</v>
      </c>
      <c r="N3298" t="b">
        <v>1</v>
      </c>
      <c r="O3298" t="s">
        <v>8269</v>
      </c>
      <c r="P3298">
        <f t="shared" si="154"/>
        <v>2015</v>
      </c>
      <c r="Q3298" s="11">
        <f t="shared" si="155"/>
        <v>42309.756620370375</v>
      </c>
    </row>
    <row r="3299" spans="1:17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s="8">
        <f t="shared" si="153"/>
        <v>4</v>
      </c>
      <c r="G3299" t="s">
        <v>8218</v>
      </c>
      <c r="H3299" t="s">
        <v>8224</v>
      </c>
      <c r="I3299" t="s">
        <v>8246</v>
      </c>
      <c r="J3299">
        <v>1438037940</v>
      </c>
      <c r="K3299">
        <v>1436380256</v>
      </c>
      <c r="L3299" t="b">
        <v>0</v>
      </c>
      <c r="M3299">
        <v>44</v>
      </c>
      <c r="N3299" t="b">
        <v>1</v>
      </c>
      <c r="O3299" t="s">
        <v>8269</v>
      </c>
      <c r="P3299">
        <f t="shared" si="154"/>
        <v>2015</v>
      </c>
      <c r="Q3299" s="11">
        <f t="shared" si="155"/>
        <v>42193.771481481483</v>
      </c>
    </row>
    <row r="3300" spans="1:17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s="8">
        <f t="shared" si="153"/>
        <v>173</v>
      </c>
      <c r="G3300" t="s">
        <v>8218</v>
      </c>
      <c r="H3300" t="s">
        <v>8223</v>
      </c>
      <c r="I3300" t="s">
        <v>8245</v>
      </c>
      <c r="J3300">
        <v>1442102400</v>
      </c>
      <c r="K3300">
        <v>1440370768</v>
      </c>
      <c r="L3300" t="b">
        <v>0</v>
      </c>
      <c r="M3300">
        <v>72</v>
      </c>
      <c r="N3300" t="b">
        <v>1</v>
      </c>
      <c r="O3300" t="s">
        <v>8269</v>
      </c>
      <c r="P3300">
        <f t="shared" si="154"/>
        <v>2015</v>
      </c>
      <c r="Q3300" s="11">
        <f t="shared" si="155"/>
        <v>42239.957962962959</v>
      </c>
    </row>
    <row r="3301" spans="1:17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s="8">
        <f t="shared" si="153"/>
        <v>486</v>
      </c>
      <c r="G3301" t="s">
        <v>8218</v>
      </c>
      <c r="H3301" t="s">
        <v>8223</v>
      </c>
      <c r="I3301" t="s">
        <v>8245</v>
      </c>
      <c r="J3301">
        <v>1444860063</v>
      </c>
      <c r="K3301">
        <v>1442268063</v>
      </c>
      <c r="L3301" t="b">
        <v>0</v>
      </c>
      <c r="M3301">
        <v>63</v>
      </c>
      <c r="N3301" t="b">
        <v>1</v>
      </c>
      <c r="O3301" t="s">
        <v>8269</v>
      </c>
      <c r="P3301">
        <f t="shared" si="154"/>
        <v>2015</v>
      </c>
      <c r="Q3301" s="11">
        <f t="shared" si="155"/>
        <v>42261.917395833334</v>
      </c>
    </row>
    <row r="3302" spans="1:17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s="8">
        <f t="shared" si="153"/>
        <v>1085</v>
      </c>
      <c r="G3302" t="s">
        <v>8218</v>
      </c>
      <c r="H3302" t="s">
        <v>8223</v>
      </c>
      <c r="I3302" t="s">
        <v>8245</v>
      </c>
      <c r="J3302">
        <v>1430329862</v>
      </c>
      <c r="K3302">
        <v>1428515462</v>
      </c>
      <c r="L3302" t="b">
        <v>0</v>
      </c>
      <c r="M3302">
        <v>88</v>
      </c>
      <c r="N3302" t="b">
        <v>1</v>
      </c>
      <c r="O3302" t="s">
        <v>8269</v>
      </c>
      <c r="P3302">
        <f t="shared" si="154"/>
        <v>2015</v>
      </c>
      <c r="Q3302" s="11">
        <f t="shared" si="155"/>
        <v>42102.743773148148</v>
      </c>
    </row>
    <row r="3303" spans="1:17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s="8">
        <f t="shared" si="153"/>
        <v>1004</v>
      </c>
      <c r="G3303" t="s">
        <v>8218</v>
      </c>
      <c r="H3303" t="s">
        <v>8223</v>
      </c>
      <c r="I3303" t="s">
        <v>8245</v>
      </c>
      <c r="J3303">
        <v>1470034740</v>
      </c>
      <c r="K3303">
        <v>1466185176</v>
      </c>
      <c r="L3303" t="b">
        <v>0</v>
      </c>
      <c r="M3303">
        <v>70</v>
      </c>
      <c r="N3303" t="b">
        <v>1</v>
      </c>
      <c r="O3303" t="s">
        <v>8269</v>
      </c>
      <c r="P3303">
        <f t="shared" si="154"/>
        <v>2016</v>
      </c>
      <c r="Q3303" s="11">
        <f t="shared" si="155"/>
        <v>42538.73583333334</v>
      </c>
    </row>
    <row r="3304" spans="1:17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s="8">
        <f t="shared" si="153"/>
        <v>285</v>
      </c>
      <c r="G3304" t="s">
        <v>8218</v>
      </c>
      <c r="H3304" t="s">
        <v>8226</v>
      </c>
      <c r="I3304" t="s">
        <v>8248</v>
      </c>
      <c r="J3304">
        <v>1481099176</v>
      </c>
      <c r="K3304">
        <v>1478507176</v>
      </c>
      <c r="L3304" t="b">
        <v>0</v>
      </c>
      <c r="M3304">
        <v>50</v>
      </c>
      <c r="N3304" t="b">
        <v>1</v>
      </c>
      <c r="O3304" t="s">
        <v>8269</v>
      </c>
      <c r="P3304">
        <f t="shared" si="154"/>
        <v>2016</v>
      </c>
      <c r="Q3304" s="11">
        <f t="shared" si="155"/>
        <v>42681.35157407407</v>
      </c>
    </row>
    <row r="3305" spans="1:17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s="8">
        <f t="shared" si="153"/>
        <v>286</v>
      </c>
      <c r="G3305" t="s">
        <v>8218</v>
      </c>
      <c r="H3305" t="s">
        <v>8223</v>
      </c>
      <c r="I3305" t="s">
        <v>8245</v>
      </c>
      <c r="J3305">
        <v>1427553484</v>
      </c>
      <c r="K3305">
        <v>1424533084</v>
      </c>
      <c r="L3305" t="b">
        <v>0</v>
      </c>
      <c r="M3305">
        <v>35</v>
      </c>
      <c r="N3305" t="b">
        <v>1</v>
      </c>
      <c r="O3305" t="s">
        <v>8269</v>
      </c>
      <c r="P3305">
        <f t="shared" si="154"/>
        <v>2015</v>
      </c>
      <c r="Q3305" s="11">
        <f t="shared" si="155"/>
        <v>42056.65143518518</v>
      </c>
    </row>
    <row r="3306" spans="1:17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s="8">
        <f t="shared" si="153"/>
        <v>677.5</v>
      </c>
      <c r="G3306" t="s">
        <v>8218</v>
      </c>
      <c r="H3306" t="s">
        <v>8223</v>
      </c>
      <c r="I3306" t="s">
        <v>8245</v>
      </c>
      <c r="J3306">
        <v>1482418752</v>
      </c>
      <c r="K3306">
        <v>1479826752</v>
      </c>
      <c r="L3306" t="b">
        <v>0</v>
      </c>
      <c r="M3306">
        <v>175</v>
      </c>
      <c r="N3306" t="b">
        <v>1</v>
      </c>
      <c r="O3306" t="s">
        <v>8269</v>
      </c>
      <c r="P3306">
        <f t="shared" si="154"/>
        <v>2016</v>
      </c>
      <c r="Q3306" s="11">
        <f t="shared" si="155"/>
        <v>42696.624444444446</v>
      </c>
    </row>
    <row r="3307" spans="1:17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s="8">
        <f t="shared" si="153"/>
        <v>81</v>
      </c>
      <c r="G3307" t="s">
        <v>8218</v>
      </c>
      <c r="H3307" t="s">
        <v>8223</v>
      </c>
      <c r="I3307" t="s">
        <v>8245</v>
      </c>
      <c r="J3307">
        <v>1438374748</v>
      </c>
      <c r="K3307">
        <v>1435782748</v>
      </c>
      <c r="L3307" t="b">
        <v>0</v>
      </c>
      <c r="M3307">
        <v>20</v>
      </c>
      <c r="N3307" t="b">
        <v>1</v>
      </c>
      <c r="O3307" t="s">
        <v>8269</v>
      </c>
      <c r="P3307">
        <f t="shared" si="154"/>
        <v>2015</v>
      </c>
      <c r="Q3307" s="11">
        <f t="shared" si="155"/>
        <v>42186.855879629627</v>
      </c>
    </row>
    <row r="3308" spans="1:17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s="8">
        <f t="shared" si="153"/>
        <v>1130</v>
      </c>
      <c r="G3308" t="s">
        <v>8218</v>
      </c>
      <c r="H3308" t="s">
        <v>8223</v>
      </c>
      <c r="I3308" t="s">
        <v>8245</v>
      </c>
      <c r="J3308">
        <v>1465527600</v>
      </c>
      <c r="K3308">
        <v>1462252542</v>
      </c>
      <c r="L3308" t="b">
        <v>0</v>
      </c>
      <c r="M3308">
        <v>54</v>
      </c>
      <c r="N3308" t="b">
        <v>1</v>
      </c>
      <c r="O3308" t="s">
        <v>8269</v>
      </c>
      <c r="P3308">
        <f t="shared" si="154"/>
        <v>2016</v>
      </c>
      <c r="Q3308" s="11">
        <f t="shared" si="155"/>
        <v>42493.219236111108</v>
      </c>
    </row>
    <row r="3309" spans="1:17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s="8">
        <f t="shared" si="153"/>
        <v>66.799999999999955</v>
      </c>
      <c r="G3309" t="s">
        <v>8218</v>
      </c>
      <c r="H3309" t="s">
        <v>8223</v>
      </c>
      <c r="I3309" t="s">
        <v>8245</v>
      </c>
      <c r="J3309">
        <v>1463275339</v>
      </c>
      <c r="K3309">
        <v>1460683339</v>
      </c>
      <c r="L3309" t="b">
        <v>0</v>
      </c>
      <c r="M3309">
        <v>20</v>
      </c>
      <c r="N3309" t="b">
        <v>1</v>
      </c>
      <c r="O3309" t="s">
        <v>8269</v>
      </c>
      <c r="P3309">
        <f t="shared" si="154"/>
        <v>2016</v>
      </c>
      <c r="Q3309" s="11">
        <f t="shared" si="155"/>
        <v>42475.057164351849</v>
      </c>
    </row>
    <row r="3310" spans="1:17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s="8">
        <f t="shared" si="153"/>
        <v>780</v>
      </c>
      <c r="G3310" t="s">
        <v>8218</v>
      </c>
      <c r="H3310" t="s">
        <v>8223</v>
      </c>
      <c r="I3310" t="s">
        <v>8245</v>
      </c>
      <c r="J3310">
        <v>1460581365</v>
      </c>
      <c r="K3310">
        <v>1458766965</v>
      </c>
      <c r="L3310" t="b">
        <v>0</v>
      </c>
      <c r="M3310">
        <v>57</v>
      </c>
      <c r="N3310" t="b">
        <v>1</v>
      </c>
      <c r="O3310" t="s">
        <v>8269</v>
      </c>
      <c r="P3310">
        <f t="shared" si="154"/>
        <v>2016</v>
      </c>
      <c r="Q3310" s="11">
        <f t="shared" si="155"/>
        <v>42452.876909722225</v>
      </c>
    </row>
    <row r="3311" spans="1:17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s="8">
        <f t="shared" si="153"/>
        <v>208</v>
      </c>
      <c r="G3311" t="s">
        <v>8218</v>
      </c>
      <c r="H3311" t="s">
        <v>8224</v>
      </c>
      <c r="I3311" t="s">
        <v>8246</v>
      </c>
      <c r="J3311">
        <v>1476632178</v>
      </c>
      <c r="K3311">
        <v>1473953778</v>
      </c>
      <c r="L3311" t="b">
        <v>0</v>
      </c>
      <c r="M3311">
        <v>31</v>
      </c>
      <c r="N3311" t="b">
        <v>1</v>
      </c>
      <c r="O3311" t="s">
        <v>8269</v>
      </c>
      <c r="P3311">
        <f t="shared" si="154"/>
        <v>2016</v>
      </c>
      <c r="Q3311" s="11">
        <f t="shared" si="155"/>
        <v>42628.650208333333</v>
      </c>
    </row>
    <row r="3312" spans="1:17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s="8">
        <f t="shared" si="153"/>
        <v>5</v>
      </c>
      <c r="G3312" t="s">
        <v>8218</v>
      </c>
      <c r="H3312" t="s">
        <v>8223</v>
      </c>
      <c r="I3312" t="s">
        <v>8245</v>
      </c>
      <c r="J3312">
        <v>1444169825</v>
      </c>
      <c r="K3312">
        <v>1441577825</v>
      </c>
      <c r="L3312" t="b">
        <v>0</v>
      </c>
      <c r="M3312">
        <v>31</v>
      </c>
      <c r="N3312" t="b">
        <v>1</v>
      </c>
      <c r="O3312" t="s">
        <v>8269</v>
      </c>
      <c r="P3312">
        <f t="shared" si="154"/>
        <v>2015</v>
      </c>
      <c r="Q3312" s="11">
        <f t="shared" si="155"/>
        <v>42253.928530092591</v>
      </c>
    </row>
    <row r="3313" spans="1:17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s="8">
        <f t="shared" si="153"/>
        <v>246</v>
      </c>
      <c r="G3313" t="s">
        <v>8218</v>
      </c>
      <c r="H3313" t="s">
        <v>8223</v>
      </c>
      <c r="I3313" t="s">
        <v>8245</v>
      </c>
      <c r="J3313">
        <v>1445065210</v>
      </c>
      <c r="K3313">
        <v>1442473210</v>
      </c>
      <c r="L3313" t="b">
        <v>0</v>
      </c>
      <c r="M3313">
        <v>45</v>
      </c>
      <c r="N3313" t="b">
        <v>1</v>
      </c>
      <c r="O3313" t="s">
        <v>8269</v>
      </c>
      <c r="P3313">
        <f t="shared" si="154"/>
        <v>2015</v>
      </c>
      <c r="Q3313" s="11">
        <f t="shared" si="155"/>
        <v>42264.29178240741</v>
      </c>
    </row>
    <row r="3314" spans="1:17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s="8">
        <f t="shared" si="153"/>
        <v>1</v>
      </c>
      <c r="G3314" t="s">
        <v>8218</v>
      </c>
      <c r="H3314" t="s">
        <v>8223</v>
      </c>
      <c r="I3314" t="s">
        <v>8245</v>
      </c>
      <c r="J3314">
        <v>1478901600</v>
      </c>
      <c r="K3314">
        <v>1477077946</v>
      </c>
      <c r="L3314" t="b">
        <v>0</v>
      </c>
      <c r="M3314">
        <v>41</v>
      </c>
      <c r="N3314" t="b">
        <v>1</v>
      </c>
      <c r="O3314" t="s">
        <v>8269</v>
      </c>
      <c r="P3314">
        <f t="shared" si="154"/>
        <v>2016</v>
      </c>
      <c r="Q3314" s="11">
        <f t="shared" si="155"/>
        <v>42664.809560185182</v>
      </c>
    </row>
    <row r="3315" spans="1:17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s="8">
        <f t="shared" si="153"/>
        <v>321</v>
      </c>
      <c r="G3315" t="s">
        <v>8218</v>
      </c>
      <c r="H3315" t="s">
        <v>8223</v>
      </c>
      <c r="I3315" t="s">
        <v>8245</v>
      </c>
      <c r="J3315">
        <v>1453856400</v>
      </c>
      <c r="K3315">
        <v>1452664317</v>
      </c>
      <c r="L3315" t="b">
        <v>0</v>
      </c>
      <c r="M3315">
        <v>29</v>
      </c>
      <c r="N3315" t="b">
        <v>1</v>
      </c>
      <c r="O3315" t="s">
        <v>8269</v>
      </c>
      <c r="P3315">
        <f t="shared" si="154"/>
        <v>2016</v>
      </c>
      <c r="Q3315" s="11">
        <f t="shared" si="155"/>
        <v>42382.244409722218</v>
      </c>
    </row>
    <row r="3316" spans="1:17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s="8">
        <f t="shared" si="153"/>
        <v>886</v>
      </c>
      <c r="G3316" t="s">
        <v>8218</v>
      </c>
      <c r="H3316" t="s">
        <v>8224</v>
      </c>
      <c r="I3316" t="s">
        <v>8246</v>
      </c>
      <c r="J3316">
        <v>1431115500</v>
      </c>
      <c r="K3316">
        <v>1428733511</v>
      </c>
      <c r="L3316" t="b">
        <v>0</v>
      </c>
      <c r="M3316">
        <v>58</v>
      </c>
      <c r="N3316" t="b">
        <v>1</v>
      </c>
      <c r="O3316" t="s">
        <v>8269</v>
      </c>
      <c r="P3316">
        <f t="shared" si="154"/>
        <v>2015</v>
      </c>
      <c r="Q3316" s="11">
        <f t="shared" si="155"/>
        <v>42105.267488425925</v>
      </c>
    </row>
    <row r="3317" spans="1:17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s="8">
        <f t="shared" si="153"/>
        <v>400</v>
      </c>
      <c r="G3317" t="s">
        <v>8218</v>
      </c>
      <c r="H3317" t="s">
        <v>8224</v>
      </c>
      <c r="I3317" t="s">
        <v>8246</v>
      </c>
      <c r="J3317">
        <v>1462519041</v>
      </c>
      <c r="K3317">
        <v>1459927041</v>
      </c>
      <c r="L3317" t="b">
        <v>0</v>
      </c>
      <c r="M3317">
        <v>89</v>
      </c>
      <c r="N3317" t="b">
        <v>1</v>
      </c>
      <c r="O3317" t="s">
        <v>8269</v>
      </c>
      <c r="P3317">
        <f t="shared" si="154"/>
        <v>2016</v>
      </c>
      <c r="Q3317" s="11">
        <f t="shared" si="155"/>
        <v>42466.303715277783</v>
      </c>
    </row>
    <row r="3318" spans="1:17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s="8">
        <f t="shared" si="153"/>
        <v>10.180000000000291</v>
      </c>
      <c r="G3318" t="s">
        <v>8218</v>
      </c>
      <c r="H3318" t="s">
        <v>8223</v>
      </c>
      <c r="I3318" t="s">
        <v>8245</v>
      </c>
      <c r="J3318">
        <v>1407506040</v>
      </c>
      <c r="K3318">
        <v>1404680075</v>
      </c>
      <c r="L3318" t="b">
        <v>0</v>
      </c>
      <c r="M3318">
        <v>125</v>
      </c>
      <c r="N3318" t="b">
        <v>1</v>
      </c>
      <c r="O3318" t="s">
        <v>8269</v>
      </c>
      <c r="P3318">
        <f t="shared" si="154"/>
        <v>2014</v>
      </c>
      <c r="Q3318" s="11">
        <f t="shared" si="155"/>
        <v>41826.871238425927</v>
      </c>
    </row>
    <row r="3319" spans="1:17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s="8">
        <f t="shared" si="153"/>
        <v>65</v>
      </c>
      <c r="G3319" t="s">
        <v>8218</v>
      </c>
      <c r="H3319" t="s">
        <v>8223</v>
      </c>
      <c r="I3319" t="s">
        <v>8245</v>
      </c>
      <c r="J3319">
        <v>1465347424</v>
      </c>
      <c r="K3319">
        <v>1462755424</v>
      </c>
      <c r="L3319" t="b">
        <v>0</v>
      </c>
      <c r="M3319">
        <v>18</v>
      </c>
      <c r="N3319" t="b">
        <v>1</v>
      </c>
      <c r="O3319" t="s">
        <v>8269</v>
      </c>
      <c r="P3319">
        <f t="shared" si="154"/>
        <v>2016</v>
      </c>
      <c r="Q3319" s="11">
        <f t="shared" si="155"/>
        <v>42499.039629629624</v>
      </c>
    </row>
    <row r="3320" spans="1:17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s="8">
        <f t="shared" si="153"/>
        <v>512</v>
      </c>
      <c r="G3320" t="s">
        <v>8218</v>
      </c>
      <c r="H3320" t="s">
        <v>8228</v>
      </c>
      <c r="I3320" t="s">
        <v>8250</v>
      </c>
      <c r="J3320">
        <v>1460341800</v>
      </c>
      <c r="K3320">
        <v>1456902893</v>
      </c>
      <c r="L3320" t="b">
        <v>0</v>
      </c>
      <c r="M3320">
        <v>32</v>
      </c>
      <c r="N3320" t="b">
        <v>1</v>
      </c>
      <c r="O3320" t="s">
        <v>8269</v>
      </c>
      <c r="P3320">
        <f t="shared" si="154"/>
        <v>2016</v>
      </c>
      <c r="Q3320" s="11">
        <f t="shared" si="155"/>
        <v>42431.302002314813</v>
      </c>
    </row>
    <row r="3321" spans="1:17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s="8">
        <f t="shared" si="153"/>
        <v>40</v>
      </c>
      <c r="G3321" t="s">
        <v>8218</v>
      </c>
      <c r="H3321" t="s">
        <v>8224</v>
      </c>
      <c r="I3321" t="s">
        <v>8246</v>
      </c>
      <c r="J3321">
        <v>1422712986</v>
      </c>
      <c r="K3321">
        <v>1418824986</v>
      </c>
      <c r="L3321" t="b">
        <v>0</v>
      </c>
      <c r="M3321">
        <v>16</v>
      </c>
      <c r="N3321" t="b">
        <v>1</v>
      </c>
      <c r="O3321" t="s">
        <v>8269</v>
      </c>
      <c r="P3321">
        <f t="shared" si="154"/>
        <v>2014</v>
      </c>
      <c r="Q3321" s="11">
        <f t="shared" si="155"/>
        <v>41990.585486111115</v>
      </c>
    </row>
    <row r="3322" spans="1:17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s="8">
        <f t="shared" si="153"/>
        <v>25</v>
      </c>
      <c r="G3322" t="s">
        <v>8218</v>
      </c>
      <c r="H3322" t="s">
        <v>8223</v>
      </c>
      <c r="I3322" t="s">
        <v>8245</v>
      </c>
      <c r="J3322">
        <v>1466557557</v>
      </c>
      <c r="K3322">
        <v>1463965557</v>
      </c>
      <c r="L3322" t="b">
        <v>0</v>
      </c>
      <c r="M3322">
        <v>38</v>
      </c>
      <c r="N3322" t="b">
        <v>1</v>
      </c>
      <c r="O3322" t="s">
        <v>8269</v>
      </c>
      <c r="P3322">
        <f t="shared" si="154"/>
        <v>2016</v>
      </c>
      <c r="Q3322" s="11">
        <f t="shared" si="155"/>
        <v>42513.045798611114</v>
      </c>
    </row>
    <row r="3323" spans="1:17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s="8">
        <f t="shared" si="153"/>
        <v>37</v>
      </c>
      <c r="G3323" t="s">
        <v>8218</v>
      </c>
      <c r="H3323" t="s">
        <v>8223</v>
      </c>
      <c r="I3323" t="s">
        <v>8245</v>
      </c>
      <c r="J3323">
        <v>1413431940</v>
      </c>
      <c r="K3323">
        <v>1412216665</v>
      </c>
      <c r="L3323" t="b">
        <v>0</v>
      </c>
      <c r="M3323">
        <v>15</v>
      </c>
      <c r="N3323" t="b">
        <v>1</v>
      </c>
      <c r="O3323" t="s">
        <v>8269</v>
      </c>
      <c r="P3323">
        <f t="shared" si="154"/>
        <v>2014</v>
      </c>
      <c r="Q3323" s="11">
        <f t="shared" si="155"/>
        <v>41914.100289351853</v>
      </c>
    </row>
    <row r="3324" spans="1:17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s="8">
        <f t="shared" si="153"/>
        <v>50</v>
      </c>
      <c r="G3324" t="s">
        <v>8218</v>
      </c>
      <c r="H3324" t="s">
        <v>8223</v>
      </c>
      <c r="I3324" t="s">
        <v>8245</v>
      </c>
      <c r="J3324">
        <v>1466567700</v>
      </c>
      <c r="K3324">
        <v>1464653696</v>
      </c>
      <c r="L3324" t="b">
        <v>0</v>
      </c>
      <c r="M3324">
        <v>23</v>
      </c>
      <c r="N3324" t="b">
        <v>1</v>
      </c>
      <c r="O3324" t="s">
        <v>8269</v>
      </c>
      <c r="P3324">
        <f t="shared" si="154"/>
        <v>2016</v>
      </c>
      <c r="Q3324" s="11">
        <f t="shared" si="155"/>
        <v>42521.010370370372</v>
      </c>
    </row>
    <row r="3325" spans="1:17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s="8">
        <f t="shared" si="153"/>
        <v>259</v>
      </c>
      <c r="G3325" t="s">
        <v>8218</v>
      </c>
      <c r="H3325" t="s">
        <v>8224</v>
      </c>
      <c r="I3325" t="s">
        <v>8246</v>
      </c>
      <c r="J3325">
        <v>1474793208</v>
      </c>
      <c r="K3325">
        <v>1472201208</v>
      </c>
      <c r="L3325" t="b">
        <v>0</v>
      </c>
      <c r="M3325">
        <v>49</v>
      </c>
      <c r="N3325" t="b">
        <v>1</v>
      </c>
      <c r="O3325" t="s">
        <v>8269</v>
      </c>
      <c r="P3325">
        <f t="shared" si="154"/>
        <v>2016</v>
      </c>
      <c r="Q3325" s="11">
        <f t="shared" si="155"/>
        <v>42608.36583333333</v>
      </c>
    </row>
    <row r="3326" spans="1:17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s="8">
        <f t="shared" si="153"/>
        <v>25</v>
      </c>
      <c r="G3326" t="s">
        <v>8218</v>
      </c>
      <c r="H3326" t="s">
        <v>8240</v>
      </c>
      <c r="I3326" t="s">
        <v>8248</v>
      </c>
      <c r="J3326">
        <v>1465135190</v>
      </c>
      <c r="K3326">
        <v>1463925590</v>
      </c>
      <c r="L3326" t="b">
        <v>0</v>
      </c>
      <c r="M3326">
        <v>10</v>
      </c>
      <c r="N3326" t="b">
        <v>1</v>
      </c>
      <c r="O3326" t="s">
        <v>8269</v>
      </c>
      <c r="P3326">
        <f t="shared" si="154"/>
        <v>2016</v>
      </c>
      <c r="Q3326" s="11">
        <f t="shared" si="155"/>
        <v>42512.58321759259</v>
      </c>
    </row>
    <row r="3327" spans="1:17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s="8">
        <f t="shared" si="153"/>
        <v>50</v>
      </c>
      <c r="G3327" t="s">
        <v>8218</v>
      </c>
      <c r="H3327" t="s">
        <v>8224</v>
      </c>
      <c r="I3327" t="s">
        <v>8246</v>
      </c>
      <c r="J3327">
        <v>1428256277</v>
      </c>
      <c r="K3327">
        <v>1425235877</v>
      </c>
      <c r="L3327" t="b">
        <v>0</v>
      </c>
      <c r="M3327">
        <v>15</v>
      </c>
      <c r="N3327" t="b">
        <v>1</v>
      </c>
      <c r="O3327" t="s">
        <v>8269</v>
      </c>
      <c r="P3327">
        <f t="shared" si="154"/>
        <v>2015</v>
      </c>
      <c r="Q3327" s="11">
        <f t="shared" si="155"/>
        <v>42064.785613425927</v>
      </c>
    </row>
    <row r="3328" spans="1:17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s="8">
        <f t="shared" si="153"/>
        <v>110</v>
      </c>
      <c r="G3328" t="s">
        <v>8218</v>
      </c>
      <c r="H3328" t="s">
        <v>8223</v>
      </c>
      <c r="I3328" t="s">
        <v>8245</v>
      </c>
      <c r="J3328">
        <v>1425830905</v>
      </c>
      <c r="K3328">
        <v>1423242505</v>
      </c>
      <c r="L3328" t="b">
        <v>0</v>
      </c>
      <c r="M3328">
        <v>57</v>
      </c>
      <c r="N3328" t="b">
        <v>1</v>
      </c>
      <c r="O3328" t="s">
        <v>8269</v>
      </c>
      <c r="P3328">
        <f t="shared" si="154"/>
        <v>2015</v>
      </c>
      <c r="Q3328" s="11">
        <f t="shared" si="155"/>
        <v>42041.714178240742</v>
      </c>
    </row>
    <row r="3329" spans="1:17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s="8">
        <f t="shared" si="153"/>
        <v>10</v>
      </c>
      <c r="G3329" t="s">
        <v>8218</v>
      </c>
      <c r="H3329" t="s">
        <v>8224</v>
      </c>
      <c r="I3329" t="s">
        <v>8246</v>
      </c>
      <c r="J3329">
        <v>1462697966</v>
      </c>
      <c r="K3329">
        <v>1460105966</v>
      </c>
      <c r="L3329" t="b">
        <v>0</v>
      </c>
      <c r="M3329">
        <v>33</v>
      </c>
      <c r="N3329" t="b">
        <v>1</v>
      </c>
      <c r="O3329" t="s">
        <v>8269</v>
      </c>
      <c r="P3329">
        <f t="shared" si="154"/>
        <v>2016</v>
      </c>
      <c r="Q3329" s="11">
        <f t="shared" si="155"/>
        <v>42468.374606481477</v>
      </c>
    </row>
    <row r="3330" spans="1:17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s="8">
        <f t="shared" si="153"/>
        <v>835</v>
      </c>
      <c r="G3330" t="s">
        <v>8218</v>
      </c>
      <c r="H3330" t="s">
        <v>8223</v>
      </c>
      <c r="I3330" t="s">
        <v>8245</v>
      </c>
      <c r="J3330">
        <v>1404522000</v>
      </c>
      <c r="K3330">
        <v>1404308883</v>
      </c>
      <c r="L3330" t="b">
        <v>0</v>
      </c>
      <c r="M3330">
        <v>9</v>
      </c>
      <c r="N3330" t="b">
        <v>1</v>
      </c>
      <c r="O3330" t="s">
        <v>8269</v>
      </c>
      <c r="P3330">
        <f t="shared" si="154"/>
        <v>2014</v>
      </c>
      <c r="Q3330" s="11">
        <f t="shared" si="155"/>
        <v>41822.57503472222</v>
      </c>
    </row>
    <row r="3331" spans="1:17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s="8">
        <f t="shared" ref="F3331:F3394" si="156">E3331-D3331</f>
        <v>168</v>
      </c>
      <c r="G3331" t="s">
        <v>8218</v>
      </c>
      <c r="H3331" t="s">
        <v>8224</v>
      </c>
      <c r="I3331" t="s">
        <v>8246</v>
      </c>
      <c r="J3331">
        <v>1406502000</v>
      </c>
      <c r="K3331">
        <v>1405583108</v>
      </c>
      <c r="L3331" t="b">
        <v>0</v>
      </c>
      <c r="M3331">
        <v>26</v>
      </c>
      <c r="N3331" t="b">
        <v>1</v>
      </c>
      <c r="O3331" t="s">
        <v>8269</v>
      </c>
      <c r="P3331">
        <f t="shared" ref="P3331:P3394" si="157">YEAR(Q3331)</f>
        <v>2014</v>
      </c>
      <c r="Q3331" s="11">
        <f t="shared" ref="Q3331:Q3394" si="158">(((K3331/60)/60)/24)+DATE(1970,1,1)</f>
        <v>41837.323009259257</v>
      </c>
    </row>
    <row r="3332" spans="1:17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s="8">
        <f t="shared" si="156"/>
        <v>94</v>
      </c>
      <c r="G3332" t="s">
        <v>8218</v>
      </c>
      <c r="H3332" t="s">
        <v>8224</v>
      </c>
      <c r="I3332" t="s">
        <v>8246</v>
      </c>
      <c r="J3332">
        <v>1427919468</v>
      </c>
      <c r="K3332">
        <v>1425331068</v>
      </c>
      <c r="L3332" t="b">
        <v>0</v>
      </c>
      <c r="M3332">
        <v>69</v>
      </c>
      <c r="N3332" t="b">
        <v>1</v>
      </c>
      <c r="O3332" t="s">
        <v>8269</v>
      </c>
      <c r="P3332">
        <f t="shared" si="157"/>
        <v>2015</v>
      </c>
      <c r="Q3332" s="11">
        <f t="shared" si="158"/>
        <v>42065.887361111112</v>
      </c>
    </row>
    <row r="3333" spans="1:17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s="8">
        <f t="shared" si="156"/>
        <v>226</v>
      </c>
      <c r="G3333" t="s">
        <v>8218</v>
      </c>
      <c r="H3333" t="s">
        <v>8223</v>
      </c>
      <c r="I3333" t="s">
        <v>8245</v>
      </c>
      <c r="J3333">
        <v>1444149886</v>
      </c>
      <c r="K3333">
        <v>1441125886</v>
      </c>
      <c r="L3333" t="b">
        <v>0</v>
      </c>
      <c r="M3333">
        <v>65</v>
      </c>
      <c r="N3333" t="b">
        <v>1</v>
      </c>
      <c r="O3333" t="s">
        <v>8269</v>
      </c>
      <c r="P3333">
        <f t="shared" si="157"/>
        <v>2015</v>
      </c>
      <c r="Q3333" s="11">
        <f t="shared" si="158"/>
        <v>42248.697754629626</v>
      </c>
    </row>
    <row r="3334" spans="1:17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s="8">
        <f t="shared" si="156"/>
        <v>0</v>
      </c>
      <c r="G3334" t="s">
        <v>8218</v>
      </c>
      <c r="H3334" t="s">
        <v>8223</v>
      </c>
      <c r="I3334" t="s">
        <v>8245</v>
      </c>
      <c r="J3334">
        <v>1405802330</v>
      </c>
      <c r="K3334">
        <v>1403210330</v>
      </c>
      <c r="L3334" t="b">
        <v>0</v>
      </c>
      <c r="M3334">
        <v>83</v>
      </c>
      <c r="N3334" t="b">
        <v>1</v>
      </c>
      <c r="O3334" t="s">
        <v>8269</v>
      </c>
      <c r="P3334">
        <f t="shared" si="157"/>
        <v>2014</v>
      </c>
      <c r="Q3334" s="11">
        <f t="shared" si="158"/>
        <v>41809.860300925924</v>
      </c>
    </row>
    <row r="3335" spans="1:17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s="8">
        <f t="shared" si="156"/>
        <v>160</v>
      </c>
      <c r="G3335" t="s">
        <v>8218</v>
      </c>
      <c r="H3335" t="s">
        <v>8223</v>
      </c>
      <c r="I3335" t="s">
        <v>8245</v>
      </c>
      <c r="J3335">
        <v>1434384880</v>
      </c>
      <c r="K3335">
        <v>1432484080</v>
      </c>
      <c r="L3335" t="b">
        <v>0</v>
      </c>
      <c r="M3335">
        <v>111</v>
      </c>
      <c r="N3335" t="b">
        <v>1</v>
      </c>
      <c r="O3335" t="s">
        <v>8269</v>
      </c>
      <c r="P3335">
        <f t="shared" si="157"/>
        <v>2015</v>
      </c>
      <c r="Q3335" s="11">
        <f t="shared" si="158"/>
        <v>42148.676851851851</v>
      </c>
    </row>
    <row r="3336" spans="1:17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s="8">
        <f t="shared" si="156"/>
        <v>1495</v>
      </c>
      <c r="G3336" t="s">
        <v>8218</v>
      </c>
      <c r="H3336" t="s">
        <v>8223</v>
      </c>
      <c r="I3336" t="s">
        <v>8245</v>
      </c>
      <c r="J3336">
        <v>1438259422</v>
      </c>
      <c r="K3336">
        <v>1435667422</v>
      </c>
      <c r="L3336" t="b">
        <v>0</v>
      </c>
      <c r="M3336">
        <v>46</v>
      </c>
      <c r="N3336" t="b">
        <v>1</v>
      </c>
      <c r="O3336" t="s">
        <v>8269</v>
      </c>
      <c r="P3336">
        <f t="shared" si="157"/>
        <v>2015</v>
      </c>
      <c r="Q3336" s="11">
        <f t="shared" si="158"/>
        <v>42185.521087962959</v>
      </c>
    </row>
    <row r="3337" spans="1:17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s="8">
        <f t="shared" si="156"/>
        <v>16</v>
      </c>
      <c r="G3337" t="s">
        <v>8218</v>
      </c>
      <c r="H3337" t="s">
        <v>8224</v>
      </c>
      <c r="I3337" t="s">
        <v>8246</v>
      </c>
      <c r="J3337">
        <v>1407106800</v>
      </c>
      <c r="K3337">
        <v>1404749446</v>
      </c>
      <c r="L3337" t="b">
        <v>0</v>
      </c>
      <c r="M3337">
        <v>63</v>
      </c>
      <c r="N3337" t="b">
        <v>1</v>
      </c>
      <c r="O3337" t="s">
        <v>8269</v>
      </c>
      <c r="P3337">
        <f t="shared" si="157"/>
        <v>2014</v>
      </c>
      <c r="Q3337" s="11">
        <f t="shared" si="158"/>
        <v>41827.674143518518</v>
      </c>
    </row>
    <row r="3338" spans="1:17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s="8">
        <f t="shared" si="156"/>
        <v>0</v>
      </c>
      <c r="G3338" t="s">
        <v>8218</v>
      </c>
      <c r="H3338" t="s">
        <v>8224</v>
      </c>
      <c r="I3338" t="s">
        <v>8246</v>
      </c>
      <c r="J3338">
        <v>1459845246</v>
      </c>
      <c r="K3338">
        <v>1457429646</v>
      </c>
      <c r="L3338" t="b">
        <v>0</v>
      </c>
      <c r="M3338">
        <v>9</v>
      </c>
      <c r="N3338" t="b">
        <v>1</v>
      </c>
      <c r="O3338" t="s">
        <v>8269</v>
      </c>
      <c r="P3338">
        <f t="shared" si="157"/>
        <v>2016</v>
      </c>
      <c r="Q3338" s="11">
        <f t="shared" si="158"/>
        <v>42437.398680555561</v>
      </c>
    </row>
    <row r="3339" spans="1:17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s="8">
        <f t="shared" si="156"/>
        <v>255</v>
      </c>
      <c r="G3339" t="s">
        <v>8218</v>
      </c>
      <c r="H3339" t="s">
        <v>8224</v>
      </c>
      <c r="I3339" t="s">
        <v>8246</v>
      </c>
      <c r="J3339">
        <v>1412974800</v>
      </c>
      <c r="K3339">
        <v>1411109167</v>
      </c>
      <c r="L3339" t="b">
        <v>0</v>
      </c>
      <c r="M3339">
        <v>34</v>
      </c>
      <c r="N3339" t="b">
        <v>1</v>
      </c>
      <c r="O3339" t="s">
        <v>8269</v>
      </c>
      <c r="P3339">
        <f t="shared" si="157"/>
        <v>2014</v>
      </c>
      <c r="Q3339" s="11">
        <f t="shared" si="158"/>
        <v>41901.282025462962</v>
      </c>
    </row>
    <row r="3340" spans="1:17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s="8">
        <f t="shared" si="156"/>
        <v>327</v>
      </c>
      <c r="G3340" t="s">
        <v>8218</v>
      </c>
      <c r="H3340" t="s">
        <v>8223</v>
      </c>
      <c r="I3340" t="s">
        <v>8245</v>
      </c>
      <c r="J3340">
        <v>1487944080</v>
      </c>
      <c r="K3340">
        <v>1486129680</v>
      </c>
      <c r="L3340" t="b">
        <v>0</v>
      </c>
      <c r="M3340">
        <v>112</v>
      </c>
      <c r="N3340" t="b">
        <v>1</v>
      </c>
      <c r="O3340" t="s">
        <v>8269</v>
      </c>
      <c r="P3340">
        <f t="shared" si="157"/>
        <v>2017</v>
      </c>
      <c r="Q3340" s="11">
        <f t="shared" si="158"/>
        <v>42769.574999999997</v>
      </c>
    </row>
    <row r="3341" spans="1:17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s="8">
        <f t="shared" si="156"/>
        <v>348</v>
      </c>
      <c r="G3341" t="s">
        <v>8218</v>
      </c>
      <c r="H3341" t="s">
        <v>8223</v>
      </c>
      <c r="I3341" t="s">
        <v>8245</v>
      </c>
      <c r="J3341">
        <v>1469721518</v>
      </c>
      <c r="K3341">
        <v>1467129518</v>
      </c>
      <c r="L3341" t="b">
        <v>0</v>
      </c>
      <c r="M3341">
        <v>47</v>
      </c>
      <c r="N3341" t="b">
        <v>1</v>
      </c>
      <c r="O3341" t="s">
        <v>8269</v>
      </c>
      <c r="P3341">
        <f t="shared" si="157"/>
        <v>2016</v>
      </c>
      <c r="Q3341" s="11">
        <f t="shared" si="158"/>
        <v>42549.665717592594</v>
      </c>
    </row>
    <row r="3342" spans="1:17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s="8">
        <f t="shared" si="156"/>
        <v>1145</v>
      </c>
      <c r="G3342" t="s">
        <v>8218</v>
      </c>
      <c r="H3342" t="s">
        <v>8223</v>
      </c>
      <c r="I3342" t="s">
        <v>8245</v>
      </c>
      <c r="J3342">
        <v>1481066554</v>
      </c>
      <c r="K3342">
        <v>1478906554</v>
      </c>
      <c r="L3342" t="b">
        <v>0</v>
      </c>
      <c r="M3342">
        <v>38</v>
      </c>
      <c r="N3342" t="b">
        <v>1</v>
      </c>
      <c r="O3342" t="s">
        <v>8269</v>
      </c>
      <c r="P3342">
        <f t="shared" si="157"/>
        <v>2016</v>
      </c>
      <c r="Q3342" s="11">
        <f t="shared" si="158"/>
        <v>42685.974004629628</v>
      </c>
    </row>
    <row r="3343" spans="1:17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s="8">
        <f t="shared" si="156"/>
        <v>0</v>
      </c>
      <c r="G3343" t="s">
        <v>8218</v>
      </c>
      <c r="H3343" t="s">
        <v>8224</v>
      </c>
      <c r="I3343" t="s">
        <v>8246</v>
      </c>
      <c r="J3343">
        <v>1465750800</v>
      </c>
      <c r="K3343">
        <v>1463771421</v>
      </c>
      <c r="L3343" t="b">
        <v>0</v>
      </c>
      <c r="M3343">
        <v>28</v>
      </c>
      <c r="N3343" t="b">
        <v>1</v>
      </c>
      <c r="O3343" t="s">
        <v>8269</v>
      </c>
      <c r="P3343">
        <f t="shared" si="157"/>
        <v>2016</v>
      </c>
      <c r="Q3343" s="11">
        <f t="shared" si="158"/>
        <v>42510.798854166671</v>
      </c>
    </row>
    <row r="3344" spans="1:17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s="8">
        <f t="shared" si="156"/>
        <v>100</v>
      </c>
      <c r="G3344" t="s">
        <v>8218</v>
      </c>
      <c r="H3344" t="s">
        <v>8223</v>
      </c>
      <c r="I3344" t="s">
        <v>8245</v>
      </c>
      <c r="J3344">
        <v>1427864340</v>
      </c>
      <c r="K3344">
        <v>1425020810</v>
      </c>
      <c r="L3344" t="b">
        <v>0</v>
      </c>
      <c r="M3344">
        <v>78</v>
      </c>
      <c r="N3344" t="b">
        <v>1</v>
      </c>
      <c r="O3344" t="s">
        <v>8269</v>
      </c>
      <c r="P3344">
        <f t="shared" si="157"/>
        <v>2015</v>
      </c>
      <c r="Q3344" s="11">
        <f t="shared" si="158"/>
        <v>42062.296412037031</v>
      </c>
    </row>
    <row r="3345" spans="1:17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s="8">
        <f t="shared" si="156"/>
        <v>500</v>
      </c>
      <c r="G3345" t="s">
        <v>8218</v>
      </c>
      <c r="H3345" t="s">
        <v>8224</v>
      </c>
      <c r="I3345" t="s">
        <v>8246</v>
      </c>
      <c r="J3345">
        <v>1460553480</v>
      </c>
      <c r="K3345">
        <v>1458770384</v>
      </c>
      <c r="L3345" t="b">
        <v>0</v>
      </c>
      <c r="M3345">
        <v>23</v>
      </c>
      <c r="N3345" t="b">
        <v>1</v>
      </c>
      <c r="O3345" t="s">
        <v>8269</v>
      </c>
      <c r="P3345">
        <f t="shared" si="157"/>
        <v>2016</v>
      </c>
      <c r="Q3345" s="11">
        <f t="shared" si="158"/>
        <v>42452.916481481487</v>
      </c>
    </row>
    <row r="3346" spans="1:17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s="8">
        <f t="shared" si="156"/>
        <v>65</v>
      </c>
      <c r="G3346" t="s">
        <v>8218</v>
      </c>
      <c r="H3346" t="s">
        <v>8223</v>
      </c>
      <c r="I3346" t="s">
        <v>8245</v>
      </c>
      <c r="J3346">
        <v>1409374093</v>
      </c>
      <c r="K3346">
        <v>1406782093</v>
      </c>
      <c r="L3346" t="b">
        <v>0</v>
      </c>
      <c r="M3346">
        <v>40</v>
      </c>
      <c r="N3346" t="b">
        <v>1</v>
      </c>
      <c r="O3346" t="s">
        <v>8269</v>
      </c>
      <c r="P3346">
        <f t="shared" si="157"/>
        <v>2014</v>
      </c>
      <c r="Q3346" s="11">
        <f t="shared" si="158"/>
        <v>41851.200150462959</v>
      </c>
    </row>
    <row r="3347" spans="1:17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s="8">
        <f t="shared" si="156"/>
        <v>150</v>
      </c>
      <c r="G3347" t="s">
        <v>8218</v>
      </c>
      <c r="H3347" t="s">
        <v>8223</v>
      </c>
      <c r="I3347" t="s">
        <v>8245</v>
      </c>
      <c r="J3347">
        <v>1429317420</v>
      </c>
      <c r="K3347">
        <v>1424226768</v>
      </c>
      <c r="L3347" t="b">
        <v>0</v>
      </c>
      <c r="M3347">
        <v>13</v>
      </c>
      <c r="N3347" t="b">
        <v>1</v>
      </c>
      <c r="O3347" t="s">
        <v>8269</v>
      </c>
      <c r="P3347">
        <f t="shared" si="157"/>
        <v>2015</v>
      </c>
      <c r="Q3347" s="11">
        <f t="shared" si="158"/>
        <v>42053.106111111112</v>
      </c>
    </row>
    <row r="3348" spans="1:17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s="8">
        <f t="shared" si="156"/>
        <v>150</v>
      </c>
      <c r="G3348" t="s">
        <v>8218</v>
      </c>
      <c r="H3348" t="s">
        <v>8223</v>
      </c>
      <c r="I3348" t="s">
        <v>8245</v>
      </c>
      <c r="J3348">
        <v>1424910910</v>
      </c>
      <c r="K3348">
        <v>1424306110</v>
      </c>
      <c r="L3348" t="b">
        <v>0</v>
      </c>
      <c r="M3348">
        <v>18</v>
      </c>
      <c r="N3348" t="b">
        <v>1</v>
      </c>
      <c r="O3348" t="s">
        <v>8269</v>
      </c>
      <c r="P3348">
        <f t="shared" si="157"/>
        <v>2015</v>
      </c>
      <c r="Q3348" s="11">
        <f t="shared" si="158"/>
        <v>42054.024421296301</v>
      </c>
    </row>
    <row r="3349" spans="1:17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s="8">
        <f t="shared" si="156"/>
        <v>389</v>
      </c>
      <c r="G3349" t="s">
        <v>8218</v>
      </c>
      <c r="H3349" t="s">
        <v>8224</v>
      </c>
      <c r="I3349" t="s">
        <v>8246</v>
      </c>
      <c r="J3349">
        <v>1462741200</v>
      </c>
      <c r="K3349">
        <v>1461503654</v>
      </c>
      <c r="L3349" t="b">
        <v>0</v>
      </c>
      <c r="M3349">
        <v>22</v>
      </c>
      <c r="N3349" t="b">
        <v>1</v>
      </c>
      <c r="O3349" t="s">
        <v>8269</v>
      </c>
      <c r="P3349">
        <f t="shared" si="157"/>
        <v>2016</v>
      </c>
      <c r="Q3349" s="11">
        <f t="shared" si="158"/>
        <v>42484.551550925928</v>
      </c>
    </row>
    <row r="3350" spans="1:17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s="8">
        <f t="shared" si="156"/>
        <v>16</v>
      </c>
      <c r="G3350" t="s">
        <v>8218</v>
      </c>
      <c r="H3350" t="s">
        <v>8223</v>
      </c>
      <c r="I3350" t="s">
        <v>8245</v>
      </c>
      <c r="J3350">
        <v>1461988740</v>
      </c>
      <c r="K3350">
        <v>1459949080</v>
      </c>
      <c r="L3350" t="b">
        <v>0</v>
      </c>
      <c r="M3350">
        <v>79</v>
      </c>
      <c r="N3350" t="b">
        <v>1</v>
      </c>
      <c r="O3350" t="s">
        <v>8269</v>
      </c>
      <c r="P3350">
        <f t="shared" si="157"/>
        <v>2016</v>
      </c>
      <c r="Q3350" s="11">
        <f t="shared" si="158"/>
        <v>42466.558796296296</v>
      </c>
    </row>
    <row r="3351" spans="1:17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s="8">
        <f t="shared" si="156"/>
        <v>534</v>
      </c>
      <c r="G3351" t="s">
        <v>8218</v>
      </c>
      <c r="H3351" t="s">
        <v>8223</v>
      </c>
      <c r="I3351" t="s">
        <v>8245</v>
      </c>
      <c r="J3351">
        <v>1465837200</v>
      </c>
      <c r="K3351">
        <v>1463971172</v>
      </c>
      <c r="L3351" t="b">
        <v>0</v>
      </c>
      <c r="M3351">
        <v>14</v>
      </c>
      <c r="N3351" t="b">
        <v>1</v>
      </c>
      <c r="O3351" t="s">
        <v>8269</v>
      </c>
      <c r="P3351">
        <f t="shared" si="157"/>
        <v>2016</v>
      </c>
      <c r="Q3351" s="11">
        <f t="shared" si="158"/>
        <v>42513.110787037032</v>
      </c>
    </row>
    <row r="3352" spans="1:17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s="8">
        <f t="shared" si="156"/>
        <v>155</v>
      </c>
      <c r="G3352" t="s">
        <v>8218</v>
      </c>
      <c r="H3352" t="s">
        <v>8242</v>
      </c>
      <c r="I3352" t="s">
        <v>8248</v>
      </c>
      <c r="J3352">
        <v>1448838000</v>
      </c>
      <c r="K3352">
        <v>1445791811</v>
      </c>
      <c r="L3352" t="b">
        <v>0</v>
      </c>
      <c r="M3352">
        <v>51</v>
      </c>
      <c r="N3352" t="b">
        <v>1</v>
      </c>
      <c r="O3352" t="s">
        <v>8269</v>
      </c>
      <c r="P3352">
        <f t="shared" si="157"/>
        <v>2015</v>
      </c>
      <c r="Q3352" s="11">
        <f t="shared" si="158"/>
        <v>42302.701516203699</v>
      </c>
    </row>
    <row r="3353" spans="1:17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s="8">
        <f t="shared" si="156"/>
        <v>55</v>
      </c>
      <c r="G3353" t="s">
        <v>8218</v>
      </c>
      <c r="H3353" t="s">
        <v>8224</v>
      </c>
      <c r="I3353" t="s">
        <v>8246</v>
      </c>
      <c r="J3353">
        <v>1406113200</v>
      </c>
      <c r="K3353">
        <v>1402910965</v>
      </c>
      <c r="L3353" t="b">
        <v>0</v>
      </c>
      <c r="M3353">
        <v>54</v>
      </c>
      <c r="N3353" t="b">
        <v>1</v>
      </c>
      <c r="O3353" t="s">
        <v>8269</v>
      </c>
      <c r="P3353">
        <f t="shared" si="157"/>
        <v>2014</v>
      </c>
      <c r="Q3353" s="11">
        <f t="shared" si="158"/>
        <v>41806.395428240743</v>
      </c>
    </row>
    <row r="3354" spans="1:17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s="8">
        <f t="shared" si="156"/>
        <v>376</v>
      </c>
      <c r="G3354" t="s">
        <v>8218</v>
      </c>
      <c r="H3354" t="s">
        <v>8224</v>
      </c>
      <c r="I3354" t="s">
        <v>8246</v>
      </c>
      <c r="J3354">
        <v>1467414000</v>
      </c>
      <c r="K3354">
        <v>1462492178</v>
      </c>
      <c r="L3354" t="b">
        <v>0</v>
      </c>
      <c r="M3354">
        <v>70</v>
      </c>
      <c r="N3354" t="b">
        <v>1</v>
      </c>
      <c r="O3354" t="s">
        <v>8269</v>
      </c>
      <c r="P3354">
        <f t="shared" si="157"/>
        <v>2016</v>
      </c>
      <c r="Q3354" s="11">
        <f t="shared" si="158"/>
        <v>42495.992800925931</v>
      </c>
    </row>
    <row r="3355" spans="1:17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s="8">
        <f t="shared" si="156"/>
        <v>1075</v>
      </c>
      <c r="G3355" t="s">
        <v>8218</v>
      </c>
      <c r="H3355" t="s">
        <v>8224</v>
      </c>
      <c r="I3355" t="s">
        <v>8246</v>
      </c>
      <c r="J3355">
        <v>1462230000</v>
      </c>
      <c r="K3355">
        <v>1461061350</v>
      </c>
      <c r="L3355" t="b">
        <v>0</v>
      </c>
      <c r="M3355">
        <v>44</v>
      </c>
      <c r="N3355" t="b">
        <v>1</v>
      </c>
      <c r="O3355" t="s">
        <v>8269</v>
      </c>
      <c r="P3355">
        <f t="shared" si="157"/>
        <v>2016</v>
      </c>
      <c r="Q3355" s="11">
        <f t="shared" si="158"/>
        <v>42479.432291666672</v>
      </c>
    </row>
    <row r="3356" spans="1:17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s="8">
        <f t="shared" si="156"/>
        <v>58</v>
      </c>
      <c r="G3356" t="s">
        <v>8218</v>
      </c>
      <c r="H3356" t="s">
        <v>8223</v>
      </c>
      <c r="I3356" t="s">
        <v>8245</v>
      </c>
      <c r="J3356">
        <v>1446091260</v>
      </c>
      <c r="K3356">
        <v>1443029206</v>
      </c>
      <c r="L3356" t="b">
        <v>0</v>
      </c>
      <c r="M3356">
        <v>55</v>
      </c>
      <c r="N3356" t="b">
        <v>1</v>
      </c>
      <c r="O3356" t="s">
        <v>8269</v>
      </c>
      <c r="P3356">
        <f t="shared" si="157"/>
        <v>2015</v>
      </c>
      <c r="Q3356" s="11">
        <f t="shared" si="158"/>
        <v>42270.7269212963</v>
      </c>
    </row>
    <row r="3357" spans="1:17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s="8">
        <f t="shared" si="156"/>
        <v>460</v>
      </c>
      <c r="G3357" t="s">
        <v>8218</v>
      </c>
      <c r="H3357" t="s">
        <v>8224</v>
      </c>
      <c r="I3357" t="s">
        <v>8246</v>
      </c>
      <c r="J3357">
        <v>1462879020</v>
      </c>
      <c r="K3357">
        <v>1461941527</v>
      </c>
      <c r="L3357" t="b">
        <v>0</v>
      </c>
      <c r="M3357">
        <v>15</v>
      </c>
      <c r="N3357" t="b">
        <v>1</v>
      </c>
      <c r="O3357" t="s">
        <v>8269</v>
      </c>
      <c r="P3357">
        <f t="shared" si="157"/>
        <v>2016</v>
      </c>
      <c r="Q3357" s="11">
        <f t="shared" si="158"/>
        <v>42489.619525462964</v>
      </c>
    </row>
    <row r="3358" spans="1:17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s="8">
        <f t="shared" si="156"/>
        <v>21</v>
      </c>
      <c r="G3358" t="s">
        <v>8218</v>
      </c>
      <c r="H3358" t="s">
        <v>8224</v>
      </c>
      <c r="I3358" t="s">
        <v>8246</v>
      </c>
      <c r="J3358">
        <v>1468611272</v>
      </c>
      <c r="K3358">
        <v>1466019272</v>
      </c>
      <c r="L3358" t="b">
        <v>0</v>
      </c>
      <c r="M3358">
        <v>27</v>
      </c>
      <c r="N3358" t="b">
        <v>1</v>
      </c>
      <c r="O3358" t="s">
        <v>8269</v>
      </c>
      <c r="P3358">
        <f t="shared" si="157"/>
        <v>2016</v>
      </c>
      <c r="Q3358" s="11">
        <f t="shared" si="158"/>
        <v>42536.815648148149</v>
      </c>
    </row>
    <row r="3359" spans="1:17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s="8">
        <f t="shared" si="156"/>
        <v>20</v>
      </c>
      <c r="G3359" t="s">
        <v>8218</v>
      </c>
      <c r="H3359" t="s">
        <v>8224</v>
      </c>
      <c r="I3359" t="s">
        <v>8246</v>
      </c>
      <c r="J3359">
        <v>1406887310</v>
      </c>
      <c r="K3359">
        <v>1404295310</v>
      </c>
      <c r="L3359" t="b">
        <v>0</v>
      </c>
      <c r="M3359">
        <v>21</v>
      </c>
      <c r="N3359" t="b">
        <v>1</v>
      </c>
      <c r="O3359" t="s">
        <v>8269</v>
      </c>
      <c r="P3359">
        <f t="shared" si="157"/>
        <v>2014</v>
      </c>
      <c r="Q3359" s="11">
        <f t="shared" si="158"/>
        <v>41822.417939814812</v>
      </c>
    </row>
    <row r="3360" spans="1:17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s="8">
        <f t="shared" si="156"/>
        <v>299</v>
      </c>
      <c r="G3360" t="s">
        <v>8218</v>
      </c>
      <c r="H3360" t="s">
        <v>8223</v>
      </c>
      <c r="I3360" t="s">
        <v>8245</v>
      </c>
      <c r="J3360">
        <v>1416385679</v>
      </c>
      <c r="K3360">
        <v>1413790079</v>
      </c>
      <c r="L3360" t="b">
        <v>0</v>
      </c>
      <c r="M3360">
        <v>162</v>
      </c>
      <c r="N3360" t="b">
        <v>1</v>
      </c>
      <c r="O3360" t="s">
        <v>8269</v>
      </c>
      <c r="P3360">
        <f t="shared" si="157"/>
        <v>2014</v>
      </c>
      <c r="Q3360" s="11">
        <f t="shared" si="158"/>
        <v>41932.311099537037</v>
      </c>
    </row>
    <row r="3361" spans="1:17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s="8">
        <f t="shared" si="156"/>
        <v>250</v>
      </c>
      <c r="G3361" t="s">
        <v>8218</v>
      </c>
      <c r="H3361" t="s">
        <v>8223</v>
      </c>
      <c r="I3361" t="s">
        <v>8245</v>
      </c>
      <c r="J3361">
        <v>1487985734</v>
      </c>
      <c r="K3361">
        <v>1484097734</v>
      </c>
      <c r="L3361" t="b">
        <v>0</v>
      </c>
      <c r="M3361">
        <v>23</v>
      </c>
      <c r="N3361" t="b">
        <v>1</v>
      </c>
      <c r="O3361" t="s">
        <v>8269</v>
      </c>
      <c r="P3361">
        <f t="shared" si="157"/>
        <v>2017</v>
      </c>
      <c r="Q3361" s="11">
        <f t="shared" si="158"/>
        <v>42746.057106481487</v>
      </c>
    </row>
    <row r="3362" spans="1:17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s="8">
        <f t="shared" si="156"/>
        <v>124</v>
      </c>
      <c r="G3362" t="s">
        <v>8218</v>
      </c>
      <c r="H3362" t="s">
        <v>8243</v>
      </c>
      <c r="I3362" t="s">
        <v>8257</v>
      </c>
      <c r="J3362">
        <v>1481731140</v>
      </c>
      <c r="K3362">
        <v>1479866343</v>
      </c>
      <c r="L3362" t="b">
        <v>0</v>
      </c>
      <c r="M3362">
        <v>72</v>
      </c>
      <c r="N3362" t="b">
        <v>1</v>
      </c>
      <c r="O3362" t="s">
        <v>8269</v>
      </c>
      <c r="P3362">
        <f t="shared" si="157"/>
        <v>2016</v>
      </c>
      <c r="Q3362" s="11">
        <f t="shared" si="158"/>
        <v>42697.082673611112</v>
      </c>
    </row>
    <row r="3363" spans="1:17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s="8">
        <f t="shared" si="156"/>
        <v>673</v>
      </c>
      <c r="G3363" t="s">
        <v>8218</v>
      </c>
      <c r="H3363" t="s">
        <v>8223</v>
      </c>
      <c r="I3363" t="s">
        <v>8245</v>
      </c>
      <c r="J3363">
        <v>1409587140</v>
      </c>
      <c r="K3363">
        <v>1408062990</v>
      </c>
      <c r="L3363" t="b">
        <v>0</v>
      </c>
      <c r="M3363">
        <v>68</v>
      </c>
      <c r="N3363" t="b">
        <v>1</v>
      </c>
      <c r="O3363" t="s">
        <v>8269</v>
      </c>
      <c r="P3363">
        <f t="shared" si="157"/>
        <v>2014</v>
      </c>
      <c r="Q3363" s="11">
        <f t="shared" si="158"/>
        <v>41866.025347222225</v>
      </c>
    </row>
    <row r="3364" spans="1:17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s="8">
        <f t="shared" si="156"/>
        <v>590</v>
      </c>
      <c r="G3364" t="s">
        <v>8218</v>
      </c>
      <c r="H3364" t="s">
        <v>8223</v>
      </c>
      <c r="I3364" t="s">
        <v>8245</v>
      </c>
      <c r="J3364">
        <v>1425704100</v>
      </c>
      <c r="K3364">
        <v>1424484717</v>
      </c>
      <c r="L3364" t="b">
        <v>0</v>
      </c>
      <c r="M3364">
        <v>20</v>
      </c>
      <c r="N3364" t="b">
        <v>1</v>
      </c>
      <c r="O3364" t="s">
        <v>8269</v>
      </c>
      <c r="P3364">
        <f t="shared" si="157"/>
        <v>2015</v>
      </c>
      <c r="Q3364" s="11">
        <f t="shared" si="158"/>
        <v>42056.091631944444</v>
      </c>
    </row>
    <row r="3365" spans="1:17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s="8">
        <f t="shared" si="156"/>
        <v>110</v>
      </c>
      <c r="G3365" t="s">
        <v>8218</v>
      </c>
      <c r="H3365" t="s">
        <v>8223</v>
      </c>
      <c r="I3365" t="s">
        <v>8245</v>
      </c>
      <c r="J3365">
        <v>1408464000</v>
      </c>
      <c r="K3365">
        <v>1406831445</v>
      </c>
      <c r="L3365" t="b">
        <v>0</v>
      </c>
      <c r="M3365">
        <v>26</v>
      </c>
      <c r="N3365" t="b">
        <v>1</v>
      </c>
      <c r="O3365" t="s">
        <v>8269</v>
      </c>
      <c r="P3365">
        <f t="shared" si="157"/>
        <v>2014</v>
      </c>
      <c r="Q3365" s="11">
        <f t="shared" si="158"/>
        <v>41851.771354166667</v>
      </c>
    </row>
    <row r="3366" spans="1:17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s="8">
        <f t="shared" si="156"/>
        <v>178</v>
      </c>
      <c r="G3366" t="s">
        <v>8218</v>
      </c>
      <c r="H3366" t="s">
        <v>8224</v>
      </c>
      <c r="I3366" t="s">
        <v>8246</v>
      </c>
      <c r="J3366">
        <v>1458075600</v>
      </c>
      <c r="K3366">
        <v>1456183649</v>
      </c>
      <c r="L3366" t="b">
        <v>0</v>
      </c>
      <c r="M3366">
        <v>72</v>
      </c>
      <c r="N3366" t="b">
        <v>1</v>
      </c>
      <c r="O3366" t="s">
        <v>8269</v>
      </c>
      <c r="P3366">
        <f t="shared" si="157"/>
        <v>2016</v>
      </c>
      <c r="Q3366" s="11">
        <f t="shared" si="158"/>
        <v>42422.977418981478</v>
      </c>
    </row>
    <row r="3367" spans="1:17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s="8">
        <f t="shared" si="156"/>
        <v>100</v>
      </c>
      <c r="G3367" t="s">
        <v>8218</v>
      </c>
      <c r="H3367" t="s">
        <v>8223</v>
      </c>
      <c r="I3367" t="s">
        <v>8245</v>
      </c>
      <c r="J3367">
        <v>1449973592</v>
      </c>
      <c r="K3367">
        <v>1447381592</v>
      </c>
      <c r="L3367" t="b">
        <v>0</v>
      </c>
      <c r="M3367">
        <v>3</v>
      </c>
      <c r="N3367" t="b">
        <v>1</v>
      </c>
      <c r="O3367" t="s">
        <v>8269</v>
      </c>
      <c r="P3367">
        <f t="shared" si="157"/>
        <v>2015</v>
      </c>
      <c r="Q3367" s="11">
        <f t="shared" si="158"/>
        <v>42321.101759259262</v>
      </c>
    </row>
    <row r="3368" spans="1:17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s="8">
        <f t="shared" si="156"/>
        <v>605</v>
      </c>
      <c r="G3368" t="s">
        <v>8218</v>
      </c>
      <c r="H3368" t="s">
        <v>8223</v>
      </c>
      <c r="I3368" t="s">
        <v>8245</v>
      </c>
      <c r="J3368">
        <v>1431481037</v>
      </c>
      <c r="K3368">
        <v>1428889037</v>
      </c>
      <c r="L3368" t="b">
        <v>0</v>
      </c>
      <c r="M3368">
        <v>18</v>
      </c>
      <c r="N3368" t="b">
        <v>1</v>
      </c>
      <c r="O3368" t="s">
        <v>8269</v>
      </c>
      <c r="P3368">
        <f t="shared" si="157"/>
        <v>2015</v>
      </c>
      <c r="Q3368" s="11">
        <f t="shared" si="158"/>
        <v>42107.067557870367</v>
      </c>
    </row>
    <row r="3369" spans="1:17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s="8">
        <f t="shared" si="156"/>
        <v>140</v>
      </c>
      <c r="G3369" t="s">
        <v>8218</v>
      </c>
      <c r="H3369" t="s">
        <v>8224</v>
      </c>
      <c r="I3369" t="s">
        <v>8246</v>
      </c>
      <c r="J3369">
        <v>1438467894</v>
      </c>
      <c r="K3369">
        <v>1436307894</v>
      </c>
      <c r="L3369" t="b">
        <v>0</v>
      </c>
      <c r="M3369">
        <v>30</v>
      </c>
      <c r="N3369" t="b">
        <v>1</v>
      </c>
      <c r="O3369" t="s">
        <v>8269</v>
      </c>
      <c r="P3369">
        <f t="shared" si="157"/>
        <v>2015</v>
      </c>
      <c r="Q3369" s="11">
        <f t="shared" si="158"/>
        <v>42192.933958333335</v>
      </c>
    </row>
    <row r="3370" spans="1:17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s="8">
        <f t="shared" si="156"/>
        <v>46</v>
      </c>
      <c r="G3370" t="s">
        <v>8218</v>
      </c>
      <c r="H3370" t="s">
        <v>8223</v>
      </c>
      <c r="I3370" t="s">
        <v>8245</v>
      </c>
      <c r="J3370">
        <v>1420088400</v>
      </c>
      <c r="K3370">
        <v>1416977259</v>
      </c>
      <c r="L3370" t="b">
        <v>0</v>
      </c>
      <c r="M3370">
        <v>23</v>
      </c>
      <c r="N3370" t="b">
        <v>1</v>
      </c>
      <c r="O3370" t="s">
        <v>8269</v>
      </c>
      <c r="P3370">
        <f t="shared" si="157"/>
        <v>2014</v>
      </c>
      <c r="Q3370" s="11">
        <f t="shared" si="158"/>
        <v>41969.199756944443</v>
      </c>
    </row>
    <row r="3371" spans="1:17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s="8">
        <f t="shared" si="156"/>
        <v>195</v>
      </c>
      <c r="G3371" t="s">
        <v>8218</v>
      </c>
      <c r="H3371" t="s">
        <v>8240</v>
      </c>
      <c r="I3371" t="s">
        <v>8248</v>
      </c>
      <c r="J3371">
        <v>1484441980</v>
      </c>
      <c r="K3371">
        <v>1479257980</v>
      </c>
      <c r="L3371" t="b">
        <v>0</v>
      </c>
      <c r="M3371">
        <v>54</v>
      </c>
      <c r="N3371" t="b">
        <v>1</v>
      </c>
      <c r="O3371" t="s">
        <v>8269</v>
      </c>
      <c r="P3371">
        <f t="shared" si="157"/>
        <v>2016</v>
      </c>
      <c r="Q3371" s="11">
        <f t="shared" si="158"/>
        <v>42690.041435185187</v>
      </c>
    </row>
    <row r="3372" spans="1:17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s="8">
        <f t="shared" si="156"/>
        <v>266</v>
      </c>
      <c r="G3372" t="s">
        <v>8218</v>
      </c>
      <c r="H3372" t="s">
        <v>8223</v>
      </c>
      <c r="I3372" t="s">
        <v>8245</v>
      </c>
      <c r="J3372">
        <v>1481961600</v>
      </c>
      <c r="K3372">
        <v>1479283285</v>
      </c>
      <c r="L3372" t="b">
        <v>0</v>
      </c>
      <c r="M3372">
        <v>26</v>
      </c>
      <c r="N3372" t="b">
        <v>1</v>
      </c>
      <c r="O3372" t="s">
        <v>8269</v>
      </c>
      <c r="P3372">
        <f t="shared" si="157"/>
        <v>2016</v>
      </c>
      <c r="Q3372" s="11">
        <f t="shared" si="158"/>
        <v>42690.334317129629</v>
      </c>
    </row>
    <row r="3373" spans="1:17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s="8">
        <f t="shared" si="156"/>
        <v>77</v>
      </c>
      <c r="G3373" t="s">
        <v>8218</v>
      </c>
      <c r="H3373" t="s">
        <v>8223</v>
      </c>
      <c r="I3373" t="s">
        <v>8245</v>
      </c>
      <c r="J3373">
        <v>1449089965</v>
      </c>
      <c r="K3373">
        <v>1446670765</v>
      </c>
      <c r="L3373" t="b">
        <v>0</v>
      </c>
      <c r="M3373">
        <v>9</v>
      </c>
      <c r="N3373" t="b">
        <v>1</v>
      </c>
      <c r="O3373" t="s">
        <v>8269</v>
      </c>
      <c r="P3373">
        <f t="shared" si="157"/>
        <v>2015</v>
      </c>
      <c r="Q3373" s="11">
        <f t="shared" si="158"/>
        <v>42312.874594907407</v>
      </c>
    </row>
    <row r="3374" spans="1:17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s="8">
        <f t="shared" si="156"/>
        <v>35</v>
      </c>
      <c r="G3374" t="s">
        <v>8218</v>
      </c>
      <c r="H3374" t="s">
        <v>8223</v>
      </c>
      <c r="I3374" t="s">
        <v>8245</v>
      </c>
      <c r="J3374">
        <v>1408942740</v>
      </c>
      <c r="K3374">
        <v>1407157756</v>
      </c>
      <c r="L3374" t="b">
        <v>0</v>
      </c>
      <c r="M3374">
        <v>27</v>
      </c>
      <c r="N3374" t="b">
        <v>1</v>
      </c>
      <c r="O3374" t="s">
        <v>8269</v>
      </c>
      <c r="P3374">
        <f t="shared" si="157"/>
        <v>2014</v>
      </c>
      <c r="Q3374" s="11">
        <f t="shared" si="158"/>
        <v>41855.548101851848</v>
      </c>
    </row>
    <row r="3375" spans="1:17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s="8">
        <f t="shared" si="156"/>
        <v>5</v>
      </c>
      <c r="G3375" t="s">
        <v>8218</v>
      </c>
      <c r="H3375" t="s">
        <v>8224</v>
      </c>
      <c r="I3375" t="s">
        <v>8246</v>
      </c>
      <c r="J3375">
        <v>1437235200</v>
      </c>
      <c r="K3375">
        <v>1435177840</v>
      </c>
      <c r="L3375" t="b">
        <v>0</v>
      </c>
      <c r="M3375">
        <v>30</v>
      </c>
      <c r="N3375" t="b">
        <v>1</v>
      </c>
      <c r="O3375" t="s">
        <v>8269</v>
      </c>
      <c r="P3375">
        <f t="shared" si="157"/>
        <v>2015</v>
      </c>
      <c r="Q3375" s="11">
        <f t="shared" si="158"/>
        <v>42179.854629629626</v>
      </c>
    </row>
    <row r="3376" spans="1:17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s="8">
        <f t="shared" si="156"/>
        <v>230</v>
      </c>
      <c r="G3376" t="s">
        <v>8218</v>
      </c>
      <c r="H3376" t="s">
        <v>8228</v>
      </c>
      <c r="I3376" t="s">
        <v>8250</v>
      </c>
      <c r="J3376">
        <v>1446053616</v>
      </c>
      <c r="K3376">
        <v>1443461616</v>
      </c>
      <c r="L3376" t="b">
        <v>0</v>
      </c>
      <c r="M3376">
        <v>52</v>
      </c>
      <c r="N3376" t="b">
        <v>1</v>
      </c>
      <c r="O3376" t="s">
        <v>8269</v>
      </c>
      <c r="P3376">
        <f t="shared" si="157"/>
        <v>2015</v>
      </c>
      <c r="Q3376" s="11">
        <f t="shared" si="158"/>
        <v>42275.731666666667</v>
      </c>
    </row>
    <row r="3377" spans="1:17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s="8">
        <f t="shared" si="156"/>
        <v>0</v>
      </c>
      <c r="G3377" t="s">
        <v>8218</v>
      </c>
      <c r="H3377" t="s">
        <v>8224</v>
      </c>
      <c r="I3377" t="s">
        <v>8246</v>
      </c>
      <c r="J3377">
        <v>1400423973</v>
      </c>
      <c r="K3377">
        <v>1399387173</v>
      </c>
      <c r="L3377" t="b">
        <v>0</v>
      </c>
      <c r="M3377">
        <v>17</v>
      </c>
      <c r="N3377" t="b">
        <v>1</v>
      </c>
      <c r="O3377" t="s">
        <v>8269</v>
      </c>
      <c r="P3377">
        <f t="shared" si="157"/>
        <v>2014</v>
      </c>
      <c r="Q3377" s="11">
        <f t="shared" si="158"/>
        <v>41765.610798611109</v>
      </c>
    </row>
    <row r="3378" spans="1:17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s="8">
        <f t="shared" si="156"/>
        <v>1</v>
      </c>
      <c r="G3378" t="s">
        <v>8218</v>
      </c>
      <c r="H3378" t="s">
        <v>8223</v>
      </c>
      <c r="I3378" t="s">
        <v>8245</v>
      </c>
      <c r="J3378">
        <v>1429976994</v>
      </c>
      <c r="K3378">
        <v>1424796594</v>
      </c>
      <c r="L3378" t="b">
        <v>0</v>
      </c>
      <c r="M3378">
        <v>19</v>
      </c>
      <c r="N3378" t="b">
        <v>1</v>
      </c>
      <c r="O3378" t="s">
        <v>8269</v>
      </c>
      <c r="P3378">
        <f t="shared" si="157"/>
        <v>2015</v>
      </c>
      <c r="Q3378" s="11">
        <f t="shared" si="158"/>
        <v>42059.701319444444</v>
      </c>
    </row>
    <row r="3379" spans="1:17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s="8">
        <f t="shared" si="156"/>
        <v>84</v>
      </c>
      <c r="G3379" t="s">
        <v>8218</v>
      </c>
      <c r="H3379" t="s">
        <v>8224</v>
      </c>
      <c r="I3379" t="s">
        <v>8246</v>
      </c>
      <c r="J3379">
        <v>1426870560</v>
      </c>
      <c r="K3379">
        <v>1424280899</v>
      </c>
      <c r="L3379" t="b">
        <v>0</v>
      </c>
      <c r="M3379">
        <v>77</v>
      </c>
      <c r="N3379" t="b">
        <v>1</v>
      </c>
      <c r="O3379" t="s">
        <v>8269</v>
      </c>
      <c r="P3379">
        <f t="shared" si="157"/>
        <v>2015</v>
      </c>
      <c r="Q3379" s="11">
        <f t="shared" si="158"/>
        <v>42053.732627314821</v>
      </c>
    </row>
    <row r="3380" spans="1:17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s="8">
        <f t="shared" si="156"/>
        <v>42</v>
      </c>
      <c r="G3380" t="s">
        <v>8218</v>
      </c>
      <c r="H3380" t="s">
        <v>8224</v>
      </c>
      <c r="I3380" t="s">
        <v>8246</v>
      </c>
      <c r="J3380">
        <v>1409490480</v>
      </c>
      <c r="K3380">
        <v>1407400306</v>
      </c>
      <c r="L3380" t="b">
        <v>0</v>
      </c>
      <c r="M3380">
        <v>21</v>
      </c>
      <c r="N3380" t="b">
        <v>1</v>
      </c>
      <c r="O3380" t="s">
        <v>8269</v>
      </c>
      <c r="P3380">
        <f t="shared" si="157"/>
        <v>2014</v>
      </c>
      <c r="Q3380" s="11">
        <f t="shared" si="158"/>
        <v>41858.355393518519</v>
      </c>
    </row>
    <row r="3381" spans="1:17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s="8">
        <f t="shared" si="156"/>
        <v>73</v>
      </c>
      <c r="G3381" t="s">
        <v>8218</v>
      </c>
      <c r="H3381" t="s">
        <v>8224</v>
      </c>
      <c r="I3381" t="s">
        <v>8246</v>
      </c>
      <c r="J3381">
        <v>1440630000</v>
      </c>
      <c r="K3381">
        <v>1439122800</v>
      </c>
      <c r="L3381" t="b">
        <v>0</v>
      </c>
      <c r="M3381">
        <v>38</v>
      </c>
      <c r="N3381" t="b">
        <v>1</v>
      </c>
      <c r="O3381" t="s">
        <v>8269</v>
      </c>
      <c r="P3381">
        <f t="shared" si="157"/>
        <v>2015</v>
      </c>
      <c r="Q3381" s="11">
        <f t="shared" si="158"/>
        <v>42225.513888888891</v>
      </c>
    </row>
    <row r="3382" spans="1:17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s="8">
        <f t="shared" si="156"/>
        <v>133</v>
      </c>
      <c r="G3382" t="s">
        <v>8218</v>
      </c>
      <c r="H3382" t="s">
        <v>8223</v>
      </c>
      <c r="I3382" t="s">
        <v>8245</v>
      </c>
      <c r="J3382">
        <v>1417305178</v>
      </c>
      <c r="K3382">
        <v>1414277578</v>
      </c>
      <c r="L3382" t="b">
        <v>0</v>
      </c>
      <c r="M3382">
        <v>28</v>
      </c>
      <c r="N3382" t="b">
        <v>1</v>
      </c>
      <c r="O3382" t="s">
        <v>8269</v>
      </c>
      <c r="P3382">
        <f t="shared" si="157"/>
        <v>2014</v>
      </c>
      <c r="Q3382" s="11">
        <f t="shared" si="158"/>
        <v>41937.95344907407</v>
      </c>
    </row>
    <row r="3383" spans="1:17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s="8">
        <f t="shared" si="156"/>
        <v>90</v>
      </c>
      <c r="G3383" t="s">
        <v>8218</v>
      </c>
      <c r="H3383" t="s">
        <v>8223</v>
      </c>
      <c r="I3383" t="s">
        <v>8245</v>
      </c>
      <c r="J3383">
        <v>1426044383</v>
      </c>
      <c r="K3383">
        <v>1423455983</v>
      </c>
      <c r="L3383" t="b">
        <v>0</v>
      </c>
      <c r="M3383">
        <v>48</v>
      </c>
      <c r="N3383" t="b">
        <v>1</v>
      </c>
      <c r="O3383" t="s">
        <v>8269</v>
      </c>
      <c r="P3383">
        <f t="shared" si="157"/>
        <v>2015</v>
      </c>
      <c r="Q3383" s="11">
        <f t="shared" si="158"/>
        <v>42044.184988425928</v>
      </c>
    </row>
    <row r="3384" spans="1:17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s="8">
        <f t="shared" si="156"/>
        <v>26</v>
      </c>
      <c r="G3384" t="s">
        <v>8218</v>
      </c>
      <c r="H3384" t="s">
        <v>8224</v>
      </c>
      <c r="I3384" t="s">
        <v>8246</v>
      </c>
      <c r="J3384">
        <v>1470092340</v>
      </c>
      <c r="K3384">
        <v>1467973256</v>
      </c>
      <c r="L3384" t="b">
        <v>0</v>
      </c>
      <c r="M3384">
        <v>46</v>
      </c>
      <c r="N3384" t="b">
        <v>1</v>
      </c>
      <c r="O3384" t="s">
        <v>8269</v>
      </c>
      <c r="P3384">
        <f t="shared" si="157"/>
        <v>2016</v>
      </c>
      <c r="Q3384" s="11">
        <f t="shared" si="158"/>
        <v>42559.431203703702</v>
      </c>
    </row>
    <row r="3385" spans="1:17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s="8">
        <f t="shared" si="156"/>
        <v>205</v>
      </c>
      <c r="G3385" t="s">
        <v>8218</v>
      </c>
      <c r="H3385" t="s">
        <v>8223</v>
      </c>
      <c r="I3385" t="s">
        <v>8245</v>
      </c>
      <c r="J3385">
        <v>1466707620</v>
      </c>
      <c r="K3385">
        <v>1464979620</v>
      </c>
      <c r="L3385" t="b">
        <v>0</v>
      </c>
      <c r="M3385">
        <v>30</v>
      </c>
      <c r="N3385" t="b">
        <v>1</v>
      </c>
      <c r="O3385" t="s">
        <v>8269</v>
      </c>
      <c r="P3385">
        <f t="shared" si="157"/>
        <v>2016</v>
      </c>
      <c r="Q3385" s="11">
        <f t="shared" si="158"/>
        <v>42524.782638888893</v>
      </c>
    </row>
    <row r="3386" spans="1:17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s="8">
        <f t="shared" si="156"/>
        <v>0.65999999999985448</v>
      </c>
      <c r="G3386" t="s">
        <v>8218</v>
      </c>
      <c r="H3386" t="s">
        <v>8223</v>
      </c>
      <c r="I3386" t="s">
        <v>8245</v>
      </c>
      <c r="J3386">
        <v>1448074800</v>
      </c>
      <c r="K3386">
        <v>1444874768</v>
      </c>
      <c r="L3386" t="b">
        <v>0</v>
      </c>
      <c r="M3386">
        <v>64</v>
      </c>
      <c r="N3386" t="b">
        <v>1</v>
      </c>
      <c r="O3386" t="s">
        <v>8269</v>
      </c>
      <c r="P3386">
        <f t="shared" si="157"/>
        <v>2015</v>
      </c>
      <c r="Q3386" s="11">
        <f t="shared" si="158"/>
        <v>42292.087592592594</v>
      </c>
    </row>
    <row r="3387" spans="1:17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s="8">
        <f t="shared" si="156"/>
        <v>0</v>
      </c>
      <c r="G3387" t="s">
        <v>8218</v>
      </c>
      <c r="H3387" t="s">
        <v>8223</v>
      </c>
      <c r="I3387" t="s">
        <v>8245</v>
      </c>
      <c r="J3387">
        <v>1418244552</v>
      </c>
      <c r="K3387">
        <v>1415652552</v>
      </c>
      <c r="L3387" t="b">
        <v>0</v>
      </c>
      <c r="M3387">
        <v>15</v>
      </c>
      <c r="N3387" t="b">
        <v>1</v>
      </c>
      <c r="O3387" t="s">
        <v>8269</v>
      </c>
      <c r="P3387">
        <f t="shared" si="157"/>
        <v>2014</v>
      </c>
      <c r="Q3387" s="11">
        <f t="shared" si="158"/>
        <v>41953.8675</v>
      </c>
    </row>
    <row r="3388" spans="1:17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s="8">
        <f t="shared" si="156"/>
        <v>100</v>
      </c>
      <c r="G3388" t="s">
        <v>8218</v>
      </c>
      <c r="H3388" t="s">
        <v>8223</v>
      </c>
      <c r="I3388" t="s">
        <v>8245</v>
      </c>
      <c r="J3388">
        <v>1417620506</v>
      </c>
      <c r="K3388">
        <v>1415028506</v>
      </c>
      <c r="L3388" t="b">
        <v>0</v>
      </c>
      <c r="M3388">
        <v>41</v>
      </c>
      <c r="N3388" t="b">
        <v>1</v>
      </c>
      <c r="O3388" t="s">
        <v>8269</v>
      </c>
      <c r="P3388">
        <f t="shared" si="157"/>
        <v>2014</v>
      </c>
      <c r="Q3388" s="11">
        <f t="shared" si="158"/>
        <v>41946.644745370373</v>
      </c>
    </row>
    <row r="3389" spans="1:17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s="8">
        <f t="shared" si="156"/>
        <v>506</v>
      </c>
      <c r="G3389" t="s">
        <v>8218</v>
      </c>
      <c r="H3389" t="s">
        <v>8223</v>
      </c>
      <c r="I3389" t="s">
        <v>8245</v>
      </c>
      <c r="J3389">
        <v>1418581088</v>
      </c>
      <c r="K3389">
        <v>1415125088</v>
      </c>
      <c r="L3389" t="b">
        <v>0</v>
      </c>
      <c r="M3389">
        <v>35</v>
      </c>
      <c r="N3389" t="b">
        <v>1</v>
      </c>
      <c r="O3389" t="s">
        <v>8269</v>
      </c>
      <c r="P3389">
        <f t="shared" si="157"/>
        <v>2014</v>
      </c>
      <c r="Q3389" s="11">
        <f t="shared" si="158"/>
        <v>41947.762592592589</v>
      </c>
    </row>
    <row r="3390" spans="1:17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s="8">
        <f t="shared" si="156"/>
        <v>57</v>
      </c>
      <c r="G3390" t="s">
        <v>8218</v>
      </c>
      <c r="H3390" t="s">
        <v>8224</v>
      </c>
      <c r="I3390" t="s">
        <v>8246</v>
      </c>
      <c r="J3390">
        <v>1434625441</v>
      </c>
      <c r="K3390">
        <v>1432033441</v>
      </c>
      <c r="L3390" t="b">
        <v>0</v>
      </c>
      <c r="M3390">
        <v>45</v>
      </c>
      <c r="N3390" t="b">
        <v>1</v>
      </c>
      <c r="O3390" t="s">
        <v>8269</v>
      </c>
      <c r="P3390">
        <f t="shared" si="157"/>
        <v>2015</v>
      </c>
      <c r="Q3390" s="11">
        <f t="shared" si="158"/>
        <v>42143.461122685185</v>
      </c>
    </row>
    <row r="3391" spans="1:17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s="8">
        <f t="shared" si="156"/>
        <v>1450</v>
      </c>
      <c r="G3391" t="s">
        <v>8218</v>
      </c>
      <c r="H3391" t="s">
        <v>8223</v>
      </c>
      <c r="I3391" t="s">
        <v>8245</v>
      </c>
      <c r="J3391">
        <v>1464960682</v>
      </c>
      <c r="K3391">
        <v>1462368682</v>
      </c>
      <c r="L3391" t="b">
        <v>0</v>
      </c>
      <c r="M3391">
        <v>62</v>
      </c>
      <c r="N3391" t="b">
        <v>1</v>
      </c>
      <c r="O3391" t="s">
        <v>8269</v>
      </c>
      <c r="P3391">
        <f t="shared" si="157"/>
        <v>2016</v>
      </c>
      <c r="Q3391" s="11">
        <f t="shared" si="158"/>
        <v>42494.563449074078</v>
      </c>
    </row>
    <row r="3392" spans="1:17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s="8">
        <f t="shared" si="156"/>
        <v>36</v>
      </c>
      <c r="G3392" t="s">
        <v>8218</v>
      </c>
      <c r="H3392" t="s">
        <v>8223</v>
      </c>
      <c r="I3392" t="s">
        <v>8245</v>
      </c>
      <c r="J3392">
        <v>1405017345</v>
      </c>
      <c r="K3392">
        <v>1403721345</v>
      </c>
      <c r="L3392" t="b">
        <v>0</v>
      </c>
      <c r="M3392">
        <v>22</v>
      </c>
      <c r="N3392" t="b">
        <v>1</v>
      </c>
      <c r="O3392" t="s">
        <v>8269</v>
      </c>
      <c r="P3392">
        <f t="shared" si="157"/>
        <v>2014</v>
      </c>
      <c r="Q3392" s="11">
        <f t="shared" si="158"/>
        <v>41815.774826388886</v>
      </c>
    </row>
    <row r="3393" spans="1:17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s="8">
        <f t="shared" si="156"/>
        <v>615</v>
      </c>
      <c r="G3393" t="s">
        <v>8218</v>
      </c>
      <c r="H3393" t="s">
        <v>8223</v>
      </c>
      <c r="I3393" t="s">
        <v>8245</v>
      </c>
      <c r="J3393">
        <v>1407536880</v>
      </c>
      <c r="K3393">
        <v>1404997548</v>
      </c>
      <c r="L3393" t="b">
        <v>0</v>
      </c>
      <c r="M3393">
        <v>18</v>
      </c>
      <c r="N3393" t="b">
        <v>1</v>
      </c>
      <c r="O3393" t="s">
        <v>8269</v>
      </c>
      <c r="P3393">
        <f t="shared" si="157"/>
        <v>2014</v>
      </c>
      <c r="Q3393" s="11">
        <f t="shared" si="158"/>
        <v>41830.545694444445</v>
      </c>
    </row>
    <row r="3394" spans="1:17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s="8">
        <f t="shared" si="156"/>
        <v>0</v>
      </c>
      <c r="G3394" t="s">
        <v>8218</v>
      </c>
      <c r="H3394" t="s">
        <v>8224</v>
      </c>
      <c r="I3394" t="s">
        <v>8246</v>
      </c>
      <c r="J3394">
        <v>1462565855</v>
      </c>
      <c r="K3394">
        <v>1458245855</v>
      </c>
      <c r="L3394" t="b">
        <v>0</v>
      </c>
      <c r="M3394">
        <v>12</v>
      </c>
      <c r="N3394" t="b">
        <v>1</v>
      </c>
      <c r="O3394" t="s">
        <v>8269</v>
      </c>
      <c r="P3394">
        <f t="shared" si="157"/>
        <v>2016</v>
      </c>
      <c r="Q3394" s="11">
        <f t="shared" si="158"/>
        <v>42446.845543981486</v>
      </c>
    </row>
    <row r="3395" spans="1:17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s="8">
        <f t="shared" ref="F3395:F3458" si="159">E3395-D3395</f>
        <v>87</v>
      </c>
      <c r="G3395" t="s">
        <v>8218</v>
      </c>
      <c r="H3395" t="s">
        <v>8223</v>
      </c>
      <c r="I3395" t="s">
        <v>8245</v>
      </c>
      <c r="J3395">
        <v>1415234760</v>
      </c>
      <c r="K3395">
        <v>1413065230</v>
      </c>
      <c r="L3395" t="b">
        <v>0</v>
      </c>
      <c r="M3395">
        <v>44</v>
      </c>
      <c r="N3395" t="b">
        <v>1</v>
      </c>
      <c r="O3395" t="s">
        <v>8269</v>
      </c>
      <c r="P3395">
        <f t="shared" ref="P3395:P3458" si="160">YEAR(Q3395)</f>
        <v>2014</v>
      </c>
      <c r="Q3395" s="11">
        <f t="shared" ref="Q3395:Q3458" si="161">(((K3395/60)/60)/24)+DATE(1970,1,1)</f>
        <v>41923.921643518523</v>
      </c>
    </row>
    <row r="3396" spans="1:17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s="8">
        <f t="shared" si="159"/>
        <v>233</v>
      </c>
      <c r="G3396" t="s">
        <v>8218</v>
      </c>
      <c r="H3396" t="s">
        <v>8224</v>
      </c>
      <c r="I3396" t="s">
        <v>8246</v>
      </c>
      <c r="J3396">
        <v>1406470645</v>
      </c>
      <c r="K3396">
        <v>1403878645</v>
      </c>
      <c r="L3396" t="b">
        <v>0</v>
      </c>
      <c r="M3396">
        <v>27</v>
      </c>
      <c r="N3396" t="b">
        <v>1</v>
      </c>
      <c r="O3396" t="s">
        <v>8269</v>
      </c>
      <c r="P3396">
        <f t="shared" si="160"/>
        <v>2014</v>
      </c>
      <c r="Q3396" s="11">
        <f t="shared" si="161"/>
        <v>41817.59542824074</v>
      </c>
    </row>
    <row r="3397" spans="1:17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s="8">
        <f t="shared" si="159"/>
        <v>420</v>
      </c>
      <c r="G3397" t="s">
        <v>8218</v>
      </c>
      <c r="H3397" t="s">
        <v>8224</v>
      </c>
      <c r="I3397" t="s">
        <v>8246</v>
      </c>
      <c r="J3397">
        <v>1433009400</v>
      </c>
      <c r="K3397">
        <v>1431795944</v>
      </c>
      <c r="L3397" t="b">
        <v>0</v>
      </c>
      <c r="M3397">
        <v>38</v>
      </c>
      <c r="N3397" t="b">
        <v>1</v>
      </c>
      <c r="O3397" t="s">
        <v>8269</v>
      </c>
      <c r="P3397">
        <f t="shared" si="160"/>
        <v>2015</v>
      </c>
      <c r="Q3397" s="11">
        <f t="shared" si="161"/>
        <v>42140.712314814817</v>
      </c>
    </row>
    <row r="3398" spans="1:17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s="8">
        <f t="shared" si="159"/>
        <v>65</v>
      </c>
      <c r="G3398" t="s">
        <v>8218</v>
      </c>
      <c r="H3398" t="s">
        <v>8223</v>
      </c>
      <c r="I3398" t="s">
        <v>8245</v>
      </c>
      <c r="J3398">
        <v>1401595140</v>
      </c>
      <c r="K3398">
        <v>1399286589</v>
      </c>
      <c r="L3398" t="b">
        <v>0</v>
      </c>
      <c r="M3398">
        <v>28</v>
      </c>
      <c r="N3398" t="b">
        <v>1</v>
      </c>
      <c r="O3398" t="s">
        <v>8269</v>
      </c>
      <c r="P3398">
        <f t="shared" si="160"/>
        <v>2014</v>
      </c>
      <c r="Q3398" s="11">
        <f t="shared" si="161"/>
        <v>41764.44663194444</v>
      </c>
    </row>
    <row r="3399" spans="1:17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s="8">
        <f t="shared" si="159"/>
        <v>30</v>
      </c>
      <c r="G3399" t="s">
        <v>8218</v>
      </c>
      <c r="H3399" t="s">
        <v>8224</v>
      </c>
      <c r="I3399" t="s">
        <v>8246</v>
      </c>
      <c r="J3399">
        <v>1455832800</v>
      </c>
      <c r="K3399">
        <v>1452338929</v>
      </c>
      <c r="L3399" t="b">
        <v>0</v>
      </c>
      <c r="M3399">
        <v>24</v>
      </c>
      <c r="N3399" t="b">
        <v>1</v>
      </c>
      <c r="O3399" t="s">
        <v>8269</v>
      </c>
      <c r="P3399">
        <f t="shared" si="160"/>
        <v>2016</v>
      </c>
      <c r="Q3399" s="11">
        <f t="shared" si="161"/>
        <v>42378.478344907402</v>
      </c>
    </row>
    <row r="3400" spans="1:17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s="8">
        <f t="shared" si="159"/>
        <v>443</v>
      </c>
      <c r="G3400" t="s">
        <v>8218</v>
      </c>
      <c r="H3400" t="s">
        <v>8223</v>
      </c>
      <c r="I3400" t="s">
        <v>8245</v>
      </c>
      <c r="J3400">
        <v>1416589200</v>
      </c>
      <c r="K3400">
        <v>1414605776</v>
      </c>
      <c r="L3400" t="b">
        <v>0</v>
      </c>
      <c r="M3400">
        <v>65</v>
      </c>
      <c r="N3400" t="b">
        <v>1</v>
      </c>
      <c r="O3400" t="s">
        <v>8269</v>
      </c>
      <c r="P3400">
        <f t="shared" si="160"/>
        <v>2014</v>
      </c>
      <c r="Q3400" s="11">
        <f t="shared" si="161"/>
        <v>41941.75203703704</v>
      </c>
    </row>
    <row r="3401" spans="1:17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s="8">
        <f t="shared" si="159"/>
        <v>45</v>
      </c>
      <c r="G3401" t="s">
        <v>8218</v>
      </c>
      <c r="H3401" t="s">
        <v>8224</v>
      </c>
      <c r="I3401" t="s">
        <v>8246</v>
      </c>
      <c r="J3401">
        <v>1424556325</v>
      </c>
      <c r="K3401">
        <v>1421964325</v>
      </c>
      <c r="L3401" t="b">
        <v>0</v>
      </c>
      <c r="M3401">
        <v>46</v>
      </c>
      <c r="N3401" t="b">
        <v>1</v>
      </c>
      <c r="O3401" t="s">
        <v>8269</v>
      </c>
      <c r="P3401">
        <f t="shared" si="160"/>
        <v>2015</v>
      </c>
      <c r="Q3401" s="11">
        <f t="shared" si="161"/>
        <v>42026.920428240745</v>
      </c>
    </row>
    <row r="3402" spans="1:17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s="8">
        <f t="shared" si="159"/>
        <v>41</v>
      </c>
      <c r="G3402" t="s">
        <v>8218</v>
      </c>
      <c r="H3402" t="s">
        <v>8223</v>
      </c>
      <c r="I3402" t="s">
        <v>8245</v>
      </c>
      <c r="J3402">
        <v>1409266414</v>
      </c>
      <c r="K3402">
        <v>1405378414</v>
      </c>
      <c r="L3402" t="b">
        <v>0</v>
      </c>
      <c r="M3402">
        <v>85</v>
      </c>
      <c r="N3402" t="b">
        <v>1</v>
      </c>
      <c r="O3402" t="s">
        <v>8269</v>
      </c>
      <c r="P3402">
        <f t="shared" si="160"/>
        <v>2014</v>
      </c>
      <c r="Q3402" s="11">
        <f t="shared" si="161"/>
        <v>41834.953865740739</v>
      </c>
    </row>
    <row r="3403" spans="1:17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s="8">
        <f t="shared" si="159"/>
        <v>54</v>
      </c>
      <c r="G3403" t="s">
        <v>8218</v>
      </c>
      <c r="H3403" t="s">
        <v>8224</v>
      </c>
      <c r="I3403" t="s">
        <v>8246</v>
      </c>
      <c r="J3403">
        <v>1438968146</v>
      </c>
      <c r="K3403">
        <v>1436376146</v>
      </c>
      <c r="L3403" t="b">
        <v>0</v>
      </c>
      <c r="M3403">
        <v>66</v>
      </c>
      <c r="N3403" t="b">
        <v>1</v>
      </c>
      <c r="O3403" t="s">
        <v>8269</v>
      </c>
      <c r="P3403">
        <f t="shared" si="160"/>
        <v>2015</v>
      </c>
      <c r="Q3403" s="11">
        <f t="shared" si="161"/>
        <v>42193.723912037036</v>
      </c>
    </row>
    <row r="3404" spans="1:17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s="8">
        <f t="shared" si="159"/>
        <v>1465</v>
      </c>
      <c r="G3404" t="s">
        <v>8218</v>
      </c>
      <c r="H3404" t="s">
        <v>8223</v>
      </c>
      <c r="I3404" t="s">
        <v>8245</v>
      </c>
      <c r="J3404">
        <v>1447295460</v>
      </c>
      <c r="K3404">
        <v>1444747843</v>
      </c>
      <c r="L3404" t="b">
        <v>0</v>
      </c>
      <c r="M3404">
        <v>165</v>
      </c>
      <c r="N3404" t="b">
        <v>1</v>
      </c>
      <c r="O3404" t="s">
        <v>8269</v>
      </c>
      <c r="P3404">
        <f t="shared" si="160"/>
        <v>2015</v>
      </c>
      <c r="Q3404" s="11">
        <f t="shared" si="161"/>
        <v>42290.61855324074</v>
      </c>
    </row>
    <row r="3405" spans="1:17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s="8">
        <f t="shared" si="159"/>
        <v>0</v>
      </c>
      <c r="G3405" t="s">
        <v>8218</v>
      </c>
      <c r="H3405" t="s">
        <v>8224</v>
      </c>
      <c r="I3405" t="s">
        <v>8246</v>
      </c>
      <c r="J3405">
        <v>1435230324</v>
      </c>
      <c r="K3405">
        <v>1432638324</v>
      </c>
      <c r="L3405" t="b">
        <v>0</v>
      </c>
      <c r="M3405">
        <v>17</v>
      </c>
      <c r="N3405" t="b">
        <v>1</v>
      </c>
      <c r="O3405" t="s">
        <v>8269</v>
      </c>
      <c r="P3405">
        <f t="shared" si="160"/>
        <v>2015</v>
      </c>
      <c r="Q3405" s="11">
        <f t="shared" si="161"/>
        <v>42150.462083333332</v>
      </c>
    </row>
    <row r="3406" spans="1:17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s="8">
        <f t="shared" si="159"/>
        <v>110</v>
      </c>
      <c r="G3406" t="s">
        <v>8218</v>
      </c>
      <c r="H3406" t="s">
        <v>8223</v>
      </c>
      <c r="I3406" t="s">
        <v>8245</v>
      </c>
      <c r="J3406">
        <v>1434542702</v>
      </c>
      <c r="K3406">
        <v>1432814702</v>
      </c>
      <c r="L3406" t="b">
        <v>0</v>
      </c>
      <c r="M3406">
        <v>3</v>
      </c>
      <c r="N3406" t="b">
        <v>1</v>
      </c>
      <c r="O3406" t="s">
        <v>8269</v>
      </c>
      <c r="P3406">
        <f t="shared" si="160"/>
        <v>2015</v>
      </c>
      <c r="Q3406" s="11">
        <f t="shared" si="161"/>
        <v>42152.503495370373</v>
      </c>
    </row>
    <row r="3407" spans="1:17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s="8">
        <f t="shared" si="159"/>
        <v>131.5</v>
      </c>
      <c r="G3407" t="s">
        <v>8218</v>
      </c>
      <c r="H3407" t="s">
        <v>8224</v>
      </c>
      <c r="I3407" t="s">
        <v>8246</v>
      </c>
      <c r="J3407">
        <v>1456876740</v>
      </c>
      <c r="K3407">
        <v>1455063886</v>
      </c>
      <c r="L3407" t="b">
        <v>0</v>
      </c>
      <c r="M3407">
        <v>17</v>
      </c>
      <c r="N3407" t="b">
        <v>1</v>
      </c>
      <c r="O3407" t="s">
        <v>8269</v>
      </c>
      <c r="P3407">
        <f t="shared" si="160"/>
        <v>2016</v>
      </c>
      <c r="Q3407" s="11">
        <f t="shared" si="161"/>
        <v>42410.017199074078</v>
      </c>
    </row>
    <row r="3408" spans="1:17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s="8">
        <f t="shared" si="159"/>
        <v>31</v>
      </c>
      <c r="G3408" t="s">
        <v>8218</v>
      </c>
      <c r="H3408" t="s">
        <v>8223</v>
      </c>
      <c r="I3408" t="s">
        <v>8245</v>
      </c>
      <c r="J3408">
        <v>1405511376</v>
      </c>
      <c r="K3408">
        <v>1401623376</v>
      </c>
      <c r="L3408" t="b">
        <v>0</v>
      </c>
      <c r="M3408">
        <v>91</v>
      </c>
      <c r="N3408" t="b">
        <v>1</v>
      </c>
      <c r="O3408" t="s">
        <v>8269</v>
      </c>
      <c r="P3408">
        <f t="shared" si="160"/>
        <v>2014</v>
      </c>
      <c r="Q3408" s="11">
        <f t="shared" si="161"/>
        <v>41791.492777777778</v>
      </c>
    </row>
    <row r="3409" spans="1:17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s="8">
        <f t="shared" si="159"/>
        <v>142</v>
      </c>
      <c r="G3409" t="s">
        <v>8218</v>
      </c>
      <c r="H3409" t="s">
        <v>8224</v>
      </c>
      <c r="I3409" t="s">
        <v>8246</v>
      </c>
      <c r="J3409">
        <v>1404641289</v>
      </c>
      <c r="K3409">
        <v>1402049289</v>
      </c>
      <c r="L3409" t="b">
        <v>0</v>
      </c>
      <c r="M3409">
        <v>67</v>
      </c>
      <c r="N3409" t="b">
        <v>1</v>
      </c>
      <c r="O3409" t="s">
        <v>8269</v>
      </c>
      <c r="P3409">
        <f t="shared" si="160"/>
        <v>2014</v>
      </c>
      <c r="Q3409" s="11">
        <f t="shared" si="161"/>
        <v>41796.422326388885</v>
      </c>
    </row>
    <row r="3410" spans="1:17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s="8">
        <f t="shared" si="159"/>
        <v>555</v>
      </c>
      <c r="G3410" t="s">
        <v>8218</v>
      </c>
      <c r="H3410" t="s">
        <v>8223</v>
      </c>
      <c r="I3410" t="s">
        <v>8245</v>
      </c>
      <c r="J3410">
        <v>1405727304</v>
      </c>
      <c r="K3410">
        <v>1403135304</v>
      </c>
      <c r="L3410" t="b">
        <v>0</v>
      </c>
      <c r="M3410">
        <v>18</v>
      </c>
      <c r="N3410" t="b">
        <v>1</v>
      </c>
      <c r="O3410" t="s">
        <v>8269</v>
      </c>
      <c r="P3410">
        <f t="shared" si="160"/>
        <v>2014</v>
      </c>
      <c r="Q3410" s="11">
        <f t="shared" si="161"/>
        <v>41808.991944444446</v>
      </c>
    </row>
    <row r="3411" spans="1:17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s="8">
        <f t="shared" si="159"/>
        <v>118</v>
      </c>
      <c r="G3411" t="s">
        <v>8218</v>
      </c>
      <c r="H3411" t="s">
        <v>8224</v>
      </c>
      <c r="I3411" t="s">
        <v>8246</v>
      </c>
      <c r="J3411">
        <v>1469998680</v>
      </c>
      <c r="K3411">
        <v>1466710358</v>
      </c>
      <c r="L3411" t="b">
        <v>0</v>
      </c>
      <c r="M3411">
        <v>21</v>
      </c>
      <c r="N3411" t="b">
        <v>1</v>
      </c>
      <c r="O3411" t="s">
        <v>8269</v>
      </c>
      <c r="P3411">
        <f t="shared" si="160"/>
        <v>2016</v>
      </c>
      <c r="Q3411" s="11">
        <f t="shared" si="161"/>
        <v>42544.814328703709</v>
      </c>
    </row>
    <row r="3412" spans="1:17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s="8">
        <f t="shared" si="159"/>
        <v>255</v>
      </c>
      <c r="G3412" t="s">
        <v>8218</v>
      </c>
      <c r="H3412" t="s">
        <v>8223</v>
      </c>
      <c r="I3412" t="s">
        <v>8245</v>
      </c>
      <c r="J3412">
        <v>1465196400</v>
      </c>
      <c r="K3412">
        <v>1462841990</v>
      </c>
      <c r="L3412" t="b">
        <v>0</v>
      </c>
      <c r="M3412">
        <v>40</v>
      </c>
      <c r="N3412" t="b">
        <v>1</v>
      </c>
      <c r="O3412" t="s">
        <v>8269</v>
      </c>
      <c r="P3412">
        <f t="shared" si="160"/>
        <v>2016</v>
      </c>
      <c r="Q3412" s="11">
        <f t="shared" si="161"/>
        <v>42500.041550925926</v>
      </c>
    </row>
    <row r="3413" spans="1:17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s="8">
        <f t="shared" si="159"/>
        <v>535</v>
      </c>
      <c r="G3413" t="s">
        <v>8218</v>
      </c>
      <c r="H3413" t="s">
        <v>8223</v>
      </c>
      <c r="I3413" t="s">
        <v>8245</v>
      </c>
      <c r="J3413">
        <v>1444264372</v>
      </c>
      <c r="K3413">
        <v>1442536372</v>
      </c>
      <c r="L3413" t="b">
        <v>0</v>
      </c>
      <c r="M3413">
        <v>78</v>
      </c>
      <c r="N3413" t="b">
        <v>1</v>
      </c>
      <c r="O3413" t="s">
        <v>8269</v>
      </c>
      <c r="P3413">
        <f t="shared" si="160"/>
        <v>2015</v>
      </c>
      <c r="Q3413" s="11">
        <f t="shared" si="161"/>
        <v>42265.022824074069</v>
      </c>
    </row>
    <row r="3414" spans="1:17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s="8">
        <f t="shared" si="159"/>
        <v>0</v>
      </c>
      <c r="G3414" t="s">
        <v>8218</v>
      </c>
      <c r="H3414" t="s">
        <v>8224</v>
      </c>
      <c r="I3414" t="s">
        <v>8246</v>
      </c>
      <c r="J3414">
        <v>1411858862</v>
      </c>
      <c r="K3414">
        <v>1409266862</v>
      </c>
      <c r="L3414" t="b">
        <v>0</v>
      </c>
      <c r="M3414">
        <v>26</v>
      </c>
      <c r="N3414" t="b">
        <v>1</v>
      </c>
      <c r="O3414" t="s">
        <v>8269</v>
      </c>
      <c r="P3414">
        <f t="shared" si="160"/>
        <v>2014</v>
      </c>
      <c r="Q3414" s="11">
        <f t="shared" si="161"/>
        <v>41879.959050925929</v>
      </c>
    </row>
    <row r="3415" spans="1:17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s="8">
        <f t="shared" si="159"/>
        <v>150</v>
      </c>
      <c r="G3415" t="s">
        <v>8218</v>
      </c>
      <c r="H3415" t="s">
        <v>8223</v>
      </c>
      <c r="I3415" t="s">
        <v>8245</v>
      </c>
      <c r="J3415">
        <v>1425099540</v>
      </c>
      <c r="K3415">
        <v>1424280938</v>
      </c>
      <c r="L3415" t="b">
        <v>0</v>
      </c>
      <c r="M3415">
        <v>14</v>
      </c>
      <c r="N3415" t="b">
        <v>1</v>
      </c>
      <c r="O3415" t="s">
        <v>8269</v>
      </c>
      <c r="P3415">
        <f t="shared" si="160"/>
        <v>2015</v>
      </c>
      <c r="Q3415" s="11">
        <f t="shared" si="161"/>
        <v>42053.733078703706</v>
      </c>
    </row>
    <row r="3416" spans="1:17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s="8">
        <f t="shared" si="159"/>
        <v>105</v>
      </c>
      <c r="G3416" t="s">
        <v>8218</v>
      </c>
      <c r="H3416" t="s">
        <v>8223</v>
      </c>
      <c r="I3416" t="s">
        <v>8245</v>
      </c>
      <c r="J3416">
        <v>1480579140</v>
      </c>
      <c r="K3416">
        <v>1478030325</v>
      </c>
      <c r="L3416" t="b">
        <v>0</v>
      </c>
      <c r="M3416">
        <v>44</v>
      </c>
      <c r="N3416" t="b">
        <v>1</v>
      </c>
      <c r="O3416" t="s">
        <v>8269</v>
      </c>
      <c r="P3416">
        <f t="shared" si="160"/>
        <v>2016</v>
      </c>
      <c r="Q3416" s="11">
        <f t="shared" si="161"/>
        <v>42675.832465277781</v>
      </c>
    </row>
    <row r="3417" spans="1:17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s="8">
        <f t="shared" si="159"/>
        <v>0</v>
      </c>
      <c r="G3417" t="s">
        <v>8218</v>
      </c>
      <c r="H3417" t="s">
        <v>8223</v>
      </c>
      <c r="I3417" t="s">
        <v>8245</v>
      </c>
      <c r="J3417">
        <v>1460935800</v>
      </c>
      <c r="K3417">
        <v>1459999656</v>
      </c>
      <c r="L3417" t="b">
        <v>0</v>
      </c>
      <c r="M3417">
        <v>9</v>
      </c>
      <c r="N3417" t="b">
        <v>1</v>
      </c>
      <c r="O3417" t="s">
        <v>8269</v>
      </c>
      <c r="P3417">
        <f t="shared" si="160"/>
        <v>2016</v>
      </c>
      <c r="Q3417" s="11">
        <f t="shared" si="161"/>
        <v>42467.144166666665</v>
      </c>
    </row>
    <row r="3418" spans="1:17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s="8">
        <f t="shared" si="159"/>
        <v>784</v>
      </c>
      <c r="G3418" t="s">
        <v>8218</v>
      </c>
      <c r="H3418" t="s">
        <v>8224</v>
      </c>
      <c r="I3418" t="s">
        <v>8246</v>
      </c>
      <c r="J3418">
        <v>1429813800</v>
      </c>
      <c r="K3418">
        <v>1427363645</v>
      </c>
      <c r="L3418" t="b">
        <v>0</v>
      </c>
      <c r="M3418">
        <v>30</v>
      </c>
      <c r="N3418" t="b">
        <v>1</v>
      </c>
      <c r="O3418" t="s">
        <v>8269</v>
      </c>
      <c r="P3418">
        <f t="shared" si="160"/>
        <v>2015</v>
      </c>
      <c r="Q3418" s="11">
        <f t="shared" si="161"/>
        <v>42089.412557870368</v>
      </c>
    </row>
    <row r="3419" spans="1:17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s="8">
        <f t="shared" si="159"/>
        <v>9.9999999999909051E-3</v>
      </c>
      <c r="G3419" t="s">
        <v>8218</v>
      </c>
      <c r="H3419" t="s">
        <v>8223</v>
      </c>
      <c r="I3419" t="s">
        <v>8245</v>
      </c>
      <c r="J3419">
        <v>1414284180</v>
      </c>
      <c r="K3419">
        <v>1410558948</v>
      </c>
      <c r="L3419" t="b">
        <v>0</v>
      </c>
      <c r="M3419">
        <v>45</v>
      </c>
      <c r="N3419" t="b">
        <v>1</v>
      </c>
      <c r="O3419" t="s">
        <v>8269</v>
      </c>
      <c r="P3419">
        <f t="shared" si="160"/>
        <v>2014</v>
      </c>
      <c r="Q3419" s="11">
        <f t="shared" si="161"/>
        <v>41894.91375</v>
      </c>
    </row>
    <row r="3420" spans="1:17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s="8">
        <f t="shared" si="159"/>
        <v>35</v>
      </c>
      <c r="G3420" t="s">
        <v>8218</v>
      </c>
      <c r="H3420" t="s">
        <v>8223</v>
      </c>
      <c r="I3420" t="s">
        <v>8245</v>
      </c>
      <c r="J3420">
        <v>1400875307</v>
      </c>
      <c r="K3420">
        <v>1398283307</v>
      </c>
      <c r="L3420" t="b">
        <v>0</v>
      </c>
      <c r="M3420">
        <v>56</v>
      </c>
      <c r="N3420" t="b">
        <v>1</v>
      </c>
      <c r="O3420" t="s">
        <v>8269</v>
      </c>
      <c r="P3420">
        <f t="shared" si="160"/>
        <v>2014</v>
      </c>
      <c r="Q3420" s="11">
        <f t="shared" si="161"/>
        <v>41752.83457175926</v>
      </c>
    </row>
    <row r="3421" spans="1:17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s="8">
        <f t="shared" si="159"/>
        <v>180</v>
      </c>
      <c r="G3421" t="s">
        <v>8218</v>
      </c>
      <c r="H3421" t="s">
        <v>8240</v>
      </c>
      <c r="I3421" t="s">
        <v>8248</v>
      </c>
      <c r="J3421">
        <v>1459978200</v>
      </c>
      <c r="K3421">
        <v>1458416585</v>
      </c>
      <c r="L3421" t="b">
        <v>0</v>
      </c>
      <c r="M3421">
        <v>46</v>
      </c>
      <c r="N3421" t="b">
        <v>1</v>
      </c>
      <c r="O3421" t="s">
        <v>8269</v>
      </c>
      <c r="P3421">
        <f t="shared" si="160"/>
        <v>2016</v>
      </c>
      <c r="Q3421" s="11">
        <f t="shared" si="161"/>
        <v>42448.821585648147</v>
      </c>
    </row>
    <row r="3422" spans="1:17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s="8">
        <f t="shared" si="159"/>
        <v>266</v>
      </c>
      <c r="G3422" t="s">
        <v>8218</v>
      </c>
      <c r="H3422" t="s">
        <v>8224</v>
      </c>
      <c r="I3422" t="s">
        <v>8246</v>
      </c>
      <c r="J3422">
        <v>1455408000</v>
      </c>
      <c r="K3422">
        <v>1454638202</v>
      </c>
      <c r="L3422" t="b">
        <v>0</v>
      </c>
      <c r="M3422">
        <v>34</v>
      </c>
      <c r="N3422" t="b">
        <v>1</v>
      </c>
      <c r="O3422" t="s">
        <v>8269</v>
      </c>
      <c r="P3422">
        <f t="shared" si="160"/>
        <v>2016</v>
      </c>
      <c r="Q3422" s="11">
        <f t="shared" si="161"/>
        <v>42405.090300925927</v>
      </c>
    </row>
    <row r="3423" spans="1:17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s="8">
        <f t="shared" si="159"/>
        <v>115</v>
      </c>
      <c r="G3423" t="s">
        <v>8218</v>
      </c>
      <c r="H3423" t="s">
        <v>8223</v>
      </c>
      <c r="I3423" t="s">
        <v>8245</v>
      </c>
      <c r="J3423">
        <v>1425495563</v>
      </c>
      <c r="K3423">
        <v>1422903563</v>
      </c>
      <c r="L3423" t="b">
        <v>0</v>
      </c>
      <c r="M3423">
        <v>98</v>
      </c>
      <c r="N3423" t="b">
        <v>1</v>
      </c>
      <c r="O3423" t="s">
        <v>8269</v>
      </c>
      <c r="P3423">
        <f t="shared" si="160"/>
        <v>2015</v>
      </c>
      <c r="Q3423" s="11">
        <f t="shared" si="161"/>
        <v>42037.791238425925</v>
      </c>
    </row>
    <row r="3424" spans="1:17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s="8">
        <f t="shared" si="159"/>
        <v>273</v>
      </c>
      <c r="G3424" t="s">
        <v>8218</v>
      </c>
      <c r="H3424" t="s">
        <v>8224</v>
      </c>
      <c r="I3424" t="s">
        <v>8246</v>
      </c>
      <c r="J3424">
        <v>1450051200</v>
      </c>
      <c r="K3424">
        <v>1447594176</v>
      </c>
      <c r="L3424" t="b">
        <v>0</v>
      </c>
      <c r="M3424">
        <v>46</v>
      </c>
      <c r="N3424" t="b">
        <v>1</v>
      </c>
      <c r="O3424" t="s">
        <v>8269</v>
      </c>
      <c r="P3424">
        <f t="shared" si="160"/>
        <v>2015</v>
      </c>
      <c r="Q3424" s="11">
        <f t="shared" si="161"/>
        <v>42323.562222222223</v>
      </c>
    </row>
    <row r="3425" spans="1:17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s="8">
        <f t="shared" si="159"/>
        <v>100</v>
      </c>
      <c r="G3425" t="s">
        <v>8218</v>
      </c>
      <c r="H3425" t="s">
        <v>8223</v>
      </c>
      <c r="I3425" t="s">
        <v>8245</v>
      </c>
      <c r="J3425">
        <v>1429912341</v>
      </c>
      <c r="K3425">
        <v>1427320341</v>
      </c>
      <c r="L3425" t="b">
        <v>0</v>
      </c>
      <c r="M3425">
        <v>10</v>
      </c>
      <c r="N3425" t="b">
        <v>1</v>
      </c>
      <c r="O3425" t="s">
        <v>8269</v>
      </c>
      <c r="P3425">
        <f t="shared" si="160"/>
        <v>2015</v>
      </c>
      <c r="Q3425" s="11">
        <f t="shared" si="161"/>
        <v>42088.911354166667</v>
      </c>
    </row>
    <row r="3426" spans="1:17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s="8">
        <f t="shared" si="159"/>
        <v>215</v>
      </c>
      <c r="G3426" t="s">
        <v>8218</v>
      </c>
      <c r="H3426" t="s">
        <v>8223</v>
      </c>
      <c r="I3426" t="s">
        <v>8245</v>
      </c>
      <c r="J3426">
        <v>1423119540</v>
      </c>
      <c r="K3426">
        <v>1421252084</v>
      </c>
      <c r="L3426" t="b">
        <v>0</v>
      </c>
      <c r="M3426">
        <v>76</v>
      </c>
      <c r="N3426" t="b">
        <v>1</v>
      </c>
      <c r="O3426" t="s">
        <v>8269</v>
      </c>
      <c r="P3426">
        <f t="shared" si="160"/>
        <v>2015</v>
      </c>
      <c r="Q3426" s="11">
        <f t="shared" si="161"/>
        <v>42018.676898148144</v>
      </c>
    </row>
    <row r="3427" spans="1:17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s="8">
        <f t="shared" si="159"/>
        <v>891.09999999999854</v>
      </c>
      <c r="G3427" t="s">
        <v>8218</v>
      </c>
      <c r="H3427" t="s">
        <v>8223</v>
      </c>
      <c r="I3427" t="s">
        <v>8245</v>
      </c>
      <c r="J3427">
        <v>1412434136</v>
      </c>
      <c r="K3427">
        <v>1409669336</v>
      </c>
      <c r="L3427" t="b">
        <v>0</v>
      </c>
      <c r="M3427">
        <v>104</v>
      </c>
      <c r="N3427" t="b">
        <v>1</v>
      </c>
      <c r="O3427" t="s">
        <v>8269</v>
      </c>
      <c r="P3427">
        <f t="shared" si="160"/>
        <v>2014</v>
      </c>
      <c r="Q3427" s="11">
        <f t="shared" si="161"/>
        <v>41884.617314814815</v>
      </c>
    </row>
    <row r="3428" spans="1:17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s="8">
        <f t="shared" si="159"/>
        <v>305</v>
      </c>
      <c r="G3428" t="s">
        <v>8218</v>
      </c>
      <c r="H3428" t="s">
        <v>8223</v>
      </c>
      <c r="I3428" t="s">
        <v>8245</v>
      </c>
      <c r="J3428">
        <v>1411264800</v>
      </c>
      <c r="K3428">
        <v>1409620903</v>
      </c>
      <c r="L3428" t="b">
        <v>0</v>
      </c>
      <c r="M3428">
        <v>87</v>
      </c>
      <c r="N3428" t="b">
        <v>1</v>
      </c>
      <c r="O3428" t="s">
        <v>8269</v>
      </c>
      <c r="P3428">
        <f t="shared" si="160"/>
        <v>2014</v>
      </c>
      <c r="Q3428" s="11">
        <f t="shared" si="161"/>
        <v>41884.056747685187</v>
      </c>
    </row>
    <row r="3429" spans="1:17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s="8">
        <f t="shared" si="159"/>
        <v>0</v>
      </c>
      <c r="G3429" t="s">
        <v>8218</v>
      </c>
      <c r="H3429" t="s">
        <v>8224</v>
      </c>
      <c r="I3429" t="s">
        <v>8246</v>
      </c>
      <c r="J3429">
        <v>1404314952</v>
      </c>
      <c r="K3429">
        <v>1401722952</v>
      </c>
      <c r="L3429" t="b">
        <v>0</v>
      </c>
      <c r="M3429">
        <v>29</v>
      </c>
      <c r="N3429" t="b">
        <v>1</v>
      </c>
      <c r="O3429" t="s">
        <v>8269</v>
      </c>
      <c r="P3429">
        <f t="shared" si="160"/>
        <v>2014</v>
      </c>
      <c r="Q3429" s="11">
        <f t="shared" si="161"/>
        <v>41792.645277777774</v>
      </c>
    </row>
    <row r="3430" spans="1:17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s="8">
        <f t="shared" si="159"/>
        <v>55</v>
      </c>
      <c r="G3430" t="s">
        <v>8218</v>
      </c>
      <c r="H3430" t="s">
        <v>8224</v>
      </c>
      <c r="I3430" t="s">
        <v>8246</v>
      </c>
      <c r="J3430">
        <v>1425142800</v>
      </c>
      <c r="K3430">
        <v>1422983847</v>
      </c>
      <c r="L3430" t="b">
        <v>0</v>
      </c>
      <c r="M3430">
        <v>51</v>
      </c>
      <c r="N3430" t="b">
        <v>1</v>
      </c>
      <c r="O3430" t="s">
        <v>8269</v>
      </c>
      <c r="P3430">
        <f t="shared" si="160"/>
        <v>2015</v>
      </c>
      <c r="Q3430" s="11">
        <f t="shared" si="161"/>
        <v>42038.720451388886</v>
      </c>
    </row>
    <row r="3431" spans="1:17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s="8">
        <f t="shared" si="159"/>
        <v>45</v>
      </c>
      <c r="G3431" t="s">
        <v>8218</v>
      </c>
      <c r="H3431" t="s">
        <v>8224</v>
      </c>
      <c r="I3431" t="s">
        <v>8246</v>
      </c>
      <c r="J3431">
        <v>1478046661</v>
      </c>
      <c r="K3431">
        <v>1476837061</v>
      </c>
      <c r="L3431" t="b">
        <v>0</v>
      </c>
      <c r="M3431">
        <v>12</v>
      </c>
      <c r="N3431" t="b">
        <v>1</v>
      </c>
      <c r="O3431" t="s">
        <v>8269</v>
      </c>
      <c r="P3431">
        <f t="shared" si="160"/>
        <v>2016</v>
      </c>
      <c r="Q3431" s="11">
        <f t="shared" si="161"/>
        <v>42662.021539351852</v>
      </c>
    </row>
    <row r="3432" spans="1:17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s="8">
        <f t="shared" si="159"/>
        <v>170.98999999999978</v>
      </c>
      <c r="G3432" t="s">
        <v>8218</v>
      </c>
      <c r="H3432" t="s">
        <v>8224</v>
      </c>
      <c r="I3432" t="s">
        <v>8246</v>
      </c>
      <c r="J3432">
        <v>1406760101</v>
      </c>
      <c r="K3432">
        <v>1404168101</v>
      </c>
      <c r="L3432" t="b">
        <v>0</v>
      </c>
      <c r="M3432">
        <v>72</v>
      </c>
      <c r="N3432" t="b">
        <v>1</v>
      </c>
      <c r="O3432" t="s">
        <v>8269</v>
      </c>
      <c r="P3432">
        <f t="shared" si="160"/>
        <v>2014</v>
      </c>
      <c r="Q3432" s="11">
        <f t="shared" si="161"/>
        <v>41820.945613425924</v>
      </c>
    </row>
    <row r="3433" spans="1:17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s="8">
        <f t="shared" si="159"/>
        <v>0</v>
      </c>
      <c r="G3433" t="s">
        <v>8218</v>
      </c>
      <c r="H3433" t="s">
        <v>8223</v>
      </c>
      <c r="I3433" t="s">
        <v>8245</v>
      </c>
      <c r="J3433">
        <v>1408383153</v>
      </c>
      <c r="K3433">
        <v>1405791153</v>
      </c>
      <c r="L3433" t="b">
        <v>0</v>
      </c>
      <c r="M3433">
        <v>21</v>
      </c>
      <c r="N3433" t="b">
        <v>1</v>
      </c>
      <c r="O3433" t="s">
        <v>8269</v>
      </c>
      <c r="P3433">
        <f t="shared" si="160"/>
        <v>2014</v>
      </c>
      <c r="Q3433" s="11">
        <f t="shared" si="161"/>
        <v>41839.730937500004</v>
      </c>
    </row>
    <row r="3434" spans="1:17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s="8">
        <f t="shared" si="159"/>
        <v>193</v>
      </c>
      <c r="G3434" t="s">
        <v>8218</v>
      </c>
      <c r="H3434" t="s">
        <v>8223</v>
      </c>
      <c r="I3434" t="s">
        <v>8245</v>
      </c>
      <c r="J3434">
        <v>1454709600</v>
      </c>
      <c r="K3434">
        <v>1452520614</v>
      </c>
      <c r="L3434" t="b">
        <v>0</v>
      </c>
      <c r="M3434">
        <v>42</v>
      </c>
      <c r="N3434" t="b">
        <v>1</v>
      </c>
      <c r="O3434" t="s">
        <v>8269</v>
      </c>
      <c r="P3434">
        <f t="shared" si="160"/>
        <v>2016</v>
      </c>
      <c r="Q3434" s="11">
        <f t="shared" si="161"/>
        <v>42380.581180555557</v>
      </c>
    </row>
    <row r="3435" spans="1:17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s="8">
        <f t="shared" si="159"/>
        <v>25</v>
      </c>
      <c r="G3435" t="s">
        <v>8218</v>
      </c>
      <c r="H3435" t="s">
        <v>8223</v>
      </c>
      <c r="I3435" t="s">
        <v>8245</v>
      </c>
      <c r="J3435">
        <v>1402974000</v>
      </c>
      <c r="K3435">
        <v>1400290255</v>
      </c>
      <c r="L3435" t="b">
        <v>0</v>
      </c>
      <c r="M3435">
        <v>71</v>
      </c>
      <c r="N3435" t="b">
        <v>1</v>
      </c>
      <c r="O3435" t="s">
        <v>8269</v>
      </c>
      <c r="P3435">
        <f t="shared" si="160"/>
        <v>2014</v>
      </c>
      <c r="Q3435" s="11">
        <f t="shared" si="161"/>
        <v>41776.063136574077</v>
      </c>
    </row>
    <row r="3436" spans="1:17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s="8">
        <f t="shared" si="159"/>
        <v>555</v>
      </c>
      <c r="G3436" t="s">
        <v>8218</v>
      </c>
      <c r="H3436" t="s">
        <v>8223</v>
      </c>
      <c r="I3436" t="s">
        <v>8245</v>
      </c>
      <c r="J3436">
        <v>1404983269</v>
      </c>
      <c r="K3436">
        <v>1402391269</v>
      </c>
      <c r="L3436" t="b">
        <v>0</v>
      </c>
      <c r="M3436">
        <v>168</v>
      </c>
      <c r="N3436" t="b">
        <v>1</v>
      </c>
      <c r="O3436" t="s">
        <v>8269</v>
      </c>
      <c r="P3436">
        <f t="shared" si="160"/>
        <v>2014</v>
      </c>
      <c r="Q3436" s="11">
        <f t="shared" si="161"/>
        <v>41800.380428240744</v>
      </c>
    </row>
    <row r="3437" spans="1:17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s="8">
        <f t="shared" si="159"/>
        <v>120</v>
      </c>
      <c r="G3437" t="s">
        <v>8218</v>
      </c>
      <c r="H3437" t="s">
        <v>8223</v>
      </c>
      <c r="I3437" t="s">
        <v>8245</v>
      </c>
      <c r="J3437">
        <v>1470538800</v>
      </c>
      <c r="K3437">
        <v>1469112493</v>
      </c>
      <c r="L3437" t="b">
        <v>0</v>
      </c>
      <c r="M3437">
        <v>19</v>
      </c>
      <c r="N3437" t="b">
        <v>1</v>
      </c>
      <c r="O3437" t="s">
        <v>8269</v>
      </c>
      <c r="P3437">
        <f t="shared" si="160"/>
        <v>2016</v>
      </c>
      <c r="Q3437" s="11">
        <f t="shared" si="161"/>
        <v>42572.61681712963</v>
      </c>
    </row>
    <row r="3438" spans="1:17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s="8">
        <f t="shared" si="159"/>
        <v>295</v>
      </c>
      <c r="G3438" t="s">
        <v>8218</v>
      </c>
      <c r="H3438" t="s">
        <v>8223</v>
      </c>
      <c r="I3438" t="s">
        <v>8245</v>
      </c>
      <c r="J3438">
        <v>1408638480</v>
      </c>
      <c r="K3438">
        <v>1406811593</v>
      </c>
      <c r="L3438" t="b">
        <v>0</v>
      </c>
      <c r="M3438">
        <v>37</v>
      </c>
      <c r="N3438" t="b">
        <v>1</v>
      </c>
      <c r="O3438" t="s">
        <v>8269</v>
      </c>
      <c r="P3438">
        <f t="shared" si="160"/>
        <v>2014</v>
      </c>
      <c r="Q3438" s="11">
        <f t="shared" si="161"/>
        <v>41851.541585648149</v>
      </c>
    </row>
    <row r="3439" spans="1:17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s="8">
        <f t="shared" si="159"/>
        <v>30</v>
      </c>
      <c r="G3439" t="s">
        <v>8218</v>
      </c>
      <c r="H3439" t="s">
        <v>8223</v>
      </c>
      <c r="I3439" t="s">
        <v>8245</v>
      </c>
      <c r="J3439">
        <v>1440003820</v>
      </c>
      <c r="K3439">
        <v>1437411820</v>
      </c>
      <c r="L3439" t="b">
        <v>0</v>
      </c>
      <c r="M3439">
        <v>36</v>
      </c>
      <c r="N3439" t="b">
        <v>1</v>
      </c>
      <c r="O3439" t="s">
        <v>8269</v>
      </c>
      <c r="P3439">
        <f t="shared" si="160"/>
        <v>2015</v>
      </c>
      <c r="Q3439" s="11">
        <f t="shared" si="161"/>
        <v>42205.710879629631</v>
      </c>
    </row>
    <row r="3440" spans="1:17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s="8">
        <f t="shared" si="159"/>
        <v>105</v>
      </c>
      <c r="G3440" t="s">
        <v>8218</v>
      </c>
      <c r="H3440" t="s">
        <v>8224</v>
      </c>
      <c r="I3440" t="s">
        <v>8246</v>
      </c>
      <c r="J3440">
        <v>1430600400</v>
      </c>
      <c r="K3440">
        <v>1428358567</v>
      </c>
      <c r="L3440" t="b">
        <v>0</v>
      </c>
      <c r="M3440">
        <v>14</v>
      </c>
      <c r="N3440" t="b">
        <v>1</v>
      </c>
      <c r="O3440" t="s">
        <v>8269</v>
      </c>
      <c r="P3440">
        <f t="shared" si="160"/>
        <v>2015</v>
      </c>
      <c r="Q3440" s="11">
        <f t="shared" si="161"/>
        <v>42100.927858796291</v>
      </c>
    </row>
    <row r="3441" spans="1:17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s="8">
        <f t="shared" si="159"/>
        <v>416.1400000000001</v>
      </c>
      <c r="G3441" t="s">
        <v>8218</v>
      </c>
      <c r="H3441" t="s">
        <v>8223</v>
      </c>
      <c r="I3441" t="s">
        <v>8245</v>
      </c>
      <c r="J3441">
        <v>1453179540</v>
      </c>
      <c r="K3441">
        <v>1452030730</v>
      </c>
      <c r="L3441" t="b">
        <v>0</v>
      </c>
      <c r="M3441">
        <v>18</v>
      </c>
      <c r="N3441" t="b">
        <v>1</v>
      </c>
      <c r="O3441" t="s">
        <v>8269</v>
      </c>
      <c r="P3441">
        <f t="shared" si="160"/>
        <v>2016</v>
      </c>
      <c r="Q3441" s="11">
        <f t="shared" si="161"/>
        <v>42374.911226851851</v>
      </c>
    </row>
    <row r="3442" spans="1:17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s="8">
        <f t="shared" si="159"/>
        <v>260.92000000000007</v>
      </c>
      <c r="G3442" t="s">
        <v>8218</v>
      </c>
      <c r="H3442" t="s">
        <v>8223</v>
      </c>
      <c r="I3442" t="s">
        <v>8245</v>
      </c>
      <c r="J3442">
        <v>1405095300</v>
      </c>
      <c r="K3442">
        <v>1403146628</v>
      </c>
      <c r="L3442" t="b">
        <v>0</v>
      </c>
      <c r="M3442">
        <v>82</v>
      </c>
      <c r="N3442" t="b">
        <v>1</v>
      </c>
      <c r="O3442" t="s">
        <v>8269</v>
      </c>
      <c r="P3442">
        <f t="shared" si="160"/>
        <v>2014</v>
      </c>
      <c r="Q3442" s="11">
        <f t="shared" si="161"/>
        <v>41809.12300925926</v>
      </c>
    </row>
    <row r="3443" spans="1:17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s="8">
        <f t="shared" si="159"/>
        <v>65</v>
      </c>
      <c r="G3443" t="s">
        <v>8218</v>
      </c>
      <c r="H3443" t="s">
        <v>8223</v>
      </c>
      <c r="I3443" t="s">
        <v>8245</v>
      </c>
      <c r="J3443">
        <v>1447445820</v>
      </c>
      <c r="K3443">
        <v>1445077121</v>
      </c>
      <c r="L3443" t="b">
        <v>0</v>
      </c>
      <c r="M3443">
        <v>43</v>
      </c>
      <c r="N3443" t="b">
        <v>1</v>
      </c>
      <c r="O3443" t="s">
        <v>8269</v>
      </c>
      <c r="P3443">
        <f t="shared" si="160"/>
        <v>2015</v>
      </c>
      <c r="Q3443" s="11">
        <f t="shared" si="161"/>
        <v>42294.429641203707</v>
      </c>
    </row>
    <row r="3444" spans="1:17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s="8">
        <f t="shared" si="159"/>
        <v>0</v>
      </c>
      <c r="G3444" t="s">
        <v>8218</v>
      </c>
      <c r="H3444" t="s">
        <v>8223</v>
      </c>
      <c r="I3444" t="s">
        <v>8245</v>
      </c>
      <c r="J3444">
        <v>1433016672</v>
      </c>
      <c r="K3444">
        <v>1430424672</v>
      </c>
      <c r="L3444" t="b">
        <v>0</v>
      </c>
      <c r="M3444">
        <v>8</v>
      </c>
      <c r="N3444" t="b">
        <v>1</v>
      </c>
      <c r="O3444" t="s">
        <v>8269</v>
      </c>
      <c r="P3444">
        <f t="shared" si="160"/>
        <v>2015</v>
      </c>
      <c r="Q3444" s="11">
        <f t="shared" si="161"/>
        <v>42124.841111111105</v>
      </c>
    </row>
    <row r="3445" spans="1:17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s="8">
        <f t="shared" si="159"/>
        <v>855</v>
      </c>
      <c r="G3445" t="s">
        <v>8218</v>
      </c>
      <c r="H3445" t="s">
        <v>8223</v>
      </c>
      <c r="I3445" t="s">
        <v>8245</v>
      </c>
      <c r="J3445">
        <v>1410266146</v>
      </c>
      <c r="K3445">
        <v>1407674146</v>
      </c>
      <c r="L3445" t="b">
        <v>0</v>
      </c>
      <c r="M3445">
        <v>45</v>
      </c>
      <c r="N3445" t="b">
        <v>1</v>
      </c>
      <c r="O3445" t="s">
        <v>8269</v>
      </c>
      <c r="P3445">
        <f t="shared" si="160"/>
        <v>2014</v>
      </c>
      <c r="Q3445" s="11">
        <f t="shared" si="161"/>
        <v>41861.524837962963</v>
      </c>
    </row>
    <row r="3446" spans="1:17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s="8">
        <f t="shared" si="159"/>
        <v>567</v>
      </c>
      <c r="G3446" t="s">
        <v>8218</v>
      </c>
      <c r="H3446" t="s">
        <v>8225</v>
      </c>
      <c r="I3446" t="s">
        <v>8247</v>
      </c>
      <c r="J3446">
        <v>1465394340</v>
      </c>
      <c r="K3446">
        <v>1464677986</v>
      </c>
      <c r="L3446" t="b">
        <v>0</v>
      </c>
      <c r="M3446">
        <v>20</v>
      </c>
      <c r="N3446" t="b">
        <v>1</v>
      </c>
      <c r="O3446" t="s">
        <v>8269</v>
      </c>
      <c r="P3446">
        <f t="shared" si="160"/>
        <v>2016</v>
      </c>
      <c r="Q3446" s="11">
        <f t="shared" si="161"/>
        <v>42521.291504629626</v>
      </c>
    </row>
    <row r="3447" spans="1:17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s="8">
        <f t="shared" si="159"/>
        <v>0</v>
      </c>
      <c r="G3447" t="s">
        <v>8218</v>
      </c>
      <c r="H3447" t="s">
        <v>8224</v>
      </c>
      <c r="I3447" t="s">
        <v>8246</v>
      </c>
      <c r="J3447">
        <v>1445604236</v>
      </c>
      <c r="K3447">
        <v>1443185036</v>
      </c>
      <c r="L3447" t="b">
        <v>0</v>
      </c>
      <c r="M3447">
        <v>31</v>
      </c>
      <c r="N3447" t="b">
        <v>1</v>
      </c>
      <c r="O3447" t="s">
        <v>8269</v>
      </c>
      <c r="P3447">
        <f t="shared" si="160"/>
        <v>2015</v>
      </c>
      <c r="Q3447" s="11">
        <f t="shared" si="161"/>
        <v>42272.530509259261</v>
      </c>
    </row>
    <row r="3448" spans="1:17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s="8">
        <f t="shared" si="159"/>
        <v>82</v>
      </c>
      <c r="G3448" t="s">
        <v>8218</v>
      </c>
      <c r="H3448" t="s">
        <v>8224</v>
      </c>
      <c r="I3448" t="s">
        <v>8246</v>
      </c>
      <c r="J3448">
        <v>1423138800</v>
      </c>
      <c r="K3448">
        <v>1421092725</v>
      </c>
      <c r="L3448" t="b">
        <v>0</v>
      </c>
      <c r="M3448">
        <v>25</v>
      </c>
      <c r="N3448" t="b">
        <v>1</v>
      </c>
      <c r="O3448" t="s">
        <v>8269</v>
      </c>
      <c r="P3448">
        <f t="shared" si="160"/>
        <v>2015</v>
      </c>
      <c r="Q3448" s="11">
        <f t="shared" si="161"/>
        <v>42016.832465277781</v>
      </c>
    </row>
    <row r="3449" spans="1:17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s="8">
        <f t="shared" si="159"/>
        <v>78</v>
      </c>
      <c r="G3449" t="s">
        <v>8218</v>
      </c>
      <c r="H3449" t="s">
        <v>8223</v>
      </c>
      <c r="I3449" t="s">
        <v>8245</v>
      </c>
      <c r="J3449">
        <v>1458332412</v>
      </c>
      <c r="K3449">
        <v>1454448012</v>
      </c>
      <c r="L3449" t="b">
        <v>0</v>
      </c>
      <c r="M3449">
        <v>14</v>
      </c>
      <c r="N3449" t="b">
        <v>1</v>
      </c>
      <c r="O3449" t="s">
        <v>8269</v>
      </c>
      <c r="P3449">
        <f t="shared" si="160"/>
        <v>2016</v>
      </c>
      <c r="Q3449" s="11">
        <f t="shared" si="161"/>
        <v>42402.889027777783</v>
      </c>
    </row>
    <row r="3450" spans="1:17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s="8">
        <f t="shared" si="159"/>
        <v>205</v>
      </c>
      <c r="G3450" t="s">
        <v>8218</v>
      </c>
      <c r="H3450" t="s">
        <v>8223</v>
      </c>
      <c r="I3450" t="s">
        <v>8245</v>
      </c>
      <c r="J3450">
        <v>1418784689</v>
      </c>
      <c r="K3450">
        <v>1416192689</v>
      </c>
      <c r="L3450" t="b">
        <v>0</v>
      </c>
      <c r="M3450">
        <v>45</v>
      </c>
      <c r="N3450" t="b">
        <v>1</v>
      </c>
      <c r="O3450" t="s">
        <v>8269</v>
      </c>
      <c r="P3450">
        <f t="shared" si="160"/>
        <v>2014</v>
      </c>
      <c r="Q3450" s="11">
        <f t="shared" si="161"/>
        <v>41960.119085648148</v>
      </c>
    </row>
    <row r="3451" spans="1:17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s="8">
        <f t="shared" si="159"/>
        <v>565</v>
      </c>
      <c r="G3451" t="s">
        <v>8218</v>
      </c>
      <c r="H3451" t="s">
        <v>8223</v>
      </c>
      <c r="I3451" t="s">
        <v>8245</v>
      </c>
      <c r="J3451">
        <v>1468036800</v>
      </c>
      <c r="K3451">
        <v>1465607738</v>
      </c>
      <c r="L3451" t="b">
        <v>0</v>
      </c>
      <c r="M3451">
        <v>20</v>
      </c>
      <c r="N3451" t="b">
        <v>1</v>
      </c>
      <c r="O3451" t="s">
        <v>8269</v>
      </c>
      <c r="P3451">
        <f t="shared" si="160"/>
        <v>2016</v>
      </c>
      <c r="Q3451" s="11">
        <f t="shared" si="161"/>
        <v>42532.052523148144</v>
      </c>
    </row>
    <row r="3452" spans="1:17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s="8">
        <f t="shared" si="159"/>
        <v>260</v>
      </c>
      <c r="G3452" t="s">
        <v>8218</v>
      </c>
      <c r="H3452" t="s">
        <v>8224</v>
      </c>
      <c r="I3452" t="s">
        <v>8246</v>
      </c>
      <c r="J3452">
        <v>1427990071</v>
      </c>
      <c r="K3452">
        <v>1422809671</v>
      </c>
      <c r="L3452" t="b">
        <v>0</v>
      </c>
      <c r="M3452">
        <v>39</v>
      </c>
      <c r="N3452" t="b">
        <v>1</v>
      </c>
      <c r="O3452" t="s">
        <v>8269</v>
      </c>
      <c r="P3452">
        <f t="shared" si="160"/>
        <v>2015</v>
      </c>
      <c r="Q3452" s="11">
        <f t="shared" si="161"/>
        <v>42036.704525462963</v>
      </c>
    </row>
    <row r="3453" spans="1:17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s="8">
        <f t="shared" si="159"/>
        <v>8</v>
      </c>
      <c r="G3453" t="s">
        <v>8218</v>
      </c>
      <c r="H3453" t="s">
        <v>8223</v>
      </c>
      <c r="I3453" t="s">
        <v>8245</v>
      </c>
      <c r="J3453">
        <v>1429636927</v>
      </c>
      <c r="K3453">
        <v>1427304127</v>
      </c>
      <c r="L3453" t="b">
        <v>0</v>
      </c>
      <c r="M3453">
        <v>16</v>
      </c>
      <c r="N3453" t="b">
        <v>1</v>
      </c>
      <c r="O3453" t="s">
        <v>8269</v>
      </c>
      <c r="P3453">
        <f t="shared" si="160"/>
        <v>2015</v>
      </c>
      <c r="Q3453" s="11">
        <f t="shared" si="161"/>
        <v>42088.723692129628</v>
      </c>
    </row>
    <row r="3454" spans="1:17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s="8">
        <f t="shared" si="159"/>
        <v>532</v>
      </c>
      <c r="G3454" t="s">
        <v>8218</v>
      </c>
      <c r="H3454" t="s">
        <v>8223</v>
      </c>
      <c r="I3454" t="s">
        <v>8245</v>
      </c>
      <c r="J3454">
        <v>1406087940</v>
      </c>
      <c r="K3454">
        <v>1404141626</v>
      </c>
      <c r="L3454" t="b">
        <v>0</v>
      </c>
      <c r="M3454">
        <v>37</v>
      </c>
      <c r="N3454" t="b">
        <v>1</v>
      </c>
      <c r="O3454" t="s">
        <v>8269</v>
      </c>
      <c r="P3454">
        <f t="shared" si="160"/>
        <v>2014</v>
      </c>
      <c r="Q3454" s="11">
        <f t="shared" si="161"/>
        <v>41820.639189814814</v>
      </c>
    </row>
    <row r="3455" spans="1:17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s="8">
        <f t="shared" si="159"/>
        <v>85</v>
      </c>
      <c r="G3455" t="s">
        <v>8218</v>
      </c>
      <c r="H3455" t="s">
        <v>8224</v>
      </c>
      <c r="I3455" t="s">
        <v>8246</v>
      </c>
      <c r="J3455">
        <v>1471130956</v>
      </c>
      <c r="K3455">
        <v>1465946956</v>
      </c>
      <c r="L3455" t="b">
        <v>0</v>
      </c>
      <c r="M3455">
        <v>14</v>
      </c>
      <c r="N3455" t="b">
        <v>1</v>
      </c>
      <c r="O3455" t="s">
        <v>8269</v>
      </c>
      <c r="P3455">
        <f t="shared" si="160"/>
        <v>2016</v>
      </c>
      <c r="Q3455" s="11">
        <f t="shared" si="161"/>
        <v>42535.97865740741</v>
      </c>
    </row>
    <row r="3456" spans="1:17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s="8">
        <f t="shared" si="159"/>
        <v>5</v>
      </c>
      <c r="G3456" t="s">
        <v>8218</v>
      </c>
      <c r="H3456" t="s">
        <v>8224</v>
      </c>
      <c r="I3456" t="s">
        <v>8246</v>
      </c>
      <c r="J3456">
        <v>1406825159</v>
      </c>
      <c r="K3456">
        <v>1404233159</v>
      </c>
      <c r="L3456" t="b">
        <v>0</v>
      </c>
      <c r="M3456">
        <v>21</v>
      </c>
      <c r="N3456" t="b">
        <v>1</v>
      </c>
      <c r="O3456" t="s">
        <v>8269</v>
      </c>
      <c r="P3456">
        <f t="shared" si="160"/>
        <v>2014</v>
      </c>
      <c r="Q3456" s="11">
        <f t="shared" si="161"/>
        <v>41821.698599537034</v>
      </c>
    </row>
    <row r="3457" spans="1:17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s="8">
        <f t="shared" si="159"/>
        <v>65</v>
      </c>
      <c r="G3457" t="s">
        <v>8218</v>
      </c>
      <c r="H3457" t="s">
        <v>8223</v>
      </c>
      <c r="I3457" t="s">
        <v>8245</v>
      </c>
      <c r="J3457">
        <v>1476381627</v>
      </c>
      <c r="K3457">
        <v>1473789627</v>
      </c>
      <c r="L3457" t="b">
        <v>0</v>
      </c>
      <c r="M3457">
        <v>69</v>
      </c>
      <c r="N3457" t="b">
        <v>1</v>
      </c>
      <c r="O3457" t="s">
        <v>8269</v>
      </c>
      <c r="P3457">
        <f t="shared" si="160"/>
        <v>2016</v>
      </c>
      <c r="Q3457" s="11">
        <f t="shared" si="161"/>
        <v>42626.7503125</v>
      </c>
    </row>
    <row r="3458" spans="1:17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s="8">
        <f t="shared" si="159"/>
        <v>2739</v>
      </c>
      <c r="G3458" t="s">
        <v>8218</v>
      </c>
      <c r="H3458" t="s">
        <v>8223</v>
      </c>
      <c r="I3458" t="s">
        <v>8245</v>
      </c>
      <c r="J3458">
        <v>1406876340</v>
      </c>
      <c r="K3458">
        <v>1404190567</v>
      </c>
      <c r="L3458" t="b">
        <v>0</v>
      </c>
      <c r="M3458">
        <v>16</v>
      </c>
      <c r="N3458" t="b">
        <v>1</v>
      </c>
      <c r="O3458" t="s">
        <v>8269</v>
      </c>
      <c r="P3458">
        <f t="shared" si="160"/>
        <v>2014</v>
      </c>
      <c r="Q3458" s="11">
        <f t="shared" si="161"/>
        <v>41821.205636574072</v>
      </c>
    </row>
    <row r="3459" spans="1:17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s="8">
        <f t="shared" ref="F3459:F3522" si="162">E3459-D3459</f>
        <v>804</v>
      </c>
      <c r="G3459" t="s">
        <v>8218</v>
      </c>
      <c r="H3459" t="s">
        <v>8223</v>
      </c>
      <c r="I3459" t="s">
        <v>8245</v>
      </c>
      <c r="J3459">
        <v>1423720740</v>
      </c>
      <c r="K3459">
        <v>1421081857</v>
      </c>
      <c r="L3459" t="b">
        <v>0</v>
      </c>
      <c r="M3459">
        <v>55</v>
      </c>
      <c r="N3459" t="b">
        <v>1</v>
      </c>
      <c r="O3459" t="s">
        <v>8269</v>
      </c>
      <c r="P3459">
        <f t="shared" ref="P3459:P3522" si="163">YEAR(Q3459)</f>
        <v>2015</v>
      </c>
      <c r="Q3459" s="11">
        <f t="shared" ref="Q3459:Q3522" si="164">(((K3459/60)/60)/24)+DATE(1970,1,1)</f>
        <v>42016.706678240742</v>
      </c>
    </row>
    <row r="3460" spans="1:17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s="8">
        <f t="shared" si="162"/>
        <v>238</v>
      </c>
      <c r="G3460" t="s">
        <v>8218</v>
      </c>
      <c r="H3460" t="s">
        <v>8223</v>
      </c>
      <c r="I3460" t="s">
        <v>8245</v>
      </c>
      <c r="J3460">
        <v>1422937620</v>
      </c>
      <c r="K3460">
        <v>1420606303</v>
      </c>
      <c r="L3460" t="b">
        <v>0</v>
      </c>
      <c r="M3460">
        <v>27</v>
      </c>
      <c r="N3460" t="b">
        <v>1</v>
      </c>
      <c r="O3460" t="s">
        <v>8269</v>
      </c>
      <c r="P3460">
        <f t="shared" si="163"/>
        <v>2015</v>
      </c>
      <c r="Q3460" s="11">
        <f t="shared" si="164"/>
        <v>42011.202581018515</v>
      </c>
    </row>
    <row r="3461" spans="1:17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s="8">
        <f t="shared" si="162"/>
        <v>131</v>
      </c>
      <c r="G3461" t="s">
        <v>8218</v>
      </c>
      <c r="H3461" t="s">
        <v>8224</v>
      </c>
      <c r="I3461" t="s">
        <v>8246</v>
      </c>
      <c r="J3461">
        <v>1463743860</v>
      </c>
      <c r="K3461">
        <v>1461151860</v>
      </c>
      <c r="L3461" t="b">
        <v>0</v>
      </c>
      <c r="M3461">
        <v>36</v>
      </c>
      <c r="N3461" t="b">
        <v>1</v>
      </c>
      <c r="O3461" t="s">
        <v>8269</v>
      </c>
      <c r="P3461">
        <f t="shared" si="163"/>
        <v>2016</v>
      </c>
      <c r="Q3461" s="11">
        <f t="shared" si="164"/>
        <v>42480.479861111111</v>
      </c>
    </row>
    <row r="3462" spans="1:17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s="8">
        <f t="shared" si="162"/>
        <v>450</v>
      </c>
      <c r="G3462" t="s">
        <v>8218</v>
      </c>
      <c r="H3462" t="s">
        <v>8224</v>
      </c>
      <c r="I3462" t="s">
        <v>8246</v>
      </c>
      <c r="J3462">
        <v>1408106352</v>
      </c>
      <c r="K3462">
        <v>1406896752</v>
      </c>
      <c r="L3462" t="b">
        <v>0</v>
      </c>
      <c r="M3462">
        <v>19</v>
      </c>
      <c r="N3462" t="b">
        <v>1</v>
      </c>
      <c r="O3462" t="s">
        <v>8269</v>
      </c>
      <c r="P3462">
        <f t="shared" si="163"/>
        <v>2014</v>
      </c>
      <c r="Q3462" s="11">
        <f t="shared" si="164"/>
        <v>41852.527222222219</v>
      </c>
    </row>
    <row r="3463" spans="1:17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s="8">
        <f t="shared" si="162"/>
        <v>195</v>
      </c>
      <c r="G3463" t="s">
        <v>8218</v>
      </c>
      <c r="H3463" t="s">
        <v>8223</v>
      </c>
      <c r="I3463" t="s">
        <v>8245</v>
      </c>
      <c r="J3463">
        <v>1477710000</v>
      </c>
      <c r="K3463">
        <v>1475248279</v>
      </c>
      <c r="L3463" t="b">
        <v>0</v>
      </c>
      <c r="M3463">
        <v>12</v>
      </c>
      <c r="N3463" t="b">
        <v>1</v>
      </c>
      <c r="O3463" t="s">
        <v>8269</v>
      </c>
      <c r="P3463">
        <f t="shared" si="163"/>
        <v>2016</v>
      </c>
      <c r="Q3463" s="11">
        <f t="shared" si="164"/>
        <v>42643.632858796293</v>
      </c>
    </row>
    <row r="3464" spans="1:17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s="8">
        <f t="shared" si="162"/>
        <v>255</v>
      </c>
      <c r="G3464" t="s">
        <v>8218</v>
      </c>
      <c r="H3464" t="s">
        <v>8223</v>
      </c>
      <c r="I3464" t="s">
        <v>8245</v>
      </c>
      <c r="J3464">
        <v>1436551200</v>
      </c>
      <c r="K3464">
        <v>1435181628</v>
      </c>
      <c r="L3464" t="b">
        <v>0</v>
      </c>
      <c r="M3464">
        <v>17</v>
      </c>
      <c r="N3464" t="b">
        <v>1</v>
      </c>
      <c r="O3464" t="s">
        <v>8269</v>
      </c>
      <c r="P3464">
        <f t="shared" si="163"/>
        <v>2015</v>
      </c>
      <c r="Q3464" s="11">
        <f t="shared" si="164"/>
        <v>42179.898472222223</v>
      </c>
    </row>
    <row r="3465" spans="1:17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s="8">
        <f t="shared" si="162"/>
        <v>338</v>
      </c>
      <c r="G3465" t="s">
        <v>8218</v>
      </c>
      <c r="H3465" t="s">
        <v>8228</v>
      </c>
      <c r="I3465" t="s">
        <v>8250</v>
      </c>
      <c r="J3465">
        <v>1476158340</v>
      </c>
      <c r="K3465">
        <v>1472594585</v>
      </c>
      <c r="L3465" t="b">
        <v>0</v>
      </c>
      <c r="M3465">
        <v>114</v>
      </c>
      <c r="N3465" t="b">
        <v>1</v>
      </c>
      <c r="O3465" t="s">
        <v>8269</v>
      </c>
      <c r="P3465">
        <f t="shared" si="163"/>
        <v>2016</v>
      </c>
      <c r="Q3465" s="11">
        <f t="shared" si="164"/>
        <v>42612.918807870374</v>
      </c>
    </row>
    <row r="3466" spans="1:17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s="8">
        <f t="shared" si="162"/>
        <v>116.18000000000029</v>
      </c>
      <c r="G3466" t="s">
        <v>8218</v>
      </c>
      <c r="H3466" t="s">
        <v>8223</v>
      </c>
      <c r="I3466" t="s">
        <v>8245</v>
      </c>
      <c r="J3466">
        <v>1471921637</v>
      </c>
      <c r="K3466">
        <v>1469329637</v>
      </c>
      <c r="L3466" t="b">
        <v>0</v>
      </c>
      <c r="M3466">
        <v>93</v>
      </c>
      <c r="N3466" t="b">
        <v>1</v>
      </c>
      <c r="O3466" t="s">
        <v>8269</v>
      </c>
      <c r="P3466">
        <f t="shared" si="163"/>
        <v>2016</v>
      </c>
      <c r="Q3466" s="11">
        <f t="shared" si="164"/>
        <v>42575.130057870367</v>
      </c>
    </row>
    <row r="3467" spans="1:17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s="8">
        <f t="shared" si="162"/>
        <v>60</v>
      </c>
      <c r="G3467" t="s">
        <v>8218</v>
      </c>
      <c r="H3467" t="s">
        <v>8224</v>
      </c>
      <c r="I3467" t="s">
        <v>8246</v>
      </c>
      <c r="J3467">
        <v>1439136000</v>
      </c>
      <c r="K3467">
        <v>1436972472</v>
      </c>
      <c r="L3467" t="b">
        <v>0</v>
      </c>
      <c r="M3467">
        <v>36</v>
      </c>
      <c r="N3467" t="b">
        <v>1</v>
      </c>
      <c r="O3467" t="s">
        <v>8269</v>
      </c>
      <c r="P3467">
        <f t="shared" si="163"/>
        <v>2015</v>
      </c>
      <c r="Q3467" s="11">
        <f t="shared" si="164"/>
        <v>42200.625833333332</v>
      </c>
    </row>
    <row r="3468" spans="1:17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s="8">
        <f t="shared" si="162"/>
        <v>950</v>
      </c>
      <c r="G3468" t="s">
        <v>8218</v>
      </c>
      <c r="H3468" t="s">
        <v>8223</v>
      </c>
      <c r="I3468" t="s">
        <v>8245</v>
      </c>
      <c r="J3468">
        <v>1461108450</v>
      </c>
      <c r="K3468">
        <v>1455928050</v>
      </c>
      <c r="L3468" t="b">
        <v>0</v>
      </c>
      <c r="M3468">
        <v>61</v>
      </c>
      <c r="N3468" t="b">
        <v>1</v>
      </c>
      <c r="O3468" t="s">
        <v>8269</v>
      </c>
      <c r="P3468">
        <f t="shared" si="163"/>
        <v>2016</v>
      </c>
      <c r="Q3468" s="11">
        <f t="shared" si="164"/>
        <v>42420.019097222219</v>
      </c>
    </row>
    <row r="3469" spans="1:17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s="8">
        <f t="shared" si="162"/>
        <v>30</v>
      </c>
      <c r="G3469" t="s">
        <v>8218</v>
      </c>
      <c r="H3469" t="s">
        <v>8223</v>
      </c>
      <c r="I3469" t="s">
        <v>8245</v>
      </c>
      <c r="J3469">
        <v>1426864032</v>
      </c>
      <c r="K3469">
        <v>1424275632</v>
      </c>
      <c r="L3469" t="b">
        <v>0</v>
      </c>
      <c r="M3469">
        <v>47</v>
      </c>
      <c r="N3469" t="b">
        <v>1</v>
      </c>
      <c r="O3469" t="s">
        <v>8269</v>
      </c>
      <c r="P3469">
        <f t="shared" si="163"/>
        <v>2015</v>
      </c>
      <c r="Q3469" s="11">
        <f t="shared" si="164"/>
        <v>42053.671666666662</v>
      </c>
    </row>
    <row r="3470" spans="1:17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s="8">
        <f t="shared" si="162"/>
        <v>2178</v>
      </c>
      <c r="G3470" t="s">
        <v>8218</v>
      </c>
      <c r="H3470" t="s">
        <v>8223</v>
      </c>
      <c r="I3470" t="s">
        <v>8245</v>
      </c>
      <c r="J3470">
        <v>1474426800</v>
      </c>
      <c r="K3470">
        <v>1471976529</v>
      </c>
      <c r="L3470" t="b">
        <v>0</v>
      </c>
      <c r="M3470">
        <v>17</v>
      </c>
      <c r="N3470" t="b">
        <v>1</v>
      </c>
      <c r="O3470" t="s">
        <v>8269</v>
      </c>
      <c r="P3470">
        <f t="shared" si="163"/>
        <v>2016</v>
      </c>
      <c r="Q3470" s="11">
        <f t="shared" si="164"/>
        <v>42605.765381944439</v>
      </c>
    </row>
    <row r="3471" spans="1:17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s="8">
        <f t="shared" si="162"/>
        <v>375</v>
      </c>
      <c r="G3471" t="s">
        <v>8218</v>
      </c>
      <c r="H3471" t="s">
        <v>8223</v>
      </c>
      <c r="I3471" t="s">
        <v>8245</v>
      </c>
      <c r="J3471">
        <v>1461857045</v>
      </c>
      <c r="K3471">
        <v>1459265045</v>
      </c>
      <c r="L3471" t="b">
        <v>0</v>
      </c>
      <c r="M3471">
        <v>63</v>
      </c>
      <c r="N3471" t="b">
        <v>1</v>
      </c>
      <c r="O3471" t="s">
        <v>8269</v>
      </c>
      <c r="P3471">
        <f t="shared" si="163"/>
        <v>2016</v>
      </c>
      <c r="Q3471" s="11">
        <f t="shared" si="164"/>
        <v>42458.641724537039</v>
      </c>
    </row>
    <row r="3472" spans="1:17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s="8">
        <f t="shared" si="162"/>
        <v>125</v>
      </c>
      <c r="G3472" t="s">
        <v>8218</v>
      </c>
      <c r="H3472" t="s">
        <v>8223</v>
      </c>
      <c r="I3472" t="s">
        <v>8245</v>
      </c>
      <c r="J3472">
        <v>1468618680</v>
      </c>
      <c r="K3472">
        <v>1465345902</v>
      </c>
      <c r="L3472" t="b">
        <v>0</v>
      </c>
      <c r="M3472">
        <v>9</v>
      </c>
      <c r="N3472" t="b">
        <v>1</v>
      </c>
      <c r="O3472" t="s">
        <v>8269</v>
      </c>
      <c r="P3472">
        <f t="shared" si="163"/>
        <v>2016</v>
      </c>
      <c r="Q3472" s="11">
        <f t="shared" si="164"/>
        <v>42529.022013888884</v>
      </c>
    </row>
    <row r="3473" spans="1:17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s="8">
        <f t="shared" si="162"/>
        <v>573</v>
      </c>
      <c r="G3473" t="s">
        <v>8218</v>
      </c>
      <c r="H3473" t="s">
        <v>8224</v>
      </c>
      <c r="I3473" t="s">
        <v>8246</v>
      </c>
      <c r="J3473">
        <v>1409515200</v>
      </c>
      <c r="K3473">
        <v>1405971690</v>
      </c>
      <c r="L3473" t="b">
        <v>0</v>
      </c>
      <c r="M3473">
        <v>30</v>
      </c>
      <c r="N3473" t="b">
        <v>1</v>
      </c>
      <c r="O3473" t="s">
        <v>8269</v>
      </c>
      <c r="P3473">
        <f t="shared" si="163"/>
        <v>2014</v>
      </c>
      <c r="Q3473" s="11">
        <f t="shared" si="164"/>
        <v>41841.820486111108</v>
      </c>
    </row>
    <row r="3474" spans="1:17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s="8">
        <f t="shared" si="162"/>
        <v>41</v>
      </c>
      <c r="G3474" t="s">
        <v>8218</v>
      </c>
      <c r="H3474" t="s">
        <v>8223</v>
      </c>
      <c r="I3474" t="s">
        <v>8245</v>
      </c>
      <c r="J3474">
        <v>1415253540</v>
      </c>
      <c r="K3474">
        <v>1413432331</v>
      </c>
      <c r="L3474" t="b">
        <v>0</v>
      </c>
      <c r="M3474">
        <v>23</v>
      </c>
      <c r="N3474" t="b">
        <v>1</v>
      </c>
      <c r="O3474" t="s">
        <v>8269</v>
      </c>
      <c r="P3474">
        <f t="shared" si="163"/>
        <v>2014</v>
      </c>
      <c r="Q3474" s="11">
        <f t="shared" si="164"/>
        <v>41928.170497685183</v>
      </c>
    </row>
    <row r="3475" spans="1:17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s="8">
        <f t="shared" si="162"/>
        <v>0</v>
      </c>
      <c r="G3475" t="s">
        <v>8218</v>
      </c>
      <c r="H3475" t="s">
        <v>8223</v>
      </c>
      <c r="I3475" t="s">
        <v>8245</v>
      </c>
      <c r="J3475">
        <v>1426883220</v>
      </c>
      <c r="K3475">
        <v>1425067296</v>
      </c>
      <c r="L3475" t="b">
        <v>0</v>
      </c>
      <c r="M3475">
        <v>33</v>
      </c>
      <c r="N3475" t="b">
        <v>1</v>
      </c>
      <c r="O3475" t="s">
        <v>8269</v>
      </c>
      <c r="P3475">
        <f t="shared" si="163"/>
        <v>2015</v>
      </c>
      <c r="Q3475" s="11">
        <f t="shared" si="164"/>
        <v>42062.834444444445</v>
      </c>
    </row>
    <row r="3476" spans="1:17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s="8">
        <f t="shared" si="162"/>
        <v>20</v>
      </c>
      <c r="G3476" t="s">
        <v>8218</v>
      </c>
      <c r="H3476" t="s">
        <v>8224</v>
      </c>
      <c r="I3476" t="s">
        <v>8246</v>
      </c>
      <c r="J3476">
        <v>1469016131</v>
      </c>
      <c r="K3476">
        <v>1466424131</v>
      </c>
      <c r="L3476" t="b">
        <v>0</v>
      </c>
      <c r="M3476">
        <v>39</v>
      </c>
      <c r="N3476" t="b">
        <v>1</v>
      </c>
      <c r="O3476" t="s">
        <v>8269</v>
      </c>
      <c r="P3476">
        <f t="shared" si="163"/>
        <v>2016</v>
      </c>
      <c r="Q3476" s="11">
        <f t="shared" si="164"/>
        <v>42541.501516203702</v>
      </c>
    </row>
    <row r="3477" spans="1:17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s="8">
        <f t="shared" si="162"/>
        <v>40</v>
      </c>
      <c r="G3477" t="s">
        <v>8218</v>
      </c>
      <c r="H3477" t="s">
        <v>8224</v>
      </c>
      <c r="I3477" t="s">
        <v>8246</v>
      </c>
      <c r="J3477">
        <v>1414972800</v>
      </c>
      <c r="K3477">
        <v>1412629704</v>
      </c>
      <c r="L3477" t="b">
        <v>0</v>
      </c>
      <c r="M3477">
        <v>17</v>
      </c>
      <c r="N3477" t="b">
        <v>1</v>
      </c>
      <c r="O3477" t="s">
        <v>8269</v>
      </c>
      <c r="P3477">
        <f t="shared" si="163"/>
        <v>2014</v>
      </c>
      <c r="Q3477" s="11">
        <f t="shared" si="164"/>
        <v>41918.880833333329</v>
      </c>
    </row>
    <row r="3478" spans="1:17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s="8">
        <f t="shared" si="162"/>
        <v>12</v>
      </c>
      <c r="G3478" t="s">
        <v>8218</v>
      </c>
      <c r="H3478" t="s">
        <v>8223</v>
      </c>
      <c r="I3478" t="s">
        <v>8245</v>
      </c>
      <c r="J3478">
        <v>1414378800</v>
      </c>
      <c r="K3478">
        <v>1412836990</v>
      </c>
      <c r="L3478" t="b">
        <v>0</v>
      </c>
      <c r="M3478">
        <v>6</v>
      </c>
      <c r="N3478" t="b">
        <v>1</v>
      </c>
      <c r="O3478" t="s">
        <v>8269</v>
      </c>
      <c r="P3478">
        <f t="shared" si="163"/>
        <v>2014</v>
      </c>
      <c r="Q3478" s="11">
        <f t="shared" si="164"/>
        <v>41921.279976851853</v>
      </c>
    </row>
    <row r="3479" spans="1:17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s="8">
        <f t="shared" si="162"/>
        <v>276</v>
      </c>
      <c r="G3479" t="s">
        <v>8218</v>
      </c>
      <c r="H3479" t="s">
        <v>8223</v>
      </c>
      <c r="I3479" t="s">
        <v>8245</v>
      </c>
      <c r="J3479">
        <v>1431831600</v>
      </c>
      <c r="K3479">
        <v>1430761243</v>
      </c>
      <c r="L3479" t="b">
        <v>0</v>
      </c>
      <c r="M3479">
        <v>39</v>
      </c>
      <c r="N3479" t="b">
        <v>1</v>
      </c>
      <c r="O3479" t="s">
        <v>8269</v>
      </c>
      <c r="P3479">
        <f t="shared" si="163"/>
        <v>2015</v>
      </c>
      <c r="Q3479" s="11">
        <f t="shared" si="164"/>
        <v>42128.736608796295</v>
      </c>
    </row>
    <row r="3480" spans="1:17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s="8">
        <f t="shared" si="162"/>
        <v>257</v>
      </c>
      <c r="G3480" t="s">
        <v>8218</v>
      </c>
      <c r="H3480" t="s">
        <v>8223</v>
      </c>
      <c r="I3480" t="s">
        <v>8245</v>
      </c>
      <c r="J3480">
        <v>1426539600</v>
      </c>
      <c r="K3480">
        <v>1424296822</v>
      </c>
      <c r="L3480" t="b">
        <v>0</v>
      </c>
      <c r="M3480">
        <v>57</v>
      </c>
      <c r="N3480" t="b">
        <v>1</v>
      </c>
      <c r="O3480" t="s">
        <v>8269</v>
      </c>
      <c r="P3480">
        <f t="shared" si="163"/>
        <v>2015</v>
      </c>
      <c r="Q3480" s="11">
        <f t="shared" si="164"/>
        <v>42053.916921296302</v>
      </c>
    </row>
    <row r="3481" spans="1:17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s="8">
        <f t="shared" si="162"/>
        <v>418</v>
      </c>
      <c r="G3481" t="s">
        <v>8218</v>
      </c>
      <c r="H3481" t="s">
        <v>8224</v>
      </c>
      <c r="I3481" t="s">
        <v>8246</v>
      </c>
      <c r="J3481">
        <v>1403382680</v>
      </c>
      <c r="K3481">
        <v>1400790680</v>
      </c>
      <c r="L3481" t="b">
        <v>0</v>
      </c>
      <c r="M3481">
        <v>56</v>
      </c>
      <c r="N3481" t="b">
        <v>1</v>
      </c>
      <c r="O3481" t="s">
        <v>8269</v>
      </c>
      <c r="P3481">
        <f t="shared" si="163"/>
        <v>2014</v>
      </c>
      <c r="Q3481" s="11">
        <f t="shared" si="164"/>
        <v>41781.855092592588</v>
      </c>
    </row>
    <row r="3482" spans="1:17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s="8">
        <f t="shared" si="162"/>
        <v>640</v>
      </c>
      <c r="G3482" t="s">
        <v>8218</v>
      </c>
      <c r="H3482" t="s">
        <v>8223</v>
      </c>
      <c r="I3482" t="s">
        <v>8245</v>
      </c>
      <c r="J3482">
        <v>1436562000</v>
      </c>
      <c r="K3482">
        <v>1434440227</v>
      </c>
      <c r="L3482" t="b">
        <v>0</v>
      </c>
      <c r="M3482">
        <v>13</v>
      </c>
      <c r="N3482" t="b">
        <v>1</v>
      </c>
      <c r="O3482" t="s">
        <v>8269</v>
      </c>
      <c r="P3482">
        <f t="shared" si="163"/>
        <v>2015</v>
      </c>
      <c r="Q3482" s="11">
        <f t="shared" si="164"/>
        <v>42171.317442129628</v>
      </c>
    </row>
    <row r="3483" spans="1:17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s="8">
        <f t="shared" si="162"/>
        <v>1880</v>
      </c>
      <c r="G3483" t="s">
        <v>8218</v>
      </c>
      <c r="H3483" t="s">
        <v>8225</v>
      </c>
      <c r="I3483" t="s">
        <v>8247</v>
      </c>
      <c r="J3483">
        <v>1420178188</v>
      </c>
      <c r="K3483">
        <v>1418709388</v>
      </c>
      <c r="L3483" t="b">
        <v>0</v>
      </c>
      <c r="M3483">
        <v>95</v>
      </c>
      <c r="N3483" t="b">
        <v>1</v>
      </c>
      <c r="O3483" t="s">
        <v>8269</v>
      </c>
      <c r="P3483">
        <f t="shared" si="163"/>
        <v>2014</v>
      </c>
      <c r="Q3483" s="11">
        <f t="shared" si="164"/>
        <v>41989.24754629629</v>
      </c>
    </row>
    <row r="3484" spans="1:17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s="8">
        <f t="shared" si="162"/>
        <v>1150</v>
      </c>
      <c r="G3484" t="s">
        <v>8218</v>
      </c>
      <c r="H3484" t="s">
        <v>8224</v>
      </c>
      <c r="I3484" t="s">
        <v>8246</v>
      </c>
      <c r="J3484">
        <v>1404671466</v>
      </c>
      <c r="K3484">
        <v>1402079466</v>
      </c>
      <c r="L3484" t="b">
        <v>0</v>
      </c>
      <c r="M3484">
        <v>80</v>
      </c>
      <c r="N3484" t="b">
        <v>1</v>
      </c>
      <c r="O3484" t="s">
        <v>8269</v>
      </c>
      <c r="P3484">
        <f t="shared" si="163"/>
        <v>2014</v>
      </c>
      <c r="Q3484" s="11">
        <f t="shared" si="164"/>
        <v>41796.771597222221</v>
      </c>
    </row>
    <row r="3485" spans="1:17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s="8">
        <f t="shared" si="162"/>
        <v>2008</v>
      </c>
      <c r="G3485" t="s">
        <v>8218</v>
      </c>
      <c r="H3485" t="s">
        <v>8223</v>
      </c>
      <c r="I3485" t="s">
        <v>8245</v>
      </c>
      <c r="J3485">
        <v>1404403381</v>
      </c>
      <c r="K3485">
        <v>1401811381</v>
      </c>
      <c r="L3485" t="b">
        <v>0</v>
      </c>
      <c r="M3485">
        <v>133</v>
      </c>
      <c r="N3485" t="b">
        <v>1</v>
      </c>
      <c r="O3485" t="s">
        <v>8269</v>
      </c>
      <c r="P3485">
        <f t="shared" si="163"/>
        <v>2014</v>
      </c>
      <c r="Q3485" s="11">
        <f t="shared" si="164"/>
        <v>41793.668761574074</v>
      </c>
    </row>
    <row r="3486" spans="1:17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s="8">
        <f t="shared" si="162"/>
        <v>356</v>
      </c>
      <c r="G3486" t="s">
        <v>8218</v>
      </c>
      <c r="H3486" t="s">
        <v>8223</v>
      </c>
      <c r="I3486" t="s">
        <v>8245</v>
      </c>
      <c r="J3486">
        <v>1466014499</v>
      </c>
      <c r="K3486">
        <v>1463422499</v>
      </c>
      <c r="L3486" t="b">
        <v>0</v>
      </c>
      <c r="M3486">
        <v>44</v>
      </c>
      <c r="N3486" t="b">
        <v>1</v>
      </c>
      <c r="O3486" t="s">
        <v>8269</v>
      </c>
      <c r="P3486">
        <f t="shared" si="163"/>
        <v>2016</v>
      </c>
      <c r="Q3486" s="11">
        <f t="shared" si="164"/>
        <v>42506.760405092587</v>
      </c>
    </row>
    <row r="3487" spans="1:17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s="8">
        <f t="shared" si="162"/>
        <v>10</v>
      </c>
      <c r="G3487" t="s">
        <v>8218</v>
      </c>
      <c r="H3487" t="s">
        <v>8223</v>
      </c>
      <c r="I3487" t="s">
        <v>8245</v>
      </c>
      <c r="J3487">
        <v>1454431080</v>
      </c>
      <c r="K3487">
        <v>1451839080</v>
      </c>
      <c r="L3487" t="b">
        <v>0</v>
      </c>
      <c r="M3487">
        <v>30</v>
      </c>
      <c r="N3487" t="b">
        <v>1</v>
      </c>
      <c r="O3487" t="s">
        <v>8269</v>
      </c>
      <c r="P3487">
        <f t="shared" si="163"/>
        <v>2016</v>
      </c>
      <c r="Q3487" s="11">
        <f t="shared" si="164"/>
        <v>42372.693055555559</v>
      </c>
    </row>
    <row r="3488" spans="1:17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s="8">
        <f t="shared" si="162"/>
        <v>1656</v>
      </c>
      <c r="G3488" t="s">
        <v>8218</v>
      </c>
      <c r="H3488" t="s">
        <v>8223</v>
      </c>
      <c r="I3488" t="s">
        <v>8245</v>
      </c>
      <c r="J3488">
        <v>1433314740</v>
      </c>
      <c r="K3488">
        <v>1430600401</v>
      </c>
      <c r="L3488" t="b">
        <v>0</v>
      </c>
      <c r="M3488">
        <v>56</v>
      </c>
      <c r="N3488" t="b">
        <v>1</v>
      </c>
      <c r="O3488" t="s">
        <v>8269</v>
      </c>
      <c r="P3488">
        <f t="shared" si="163"/>
        <v>2015</v>
      </c>
      <c r="Q3488" s="11">
        <f t="shared" si="164"/>
        <v>42126.87501157407</v>
      </c>
    </row>
    <row r="3489" spans="1:17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s="8">
        <f t="shared" si="162"/>
        <v>555</v>
      </c>
      <c r="G3489" t="s">
        <v>8218</v>
      </c>
      <c r="H3489" t="s">
        <v>8224</v>
      </c>
      <c r="I3489" t="s">
        <v>8246</v>
      </c>
      <c r="J3489">
        <v>1435185252</v>
      </c>
      <c r="K3489">
        <v>1432593252</v>
      </c>
      <c r="L3489" t="b">
        <v>0</v>
      </c>
      <c r="M3489">
        <v>66</v>
      </c>
      <c r="N3489" t="b">
        <v>1</v>
      </c>
      <c r="O3489" t="s">
        <v>8269</v>
      </c>
      <c r="P3489">
        <f t="shared" si="163"/>
        <v>2015</v>
      </c>
      <c r="Q3489" s="11">
        <f t="shared" si="164"/>
        <v>42149.940416666665</v>
      </c>
    </row>
    <row r="3490" spans="1:17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s="8">
        <f t="shared" si="162"/>
        <v>636</v>
      </c>
      <c r="G3490" t="s">
        <v>8218</v>
      </c>
      <c r="H3490" t="s">
        <v>8223</v>
      </c>
      <c r="I3490" t="s">
        <v>8245</v>
      </c>
      <c r="J3490">
        <v>1429286400</v>
      </c>
      <c r="K3490">
        <v>1427221560</v>
      </c>
      <c r="L3490" t="b">
        <v>0</v>
      </c>
      <c r="M3490">
        <v>29</v>
      </c>
      <c r="N3490" t="b">
        <v>1</v>
      </c>
      <c r="O3490" t="s">
        <v>8269</v>
      </c>
      <c r="P3490">
        <f t="shared" si="163"/>
        <v>2015</v>
      </c>
      <c r="Q3490" s="11">
        <f t="shared" si="164"/>
        <v>42087.768055555556</v>
      </c>
    </row>
    <row r="3491" spans="1:17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s="8">
        <f t="shared" si="162"/>
        <v>635</v>
      </c>
      <c r="G3491" t="s">
        <v>8218</v>
      </c>
      <c r="H3491" t="s">
        <v>8224</v>
      </c>
      <c r="I3491" t="s">
        <v>8246</v>
      </c>
      <c r="J3491">
        <v>1400965200</v>
      </c>
      <c r="K3491">
        <v>1398352531</v>
      </c>
      <c r="L3491" t="b">
        <v>0</v>
      </c>
      <c r="M3491">
        <v>72</v>
      </c>
      <c r="N3491" t="b">
        <v>1</v>
      </c>
      <c r="O3491" t="s">
        <v>8269</v>
      </c>
      <c r="P3491">
        <f t="shared" si="163"/>
        <v>2014</v>
      </c>
      <c r="Q3491" s="11">
        <f t="shared" si="164"/>
        <v>41753.635775462964</v>
      </c>
    </row>
    <row r="3492" spans="1:17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s="8">
        <f t="shared" si="162"/>
        <v>275</v>
      </c>
      <c r="G3492" t="s">
        <v>8218</v>
      </c>
      <c r="H3492" t="s">
        <v>8223</v>
      </c>
      <c r="I3492" t="s">
        <v>8245</v>
      </c>
      <c r="J3492">
        <v>1460574924</v>
      </c>
      <c r="K3492">
        <v>1457982924</v>
      </c>
      <c r="L3492" t="b">
        <v>0</v>
      </c>
      <c r="M3492">
        <v>27</v>
      </c>
      <c r="N3492" t="b">
        <v>1</v>
      </c>
      <c r="O3492" t="s">
        <v>8269</v>
      </c>
      <c r="P3492">
        <f t="shared" si="163"/>
        <v>2016</v>
      </c>
      <c r="Q3492" s="11">
        <f t="shared" si="164"/>
        <v>42443.802361111113</v>
      </c>
    </row>
    <row r="3493" spans="1:17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s="8">
        <f t="shared" si="162"/>
        <v>291</v>
      </c>
      <c r="G3493" t="s">
        <v>8218</v>
      </c>
      <c r="H3493" t="s">
        <v>8223</v>
      </c>
      <c r="I3493" t="s">
        <v>8245</v>
      </c>
      <c r="J3493">
        <v>1431928784</v>
      </c>
      <c r="K3493">
        <v>1430114384</v>
      </c>
      <c r="L3493" t="b">
        <v>0</v>
      </c>
      <c r="M3493">
        <v>10</v>
      </c>
      <c r="N3493" t="b">
        <v>1</v>
      </c>
      <c r="O3493" t="s">
        <v>8269</v>
      </c>
      <c r="P3493">
        <f t="shared" si="163"/>
        <v>2015</v>
      </c>
      <c r="Q3493" s="11">
        <f t="shared" si="164"/>
        <v>42121.249814814815</v>
      </c>
    </row>
    <row r="3494" spans="1:17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s="8">
        <f t="shared" si="162"/>
        <v>200.2199999999998</v>
      </c>
      <c r="G3494" t="s">
        <v>8218</v>
      </c>
      <c r="H3494" t="s">
        <v>8223</v>
      </c>
      <c r="I3494" t="s">
        <v>8245</v>
      </c>
      <c r="J3494">
        <v>1445818397</v>
      </c>
      <c r="K3494">
        <v>1442794397</v>
      </c>
      <c r="L3494" t="b">
        <v>0</v>
      </c>
      <c r="M3494">
        <v>35</v>
      </c>
      <c r="N3494" t="b">
        <v>1</v>
      </c>
      <c r="O3494" t="s">
        <v>8269</v>
      </c>
      <c r="P3494">
        <f t="shared" si="163"/>
        <v>2015</v>
      </c>
      <c r="Q3494" s="11">
        <f t="shared" si="164"/>
        <v>42268.009224537032</v>
      </c>
    </row>
    <row r="3495" spans="1:17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s="8">
        <f t="shared" si="162"/>
        <v>0</v>
      </c>
      <c r="G3495" t="s">
        <v>8218</v>
      </c>
      <c r="H3495" t="s">
        <v>8223</v>
      </c>
      <c r="I3495" t="s">
        <v>8245</v>
      </c>
      <c r="J3495">
        <v>1408252260</v>
      </c>
      <c r="K3495">
        <v>1406580436</v>
      </c>
      <c r="L3495" t="b">
        <v>0</v>
      </c>
      <c r="M3495">
        <v>29</v>
      </c>
      <c r="N3495" t="b">
        <v>1</v>
      </c>
      <c r="O3495" t="s">
        <v>8269</v>
      </c>
      <c r="P3495">
        <f t="shared" si="163"/>
        <v>2014</v>
      </c>
      <c r="Q3495" s="11">
        <f t="shared" si="164"/>
        <v>41848.866157407407</v>
      </c>
    </row>
    <row r="3496" spans="1:17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s="8">
        <f t="shared" si="162"/>
        <v>0</v>
      </c>
      <c r="G3496" t="s">
        <v>8218</v>
      </c>
      <c r="H3496" t="s">
        <v>8223</v>
      </c>
      <c r="I3496" t="s">
        <v>8245</v>
      </c>
      <c r="J3496">
        <v>1480140000</v>
      </c>
      <c r="K3496">
        <v>1479186575</v>
      </c>
      <c r="L3496" t="b">
        <v>0</v>
      </c>
      <c r="M3496">
        <v>13</v>
      </c>
      <c r="N3496" t="b">
        <v>1</v>
      </c>
      <c r="O3496" t="s">
        <v>8269</v>
      </c>
      <c r="P3496">
        <f t="shared" si="163"/>
        <v>2016</v>
      </c>
      <c r="Q3496" s="11">
        <f t="shared" si="164"/>
        <v>42689.214988425927</v>
      </c>
    </row>
    <row r="3497" spans="1:17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s="8">
        <f t="shared" si="162"/>
        <v>343</v>
      </c>
      <c r="G3497" t="s">
        <v>8218</v>
      </c>
      <c r="H3497" t="s">
        <v>8228</v>
      </c>
      <c r="I3497" t="s">
        <v>8250</v>
      </c>
      <c r="J3497">
        <v>1414862280</v>
      </c>
      <c r="K3497">
        <v>1412360309</v>
      </c>
      <c r="L3497" t="b">
        <v>0</v>
      </c>
      <c r="M3497">
        <v>72</v>
      </c>
      <c r="N3497" t="b">
        <v>1</v>
      </c>
      <c r="O3497" t="s">
        <v>8269</v>
      </c>
      <c r="P3497">
        <f t="shared" si="163"/>
        <v>2014</v>
      </c>
      <c r="Q3497" s="11">
        <f t="shared" si="164"/>
        <v>41915.762835648151</v>
      </c>
    </row>
    <row r="3498" spans="1:17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s="8">
        <f t="shared" si="162"/>
        <v>732</v>
      </c>
      <c r="G3498" t="s">
        <v>8218</v>
      </c>
      <c r="H3498" t="s">
        <v>8223</v>
      </c>
      <c r="I3498" t="s">
        <v>8245</v>
      </c>
      <c r="J3498">
        <v>1473625166</v>
      </c>
      <c r="K3498">
        <v>1470169166</v>
      </c>
      <c r="L3498" t="b">
        <v>0</v>
      </c>
      <c r="M3498">
        <v>78</v>
      </c>
      <c r="N3498" t="b">
        <v>1</v>
      </c>
      <c r="O3498" t="s">
        <v>8269</v>
      </c>
      <c r="P3498">
        <f t="shared" si="163"/>
        <v>2016</v>
      </c>
      <c r="Q3498" s="11">
        <f t="shared" si="164"/>
        <v>42584.846828703703</v>
      </c>
    </row>
    <row r="3499" spans="1:17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s="8">
        <f t="shared" si="162"/>
        <v>135</v>
      </c>
      <c r="G3499" t="s">
        <v>8218</v>
      </c>
      <c r="H3499" t="s">
        <v>8223</v>
      </c>
      <c r="I3499" t="s">
        <v>8245</v>
      </c>
      <c r="J3499">
        <v>1464904800</v>
      </c>
      <c r="K3499">
        <v>1463852904</v>
      </c>
      <c r="L3499" t="b">
        <v>0</v>
      </c>
      <c r="M3499">
        <v>49</v>
      </c>
      <c r="N3499" t="b">
        <v>1</v>
      </c>
      <c r="O3499" t="s">
        <v>8269</v>
      </c>
      <c r="P3499">
        <f t="shared" si="163"/>
        <v>2016</v>
      </c>
      <c r="Q3499" s="11">
        <f t="shared" si="164"/>
        <v>42511.741944444439</v>
      </c>
    </row>
    <row r="3500" spans="1:17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s="8">
        <f t="shared" si="162"/>
        <v>40</v>
      </c>
      <c r="G3500" t="s">
        <v>8218</v>
      </c>
      <c r="H3500" t="s">
        <v>8228</v>
      </c>
      <c r="I3500" t="s">
        <v>8250</v>
      </c>
      <c r="J3500">
        <v>1464471840</v>
      </c>
      <c r="K3500">
        <v>1459309704</v>
      </c>
      <c r="L3500" t="b">
        <v>0</v>
      </c>
      <c r="M3500">
        <v>42</v>
      </c>
      <c r="N3500" t="b">
        <v>1</v>
      </c>
      <c r="O3500" t="s">
        <v>8269</v>
      </c>
      <c r="P3500">
        <f t="shared" si="163"/>
        <v>2016</v>
      </c>
      <c r="Q3500" s="11">
        <f t="shared" si="164"/>
        <v>42459.15861111111</v>
      </c>
    </row>
    <row r="3501" spans="1:17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s="8">
        <f t="shared" si="162"/>
        <v>110</v>
      </c>
      <c r="G3501" t="s">
        <v>8218</v>
      </c>
      <c r="H3501" t="s">
        <v>8223</v>
      </c>
      <c r="I3501" t="s">
        <v>8245</v>
      </c>
      <c r="J3501">
        <v>1435733940</v>
      </c>
      <c r="K3501">
        <v>1431046325</v>
      </c>
      <c r="L3501" t="b">
        <v>0</v>
      </c>
      <c r="M3501">
        <v>35</v>
      </c>
      <c r="N3501" t="b">
        <v>1</v>
      </c>
      <c r="O3501" t="s">
        <v>8269</v>
      </c>
      <c r="P3501">
        <f t="shared" si="163"/>
        <v>2015</v>
      </c>
      <c r="Q3501" s="11">
        <f t="shared" si="164"/>
        <v>42132.036168981482</v>
      </c>
    </row>
    <row r="3502" spans="1:17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s="8">
        <f t="shared" si="162"/>
        <v>63</v>
      </c>
      <c r="G3502" t="s">
        <v>8218</v>
      </c>
      <c r="H3502" t="s">
        <v>8223</v>
      </c>
      <c r="I3502" t="s">
        <v>8245</v>
      </c>
      <c r="J3502">
        <v>1457326740</v>
      </c>
      <c r="K3502">
        <v>1455919438</v>
      </c>
      <c r="L3502" t="b">
        <v>0</v>
      </c>
      <c r="M3502">
        <v>42</v>
      </c>
      <c r="N3502" t="b">
        <v>1</v>
      </c>
      <c r="O3502" t="s">
        <v>8269</v>
      </c>
      <c r="P3502">
        <f t="shared" si="163"/>
        <v>2016</v>
      </c>
      <c r="Q3502" s="11">
        <f t="shared" si="164"/>
        <v>42419.91942129629</v>
      </c>
    </row>
    <row r="3503" spans="1:17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s="8">
        <f t="shared" si="162"/>
        <v>10</v>
      </c>
      <c r="G3503" t="s">
        <v>8218</v>
      </c>
      <c r="H3503" t="s">
        <v>8224</v>
      </c>
      <c r="I3503" t="s">
        <v>8246</v>
      </c>
      <c r="J3503">
        <v>1441995595</v>
      </c>
      <c r="K3503">
        <v>1439835595</v>
      </c>
      <c r="L3503" t="b">
        <v>0</v>
      </c>
      <c r="M3503">
        <v>42</v>
      </c>
      <c r="N3503" t="b">
        <v>1</v>
      </c>
      <c r="O3503" t="s">
        <v>8269</v>
      </c>
      <c r="P3503">
        <f t="shared" si="163"/>
        <v>2015</v>
      </c>
      <c r="Q3503" s="11">
        <f t="shared" si="164"/>
        <v>42233.763831018514</v>
      </c>
    </row>
    <row r="3504" spans="1:17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s="8">
        <f t="shared" si="162"/>
        <v>216</v>
      </c>
      <c r="G3504" t="s">
        <v>8218</v>
      </c>
      <c r="H3504" t="s">
        <v>8223</v>
      </c>
      <c r="I3504" t="s">
        <v>8245</v>
      </c>
      <c r="J3504">
        <v>1458100740</v>
      </c>
      <c r="K3504">
        <v>1456862924</v>
      </c>
      <c r="L3504" t="b">
        <v>0</v>
      </c>
      <c r="M3504">
        <v>31</v>
      </c>
      <c r="N3504" t="b">
        <v>1</v>
      </c>
      <c r="O3504" t="s">
        <v>8269</v>
      </c>
      <c r="P3504">
        <f t="shared" si="163"/>
        <v>2016</v>
      </c>
      <c r="Q3504" s="11">
        <f t="shared" si="164"/>
        <v>42430.839398148149</v>
      </c>
    </row>
    <row r="3505" spans="1:17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s="8">
        <f t="shared" si="162"/>
        <v>189</v>
      </c>
      <c r="G3505" t="s">
        <v>8218</v>
      </c>
      <c r="H3505" t="s">
        <v>8224</v>
      </c>
      <c r="I3505" t="s">
        <v>8246</v>
      </c>
      <c r="J3505">
        <v>1469359728</v>
      </c>
      <c r="K3505">
        <v>1466767728</v>
      </c>
      <c r="L3505" t="b">
        <v>0</v>
      </c>
      <c r="M3505">
        <v>38</v>
      </c>
      <c r="N3505" t="b">
        <v>1</v>
      </c>
      <c r="O3505" t="s">
        <v>8269</v>
      </c>
      <c r="P3505">
        <f t="shared" si="163"/>
        <v>2016</v>
      </c>
      <c r="Q3505" s="11">
        <f t="shared" si="164"/>
        <v>42545.478333333333</v>
      </c>
    </row>
    <row r="3506" spans="1:17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s="8">
        <f t="shared" si="162"/>
        <v>0</v>
      </c>
      <c r="G3506" t="s">
        <v>8218</v>
      </c>
      <c r="H3506" t="s">
        <v>8223</v>
      </c>
      <c r="I3506" t="s">
        <v>8245</v>
      </c>
      <c r="J3506">
        <v>1447959491</v>
      </c>
      <c r="K3506">
        <v>1445363891</v>
      </c>
      <c r="L3506" t="b">
        <v>0</v>
      </c>
      <c r="M3506">
        <v>8</v>
      </c>
      <c r="N3506" t="b">
        <v>1</v>
      </c>
      <c r="O3506" t="s">
        <v>8269</v>
      </c>
      <c r="P3506">
        <f t="shared" si="163"/>
        <v>2015</v>
      </c>
      <c r="Q3506" s="11">
        <f t="shared" si="164"/>
        <v>42297.748738425929</v>
      </c>
    </row>
    <row r="3507" spans="1:17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s="8">
        <f t="shared" si="162"/>
        <v>94</v>
      </c>
      <c r="G3507" t="s">
        <v>8218</v>
      </c>
      <c r="H3507" t="s">
        <v>8223</v>
      </c>
      <c r="I3507" t="s">
        <v>8245</v>
      </c>
      <c r="J3507">
        <v>1399953600</v>
      </c>
      <c r="K3507">
        <v>1398983245</v>
      </c>
      <c r="L3507" t="b">
        <v>0</v>
      </c>
      <c r="M3507">
        <v>39</v>
      </c>
      <c r="N3507" t="b">
        <v>1</v>
      </c>
      <c r="O3507" t="s">
        <v>8269</v>
      </c>
      <c r="P3507">
        <f t="shared" si="163"/>
        <v>2014</v>
      </c>
      <c r="Q3507" s="11">
        <f t="shared" si="164"/>
        <v>41760.935706018521</v>
      </c>
    </row>
    <row r="3508" spans="1:17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s="8">
        <f t="shared" si="162"/>
        <v>45</v>
      </c>
      <c r="G3508" t="s">
        <v>8218</v>
      </c>
      <c r="H3508" t="s">
        <v>8223</v>
      </c>
      <c r="I3508" t="s">
        <v>8245</v>
      </c>
      <c r="J3508">
        <v>1408815440</v>
      </c>
      <c r="K3508">
        <v>1404927440</v>
      </c>
      <c r="L3508" t="b">
        <v>0</v>
      </c>
      <c r="M3508">
        <v>29</v>
      </c>
      <c r="N3508" t="b">
        <v>1</v>
      </c>
      <c r="O3508" t="s">
        <v>8269</v>
      </c>
      <c r="P3508">
        <f t="shared" si="163"/>
        <v>2014</v>
      </c>
      <c r="Q3508" s="11">
        <f t="shared" si="164"/>
        <v>41829.734259259261</v>
      </c>
    </row>
    <row r="3509" spans="1:17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s="8">
        <f t="shared" si="162"/>
        <v>440</v>
      </c>
      <c r="G3509" t="s">
        <v>8218</v>
      </c>
      <c r="H3509" t="s">
        <v>8223</v>
      </c>
      <c r="I3509" t="s">
        <v>8245</v>
      </c>
      <c r="J3509">
        <v>1464732537</v>
      </c>
      <c r="K3509">
        <v>1462140537</v>
      </c>
      <c r="L3509" t="b">
        <v>0</v>
      </c>
      <c r="M3509">
        <v>72</v>
      </c>
      <c r="N3509" t="b">
        <v>1</v>
      </c>
      <c r="O3509" t="s">
        <v>8269</v>
      </c>
      <c r="P3509">
        <f t="shared" si="163"/>
        <v>2016</v>
      </c>
      <c r="Q3509" s="11">
        <f t="shared" si="164"/>
        <v>42491.92288194444</v>
      </c>
    </row>
    <row r="3510" spans="1:17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s="8">
        <f t="shared" si="162"/>
        <v>80</v>
      </c>
      <c r="G3510" t="s">
        <v>8218</v>
      </c>
      <c r="H3510" t="s">
        <v>8224</v>
      </c>
      <c r="I3510" t="s">
        <v>8246</v>
      </c>
      <c r="J3510">
        <v>1462914000</v>
      </c>
      <c r="K3510">
        <v>1460914253</v>
      </c>
      <c r="L3510" t="b">
        <v>0</v>
      </c>
      <c r="M3510">
        <v>15</v>
      </c>
      <c r="N3510" t="b">
        <v>1</v>
      </c>
      <c r="O3510" t="s">
        <v>8269</v>
      </c>
      <c r="P3510">
        <f t="shared" si="163"/>
        <v>2016</v>
      </c>
      <c r="Q3510" s="11">
        <f t="shared" si="164"/>
        <v>42477.729780092588</v>
      </c>
    </row>
    <row r="3511" spans="1:17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s="8">
        <f t="shared" si="162"/>
        <v>190</v>
      </c>
      <c r="G3511" t="s">
        <v>8218</v>
      </c>
      <c r="H3511" t="s">
        <v>8223</v>
      </c>
      <c r="I3511" t="s">
        <v>8245</v>
      </c>
      <c r="J3511">
        <v>1416545700</v>
      </c>
      <c r="K3511">
        <v>1415392666</v>
      </c>
      <c r="L3511" t="b">
        <v>0</v>
      </c>
      <c r="M3511">
        <v>33</v>
      </c>
      <c r="N3511" t="b">
        <v>1</v>
      </c>
      <c r="O3511" t="s">
        <v>8269</v>
      </c>
      <c r="P3511">
        <f t="shared" si="163"/>
        <v>2014</v>
      </c>
      <c r="Q3511" s="11">
        <f t="shared" si="164"/>
        <v>41950.859560185185</v>
      </c>
    </row>
    <row r="3512" spans="1:17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s="8">
        <f t="shared" si="162"/>
        <v>5</v>
      </c>
      <c r="G3512" t="s">
        <v>8218</v>
      </c>
      <c r="H3512" t="s">
        <v>8223</v>
      </c>
      <c r="I3512" t="s">
        <v>8245</v>
      </c>
      <c r="J3512">
        <v>1404312846</v>
      </c>
      <c r="K3512">
        <v>1402584846</v>
      </c>
      <c r="L3512" t="b">
        <v>0</v>
      </c>
      <c r="M3512">
        <v>15</v>
      </c>
      <c r="N3512" t="b">
        <v>1</v>
      </c>
      <c r="O3512" t="s">
        <v>8269</v>
      </c>
      <c r="P3512">
        <f t="shared" si="163"/>
        <v>2014</v>
      </c>
      <c r="Q3512" s="11">
        <f t="shared" si="164"/>
        <v>41802.62090277778</v>
      </c>
    </row>
    <row r="3513" spans="1:17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s="8">
        <f t="shared" si="162"/>
        <v>18</v>
      </c>
      <c r="G3513" t="s">
        <v>8218</v>
      </c>
      <c r="H3513" t="s">
        <v>8224</v>
      </c>
      <c r="I3513" t="s">
        <v>8246</v>
      </c>
      <c r="J3513">
        <v>1415385000</v>
      </c>
      <c r="K3513">
        <v>1413406695</v>
      </c>
      <c r="L3513" t="b">
        <v>0</v>
      </c>
      <c r="M3513">
        <v>19</v>
      </c>
      <c r="N3513" t="b">
        <v>1</v>
      </c>
      <c r="O3513" t="s">
        <v>8269</v>
      </c>
      <c r="P3513">
        <f t="shared" si="163"/>
        <v>2014</v>
      </c>
      <c r="Q3513" s="11">
        <f t="shared" si="164"/>
        <v>41927.873784722222</v>
      </c>
    </row>
    <row r="3514" spans="1:17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s="8">
        <f t="shared" si="162"/>
        <v>0</v>
      </c>
      <c r="G3514" t="s">
        <v>8218</v>
      </c>
      <c r="H3514" t="s">
        <v>8224</v>
      </c>
      <c r="I3514" t="s">
        <v>8246</v>
      </c>
      <c r="J3514">
        <v>1429789992</v>
      </c>
      <c r="K3514">
        <v>1424609592</v>
      </c>
      <c r="L3514" t="b">
        <v>0</v>
      </c>
      <c r="M3514">
        <v>17</v>
      </c>
      <c r="N3514" t="b">
        <v>1</v>
      </c>
      <c r="O3514" t="s">
        <v>8269</v>
      </c>
      <c r="P3514">
        <f t="shared" si="163"/>
        <v>2015</v>
      </c>
      <c r="Q3514" s="11">
        <f t="shared" si="164"/>
        <v>42057.536944444444</v>
      </c>
    </row>
    <row r="3515" spans="1:17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s="8">
        <f t="shared" si="162"/>
        <v>515</v>
      </c>
      <c r="G3515" t="s">
        <v>8218</v>
      </c>
      <c r="H3515" t="s">
        <v>8223</v>
      </c>
      <c r="I3515" t="s">
        <v>8245</v>
      </c>
      <c r="J3515">
        <v>1401857940</v>
      </c>
      <c r="K3515">
        <v>1400725112</v>
      </c>
      <c r="L3515" t="b">
        <v>0</v>
      </c>
      <c r="M3515">
        <v>44</v>
      </c>
      <c r="N3515" t="b">
        <v>1</v>
      </c>
      <c r="O3515" t="s">
        <v>8269</v>
      </c>
      <c r="P3515">
        <f t="shared" si="163"/>
        <v>2014</v>
      </c>
      <c r="Q3515" s="11">
        <f t="shared" si="164"/>
        <v>41781.096203703702</v>
      </c>
    </row>
    <row r="3516" spans="1:17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s="8">
        <f t="shared" si="162"/>
        <v>50</v>
      </c>
      <c r="G3516" t="s">
        <v>8218</v>
      </c>
      <c r="H3516" t="s">
        <v>8223</v>
      </c>
      <c r="I3516" t="s">
        <v>8245</v>
      </c>
      <c r="J3516">
        <v>1422853140</v>
      </c>
      <c r="K3516">
        <v>1421439552</v>
      </c>
      <c r="L3516" t="b">
        <v>0</v>
      </c>
      <c r="M3516">
        <v>10</v>
      </c>
      <c r="N3516" t="b">
        <v>1</v>
      </c>
      <c r="O3516" t="s">
        <v>8269</v>
      </c>
      <c r="P3516">
        <f t="shared" si="163"/>
        <v>2015</v>
      </c>
      <c r="Q3516" s="11">
        <f t="shared" si="164"/>
        <v>42020.846666666665</v>
      </c>
    </row>
    <row r="3517" spans="1:17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s="8">
        <f t="shared" si="162"/>
        <v>80</v>
      </c>
      <c r="G3517" t="s">
        <v>8218</v>
      </c>
      <c r="H3517" t="s">
        <v>8223</v>
      </c>
      <c r="I3517" t="s">
        <v>8245</v>
      </c>
      <c r="J3517">
        <v>1433097171</v>
      </c>
      <c r="K3517">
        <v>1430505171</v>
      </c>
      <c r="L3517" t="b">
        <v>0</v>
      </c>
      <c r="M3517">
        <v>46</v>
      </c>
      <c r="N3517" t="b">
        <v>1</v>
      </c>
      <c r="O3517" t="s">
        <v>8269</v>
      </c>
      <c r="P3517">
        <f t="shared" si="163"/>
        <v>2015</v>
      </c>
      <c r="Q3517" s="11">
        <f t="shared" si="164"/>
        <v>42125.772812499999</v>
      </c>
    </row>
    <row r="3518" spans="1:17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s="8">
        <f t="shared" si="162"/>
        <v>0</v>
      </c>
      <c r="G3518" t="s">
        <v>8218</v>
      </c>
      <c r="H3518" t="s">
        <v>8223</v>
      </c>
      <c r="I3518" t="s">
        <v>8245</v>
      </c>
      <c r="J3518">
        <v>1410145200</v>
      </c>
      <c r="K3518">
        <v>1407197670</v>
      </c>
      <c r="L3518" t="b">
        <v>0</v>
      </c>
      <c r="M3518">
        <v>11</v>
      </c>
      <c r="N3518" t="b">
        <v>1</v>
      </c>
      <c r="O3518" t="s">
        <v>8269</v>
      </c>
      <c r="P3518">
        <f t="shared" si="163"/>
        <v>2014</v>
      </c>
      <c r="Q3518" s="11">
        <f t="shared" si="164"/>
        <v>41856.010069444441</v>
      </c>
    </row>
    <row r="3519" spans="1:17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s="8">
        <f t="shared" si="162"/>
        <v>0</v>
      </c>
      <c r="G3519" t="s">
        <v>8218</v>
      </c>
      <c r="H3519" t="s">
        <v>8224</v>
      </c>
      <c r="I3519" t="s">
        <v>8246</v>
      </c>
      <c r="J3519">
        <v>1404471600</v>
      </c>
      <c r="K3519">
        <v>1401910634</v>
      </c>
      <c r="L3519" t="b">
        <v>0</v>
      </c>
      <c r="M3519">
        <v>13</v>
      </c>
      <c r="N3519" t="b">
        <v>1</v>
      </c>
      <c r="O3519" t="s">
        <v>8269</v>
      </c>
      <c r="P3519">
        <f t="shared" si="163"/>
        <v>2014</v>
      </c>
      <c r="Q3519" s="11">
        <f t="shared" si="164"/>
        <v>41794.817523148151</v>
      </c>
    </row>
    <row r="3520" spans="1:17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s="8">
        <f t="shared" si="162"/>
        <v>150.69000000000005</v>
      </c>
      <c r="G3520" t="s">
        <v>8218</v>
      </c>
      <c r="H3520" t="s">
        <v>8223</v>
      </c>
      <c r="I3520" t="s">
        <v>8245</v>
      </c>
      <c r="J3520">
        <v>1412259660</v>
      </c>
      <c r="K3520">
        <v>1410461299</v>
      </c>
      <c r="L3520" t="b">
        <v>0</v>
      </c>
      <c r="M3520">
        <v>33</v>
      </c>
      <c r="N3520" t="b">
        <v>1</v>
      </c>
      <c r="O3520" t="s">
        <v>8269</v>
      </c>
      <c r="P3520">
        <f t="shared" si="163"/>
        <v>2014</v>
      </c>
      <c r="Q3520" s="11">
        <f t="shared" si="164"/>
        <v>41893.783553240741</v>
      </c>
    </row>
    <row r="3521" spans="1:17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s="8">
        <f t="shared" si="162"/>
        <v>27</v>
      </c>
      <c r="G3521" t="s">
        <v>8218</v>
      </c>
      <c r="H3521" t="s">
        <v>8224</v>
      </c>
      <c r="I3521" t="s">
        <v>8246</v>
      </c>
      <c r="J3521">
        <v>1425478950</v>
      </c>
      <c r="K3521">
        <v>1422886950</v>
      </c>
      <c r="L3521" t="b">
        <v>0</v>
      </c>
      <c r="M3521">
        <v>28</v>
      </c>
      <c r="N3521" t="b">
        <v>1</v>
      </c>
      <c r="O3521" t="s">
        <v>8269</v>
      </c>
      <c r="P3521">
        <f t="shared" si="163"/>
        <v>2015</v>
      </c>
      <c r="Q3521" s="11">
        <f t="shared" si="164"/>
        <v>42037.598958333328</v>
      </c>
    </row>
    <row r="3522" spans="1:17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s="8">
        <f t="shared" si="162"/>
        <v>15</v>
      </c>
      <c r="G3522" t="s">
        <v>8218</v>
      </c>
      <c r="H3522" t="s">
        <v>8224</v>
      </c>
      <c r="I3522" t="s">
        <v>8246</v>
      </c>
      <c r="J3522">
        <v>1441547220</v>
      </c>
      <c r="K3522">
        <v>1439322412</v>
      </c>
      <c r="L3522" t="b">
        <v>0</v>
      </c>
      <c r="M3522">
        <v>21</v>
      </c>
      <c r="N3522" t="b">
        <v>1</v>
      </c>
      <c r="O3522" t="s">
        <v>8269</v>
      </c>
      <c r="P3522">
        <f t="shared" si="163"/>
        <v>2015</v>
      </c>
      <c r="Q3522" s="11">
        <f t="shared" si="164"/>
        <v>42227.824212962965</v>
      </c>
    </row>
    <row r="3523" spans="1:17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s="8">
        <f t="shared" ref="F3523:F3586" si="165">E3523-D3523</f>
        <v>243</v>
      </c>
      <c r="G3523" t="s">
        <v>8218</v>
      </c>
      <c r="H3523" t="s">
        <v>8223</v>
      </c>
      <c r="I3523" t="s">
        <v>8245</v>
      </c>
      <c r="J3523">
        <v>1411980020</v>
      </c>
      <c r="K3523">
        <v>1409388020</v>
      </c>
      <c r="L3523" t="b">
        <v>0</v>
      </c>
      <c r="M3523">
        <v>13</v>
      </c>
      <c r="N3523" t="b">
        <v>1</v>
      </c>
      <c r="O3523" t="s">
        <v>8269</v>
      </c>
      <c r="P3523">
        <f t="shared" ref="P3523:P3586" si="166">YEAR(Q3523)</f>
        <v>2014</v>
      </c>
      <c r="Q3523" s="11">
        <f t="shared" ref="Q3523:Q3586" si="167">(((K3523/60)/60)/24)+DATE(1970,1,1)</f>
        <v>41881.361342592594</v>
      </c>
    </row>
    <row r="3524" spans="1:17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s="8">
        <f t="shared" si="165"/>
        <v>0</v>
      </c>
      <c r="G3524" t="s">
        <v>8218</v>
      </c>
      <c r="H3524" t="s">
        <v>8224</v>
      </c>
      <c r="I3524" t="s">
        <v>8246</v>
      </c>
      <c r="J3524">
        <v>1442311560</v>
      </c>
      <c r="K3524">
        <v>1439924246</v>
      </c>
      <c r="L3524" t="b">
        <v>0</v>
      </c>
      <c r="M3524">
        <v>34</v>
      </c>
      <c r="N3524" t="b">
        <v>1</v>
      </c>
      <c r="O3524" t="s">
        <v>8269</v>
      </c>
      <c r="P3524">
        <f t="shared" si="166"/>
        <v>2015</v>
      </c>
      <c r="Q3524" s="11">
        <f t="shared" si="167"/>
        <v>42234.789884259255</v>
      </c>
    </row>
    <row r="3525" spans="1:17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s="8">
        <f t="shared" si="165"/>
        <v>546</v>
      </c>
      <c r="G3525" t="s">
        <v>8218</v>
      </c>
      <c r="H3525" t="s">
        <v>8224</v>
      </c>
      <c r="I3525" t="s">
        <v>8246</v>
      </c>
      <c r="J3525">
        <v>1474844400</v>
      </c>
      <c r="K3525">
        <v>1469871148</v>
      </c>
      <c r="L3525" t="b">
        <v>0</v>
      </c>
      <c r="M3525">
        <v>80</v>
      </c>
      <c r="N3525" t="b">
        <v>1</v>
      </c>
      <c r="O3525" t="s">
        <v>8269</v>
      </c>
      <c r="P3525">
        <f t="shared" si="166"/>
        <v>2016</v>
      </c>
      <c r="Q3525" s="11">
        <f t="shared" si="167"/>
        <v>42581.397546296299</v>
      </c>
    </row>
    <row r="3526" spans="1:17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s="8">
        <f t="shared" si="165"/>
        <v>156</v>
      </c>
      <c r="G3526" t="s">
        <v>8218</v>
      </c>
      <c r="H3526" t="s">
        <v>8223</v>
      </c>
      <c r="I3526" t="s">
        <v>8245</v>
      </c>
      <c r="J3526">
        <v>1410580800</v>
      </c>
      <c r="K3526">
        <v>1409336373</v>
      </c>
      <c r="L3526" t="b">
        <v>0</v>
      </c>
      <c r="M3526">
        <v>74</v>
      </c>
      <c r="N3526" t="b">
        <v>1</v>
      </c>
      <c r="O3526" t="s">
        <v>8269</v>
      </c>
      <c r="P3526">
        <f t="shared" si="166"/>
        <v>2014</v>
      </c>
      <c r="Q3526" s="11">
        <f t="shared" si="167"/>
        <v>41880.76357638889</v>
      </c>
    </row>
    <row r="3527" spans="1:17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s="8">
        <f t="shared" si="165"/>
        <v>30</v>
      </c>
      <c r="G3527" t="s">
        <v>8218</v>
      </c>
      <c r="H3527" t="s">
        <v>8223</v>
      </c>
      <c r="I3527" t="s">
        <v>8245</v>
      </c>
      <c r="J3527">
        <v>1439136000</v>
      </c>
      <c r="K3527">
        <v>1438188106</v>
      </c>
      <c r="L3527" t="b">
        <v>0</v>
      </c>
      <c r="M3527">
        <v>7</v>
      </c>
      <c r="N3527" t="b">
        <v>1</v>
      </c>
      <c r="O3527" t="s">
        <v>8269</v>
      </c>
      <c r="P3527">
        <f t="shared" si="166"/>
        <v>2015</v>
      </c>
      <c r="Q3527" s="11">
        <f t="shared" si="167"/>
        <v>42214.6956712963</v>
      </c>
    </row>
    <row r="3528" spans="1:17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s="8">
        <f t="shared" si="165"/>
        <v>66</v>
      </c>
      <c r="G3528" t="s">
        <v>8218</v>
      </c>
      <c r="H3528" t="s">
        <v>8223</v>
      </c>
      <c r="I3528" t="s">
        <v>8245</v>
      </c>
      <c r="J3528">
        <v>1461823140</v>
      </c>
      <c r="K3528">
        <v>1459411371</v>
      </c>
      <c r="L3528" t="b">
        <v>0</v>
      </c>
      <c r="M3528">
        <v>34</v>
      </c>
      <c r="N3528" t="b">
        <v>1</v>
      </c>
      <c r="O3528" t="s">
        <v>8269</v>
      </c>
      <c r="P3528">
        <f t="shared" si="166"/>
        <v>2016</v>
      </c>
      <c r="Q3528" s="11">
        <f t="shared" si="167"/>
        <v>42460.335312499999</v>
      </c>
    </row>
    <row r="3529" spans="1:17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s="8">
        <f t="shared" si="165"/>
        <v>1015</v>
      </c>
      <c r="G3529" t="s">
        <v>8218</v>
      </c>
      <c r="H3529" t="s">
        <v>8223</v>
      </c>
      <c r="I3529" t="s">
        <v>8245</v>
      </c>
      <c r="J3529">
        <v>1436587140</v>
      </c>
      <c r="K3529">
        <v>1434069205</v>
      </c>
      <c r="L3529" t="b">
        <v>0</v>
      </c>
      <c r="M3529">
        <v>86</v>
      </c>
      <c r="N3529" t="b">
        <v>1</v>
      </c>
      <c r="O3529" t="s">
        <v>8269</v>
      </c>
      <c r="P3529">
        <f t="shared" si="166"/>
        <v>2015</v>
      </c>
      <c r="Q3529" s="11">
        <f t="shared" si="167"/>
        <v>42167.023206018523</v>
      </c>
    </row>
    <row r="3530" spans="1:17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s="8">
        <f t="shared" si="165"/>
        <v>19</v>
      </c>
      <c r="G3530" t="s">
        <v>8218</v>
      </c>
      <c r="H3530" t="s">
        <v>8224</v>
      </c>
      <c r="I3530" t="s">
        <v>8246</v>
      </c>
      <c r="J3530">
        <v>1484740918</v>
      </c>
      <c r="K3530">
        <v>1483012918</v>
      </c>
      <c r="L3530" t="b">
        <v>0</v>
      </c>
      <c r="M3530">
        <v>37</v>
      </c>
      <c r="N3530" t="b">
        <v>1</v>
      </c>
      <c r="O3530" t="s">
        <v>8269</v>
      </c>
      <c r="P3530">
        <f t="shared" si="166"/>
        <v>2016</v>
      </c>
      <c r="Q3530" s="11">
        <f t="shared" si="167"/>
        <v>42733.50136574074</v>
      </c>
    </row>
    <row r="3531" spans="1:17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s="8">
        <f t="shared" si="165"/>
        <v>160</v>
      </c>
      <c r="G3531" t="s">
        <v>8218</v>
      </c>
      <c r="H3531" t="s">
        <v>8223</v>
      </c>
      <c r="I3531" t="s">
        <v>8245</v>
      </c>
      <c r="J3531">
        <v>1436749200</v>
      </c>
      <c r="K3531">
        <v>1434997018</v>
      </c>
      <c r="L3531" t="b">
        <v>0</v>
      </c>
      <c r="M3531">
        <v>18</v>
      </c>
      <c r="N3531" t="b">
        <v>1</v>
      </c>
      <c r="O3531" t="s">
        <v>8269</v>
      </c>
      <c r="P3531">
        <f t="shared" si="166"/>
        <v>2015</v>
      </c>
      <c r="Q3531" s="11">
        <f t="shared" si="167"/>
        <v>42177.761782407411</v>
      </c>
    </row>
    <row r="3532" spans="1:17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s="8">
        <f t="shared" si="165"/>
        <v>0</v>
      </c>
      <c r="G3532" t="s">
        <v>8218</v>
      </c>
      <c r="H3532" t="s">
        <v>8224</v>
      </c>
      <c r="I3532" t="s">
        <v>8246</v>
      </c>
      <c r="J3532">
        <v>1460318400</v>
      </c>
      <c r="K3532">
        <v>1457881057</v>
      </c>
      <c r="L3532" t="b">
        <v>0</v>
      </c>
      <c r="M3532">
        <v>22</v>
      </c>
      <c r="N3532" t="b">
        <v>1</v>
      </c>
      <c r="O3532" t="s">
        <v>8269</v>
      </c>
      <c r="P3532">
        <f t="shared" si="166"/>
        <v>2016</v>
      </c>
      <c r="Q3532" s="11">
        <f t="shared" si="167"/>
        <v>42442.623344907406</v>
      </c>
    </row>
    <row r="3533" spans="1:17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s="8">
        <f t="shared" si="165"/>
        <v>280</v>
      </c>
      <c r="G3533" t="s">
        <v>8218</v>
      </c>
      <c r="H3533" t="s">
        <v>8223</v>
      </c>
      <c r="I3533" t="s">
        <v>8245</v>
      </c>
      <c r="J3533">
        <v>1467301334</v>
      </c>
      <c r="K3533">
        <v>1464709334</v>
      </c>
      <c r="L3533" t="b">
        <v>0</v>
      </c>
      <c r="M3533">
        <v>26</v>
      </c>
      <c r="N3533" t="b">
        <v>1</v>
      </c>
      <c r="O3533" t="s">
        <v>8269</v>
      </c>
      <c r="P3533">
        <f t="shared" si="166"/>
        <v>2016</v>
      </c>
      <c r="Q3533" s="11">
        <f t="shared" si="167"/>
        <v>42521.654328703706</v>
      </c>
    </row>
    <row r="3534" spans="1:17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s="8">
        <f t="shared" si="165"/>
        <v>182</v>
      </c>
      <c r="G3534" t="s">
        <v>8218</v>
      </c>
      <c r="H3534" t="s">
        <v>8223</v>
      </c>
      <c r="I3534" t="s">
        <v>8245</v>
      </c>
      <c r="J3534">
        <v>1411012740</v>
      </c>
      <c r="K3534">
        <v>1409667827</v>
      </c>
      <c r="L3534" t="b">
        <v>0</v>
      </c>
      <c r="M3534">
        <v>27</v>
      </c>
      <c r="N3534" t="b">
        <v>1</v>
      </c>
      <c r="O3534" t="s">
        <v>8269</v>
      </c>
      <c r="P3534">
        <f t="shared" si="166"/>
        <v>2014</v>
      </c>
      <c r="Q3534" s="11">
        <f t="shared" si="167"/>
        <v>41884.599849537037</v>
      </c>
    </row>
    <row r="3535" spans="1:17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s="8">
        <f t="shared" si="165"/>
        <v>131</v>
      </c>
      <c r="G3535" t="s">
        <v>8218</v>
      </c>
      <c r="H3535" t="s">
        <v>8223</v>
      </c>
      <c r="I3535" t="s">
        <v>8245</v>
      </c>
      <c r="J3535">
        <v>1447269367</v>
      </c>
      <c r="K3535">
        <v>1444673767</v>
      </c>
      <c r="L3535" t="b">
        <v>0</v>
      </c>
      <c r="M3535">
        <v>8</v>
      </c>
      <c r="N3535" t="b">
        <v>1</v>
      </c>
      <c r="O3535" t="s">
        <v>8269</v>
      </c>
      <c r="P3535">
        <f t="shared" si="166"/>
        <v>2015</v>
      </c>
      <c r="Q3535" s="11">
        <f t="shared" si="167"/>
        <v>42289.761192129634</v>
      </c>
    </row>
    <row r="3536" spans="1:17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s="8">
        <f t="shared" si="165"/>
        <v>2810</v>
      </c>
      <c r="G3536" t="s">
        <v>8218</v>
      </c>
      <c r="H3536" t="s">
        <v>8223</v>
      </c>
      <c r="I3536" t="s">
        <v>8245</v>
      </c>
      <c r="J3536">
        <v>1443711623</v>
      </c>
      <c r="K3536">
        <v>1440687623</v>
      </c>
      <c r="L3536" t="b">
        <v>0</v>
      </c>
      <c r="M3536">
        <v>204</v>
      </c>
      <c r="N3536" t="b">
        <v>1</v>
      </c>
      <c r="O3536" t="s">
        <v>8269</v>
      </c>
      <c r="P3536">
        <f t="shared" si="166"/>
        <v>2015</v>
      </c>
      <c r="Q3536" s="11">
        <f t="shared" si="167"/>
        <v>42243.6252662037</v>
      </c>
    </row>
    <row r="3537" spans="1:17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s="8">
        <f t="shared" si="165"/>
        <v>63</v>
      </c>
      <c r="G3537" t="s">
        <v>8218</v>
      </c>
      <c r="H3537" t="s">
        <v>8224</v>
      </c>
      <c r="I3537" t="s">
        <v>8246</v>
      </c>
      <c r="J3537">
        <v>1443808800</v>
      </c>
      <c r="K3537">
        <v>1441120910</v>
      </c>
      <c r="L3537" t="b">
        <v>0</v>
      </c>
      <c r="M3537">
        <v>46</v>
      </c>
      <c r="N3537" t="b">
        <v>1</v>
      </c>
      <c r="O3537" t="s">
        <v>8269</v>
      </c>
      <c r="P3537">
        <f t="shared" si="166"/>
        <v>2015</v>
      </c>
      <c r="Q3537" s="11">
        <f t="shared" si="167"/>
        <v>42248.640162037031</v>
      </c>
    </row>
    <row r="3538" spans="1:17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s="8">
        <f t="shared" si="165"/>
        <v>80</v>
      </c>
      <c r="G3538" t="s">
        <v>8218</v>
      </c>
      <c r="H3538" t="s">
        <v>8224</v>
      </c>
      <c r="I3538" t="s">
        <v>8246</v>
      </c>
      <c r="J3538">
        <v>1450612740</v>
      </c>
      <c r="K3538">
        <v>1448040425</v>
      </c>
      <c r="L3538" t="b">
        <v>0</v>
      </c>
      <c r="M3538">
        <v>17</v>
      </c>
      <c r="N3538" t="b">
        <v>1</v>
      </c>
      <c r="O3538" t="s">
        <v>8269</v>
      </c>
      <c r="P3538">
        <f t="shared" si="166"/>
        <v>2015</v>
      </c>
      <c r="Q3538" s="11">
        <f t="shared" si="167"/>
        <v>42328.727141203708</v>
      </c>
    </row>
    <row r="3539" spans="1:17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s="8">
        <f t="shared" si="165"/>
        <v>543</v>
      </c>
      <c r="G3539" t="s">
        <v>8218</v>
      </c>
      <c r="H3539" t="s">
        <v>8228</v>
      </c>
      <c r="I3539" t="s">
        <v>8250</v>
      </c>
      <c r="J3539">
        <v>1416211140</v>
      </c>
      <c r="K3539">
        <v>1413016216</v>
      </c>
      <c r="L3539" t="b">
        <v>0</v>
      </c>
      <c r="M3539">
        <v>28</v>
      </c>
      <c r="N3539" t="b">
        <v>1</v>
      </c>
      <c r="O3539" t="s">
        <v>8269</v>
      </c>
      <c r="P3539">
        <f t="shared" si="166"/>
        <v>2014</v>
      </c>
      <c r="Q3539" s="11">
        <f t="shared" si="167"/>
        <v>41923.354351851849</v>
      </c>
    </row>
    <row r="3540" spans="1:17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s="8">
        <f t="shared" si="165"/>
        <v>569</v>
      </c>
      <c r="G3540" t="s">
        <v>8218</v>
      </c>
      <c r="H3540" t="s">
        <v>8224</v>
      </c>
      <c r="I3540" t="s">
        <v>8246</v>
      </c>
      <c r="J3540">
        <v>1471428340</v>
      </c>
      <c r="K3540">
        <v>1469009140</v>
      </c>
      <c r="L3540" t="b">
        <v>0</v>
      </c>
      <c r="M3540">
        <v>83</v>
      </c>
      <c r="N3540" t="b">
        <v>1</v>
      </c>
      <c r="O3540" t="s">
        <v>8269</v>
      </c>
      <c r="P3540">
        <f t="shared" si="166"/>
        <v>2016</v>
      </c>
      <c r="Q3540" s="11">
        <f t="shared" si="167"/>
        <v>42571.420601851853</v>
      </c>
    </row>
    <row r="3541" spans="1:17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s="8">
        <f t="shared" si="165"/>
        <v>118</v>
      </c>
      <c r="G3541" t="s">
        <v>8218</v>
      </c>
      <c r="H3541" t="s">
        <v>8223</v>
      </c>
      <c r="I3541" t="s">
        <v>8245</v>
      </c>
      <c r="J3541">
        <v>1473358122</v>
      </c>
      <c r="K3541">
        <v>1471543722</v>
      </c>
      <c r="L3541" t="b">
        <v>0</v>
      </c>
      <c r="M3541">
        <v>13</v>
      </c>
      <c r="N3541" t="b">
        <v>1</v>
      </c>
      <c r="O3541" t="s">
        <v>8269</v>
      </c>
      <c r="P3541">
        <f t="shared" si="166"/>
        <v>2016</v>
      </c>
      <c r="Q3541" s="11">
        <f t="shared" si="167"/>
        <v>42600.756041666667</v>
      </c>
    </row>
    <row r="3542" spans="1:17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s="8">
        <f t="shared" si="165"/>
        <v>69</v>
      </c>
      <c r="G3542" t="s">
        <v>8218</v>
      </c>
      <c r="H3542" t="s">
        <v>8224</v>
      </c>
      <c r="I3542" t="s">
        <v>8246</v>
      </c>
      <c r="J3542">
        <v>1466899491</v>
      </c>
      <c r="K3542">
        <v>1464307491</v>
      </c>
      <c r="L3542" t="b">
        <v>0</v>
      </c>
      <c r="M3542">
        <v>8</v>
      </c>
      <c r="N3542" t="b">
        <v>1</v>
      </c>
      <c r="O3542" t="s">
        <v>8269</v>
      </c>
      <c r="P3542">
        <f t="shared" si="166"/>
        <v>2016</v>
      </c>
      <c r="Q3542" s="11">
        <f t="shared" si="167"/>
        <v>42517.003368055557</v>
      </c>
    </row>
    <row r="3543" spans="1:17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s="8">
        <f t="shared" si="165"/>
        <v>60</v>
      </c>
      <c r="G3543" t="s">
        <v>8218</v>
      </c>
      <c r="H3543" t="s">
        <v>8224</v>
      </c>
      <c r="I3543" t="s">
        <v>8246</v>
      </c>
      <c r="J3543">
        <v>1441042275</v>
      </c>
      <c r="K3543">
        <v>1438882275</v>
      </c>
      <c r="L3543" t="b">
        <v>0</v>
      </c>
      <c r="M3543">
        <v>32</v>
      </c>
      <c r="N3543" t="b">
        <v>1</v>
      </c>
      <c r="O3543" t="s">
        <v>8269</v>
      </c>
      <c r="P3543">
        <f t="shared" si="166"/>
        <v>2015</v>
      </c>
      <c r="Q3543" s="11">
        <f t="shared" si="167"/>
        <v>42222.730034722219</v>
      </c>
    </row>
    <row r="3544" spans="1:17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s="8">
        <f t="shared" si="165"/>
        <v>123</v>
      </c>
      <c r="G3544" t="s">
        <v>8218</v>
      </c>
      <c r="H3544" t="s">
        <v>8223</v>
      </c>
      <c r="I3544" t="s">
        <v>8245</v>
      </c>
      <c r="J3544">
        <v>1410099822</v>
      </c>
      <c r="K3544">
        <v>1404915822</v>
      </c>
      <c r="L3544" t="b">
        <v>0</v>
      </c>
      <c r="M3544">
        <v>85</v>
      </c>
      <c r="N3544" t="b">
        <v>1</v>
      </c>
      <c r="O3544" t="s">
        <v>8269</v>
      </c>
      <c r="P3544">
        <f t="shared" si="166"/>
        <v>2014</v>
      </c>
      <c r="Q3544" s="11">
        <f t="shared" si="167"/>
        <v>41829.599791666667</v>
      </c>
    </row>
    <row r="3545" spans="1:17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s="8">
        <f t="shared" si="165"/>
        <v>70</v>
      </c>
      <c r="G3545" t="s">
        <v>8218</v>
      </c>
      <c r="H3545" t="s">
        <v>8235</v>
      </c>
      <c r="I3545" t="s">
        <v>8248</v>
      </c>
      <c r="J3545">
        <v>1435255659</v>
      </c>
      <c r="K3545">
        <v>1432663659</v>
      </c>
      <c r="L3545" t="b">
        <v>0</v>
      </c>
      <c r="M3545">
        <v>29</v>
      </c>
      <c r="N3545" t="b">
        <v>1</v>
      </c>
      <c r="O3545" t="s">
        <v>8269</v>
      </c>
      <c r="P3545">
        <f t="shared" si="166"/>
        <v>2015</v>
      </c>
      <c r="Q3545" s="11">
        <f t="shared" si="167"/>
        <v>42150.755312499998</v>
      </c>
    </row>
    <row r="3546" spans="1:17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s="8">
        <f t="shared" si="165"/>
        <v>0</v>
      </c>
      <c r="G3546" t="s">
        <v>8218</v>
      </c>
      <c r="H3546" t="s">
        <v>8223</v>
      </c>
      <c r="I3546" t="s">
        <v>8245</v>
      </c>
      <c r="J3546">
        <v>1425758257</v>
      </c>
      <c r="K3546">
        <v>1423166257</v>
      </c>
      <c r="L3546" t="b">
        <v>0</v>
      </c>
      <c r="M3546">
        <v>24</v>
      </c>
      <c r="N3546" t="b">
        <v>1</v>
      </c>
      <c r="O3546" t="s">
        <v>8269</v>
      </c>
      <c r="P3546">
        <f t="shared" si="166"/>
        <v>2015</v>
      </c>
      <c r="Q3546" s="11">
        <f t="shared" si="167"/>
        <v>42040.831678240742</v>
      </c>
    </row>
    <row r="3547" spans="1:17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s="8">
        <f t="shared" si="165"/>
        <v>1</v>
      </c>
      <c r="G3547" t="s">
        <v>8218</v>
      </c>
      <c r="H3547" t="s">
        <v>8223</v>
      </c>
      <c r="I3547" t="s">
        <v>8245</v>
      </c>
      <c r="J3547">
        <v>1428780159</v>
      </c>
      <c r="K3547">
        <v>1426188159</v>
      </c>
      <c r="L3547" t="b">
        <v>0</v>
      </c>
      <c r="M3547">
        <v>8</v>
      </c>
      <c r="N3547" t="b">
        <v>1</v>
      </c>
      <c r="O3547" t="s">
        <v>8269</v>
      </c>
      <c r="P3547">
        <f t="shared" si="166"/>
        <v>2015</v>
      </c>
      <c r="Q3547" s="11">
        <f t="shared" si="167"/>
        <v>42075.807395833333</v>
      </c>
    </row>
    <row r="3548" spans="1:17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s="8">
        <f t="shared" si="165"/>
        <v>25</v>
      </c>
      <c r="G3548" t="s">
        <v>8218</v>
      </c>
      <c r="H3548" t="s">
        <v>8223</v>
      </c>
      <c r="I3548" t="s">
        <v>8245</v>
      </c>
      <c r="J3548">
        <v>1427860740</v>
      </c>
      <c r="K3548">
        <v>1426002684</v>
      </c>
      <c r="L3548" t="b">
        <v>0</v>
      </c>
      <c r="M3548">
        <v>19</v>
      </c>
      <c r="N3548" t="b">
        <v>1</v>
      </c>
      <c r="O3548" t="s">
        <v>8269</v>
      </c>
      <c r="P3548">
        <f t="shared" si="166"/>
        <v>2015</v>
      </c>
      <c r="Q3548" s="11">
        <f t="shared" si="167"/>
        <v>42073.660694444443</v>
      </c>
    </row>
    <row r="3549" spans="1:17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s="8">
        <f t="shared" si="165"/>
        <v>5043.25</v>
      </c>
      <c r="G3549" t="s">
        <v>8218</v>
      </c>
      <c r="H3549" t="s">
        <v>8223</v>
      </c>
      <c r="I3549" t="s">
        <v>8245</v>
      </c>
      <c r="J3549">
        <v>1463198340</v>
      </c>
      <c r="K3549">
        <v>1461117201</v>
      </c>
      <c r="L3549" t="b">
        <v>0</v>
      </c>
      <c r="M3549">
        <v>336</v>
      </c>
      <c r="N3549" t="b">
        <v>1</v>
      </c>
      <c r="O3549" t="s">
        <v>8269</v>
      </c>
      <c r="P3549">
        <f t="shared" si="166"/>
        <v>2016</v>
      </c>
      <c r="Q3549" s="11">
        <f t="shared" si="167"/>
        <v>42480.078715277778</v>
      </c>
    </row>
    <row r="3550" spans="1:17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s="8">
        <f t="shared" si="165"/>
        <v>40</v>
      </c>
      <c r="G3550" t="s">
        <v>8218</v>
      </c>
      <c r="H3550" t="s">
        <v>8223</v>
      </c>
      <c r="I3550" t="s">
        <v>8245</v>
      </c>
      <c r="J3550">
        <v>1457139600</v>
      </c>
      <c r="K3550">
        <v>1455230214</v>
      </c>
      <c r="L3550" t="b">
        <v>0</v>
      </c>
      <c r="M3550">
        <v>13</v>
      </c>
      <c r="N3550" t="b">
        <v>1</v>
      </c>
      <c r="O3550" t="s">
        <v>8269</v>
      </c>
      <c r="P3550">
        <f t="shared" si="166"/>
        <v>2016</v>
      </c>
      <c r="Q3550" s="11">
        <f t="shared" si="167"/>
        <v>42411.942291666666</v>
      </c>
    </row>
    <row r="3551" spans="1:17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s="8">
        <f t="shared" si="165"/>
        <v>20</v>
      </c>
      <c r="G3551" t="s">
        <v>8218</v>
      </c>
      <c r="H3551" t="s">
        <v>8224</v>
      </c>
      <c r="I3551" t="s">
        <v>8246</v>
      </c>
      <c r="J3551">
        <v>1441358873</v>
      </c>
      <c r="K3551">
        <v>1438939673</v>
      </c>
      <c r="L3551" t="b">
        <v>0</v>
      </c>
      <c r="M3551">
        <v>42</v>
      </c>
      <c r="N3551" t="b">
        <v>1</v>
      </c>
      <c r="O3551" t="s">
        <v>8269</v>
      </c>
      <c r="P3551">
        <f t="shared" si="166"/>
        <v>2015</v>
      </c>
      <c r="Q3551" s="11">
        <f t="shared" si="167"/>
        <v>42223.394363425927</v>
      </c>
    </row>
    <row r="3552" spans="1:17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s="8">
        <f t="shared" si="165"/>
        <v>120</v>
      </c>
      <c r="G3552" t="s">
        <v>8218</v>
      </c>
      <c r="H3552" t="s">
        <v>8224</v>
      </c>
      <c r="I3552" t="s">
        <v>8246</v>
      </c>
      <c r="J3552">
        <v>1462224398</v>
      </c>
      <c r="K3552">
        <v>1459632398</v>
      </c>
      <c r="L3552" t="b">
        <v>0</v>
      </c>
      <c r="M3552">
        <v>64</v>
      </c>
      <c r="N3552" t="b">
        <v>1</v>
      </c>
      <c r="O3552" t="s">
        <v>8269</v>
      </c>
      <c r="P3552">
        <f t="shared" si="166"/>
        <v>2016</v>
      </c>
      <c r="Q3552" s="11">
        <f t="shared" si="167"/>
        <v>42462.893495370372</v>
      </c>
    </row>
    <row r="3553" spans="1:17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s="8">
        <f t="shared" si="165"/>
        <v>27.5</v>
      </c>
      <c r="G3553" t="s">
        <v>8218</v>
      </c>
      <c r="H3553" t="s">
        <v>8223</v>
      </c>
      <c r="I3553" t="s">
        <v>8245</v>
      </c>
      <c r="J3553">
        <v>1400796420</v>
      </c>
      <c r="K3553">
        <v>1398342170</v>
      </c>
      <c r="L3553" t="b">
        <v>0</v>
      </c>
      <c r="M3553">
        <v>25</v>
      </c>
      <c r="N3553" t="b">
        <v>1</v>
      </c>
      <c r="O3553" t="s">
        <v>8269</v>
      </c>
      <c r="P3553">
        <f t="shared" si="166"/>
        <v>2014</v>
      </c>
      <c r="Q3553" s="11">
        <f t="shared" si="167"/>
        <v>41753.515856481477</v>
      </c>
    </row>
    <row r="3554" spans="1:17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s="8">
        <f t="shared" si="165"/>
        <v>0</v>
      </c>
      <c r="G3554" t="s">
        <v>8218</v>
      </c>
      <c r="H3554" t="s">
        <v>8224</v>
      </c>
      <c r="I3554" t="s">
        <v>8246</v>
      </c>
      <c r="J3554">
        <v>1403964324</v>
      </c>
      <c r="K3554">
        <v>1401372324</v>
      </c>
      <c r="L3554" t="b">
        <v>0</v>
      </c>
      <c r="M3554">
        <v>20</v>
      </c>
      <c r="N3554" t="b">
        <v>1</v>
      </c>
      <c r="O3554" t="s">
        <v>8269</v>
      </c>
      <c r="P3554">
        <f t="shared" si="166"/>
        <v>2014</v>
      </c>
      <c r="Q3554" s="11">
        <f t="shared" si="167"/>
        <v>41788.587083333332</v>
      </c>
    </row>
    <row r="3555" spans="1:17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s="8">
        <f t="shared" si="165"/>
        <v>345</v>
      </c>
      <c r="G3555" t="s">
        <v>8218</v>
      </c>
      <c r="H3555" t="s">
        <v>8223</v>
      </c>
      <c r="I3555" t="s">
        <v>8245</v>
      </c>
      <c r="J3555">
        <v>1439337600</v>
      </c>
      <c r="K3555">
        <v>1436575280</v>
      </c>
      <c r="L3555" t="b">
        <v>0</v>
      </c>
      <c r="M3555">
        <v>104</v>
      </c>
      <c r="N3555" t="b">
        <v>1</v>
      </c>
      <c r="O3555" t="s">
        <v>8269</v>
      </c>
      <c r="P3555">
        <f t="shared" si="166"/>
        <v>2015</v>
      </c>
      <c r="Q3555" s="11">
        <f t="shared" si="167"/>
        <v>42196.028703703705</v>
      </c>
    </row>
    <row r="3556" spans="1:17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s="8">
        <f t="shared" si="165"/>
        <v>671.10999999999967</v>
      </c>
      <c r="G3556" t="s">
        <v>8218</v>
      </c>
      <c r="H3556" t="s">
        <v>8223</v>
      </c>
      <c r="I3556" t="s">
        <v>8245</v>
      </c>
      <c r="J3556">
        <v>1423674000</v>
      </c>
      <c r="K3556">
        <v>1421025159</v>
      </c>
      <c r="L3556" t="b">
        <v>0</v>
      </c>
      <c r="M3556">
        <v>53</v>
      </c>
      <c r="N3556" t="b">
        <v>1</v>
      </c>
      <c r="O3556" t="s">
        <v>8269</v>
      </c>
      <c r="P3556">
        <f t="shared" si="166"/>
        <v>2015</v>
      </c>
      <c r="Q3556" s="11">
        <f t="shared" si="167"/>
        <v>42016.050451388888</v>
      </c>
    </row>
    <row r="3557" spans="1:17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s="8">
        <f t="shared" si="165"/>
        <v>0</v>
      </c>
      <c r="G3557" t="s">
        <v>8218</v>
      </c>
      <c r="H3557" t="s">
        <v>8236</v>
      </c>
      <c r="I3557" t="s">
        <v>8248</v>
      </c>
      <c r="J3557">
        <v>1479382594</v>
      </c>
      <c r="K3557">
        <v>1476786994</v>
      </c>
      <c r="L3557" t="b">
        <v>0</v>
      </c>
      <c r="M3557">
        <v>14</v>
      </c>
      <c r="N3557" t="b">
        <v>1</v>
      </c>
      <c r="O3557" t="s">
        <v>8269</v>
      </c>
      <c r="P3557">
        <f t="shared" si="166"/>
        <v>2016</v>
      </c>
      <c r="Q3557" s="11">
        <f t="shared" si="167"/>
        <v>42661.442060185189</v>
      </c>
    </row>
    <row r="3558" spans="1:17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s="8">
        <f t="shared" si="165"/>
        <v>10</v>
      </c>
      <c r="G3558" t="s">
        <v>8218</v>
      </c>
      <c r="H3558" t="s">
        <v>8224</v>
      </c>
      <c r="I3558" t="s">
        <v>8246</v>
      </c>
      <c r="J3558">
        <v>1408289724</v>
      </c>
      <c r="K3558">
        <v>1403105724</v>
      </c>
      <c r="L3558" t="b">
        <v>0</v>
      </c>
      <c r="M3558">
        <v>20</v>
      </c>
      <c r="N3558" t="b">
        <v>1</v>
      </c>
      <c r="O3558" t="s">
        <v>8269</v>
      </c>
      <c r="P3558">
        <f t="shared" si="166"/>
        <v>2014</v>
      </c>
      <c r="Q3558" s="11">
        <f t="shared" si="167"/>
        <v>41808.649583333332</v>
      </c>
    </row>
    <row r="3559" spans="1:17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s="8">
        <f t="shared" si="165"/>
        <v>36</v>
      </c>
      <c r="G3559" t="s">
        <v>8218</v>
      </c>
      <c r="H3559" t="s">
        <v>8223</v>
      </c>
      <c r="I3559" t="s">
        <v>8245</v>
      </c>
      <c r="J3559">
        <v>1399271911</v>
      </c>
      <c r="K3559">
        <v>1396334311</v>
      </c>
      <c r="L3559" t="b">
        <v>0</v>
      </c>
      <c r="M3559">
        <v>558</v>
      </c>
      <c r="N3559" t="b">
        <v>1</v>
      </c>
      <c r="O3559" t="s">
        <v>8269</v>
      </c>
      <c r="P3559">
        <f t="shared" si="166"/>
        <v>2014</v>
      </c>
      <c r="Q3559" s="11">
        <f t="shared" si="167"/>
        <v>41730.276747685188</v>
      </c>
    </row>
    <row r="3560" spans="1:17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s="8">
        <f t="shared" si="165"/>
        <v>154</v>
      </c>
      <c r="G3560" t="s">
        <v>8218</v>
      </c>
      <c r="H3560" t="s">
        <v>8224</v>
      </c>
      <c r="I3560" t="s">
        <v>8246</v>
      </c>
      <c r="J3560">
        <v>1435352400</v>
      </c>
      <c r="K3560">
        <v>1431718575</v>
      </c>
      <c r="L3560" t="b">
        <v>0</v>
      </c>
      <c r="M3560">
        <v>22</v>
      </c>
      <c r="N3560" t="b">
        <v>1</v>
      </c>
      <c r="O3560" t="s">
        <v>8269</v>
      </c>
      <c r="P3560">
        <f t="shared" si="166"/>
        <v>2015</v>
      </c>
      <c r="Q3560" s="11">
        <f t="shared" si="167"/>
        <v>42139.816840277781</v>
      </c>
    </row>
    <row r="3561" spans="1:17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s="8">
        <f t="shared" si="165"/>
        <v>35</v>
      </c>
      <c r="G3561" t="s">
        <v>8218</v>
      </c>
      <c r="H3561" t="s">
        <v>8225</v>
      </c>
      <c r="I3561" t="s">
        <v>8247</v>
      </c>
      <c r="J3561">
        <v>1438333080</v>
      </c>
      <c r="K3561">
        <v>1436408308</v>
      </c>
      <c r="L3561" t="b">
        <v>0</v>
      </c>
      <c r="M3561">
        <v>24</v>
      </c>
      <c r="N3561" t="b">
        <v>1</v>
      </c>
      <c r="O3561" t="s">
        <v>8269</v>
      </c>
      <c r="P3561">
        <f t="shared" si="166"/>
        <v>2015</v>
      </c>
      <c r="Q3561" s="11">
        <f t="shared" si="167"/>
        <v>42194.096157407403</v>
      </c>
    </row>
    <row r="3562" spans="1:17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s="8">
        <f t="shared" si="165"/>
        <v>270</v>
      </c>
      <c r="G3562" t="s">
        <v>8218</v>
      </c>
      <c r="H3562" t="s">
        <v>8228</v>
      </c>
      <c r="I3562" t="s">
        <v>8250</v>
      </c>
      <c r="J3562">
        <v>1432694700</v>
      </c>
      <c r="K3562">
        <v>1429651266</v>
      </c>
      <c r="L3562" t="b">
        <v>0</v>
      </c>
      <c r="M3562">
        <v>74</v>
      </c>
      <c r="N3562" t="b">
        <v>1</v>
      </c>
      <c r="O3562" t="s">
        <v>8269</v>
      </c>
      <c r="P3562">
        <f t="shared" si="166"/>
        <v>2015</v>
      </c>
      <c r="Q3562" s="11">
        <f t="shared" si="167"/>
        <v>42115.889652777783</v>
      </c>
    </row>
    <row r="3563" spans="1:17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s="8">
        <f t="shared" si="165"/>
        <v>60</v>
      </c>
      <c r="G3563" t="s">
        <v>8218</v>
      </c>
      <c r="H3563" t="s">
        <v>8223</v>
      </c>
      <c r="I3563" t="s">
        <v>8245</v>
      </c>
      <c r="J3563">
        <v>1438799760</v>
      </c>
      <c r="K3563">
        <v>1437236378</v>
      </c>
      <c r="L3563" t="b">
        <v>0</v>
      </c>
      <c r="M3563">
        <v>54</v>
      </c>
      <c r="N3563" t="b">
        <v>1</v>
      </c>
      <c r="O3563" t="s">
        <v>8269</v>
      </c>
      <c r="P3563">
        <f t="shared" si="166"/>
        <v>2015</v>
      </c>
      <c r="Q3563" s="11">
        <f t="shared" si="167"/>
        <v>42203.680300925931</v>
      </c>
    </row>
    <row r="3564" spans="1:17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s="8">
        <f t="shared" si="165"/>
        <v>154</v>
      </c>
      <c r="G3564" t="s">
        <v>8218</v>
      </c>
      <c r="H3564" t="s">
        <v>8224</v>
      </c>
      <c r="I3564" t="s">
        <v>8246</v>
      </c>
      <c r="J3564">
        <v>1457906400</v>
      </c>
      <c r="K3564">
        <v>1457115427</v>
      </c>
      <c r="L3564" t="b">
        <v>0</v>
      </c>
      <c r="M3564">
        <v>31</v>
      </c>
      <c r="N3564" t="b">
        <v>1</v>
      </c>
      <c r="O3564" t="s">
        <v>8269</v>
      </c>
      <c r="P3564">
        <f t="shared" si="166"/>
        <v>2016</v>
      </c>
      <c r="Q3564" s="11">
        <f t="shared" si="167"/>
        <v>42433.761886574073</v>
      </c>
    </row>
    <row r="3565" spans="1:17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s="8">
        <f t="shared" si="165"/>
        <v>27.450000000000045</v>
      </c>
      <c r="G3565" t="s">
        <v>8218</v>
      </c>
      <c r="H3565" t="s">
        <v>8224</v>
      </c>
      <c r="I3565" t="s">
        <v>8246</v>
      </c>
      <c r="J3565">
        <v>1470078000</v>
      </c>
      <c r="K3565">
        <v>1467648456</v>
      </c>
      <c r="L3565" t="b">
        <v>0</v>
      </c>
      <c r="M3565">
        <v>25</v>
      </c>
      <c r="N3565" t="b">
        <v>1</v>
      </c>
      <c r="O3565" t="s">
        <v>8269</v>
      </c>
      <c r="P3565">
        <f t="shared" si="166"/>
        <v>2016</v>
      </c>
      <c r="Q3565" s="11">
        <f t="shared" si="167"/>
        <v>42555.671944444446</v>
      </c>
    </row>
    <row r="3566" spans="1:17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s="8">
        <f t="shared" si="165"/>
        <v>5</v>
      </c>
      <c r="G3566" t="s">
        <v>8218</v>
      </c>
      <c r="H3566" t="s">
        <v>8224</v>
      </c>
      <c r="I3566" t="s">
        <v>8246</v>
      </c>
      <c r="J3566">
        <v>1444060800</v>
      </c>
      <c r="K3566">
        <v>1440082649</v>
      </c>
      <c r="L3566" t="b">
        <v>0</v>
      </c>
      <c r="M3566">
        <v>17</v>
      </c>
      <c r="N3566" t="b">
        <v>1</v>
      </c>
      <c r="O3566" t="s">
        <v>8269</v>
      </c>
      <c r="P3566">
        <f t="shared" si="166"/>
        <v>2015</v>
      </c>
      <c r="Q3566" s="11">
        <f t="shared" si="167"/>
        <v>42236.623252314821</v>
      </c>
    </row>
    <row r="3567" spans="1:17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s="8">
        <f t="shared" si="165"/>
        <v>275</v>
      </c>
      <c r="G3567" t="s">
        <v>8218</v>
      </c>
      <c r="H3567" t="s">
        <v>8223</v>
      </c>
      <c r="I3567" t="s">
        <v>8245</v>
      </c>
      <c r="J3567">
        <v>1420048208</v>
      </c>
      <c r="K3567">
        <v>1417456208</v>
      </c>
      <c r="L3567" t="b">
        <v>0</v>
      </c>
      <c r="M3567">
        <v>12</v>
      </c>
      <c r="N3567" t="b">
        <v>1</v>
      </c>
      <c r="O3567" t="s">
        <v>8269</v>
      </c>
      <c r="P3567">
        <f t="shared" si="166"/>
        <v>2014</v>
      </c>
      <c r="Q3567" s="11">
        <f t="shared" si="167"/>
        <v>41974.743148148147</v>
      </c>
    </row>
    <row r="3568" spans="1:17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s="8">
        <f t="shared" si="165"/>
        <v>95</v>
      </c>
      <c r="G3568" t="s">
        <v>8218</v>
      </c>
      <c r="H3568" t="s">
        <v>8224</v>
      </c>
      <c r="I3568" t="s">
        <v>8246</v>
      </c>
      <c r="J3568">
        <v>1422015083</v>
      </c>
      <c r="K3568">
        <v>1419423083</v>
      </c>
      <c r="L3568" t="b">
        <v>0</v>
      </c>
      <c r="M3568">
        <v>38</v>
      </c>
      <c r="N3568" t="b">
        <v>1</v>
      </c>
      <c r="O3568" t="s">
        <v>8269</v>
      </c>
      <c r="P3568">
        <f t="shared" si="166"/>
        <v>2014</v>
      </c>
      <c r="Q3568" s="11">
        <f t="shared" si="167"/>
        <v>41997.507905092592</v>
      </c>
    </row>
    <row r="3569" spans="1:17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s="8">
        <f t="shared" si="165"/>
        <v>88</v>
      </c>
      <c r="G3569" t="s">
        <v>8218</v>
      </c>
      <c r="H3569" t="s">
        <v>8224</v>
      </c>
      <c r="I3569" t="s">
        <v>8246</v>
      </c>
      <c r="J3569">
        <v>1433964444</v>
      </c>
      <c r="K3569">
        <v>1431372444</v>
      </c>
      <c r="L3569" t="b">
        <v>0</v>
      </c>
      <c r="M3569">
        <v>41</v>
      </c>
      <c r="N3569" t="b">
        <v>1</v>
      </c>
      <c r="O3569" t="s">
        <v>8269</v>
      </c>
      <c r="P3569">
        <f t="shared" si="166"/>
        <v>2015</v>
      </c>
      <c r="Q3569" s="11">
        <f t="shared" si="167"/>
        <v>42135.810694444444</v>
      </c>
    </row>
    <row r="3570" spans="1:17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s="8">
        <f t="shared" si="165"/>
        <v>110</v>
      </c>
      <c r="G3570" t="s">
        <v>8218</v>
      </c>
      <c r="H3570" t="s">
        <v>8223</v>
      </c>
      <c r="I3570" t="s">
        <v>8245</v>
      </c>
      <c r="J3570">
        <v>1410975994</v>
      </c>
      <c r="K3570">
        <v>1408383994</v>
      </c>
      <c r="L3570" t="b">
        <v>0</v>
      </c>
      <c r="M3570">
        <v>19</v>
      </c>
      <c r="N3570" t="b">
        <v>1</v>
      </c>
      <c r="O3570" t="s">
        <v>8269</v>
      </c>
      <c r="P3570">
        <f t="shared" si="166"/>
        <v>2014</v>
      </c>
      <c r="Q3570" s="11">
        <f t="shared" si="167"/>
        <v>41869.740671296298</v>
      </c>
    </row>
    <row r="3571" spans="1:17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s="8">
        <f t="shared" si="165"/>
        <v>24</v>
      </c>
      <c r="G3571" t="s">
        <v>8218</v>
      </c>
      <c r="H3571" t="s">
        <v>8223</v>
      </c>
      <c r="I3571" t="s">
        <v>8245</v>
      </c>
      <c r="J3571">
        <v>1420734696</v>
      </c>
      <c r="K3571">
        <v>1418142696</v>
      </c>
      <c r="L3571" t="b">
        <v>0</v>
      </c>
      <c r="M3571">
        <v>41</v>
      </c>
      <c r="N3571" t="b">
        <v>1</v>
      </c>
      <c r="O3571" t="s">
        <v>8269</v>
      </c>
      <c r="P3571">
        <f t="shared" si="166"/>
        <v>2014</v>
      </c>
      <c r="Q3571" s="11">
        <f t="shared" si="167"/>
        <v>41982.688611111109</v>
      </c>
    </row>
    <row r="3572" spans="1:17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s="8">
        <f t="shared" si="165"/>
        <v>287</v>
      </c>
      <c r="G3572" t="s">
        <v>8218</v>
      </c>
      <c r="H3572" t="s">
        <v>8223</v>
      </c>
      <c r="I3572" t="s">
        <v>8245</v>
      </c>
      <c r="J3572">
        <v>1420009200</v>
      </c>
      <c r="K3572">
        <v>1417593483</v>
      </c>
      <c r="L3572" t="b">
        <v>0</v>
      </c>
      <c r="M3572">
        <v>26</v>
      </c>
      <c r="N3572" t="b">
        <v>1</v>
      </c>
      <c r="O3572" t="s">
        <v>8269</v>
      </c>
      <c r="P3572">
        <f t="shared" si="166"/>
        <v>2014</v>
      </c>
      <c r="Q3572" s="11">
        <f t="shared" si="167"/>
        <v>41976.331979166673</v>
      </c>
    </row>
    <row r="3573" spans="1:17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s="8">
        <f t="shared" si="165"/>
        <v>331</v>
      </c>
      <c r="G3573" t="s">
        <v>8218</v>
      </c>
      <c r="H3573" t="s">
        <v>8224</v>
      </c>
      <c r="I3573" t="s">
        <v>8246</v>
      </c>
      <c r="J3573">
        <v>1414701413</v>
      </c>
      <c r="K3573">
        <v>1412109413</v>
      </c>
      <c r="L3573" t="b">
        <v>0</v>
      </c>
      <c r="M3573">
        <v>25</v>
      </c>
      <c r="N3573" t="b">
        <v>1</v>
      </c>
      <c r="O3573" t="s">
        <v>8269</v>
      </c>
      <c r="P3573">
        <f t="shared" si="166"/>
        <v>2014</v>
      </c>
      <c r="Q3573" s="11">
        <f t="shared" si="167"/>
        <v>41912.858946759261</v>
      </c>
    </row>
    <row r="3574" spans="1:17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s="8">
        <f t="shared" si="165"/>
        <v>0</v>
      </c>
      <c r="G3574" t="s">
        <v>8218</v>
      </c>
      <c r="H3574" t="s">
        <v>8224</v>
      </c>
      <c r="I3574" t="s">
        <v>8246</v>
      </c>
      <c r="J3574">
        <v>1434894082</v>
      </c>
      <c r="K3574">
        <v>1432302082</v>
      </c>
      <c r="L3574" t="b">
        <v>0</v>
      </c>
      <c r="M3574">
        <v>9</v>
      </c>
      <c r="N3574" t="b">
        <v>1</v>
      </c>
      <c r="O3574" t="s">
        <v>8269</v>
      </c>
      <c r="P3574">
        <f t="shared" si="166"/>
        <v>2015</v>
      </c>
      <c r="Q3574" s="11">
        <f t="shared" si="167"/>
        <v>42146.570393518516</v>
      </c>
    </row>
    <row r="3575" spans="1:17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s="8">
        <f t="shared" si="165"/>
        <v>84</v>
      </c>
      <c r="G3575" t="s">
        <v>8218</v>
      </c>
      <c r="H3575" t="s">
        <v>8224</v>
      </c>
      <c r="I3575" t="s">
        <v>8246</v>
      </c>
      <c r="J3575">
        <v>1415440846</v>
      </c>
      <c r="K3575">
        <v>1412845246</v>
      </c>
      <c r="L3575" t="b">
        <v>0</v>
      </c>
      <c r="M3575">
        <v>78</v>
      </c>
      <c r="N3575" t="b">
        <v>1</v>
      </c>
      <c r="O3575" t="s">
        <v>8269</v>
      </c>
      <c r="P3575">
        <f t="shared" si="166"/>
        <v>2014</v>
      </c>
      <c r="Q3575" s="11">
        <f t="shared" si="167"/>
        <v>41921.375532407408</v>
      </c>
    </row>
    <row r="3576" spans="1:17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s="8">
        <f t="shared" si="165"/>
        <v>355</v>
      </c>
      <c r="G3576" t="s">
        <v>8218</v>
      </c>
      <c r="H3576" t="s">
        <v>8223</v>
      </c>
      <c r="I3576" t="s">
        <v>8245</v>
      </c>
      <c r="J3576">
        <v>1415921848</v>
      </c>
      <c r="K3576">
        <v>1413326248</v>
      </c>
      <c r="L3576" t="b">
        <v>0</v>
      </c>
      <c r="M3576">
        <v>45</v>
      </c>
      <c r="N3576" t="b">
        <v>1</v>
      </c>
      <c r="O3576" t="s">
        <v>8269</v>
      </c>
      <c r="P3576">
        <f t="shared" si="166"/>
        <v>2014</v>
      </c>
      <c r="Q3576" s="11">
        <f t="shared" si="167"/>
        <v>41926.942685185182</v>
      </c>
    </row>
    <row r="3577" spans="1:17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s="8">
        <f t="shared" si="165"/>
        <v>133</v>
      </c>
      <c r="G3577" t="s">
        <v>8218</v>
      </c>
      <c r="H3577" t="s">
        <v>8223</v>
      </c>
      <c r="I3577" t="s">
        <v>8245</v>
      </c>
      <c r="J3577">
        <v>1470887940</v>
      </c>
      <c r="K3577">
        <v>1468176527</v>
      </c>
      <c r="L3577" t="b">
        <v>0</v>
      </c>
      <c r="M3577">
        <v>102</v>
      </c>
      <c r="N3577" t="b">
        <v>1</v>
      </c>
      <c r="O3577" t="s">
        <v>8269</v>
      </c>
      <c r="P3577">
        <f t="shared" si="166"/>
        <v>2016</v>
      </c>
      <c r="Q3577" s="11">
        <f t="shared" si="167"/>
        <v>42561.783877314811</v>
      </c>
    </row>
    <row r="3578" spans="1:17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s="8">
        <f t="shared" si="165"/>
        <v>0</v>
      </c>
      <c r="G3578" t="s">
        <v>8218</v>
      </c>
      <c r="H3578" t="s">
        <v>8223</v>
      </c>
      <c r="I3578" t="s">
        <v>8245</v>
      </c>
      <c r="J3578">
        <v>1480947054</v>
      </c>
      <c r="K3578">
        <v>1475759454</v>
      </c>
      <c r="L3578" t="b">
        <v>0</v>
      </c>
      <c r="M3578">
        <v>5</v>
      </c>
      <c r="N3578" t="b">
        <v>1</v>
      </c>
      <c r="O3578" t="s">
        <v>8269</v>
      </c>
      <c r="P3578">
        <f t="shared" si="166"/>
        <v>2016</v>
      </c>
      <c r="Q3578" s="11">
        <f t="shared" si="167"/>
        <v>42649.54923611111</v>
      </c>
    </row>
    <row r="3579" spans="1:17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s="8">
        <f t="shared" si="165"/>
        <v>180</v>
      </c>
      <c r="G3579" t="s">
        <v>8218</v>
      </c>
      <c r="H3579" t="s">
        <v>8223</v>
      </c>
      <c r="I3579" t="s">
        <v>8245</v>
      </c>
      <c r="J3579">
        <v>1430029680</v>
      </c>
      <c r="K3579">
        <v>1427741583</v>
      </c>
      <c r="L3579" t="b">
        <v>0</v>
      </c>
      <c r="M3579">
        <v>27</v>
      </c>
      <c r="N3579" t="b">
        <v>1</v>
      </c>
      <c r="O3579" t="s">
        <v>8269</v>
      </c>
      <c r="P3579">
        <f t="shared" si="166"/>
        <v>2015</v>
      </c>
      <c r="Q3579" s="11">
        <f t="shared" si="167"/>
        <v>42093.786840277782</v>
      </c>
    </row>
    <row r="3580" spans="1:17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s="8">
        <f t="shared" si="165"/>
        <v>0.20000000000004547</v>
      </c>
      <c r="G3580" t="s">
        <v>8218</v>
      </c>
      <c r="H3580" t="s">
        <v>8224</v>
      </c>
      <c r="I3580" t="s">
        <v>8246</v>
      </c>
      <c r="J3580">
        <v>1462037777</v>
      </c>
      <c r="K3580">
        <v>1459445777</v>
      </c>
      <c r="L3580" t="b">
        <v>0</v>
      </c>
      <c r="M3580">
        <v>37</v>
      </c>
      <c r="N3580" t="b">
        <v>1</v>
      </c>
      <c r="O3580" t="s">
        <v>8269</v>
      </c>
      <c r="P3580">
        <f t="shared" si="166"/>
        <v>2016</v>
      </c>
      <c r="Q3580" s="11">
        <f t="shared" si="167"/>
        <v>42460.733530092592</v>
      </c>
    </row>
    <row r="3581" spans="1:17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s="8">
        <f t="shared" si="165"/>
        <v>0</v>
      </c>
      <c r="G3581" t="s">
        <v>8218</v>
      </c>
      <c r="H3581" t="s">
        <v>8224</v>
      </c>
      <c r="I3581" t="s">
        <v>8246</v>
      </c>
      <c r="J3581">
        <v>1459444656</v>
      </c>
      <c r="K3581">
        <v>1456856256</v>
      </c>
      <c r="L3581" t="b">
        <v>0</v>
      </c>
      <c r="M3581">
        <v>14</v>
      </c>
      <c r="N3581" t="b">
        <v>1</v>
      </c>
      <c r="O3581" t="s">
        <v>8269</v>
      </c>
      <c r="P3581">
        <f t="shared" si="166"/>
        <v>2016</v>
      </c>
      <c r="Q3581" s="11">
        <f t="shared" si="167"/>
        <v>42430.762222222227</v>
      </c>
    </row>
    <row r="3582" spans="1:17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s="8">
        <f t="shared" si="165"/>
        <v>125</v>
      </c>
      <c r="G3582" t="s">
        <v>8218</v>
      </c>
      <c r="H3582" t="s">
        <v>8223</v>
      </c>
      <c r="I3582" t="s">
        <v>8245</v>
      </c>
      <c r="J3582">
        <v>1425185940</v>
      </c>
      <c r="K3582">
        <v>1421900022</v>
      </c>
      <c r="L3582" t="b">
        <v>0</v>
      </c>
      <c r="M3582">
        <v>27</v>
      </c>
      <c r="N3582" t="b">
        <v>1</v>
      </c>
      <c r="O3582" t="s">
        <v>8269</v>
      </c>
      <c r="P3582">
        <f t="shared" si="166"/>
        <v>2015</v>
      </c>
      <c r="Q3582" s="11">
        <f t="shared" si="167"/>
        <v>42026.176180555558</v>
      </c>
    </row>
    <row r="3583" spans="1:17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s="8">
        <f t="shared" si="165"/>
        <v>0</v>
      </c>
      <c r="G3583" t="s">
        <v>8218</v>
      </c>
      <c r="H3583" t="s">
        <v>8224</v>
      </c>
      <c r="I3583" t="s">
        <v>8246</v>
      </c>
      <c r="J3583">
        <v>1406719110</v>
      </c>
      <c r="K3583">
        <v>1405509510</v>
      </c>
      <c r="L3583" t="b">
        <v>0</v>
      </c>
      <c r="M3583">
        <v>45</v>
      </c>
      <c r="N3583" t="b">
        <v>1</v>
      </c>
      <c r="O3583" t="s">
        <v>8269</v>
      </c>
      <c r="P3583">
        <f t="shared" si="166"/>
        <v>2014</v>
      </c>
      <c r="Q3583" s="11">
        <f t="shared" si="167"/>
        <v>41836.471180555556</v>
      </c>
    </row>
    <row r="3584" spans="1:17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s="8">
        <f t="shared" si="165"/>
        <v>1870</v>
      </c>
      <c r="G3584" t="s">
        <v>8218</v>
      </c>
      <c r="H3584" t="s">
        <v>8223</v>
      </c>
      <c r="I3584" t="s">
        <v>8245</v>
      </c>
      <c r="J3584">
        <v>1459822682</v>
      </c>
      <c r="K3584">
        <v>1458613082</v>
      </c>
      <c r="L3584" t="b">
        <v>0</v>
      </c>
      <c r="M3584">
        <v>49</v>
      </c>
      <c r="N3584" t="b">
        <v>1</v>
      </c>
      <c r="O3584" t="s">
        <v>8269</v>
      </c>
      <c r="P3584">
        <f t="shared" si="166"/>
        <v>2016</v>
      </c>
      <c r="Q3584" s="11">
        <f t="shared" si="167"/>
        <v>42451.095856481479</v>
      </c>
    </row>
    <row r="3585" spans="1:17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s="8">
        <f t="shared" si="165"/>
        <v>255</v>
      </c>
      <c r="G3585" t="s">
        <v>8218</v>
      </c>
      <c r="H3585" t="s">
        <v>8223</v>
      </c>
      <c r="I3585" t="s">
        <v>8245</v>
      </c>
      <c r="J3585">
        <v>1460970805</v>
      </c>
      <c r="K3585">
        <v>1455790405</v>
      </c>
      <c r="L3585" t="b">
        <v>0</v>
      </c>
      <c r="M3585">
        <v>24</v>
      </c>
      <c r="N3585" t="b">
        <v>1</v>
      </c>
      <c r="O3585" t="s">
        <v>8269</v>
      </c>
      <c r="P3585">
        <f t="shared" si="166"/>
        <v>2016</v>
      </c>
      <c r="Q3585" s="11">
        <f t="shared" si="167"/>
        <v>42418.425983796296</v>
      </c>
    </row>
    <row r="3586" spans="1:17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s="8">
        <f t="shared" si="165"/>
        <v>465</v>
      </c>
      <c r="G3586" t="s">
        <v>8218</v>
      </c>
      <c r="H3586" t="s">
        <v>8224</v>
      </c>
      <c r="I3586" t="s">
        <v>8246</v>
      </c>
      <c r="J3586">
        <v>1436772944</v>
      </c>
      <c r="K3586">
        <v>1434180944</v>
      </c>
      <c r="L3586" t="b">
        <v>0</v>
      </c>
      <c r="M3586">
        <v>112</v>
      </c>
      <c r="N3586" t="b">
        <v>1</v>
      </c>
      <c r="O3586" t="s">
        <v>8269</v>
      </c>
      <c r="P3586">
        <f t="shared" si="166"/>
        <v>2015</v>
      </c>
      <c r="Q3586" s="11">
        <f t="shared" si="167"/>
        <v>42168.316481481481</v>
      </c>
    </row>
    <row r="3587" spans="1:17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s="8">
        <f t="shared" ref="F3587:F3650" si="168">E3587-D3587</f>
        <v>650</v>
      </c>
      <c r="G3587" t="s">
        <v>8218</v>
      </c>
      <c r="H3587" t="s">
        <v>8223</v>
      </c>
      <c r="I3587" t="s">
        <v>8245</v>
      </c>
      <c r="J3587">
        <v>1419181890</v>
      </c>
      <c r="K3587">
        <v>1416589890</v>
      </c>
      <c r="L3587" t="b">
        <v>0</v>
      </c>
      <c r="M3587">
        <v>23</v>
      </c>
      <c r="N3587" t="b">
        <v>1</v>
      </c>
      <c r="O3587" t="s">
        <v>8269</v>
      </c>
      <c r="P3587">
        <f t="shared" ref="P3587:P3650" si="169">YEAR(Q3587)</f>
        <v>2014</v>
      </c>
      <c r="Q3587" s="11">
        <f t="shared" ref="Q3587:Q3650" si="170">(((K3587/60)/60)/24)+DATE(1970,1,1)</f>
        <v>41964.716319444444</v>
      </c>
    </row>
    <row r="3588" spans="1:17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s="8">
        <f t="shared" si="168"/>
        <v>707</v>
      </c>
      <c r="G3588" t="s">
        <v>8218</v>
      </c>
      <c r="H3588" t="s">
        <v>8223</v>
      </c>
      <c r="I3588" t="s">
        <v>8245</v>
      </c>
      <c r="J3588">
        <v>1474649070</v>
      </c>
      <c r="K3588">
        <v>1469465070</v>
      </c>
      <c r="L3588" t="b">
        <v>0</v>
      </c>
      <c r="M3588">
        <v>54</v>
      </c>
      <c r="N3588" t="b">
        <v>1</v>
      </c>
      <c r="O3588" t="s">
        <v>8269</v>
      </c>
      <c r="P3588">
        <f t="shared" si="169"/>
        <v>2016</v>
      </c>
      <c r="Q3588" s="11">
        <f t="shared" si="170"/>
        <v>42576.697569444441</v>
      </c>
    </row>
    <row r="3589" spans="1:17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s="8">
        <f t="shared" si="168"/>
        <v>133</v>
      </c>
      <c r="G3589" t="s">
        <v>8218</v>
      </c>
      <c r="H3589" t="s">
        <v>8224</v>
      </c>
      <c r="I3589" t="s">
        <v>8246</v>
      </c>
      <c r="J3589">
        <v>1467054000</v>
      </c>
      <c r="K3589">
        <v>1463144254</v>
      </c>
      <c r="L3589" t="b">
        <v>0</v>
      </c>
      <c r="M3589">
        <v>28</v>
      </c>
      <c r="N3589" t="b">
        <v>1</v>
      </c>
      <c r="O3589" t="s">
        <v>8269</v>
      </c>
      <c r="P3589">
        <f t="shared" si="169"/>
        <v>2016</v>
      </c>
      <c r="Q3589" s="11">
        <f t="shared" si="170"/>
        <v>42503.539976851855</v>
      </c>
    </row>
    <row r="3590" spans="1:17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s="8">
        <f t="shared" si="168"/>
        <v>1</v>
      </c>
      <c r="G3590" t="s">
        <v>8218</v>
      </c>
      <c r="H3590" t="s">
        <v>8224</v>
      </c>
      <c r="I3590" t="s">
        <v>8246</v>
      </c>
      <c r="J3590">
        <v>1430348400</v>
      </c>
      <c r="K3590">
        <v>1428436410</v>
      </c>
      <c r="L3590" t="b">
        <v>0</v>
      </c>
      <c r="M3590">
        <v>11</v>
      </c>
      <c r="N3590" t="b">
        <v>1</v>
      </c>
      <c r="O3590" t="s">
        <v>8269</v>
      </c>
      <c r="P3590">
        <f t="shared" si="169"/>
        <v>2015</v>
      </c>
      <c r="Q3590" s="11">
        <f t="shared" si="170"/>
        <v>42101.828819444447</v>
      </c>
    </row>
    <row r="3591" spans="1:17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s="8">
        <f t="shared" si="168"/>
        <v>1100</v>
      </c>
      <c r="G3591" t="s">
        <v>8218</v>
      </c>
      <c r="H3591" t="s">
        <v>8223</v>
      </c>
      <c r="I3591" t="s">
        <v>8245</v>
      </c>
      <c r="J3591">
        <v>1432654347</v>
      </c>
      <c r="K3591">
        <v>1430494347</v>
      </c>
      <c r="L3591" t="b">
        <v>0</v>
      </c>
      <c r="M3591">
        <v>62</v>
      </c>
      <c r="N3591" t="b">
        <v>1</v>
      </c>
      <c r="O3591" t="s">
        <v>8269</v>
      </c>
      <c r="P3591">
        <f t="shared" si="169"/>
        <v>2015</v>
      </c>
      <c r="Q3591" s="11">
        <f t="shared" si="170"/>
        <v>42125.647534722222</v>
      </c>
    </row>
    <row r="3592" spans="1:17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s="8">
        <f t="shared" si="168"/>
        <v>3</v>
      </c>
      <c r="G3592" t="s">
        <v>8218</v>
      </c>
      <c r="H3592" t="s">
        <v>8224</v>
      </c>
      <c r="I3592" t="s">
        <v>8246</v>
      </c>
      <c r="J3592">
        <v>1413792034</v>
      </c>
      <c r="K3592">
        <v>1411200034</v>
      </c>
      <c r="L3592" t="b">
        <v>0</v>
      </c>
      <c r="M3592">
        <v>73</v>
      </c>
      <c r="N3592" t="b">
        <v>1</v>
      </c>
      <c r="O3592" t="s">
        <v>8269</v>
      </c>
      <c r="P3592">
        <f t="shared" si="169"/>
        <v>2014</v>
      </c>
      <c r="Q3592" s="11">
        <f t="shared" si="170"/>
        <v>41902.333726851852</v>
      </c>
    </row>
    <row r="3593" spans="1:17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s="8">
        <f t="shared" si="168"/>
        <v>525</v>
      </c>
      <c r="G3593" t="s">
        <v>8218</v>
      </c>
      <c r="H3593" t="s">
        <v>8223</v>
      </c>
      <c r="I3593" t="s">
        <v>8245</v>
      </c>
      <c r="J3593">
        <v>1422075540</v>
      </c>
      <c r="K3593">
        <v>1419979544</v>
      </c>
      <c r="L3593" t="b">
        <v>0</v>
      </c>
      <c r="M3593">
        <v>18</v>
      </c>
      <c r="N3593" t="b">
        <v>1</v>
      </c>
      <c r="O3593" t="s">
        <v>8269</v>
      </c>
      <c r="P3593">
        <f t="shared" si="169"/>
        <v>2014</v>
      </c>
      <c r="Q3593" s="11">
        <f t="shared" si="170"/>
        <v>42003.948425925926</v>
      </c>
    </row>
    <row r="3594" spans="1:17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s="8">
        <f t="shared" si="168"/>
        <v>545</v>
      </c>
      <c r="G3594" t="s">
        <v>8218</v>
      </c>
      <c r="H3594" t="s">
        <v>8223</v>
      </c>
      <c r="I3594" t="s">
        <v>8245</v>
      </c>
      <c r="J3594">
        <v>1423630740</v>
      </c>
      <c r="K3594">
        <v>1418673307</v>
      </c>
      <c r="L3594" t="b">
        <v>0</v>
      </c>
      <c r="M3594">
        <v>35</v>
      </c>
      <c r="N3594" t="b">
        <v>1</v>
      </c>
      <c r="O3594" t="s">
        <v>8269</v>
      </c>
      <c r="P3594">
        <f t="shared" si="169"/>
        <v>2014</v>
      </c>
      <c r="Q3594" s="11">
        <f t="shared" si="170"/>
        <v>41988.829942129625</v>
      </c>
    </row>
    <row r="3595" spans="1:17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s="8">
        <f t="shared" si="168"/>
        <v>319</v>
      </c>
      <c r="G3595" t="s">
        <v>8218</v>
      </c>
      <c r="H3595" t="s">
        <v>8223</v>
      </c>
      <c r="I3595" t="s">
        <v>8245</v>
      </c>
      <c r="J3595">
        <v>1420489560</v>
      </c>
      <c r="K3595">
        <v>1417469639</v>
      </c>
      <c r="L3595" t="b">
        <v>0</v>
      </c>
      <c r="M3595">
        <v>43</v>
      </c>
      <c r="N3595" t="b">
        <v>1</v>
      </c>
      <c r="O3595" t="s">
        <v>8269</v>
      </c>
      <c r="P3595">
        <f t="shared" si="169"/>
        <v>2014</v>
      </c>
      <c r="Q3595" s="11">
        <f t="shared" si="170"/>
        <v>41974.898599537039</v>
      </c>
    </row>
    <row r="3596" spans="1:17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s="8">
        <f t="shared" si="168"/>
        <v>415</v>
      </c>
      <c r="G3596" t="s">
        <v>8218</v>
      </c>
      <c r="H3596" t="s">
        <v>8223</v>
      </c>
      <c r="I3596" t="s">
        <v>8245</v>
      </c>
      <c r="J3596">
        <v>1472952982</v>
      </c>
      <c r="K3596">
        <v>1470792982</v>
      </c>
      <c r="L3596" t="b">
        <v>0</v>
      </c>
      <c r="M3596">
        <v>36</v>
      </c>
      <c r="N3596" t="b">
        <v>1</v>
      </c>
      <c r="O3596" t="s">
        <v>8269</v>
      </c>
      <c r="P3596">
        <f t="shared" si="169"/>
        <v>2016</v>
      </c>
      <c r="Q3596" s="11">
        <f t="shared" si="170"/>
        <v>42592.066921296297</v>
      </c>
    </row>
    <row r="3597" spans="1:17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s="8">
        <f t="shared" si="168"/>
        <v>481</v>
      </c>
      <c r="G3597" t="s">
        <v>8218</v>
      </c>
      <c r="H3597" t="s">
        <v>8223</v>
      </c>
      <c r="I3597" t="s">
        <v>8245</v>
      </c>
      <c r="J3597">
        <v>1426229940</v>
      </c>
      <c r="K3597">
        <v>1423959123</v>
      </c>
      <c r="L3597" t="b">
        <v>0</v>
      </c>
      <c r="M3597">
        <v>62</v>
      </c>
      <c r="N3597" t="b">
        <v>1</v>
      </c>
      <c r="O3597" t="s">
        <v>8269</v>
      </c>
      <c r="P3597">
        <f t="shared" si="169"/>
        <v>2015</v>
      </c>
      <c r="Q3597" s="11">
        <f t="shared" si="170"/>
        <v>42050.008368055554</v>
      </c>
    </row>
    <row r="3598" spans="1:17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s="8">
        <f t="shared" si="168"/>
        <v>85</v>
      </c>
      <c r="G3598" t="s">
        <v>8218</v>
      </c>
      <c r="H3598" t="s">
        <v>8228</v>
      </c>
      <c r="I3598" t="s">
        <v>8250</v>
      </c>
      <c r="J3598">
        <v>1409072982</v>
      </c>
      <c r="K3598">
        <v>1407258582</v>
      </c>
      <c r="L3598" t="b">
        <v>0</v>
      </c>
      <c r="M3598">
        <v>15</v>
      </c>
      <c r="N3598" t="b">
        <v>1</v>
      </c>
      <c r="O3598" t="s">
        <v>8269</v>
      </c>
      <c r="P3598">
        <f t="shared" si="169"/>
        <v>2014</v>
      </c>
      <c r="Q3598" s="11">
        <f t="shared" si="170"/>
        <v>41856.715069444443</v>
      </c>
    </row>
    <row r="3599" spans="1:17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s="8">
        <f t="shared" si="168"/>
        <v>65</v>
      </c>
      <c r="G3599" t="s">
        <v>8218</v>
      </c>
      <c r="H3599" t="s">
        <v>8223</v>
      </c>
      <c r="I3599" t="s">
        <v>8245</v>
      </c>
      <c r="J3599">
        <v>1456984740</v>
      </c>
      <c r="K3599">
        <v>1455717790</v>
      </c>
      <c r="L3599" t="b">
        <v>0</v>
      </c>
      <c r="M3599">
        <v>33</v>
      </c>
      <c r="N3599" t="b">
        <v>1</v>
      </c>
      <c r="O3599" t="s">
        <v>8269</v>
      </c>
      <c r="P3599">
        <f t="shared" si="169"/>
        <v>2016</v>
      </c>
      <c r="Q3599" s="11">
        <f t="shared" si="170"/>
        <v>42417.585532407407</v>
      </c>
    </row>
    <row r="3600" spans="1:17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s="8">
        <f t="shared" si="168"/>
        <v>101</v>
      </c>
      <c r="G3600" t="s">
        <v>8218</v>
      </c>
      <c r="H3600" t="s">
        <v>8223</v>
      </c>
      <c r="I3600" t="s">
        <v>8245</v>
      </c>
      <c r="J3600">
        <v>1409720340</v>
      </c>
      <c r="K3600">
        <v>1408129822</v>
      </c>
      <c r="L3600" t="b">
        <v>0</v>
      </c>
      <c r="M3600">
        <v>27</v>
      </c>
      <c r="N3600" t="b">
        <v>1</v>
      </c>
      <c r="O3600" t="s">
        <v>8269</v>
      </c>
      <c r="P3600">
        <f t="shared" si="169"/>
        <v>2014</v>
      </c>
      <c r="Q3600" s="11">
        <f t="shared" si="170"/>
        <v>41866.79886574074</v>
      </c>
    </row>
    <row r="3601" spans="1:17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s="8">
        <f t="shared" si="168"/>
        <v>510</v>
      </c>
      <c r="G3601" t="s">
        <v>8218</v>
      </c>
      <c r="H3601" t="s">
        <v>8223</v>
      </c>
      <c r="I3601" t="s">
        <v>8245</v>
      </c>
      <c r="J3601">
        <v>1440892800</v>
      </c>
      <c r="K3601">
        <v>1438715077</v>
      </c>
      <c r="L3601" t="b">
        <v>0</v>
      </c>
      <c r="M3601">
        <v>17</v>
      </c>
      <c r="N3601" t="b">
        <v>1</v>
      </c>
      <c r="O3601" t="s">
        <v>8269</v>
      </c>
      <c r="P3601">
        <f t="shared" si="169"/>
        <v>2015</v>
      </c>
      <c r="Q3601" s="11">
        <f t="shared" si="170"/>
        <v>42220.79487268519</v>
      </c>
    </row>
    <row r="3602" spans="1:17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s="8">
        <f t="shared" si="168"/>
        <v>3</v>
      </c>
      <c r="G3602" t="s">
        <v>8218</v>
      </c>
      <c r="H3602" t="s">
        <v>8223</v>
      </c>
      <c r="I3602" t="s">
        <v>8245</v>
      </c>
      <c r="J3602">
        <v>1476390164</v>
      </c>
      <c r="K3602">
        <v>1473970964</v>
      </c>
      <c r="L3602" t="b">
        <v>0</v>
      </c>
      <c r="M3602">
        <v>4</v>
      </c>
      <c r="N3602" t="b">
        <v>1</v>
      </c>
      <c r="O3602" t="s">
        <v>8269</v>
      </c>
      <c r="P3602">
        <f t="shared" si="169"/>
        <v>2016</v>
      </c>
      <c r="Q3602" s="11">
        <f t="shared" si="170"/>
        <v>42628.849120370374</v>
      </c>
    </row>
    <row r="3603" spans="1:17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s="8">
        <f t="shared" si="168"/>
        <v>87</v>
      </c>
      <c r="G3603" t="s">
        <v>8218</v>
      </c>
      <c r="H3603" t="s">
        <v>8224</v>
      </c>
      <c r="I3603" t="s">
        <v>8246</v>
      </c>
      <c r="J3603">
        <v>1421452682</v>
      </c>
      <c r="K3603">
        <v>1418860682</v>
      </c>
      <c r="L3603" t="b">
        <v>0</v>
      </c>
      <c r="M3603">
        <v>53</v>
      </c>
      <c r="N3603" t="b">
        <v>1</v>
      </c>
      <c r="O3603" t="s">
        <v>8269</v>
      </c>
      <c r="P3603">
        <f t="shared" si="169"/>
        <v>2014</v>
      </c>
      <c r="Q3603" s="11">
        <f t="shared" si="170"/>
        <v>41990.99863425926</v>
      </c>
    </row>
    <row r="3604" spans="1:17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s="8">
        <f t="shared" si="168"/>
        <v>2</v>
      </c>
      <c r="G3604" t="s">
        <v>8218</v>
      </c>
      <c r="H3604" t="s">
        <v>8223</v>
      </c>
      <c r="I3604" t="s">
        <v>8245</v>
      </c>
      <c r="J3604">
        <v>1463520479</v>
      </c>
      <c r="K3604">
        <v>1458336479</v>
      </c>
      <c r="L3604" t="b">
        <v>0</v>
      </c>
      <c r="M3604">
        <v>49</v>
      </c>
      <c r="N3604" t="b">
        <v>1</v>
      </c>
      <c r="O3604" t="s">
        <v>8269</v>
      </c>
      <c r="P3604">
        <f t="shared" si="169"/>
        <v>2016</v>
      </c>
      <c r="Q3604" s="11">
        <f t="shared" si="170"/>
        <v>42447.894432870366</v>
      </c>
    </row>
    <row r="3605" spans="1:17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s="8">
        <f t="shared" si="168"/>
        <v>1060</v>
      </c>
      <c r="G3605" t="s">
        <v>8218</v>
      </c>
      <c r="H3605" t="s">
        <v>8223</v>
      </c>
      <c r="I3605" t="s">
        <v>8245</v>
      </c>
      <c r="J3605">
        <v>1446759880</v>
      </c>
      <c r="K3605">
        <v>1444164280</v>
      </c>
      <c r="L3605" t="b">
        <v>0</v>
      </c>
      <c r="M3605">
        <v>57</v>
      </c>
      <c r="N3605" t="b">
        <v>1</v>
      </c>
      <c r="O3605" t="s">
        <v>8269</v>
      </c>
      <c r="P3605">
        <f t="shared" si="169"/>
        <v>2015</v>
      </c>
      <c r="Q3605" s="11">
        <f t="shared" si="170"/>
        <v>42283.864351851851</v>
      </c>
    </row>
    <row r="3606" spans="1:17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s="8">
        <f t="shared" si="168"/>
        <v>385</v>
      </c>
      <c r="G3606" t="s">
        <v>8218</v>
      </c>
      <c r="H3606" t="s">
        <v>8223</v>
      </c>
      <c r="I3606" t="s">
        <v>8245</v>
      </c>
      <c r="J3606">
        <v>1461913140</v>
      </c>
      <c r="K3606">
        <v>1461370956</v>
      </c>
      <c r="L3606" t="b">
        <v>0</v>
      </c>
      <c r="M3606">
        <v>69</v>
      </c>
      <c r="N3606" t="b">
        <v>1</v>
      </c>
      <c r="O3606" t="s">
        <v>8269</v>
      </c>
      <c r="P3606">
        <f t="shared" si="169"/>
        <v>2016</v>
      </c>
      <c r="Q3606" s="11">
        <f t="shared" si="170"/>
        <v>42483.015694444446</v>
      </c>
    </row>
    <row r="3607" spans="1:17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s="8">
        <f t="shared" si="168"/>
        <v>210</v>
      </c>
      <c r="G3607" t="s">
        <v>8218</v>
      </c>
      <c r="H3607" t="s">
        <v>8224</v>
      </c>
      <c r="I3607" t="s">
        <v>8246</v>
      </c>
      <c r="J3607">
        <v>1455390126</v>
      </c>
      <c r="K3607">
        <v>1452798126</v>
      </c>
      <c r="L3607" t="b">
        <v>0</v>
      </c>
      <c r="M3607">
        <v>15</v>
      </c>
      <c r="N3607" t="b">
        <v>1</v>
      </c>
      <c r="O3607" t="s">
        <v>8269</v>
      </c>
      <c r="P3607">
        <f t="shared" si="169"/>
        <v>2016</v>
      </c>
      <c r="Q3607" s="11">
        <f t="shared" si="170"/>
        <v>42383.793124999997</v>
      </c>
    </row>
    <row r="3608" spans="1:17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s="8">
        <f t="shared" si="168"/>
        <v>908</v>
      </c>
      <c r="G3608" t="s">
        <v>8218</v>
      </c>
      <c r="H3608" t="s">
        <v>8224</v>
      </c>
      <c r="I3608" t="s">
        <v>8246</v>
      </c>
      <c r="J3608">
        <v>1471185057</v>
      </c>
      <c r="K3608">
        <v>1468593057</v>
      </c>
      <c r="L3608" t="b">
        <v>0</v>
      </c>
      <c r="M3608">
        <v>64</v>
      </c>
      <c r="N3608" t="b">
        <v>1</v>
      </c>
      <c r="O3608" t="s">
        <v>8269</v>
      </c>
      <c r="P3608">
        <f t="shared" si="169"/>
        <v>2016</v>
      </c>
      <c r="Q3608" s="11">
        <f t="shared" si="170"/>
        <v>42566.604826388888</v>
      </c>
    </row>
    <row r="3609" spans="1:17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s="8">
        <f t="shared" si="168"/>
        <v>30</v>
      </c>
      <c r="G3609" t="s">
        <v>8218</v>
      </c>
      <c r="H3609" t="s">
        <v>8224</v>
      </c>
      <c r="I3609" t="s">
        <v>8246</v>
      </c>
      <c r="J3609">
        <v>1450137600</v>
      </c>
      <c r="K3609">
        <v>1448924882</v>
      </c>
      <c r="L3609" t="b">
        <v>0</v>
      </c>
      <c r="M3609">
        <v>20</v>
      </c>
      <c r="N3609" t="b">
        <v>1</v>
      </c>
      <c r="O3609" t="s">
        <v>8269</v>
      </c>
      <c r="P3609">
        <f t="shared" si="169"/>
        <v>2015</v>
      </c>
      <c r="Q3609" s="11">
        <f t="shared" si="170"/>
        <v>42338.963912037041</v>
      </c>
    </row>
    <row r="3610" spans="1:17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s="8">
        <f t="shared" si="168"/>
        <v>0</v>
      </c>
      <c r="G3610" t="s">
        <v>8218</v>
      </c>
      <c r="H3610" t="s">
        <v>8224</v>
      </c>
      <c r="I3610" t="s">
        <v>8246</v>
      </c>
      <c r="J3610">
        <v>1466172000</v>
      </c>
      <c r="K3610">
        <v>1463418090</v>
      </c>
      <c r="L3610" t="b">
        <v>0</v>
      </c>
      <c r="M3610">
        <v>27</v>
      </c>
      <c r="N3610" t="b">
        <v>1</v>
      </c>
      <c r="O3610" t="s">
        <v>8269</v>
      </c>
      <c r="P3610">
        <f t="shared" si="169"/>
        <v>2016</v>
      </c>
      <c r="Q3610" s="11">
        <f t="shared" si="170"/>
        <v>42506.709375000006</v>
      </c>
    </row>
    <row r="3611" spans="1:17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s="8">
        <f t="shared" si="168"/>
        <v>1045</v>
      </c>
      <c r="G3611" t="s">
        <v>8218</v>
      </c>
      <c r="H3611" t="s">
        <v>8224</v>
      </c>
      <c r="I3611" t="s">
        <v>8246</v>
      </c>
      <c r="J3611">
        <v>1459378085</v>
      </c>
      <c r="K3611">
        <v>1456789685</v>
      </c>
      <c r="L3611" t="b">
        <v>0</v>
      </c>
      <c r="M3611">
        <v>21</v>
      </c>
      <c r="N3611" t="b">
        <v>1</v>
      </c>
      <c r="O3611" t="s">
        <v>8269</v>
      </c>
      <c r="P3611">
        <f t="shared" si="169"/>
        <v>2016</v>
      </c>
      <c r="Q3611" s="11">
        <f t="shared" si="170"/>
        <v>42429.991724537031</v>
      </c>
    </row>
    <row r="3612" spans="1:17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s="8">
        <f t="shared" si="168"/>
        <v>623</v>
      </c>
      <c r="G3612" t="s">
        <v>8218</v>
      </c>
      <c r="H3612" t="s">
        <v>8224</v>
      </c>
      <c r="I3612" t="s">
        <v>8246</v>
      </c>
      <c r="J3612">
        <v>1439806936</v>
      </c>
      <c r="K3612">
        <v>1437214936</v>
      </c>
      <c r="L3612" t="b">
        <v>0</v>
      </c>
      <c r="M3612">
        <v>31</v>
      </c>
      <c r="N3612" t="b">
        <v>1</v>
      </c>
      <c r="O3612" t="s">
        <v>8269</v>
      </c>
      <c r="P3612">
        <f t="shared" si="169"/>
        <v>2015</v>
      </c>
      <c r="Q3612" s="11">
        <f t="shared" si="170"/>
        <v>42203.432129629626</v>
      </c>
    </row>
    <row r="3613" spans="1:17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s="8">
        <f t="shared" si="168"/>
        <v>900</v>
      </c>
      <c r="G3613" t="s">
        <v>8218</v>
      </c>
      <c r="H3613" t="s">
        <v>8224</v>
      </c>
      <c r="I3613" t="s">
        <v>8246</v>
      </c>
      <c r="J3613">
        <v>1428483201</v>
      </c>
      <c r="K3613">
        <v>1425891201</v>
      </c>
      <c r="L3613" t="b">
        <v>0</v>
      </c>
      <c r="M3613">
        <v>51</v>
      </c>
      <c r="N3613" t="b">
        <v>1</v>
      </c>
      <c r="O3613" t="s">
        <v>8269</v>
      </c>
      <c r="P3613">
        <f t="shared" si="169"/>
        <v>2015</v>
      </c>
      <c r="Q3613" s="11">
        <f t="shared" si="170"/>
        <v>42072.370381944449</v>
      </c>
    </row>
    <row r="3614" spans="1:17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s="8">
        <f t="shared" si="168"/>
        <v>2220</v>
      </c>
      <c r="G3614" t="s">
        <v>8218</v>
      </c>
      <c r="H3614" t="s">
        <v>8228</v>
      </c>
      <c r="I3614" t="s">
        <v>8250</v>
      </c>
      <c r="J3614">
        <v>1402334811</v>
      </c>
      <c r="K3614">
        <v>1401470811</v>
      </c>
      <c r="L3614" t="b">
        <v>0</v>
      </c>
      <c r="M3614">
        <v>57</v>
      </c>
      <c r="N3614" t="b">
        <v>1</v>
      </c>
      <c r="O3614" t="s">
        <v>8269</v>
      </c>
      <c r="P3614">
        <f t="shared" si="169"/>
        <v>2014</v>
      </c>
      <c r="Q3614" s="11">
        <f t="shared" si="170"/>
        <v>41789.726979166669</v>
      </c>
    </row>
    <row r="3615" spans="1:17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s="8">
        <f t="shared" si="168"/>
        <v>0</v>
      </c>
      <c r="G3615" t="s">
        <v>8218</v>
      </c>
      <c r="H3615" t="s">
        <v>8223</v>
      </c>
      <c r="I3615" t="s">
        <v>8245</v>
      </c>
      <c r="J3615">
        <v>1403964574</v>
      </c>
      <c r="K3615">
        <v>1401372574</v>
      </c>
      <c r="L3615" t="b">
        <v>0</v>
      </c>
      <c r="M3615">
        <v>20</v>
      </c>
      <c r="N3615" t="b">
        <v>1</v>
      </c>
      <c r="O3615" t="s">
        <v>8269</v>
      </c>
      <c r="P3615">
        <f t="shared" si="169"/>
        <v>2014</v>
      </c>
      <c r="Q3615" s="11">
        <f t="shared" si="170"/>
        <v>41788.58997685185</v>
      </c>
    </row>
    <row r="3616" spans="1:17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s="8">
        <f t="shared" si="168"/>
        <v>20</v>
      </c>
      <c r="G3616" t="s">
        <v>8218</v>
      </c>
      <c r="H3616" t="s">
        <v>8223</v>
      </c>
      <c r="I3616" t="s">
        <v>8245</v>
      </c>
      <c r="J3616">
        <v>1434675616</v>
      </c>
      <c r="K3616">
        <v>1432083616</v>
      </c>
      <c r="L3616" t="b">
        <v>0</v>
      </c>
      <c r="M3616">
        <v>71</v>
      </c>
      <c r="N3616" t="b">
        <v>1</v>
      </c>
      <c r="O3616" t="s">
        <v>8269</v>
      </c>
      <c r="P3616">
        <f t="shared" si="169"/>
        <v>2015</v>
      </c>
      <c r="Q3616" s="11">
        <f t="shared" si="170"/>
        <v>42144.041851851856</v>
      </c>
    </row>
    <row r="3617" spans="1:17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s="8">
        <f t="shared" si="168"/>
        <v>170</v>
      </c>
      <c r="G3617" t="s">
        <v>8218</v>
      </c>
      <c r="H3617" t="s">
        <v>8224</v>
      </c>
      <c r="I3617" t="s">
        <v>8246</v>
      </c>
      <c r="J3617">
        <v>1449756896</v>
      </c>
      <c r="K3617">
        <v>1447164896</v>
      </c>
      <c r="L3617" t="b">
        <v>0</v>
      </c>
      <c r="M3617">
        <v>72</v>
      </c>
      <c r="N3617" t="b">
        <v>1</v>
      </c>
      <c r="O3617" t="s">
        <v>8269</v>
      </c>
      <c r="P3617">
        <f t="shared" si="169"/>
        <v>2015</v>
      </c>
      <c r="Q3617" s="11">
        <f t="shared" si="170"/>
        <v>42318.593703703707</v>
      </c>
    </row>
    <row r="3618" spans="1:17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s="8">
        <f t="shared" si="168"/>
        <v>620</v>
      </c>
      <c r="G3618" t="s">
        <v>8218</v>
      </c>
      <c r="H3618" t="s">
        <v>8224</v>
      </c>
      <c r="I3618" t="s">
        <v>8246</v>
      </c>
      <c r="J3618">
        <v>1426801664</v>
      </c>
      <c r="K3618">
        <v>1424213264</v>
      </c>
      <c r="L3618" t="b">
        <v>0</v>
      </c>
      <c r="M3618">
        <v>45</v>
      </c>
      <c r="N3618" t="b">
        <v>1</v>
      </c>
      <c r="O3618" t="s">
        <v>8269</v>
      </c>
      <c r="P3618">
        <f t="shared" si="169"/>
        <v>2015</v>
      </c>
      <c r="Q3618" s="11">
        <f t="shared" si="170"/>
        <v>42052.949814814812</v>
      </c>
    </row>
    <row r="3619" spans="1:17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s="8">
        <f t="shared" si="168"/>
        <v>140</v>
      </c>
      <c r="G3619" t="s">
        <v>8218</v>
      </c>
      <c r="H3619" t="s">
        <v>8224</v>
      </c>
      <c r="I3619" t="s">
        <v>8246</v>
      </c>
      <c r="J3619">
        <v>1488240000</v>
      </c>
      <c r="K3619">
        <v>1486996729</v>
      </c>
      <c r="L3619" t="b">
        <v>0</v>
      </c>
      <c r="M3619">
        <v>51</v>
      </c>
      <c r="N3619" t="b">
        <v>1</v>
      </c>
      <c r="O3619" t="s">
        <v>8269</v>
      </c>
      <c r="P3619">
        <f t="shared" si="169"/>
        <v>2017</v>
      </c>
      <c r="Q3619" s="11">
        <f t="shared" si="170"/>
        <v>42779.610289351855</v>
      </c>
    </row>
    <row r="3620" spans="1:17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s="8">
        <f t="shared" si="168"/>
        <v>20</v>
      </c>
      <c r="G3620" t="s">
        <v>8218</v>
      </c>
      <c r="H3620" t="s">
        <v>8224</v>
      </c>
      <c r="I3620" t="s">
        <v>8246</v>
      </c>
      <c r="J3620">
        <v>1433343850</v>
      </c>
      <c r="K3620">
        <v>1430751850</v>
      </c>
      <c r="L3620" t="b">
        <v>0</v>
      </c>
      <c r="M3620">
        <v>56</v>
      </c>
      <c r="N3620" t="b">
        <v>1</v>
      </c>
      <c r="O3620" t="s">
        <v>8269</v>
      </c>
      <c r="P3620">
        <f t="shared" si="169"/>
        <v>2015</v>
      </c>
      <c r="Q3620" s="11">
        <f t="shared" si="170"/>
        <v>42128.627893518518</v>
      </c>
    </row>
    <row r="3621" spans="1:17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s="8">
        <f t="shared" si="168"/>
        <v>130</v>
      </c>
      <c r="G3621" t="s">
        <v>8218</v>
      </c>
      <c r="H3621" t="s">
        <v>8223</v>
      </c>
      <c r="I3621" t="s">
        <v>8245</v>
      </c>
      <c r="J3621">
        <v>1479592800</v>
      </c>
      <c r="K3621">
        <v>1476760226</v>
      </c>
      <c r="L3621" t="b">
        <v>0</v>
      </c>
      <c r="M3621">
        <v>17</v>
      </c>
      <c r="N3621" t="b">
        <v>1</v>
      </c>
      <c r="O3621" t="s">
        <v>8269</v>
      </c>
      <c r="P3621">
        <f t="shared" si="169"/>
        <v>2016</v>
      </c>
      <c r="Q3621" s="11">
        <f t="shared" si="170"/>
        <v>42661.132245370376</v>
      </c>
    </row>
    <row r="3622" spans="1:17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s="8">
        <f t="shared" si="168"/>
        <v>545</v>
      </c>
      <c r="G3622" t="s">
        <v>8218</v>
      </c>
      <c r="H3622" t="s">
        <v>8223</v>
      </c>
      <c r="I3622" t="s">
        <v>8245</v>
      </c>
      <c r="J3622">
        <v>1425528000</v>
      </c>
      <c r="K3622">
        <v>1422916261</v>
      </c>
      <c r="L3622" t="b">
        <v>0</v>
      </c>
      <c r="M3622">
        <v>197</v>
      </c>
      <c r="N3622" t="b">
        <v>1</v>
      </c>
      <c r="O3622" t="s">
        <v>8269</v>
      </c>
      <c r="P3622">
        <f t="shared" si="169"/>
        <v>2015</v>
      </c>
      <c r="Q3622" s="11">
        <f t="shared" si="170"/>
        <v>42037.938206018516</v>
      </c>
    </row>
    <row r="3623" spans="1:17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s="8">
        <f t="shared" si="168"/>
        <v>292</v>
      </c>
      <c r="G3623" t="s">
        <v>8218</v>
      </c>
      <c r="H3623" t="s">
        <v>8223</v>
      </c>
      <c r="I3623" t="s">
        <v>8245</v>
      </c>
      <c r="J3623">
        <v>1475269200</v>
      </c>
      <c r="K3623">
        <v>1473200844</v>
      </c>
      <c r="L3623" t="b">
        <v>0</v>
      </c>
      <c r="M3623">
        <v>70</v>
      </c>
      <c r="N3623" t="b">
        <v>1</v>
      </c>
      <c r="O3623" t="s">
        <v>8269</v>
      </c>
      <c r="P3623">
        <f t="shared" si="169"/>
        <v>2016</v>
      </c>
      <c r="Q3623" s="11">
        <f t="shared" si="170"/>
        <v>42619.935694444444</v>
      </c>
    </row>
    <row r="3624" spans="1:17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s="8">
        <f t="shared" si="168"/>
        <v>0.99000000000000909</v>
      </c>
      <c r="G3624" t="s">
        <v>8218</v>
      </c>
      <c r="H3624" t="s">
        <v>8223</v>
      </c>
      <c r="I3624" t="s">
        <v>8245</v>
      </c>
      <c r="J3624">
        <v>1411874580</v>
      </c>
      <c r="K3624">
        <v>1409030371</v>
      </c>
      <c r="L3624" t="b">
        <v>0</v>
      </c>
      <c r="M3624">
        <v>21</v>
      </c>
      <c r="N3624" t="b">
        <v>1</v>
      </c>
      <c r="O3624" t="s">
        <v>8269</v>
      </c>
      <c r="P3624">
        <f t="shared" si="169"/>
        <v>2014</v>
      </c>
      <c r="Q3624" s="11">
        <f t="shared" si="170"/>
        <v>41877.221886574072</v>
      </c>
    </row>
    <row r="3625" spans="1:17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s="8">
        <f t="shared" si="168"/>
        <v>500</v>
      </c>
      <c r="G3625" t="s">
        <v>8218</v>
      </c>
      <c r="H3625" t="s">
        <v>8223</v>
      </c>
      <c r="I3625" t="s">
        <v>8245</v>
      </c>
      <c r="J3625">
        <v>1406358000</v>
      </c>
      <c r="K3625">
        <v>1404841270</v>
      </c>
      <c r="L3625" t="b">
        <v>0</v>
      </c>
      <c r="M3625">
        <v>34</v>
      </c>
      <c r="N3625" t="b">
        <v>1</v>
      </c>
      <c r="O3625" t="s">
        <v>8269</v>
      </c>
      <c r="P3625">
        <f t="shared" si="169"/>
        <v>2014</v>
      </c>
      <c r="Q3625" s="11">
        <f t="shared" si="170"/>
        <v>41828.736921296295</v>
      </c>
    </row>
    <row r="3626" spans="1:17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s="8">
        <f t="shared" si="168"/>
        <v>148</v>
      </c>
      <c r="G3626" t="s">
        <v>8218</v>
      </c>
      <c r="H3626" t="s">
        <v>8223</v>
      </c>
      <c r="I3626" t="s">
        <v>8245</v>
      </c>
      <c r="J3626">
        <v>1471977290</v>
      </c>
      <c r="K3626">
        <v>1466793290</v>
      </c>
      <c r="L3626" t="b">
        <v>0</v>
      </c>
      <c r="M3626">
        <v>39</v>
      </c>
      <c r="N3626" t="b">
        <v>1</v>
      </c>
      <c r="O3626" t="s">
        <v>8269</v>
      </c>
      <c r="P3626">
        <f t="shared" si="169"/>
        <v>2016</v>
      </c>
      <c r="Q3626" s="11">
        <f t="shared" si="170"/>
        <v>42545.774189814809</v>
      </c>
    </row>
    <row r="3627" spans="1:17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s="8">
        <f t="shared" si="168"/>
        <v>80</v>
      </c>
      <c r="G3627" t="s">
        <v>8218</v>
      </c>
      <c r="H3627" t="s">
        <v>8224</v>
      </c>
      <c r="I3627" t="s">
        <v>8246</v>
      </c>
      <c r="J3627">
        <v>1435851577</v>
      </c>
      <c r="K3627">
        <v>1433259577</v>
      </c>
      <c r="L3627" t="b">
        <v>0</v>
      </c>
      <c r="M3627">
        <v>78</v>
      </c>
      <c r="N3627" t="b">
        <v>1</v>
      </c>
      <c r="O3627" t="s">
        <v>8269</v>
      </c>
      <c r="P3627">
        <f t="shared" si="169"/>
        <v>2015</v>
      </c>
      <c r="Q3627" s="11">
        <f t="shared" si="170"/>
        <v>42157.652511574073</v>
      </c>
    </row>
    <row r="3628" spans="1:17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s="8">
        <f t="shared" si="168"/>
        <v>73</v>
      </c>
      <c r="G3628" t="s">
        <v>8218</v>
      </c>
      <c r="H3628" t="s">
        <v>8224</v>
      </c>
      <c r="I3628" t="s">
        <v>8246</v>
      </c>
      <c r="J3628">
        <v>1408204857</v>
      </c>
      <c r="K3628">
        <v>1406390457</v>
      </c>
      <c r="L3628" t="b">
        <v>0</v>
      </c>
      <c r="M3628">
        <v>48</v>
      </c>
      <c r="N3628" t="b">
        <v>1</v>
      </c>
      <c r="O3628" t="s">
        <v>8269</v>
      </c>
      <c r="P3628">
        <f t="shared" si="169"/>
        <v>2014</v>
      </c>
      <c r="Q3628" s="11">
        <f t="shared" si="170"/>
        <v>41846.667326388888</v>
      </c>
    </row>
    <row r="3629" spans="1:17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s="8">
        <f t="shared" si="168"/>
        <v>0</v>
      </c>
      <c r="G3629" t="s">
        <v>8218</v>
      </c>
      <c r="H3629" t="s">
        <v>8223</v>
      </c>
      <c r="I3629" t="s">
        <v>8245</v>
      </c>
      <c r="J3629">
        <v>1463803140</v>
      </c>
      <c r="K3629">
        <v>1459446487</v>
      </c>
      <c r="L3629" t="b">
        <v>0</v>
      </c>
      <c r="M3629">
        <v>29</v>
      </c>
      <c r="N3629" t="b">
        <v>1</v>
      </c>
      <c r="O3629" t="s">
        <v>8269</v>
      </c>
      <c r="P3629">
        <f t="shared" si="169"/>
        <v>2016</v>
      </c>
      <c r="Q3629" s="11">
        <f t="shared" si="170"/>
        <v>42460.741747685184</v>
      </c>
    </row>
    <row r="3630" spans="1:17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s="8">
        <f t="shared" si="168"/>
        <v>-100000</v>
      </c>
      <c r="G3630" t="s">
        <v>8220</v>
      </c>
      <c r="H3630" t="s">
        <v>8223</v>
      </c>
      <c r="I3630" t="s">
        <v>8245</v>
      </c>
      <c r="J3630">
        <v>1450040396</v>
      </c>
      <c r="K3630">
        <v>1444852796</v>
      </c>
      <c r="L3630" t="b">
        <v>0</v>
      </c>
      <c r="M3630">
        <v>0</v>
      </c>
      <c r="N3630" t="b">
        <v>0</v>
      </c>
      <c r="O3630" t="s">
        <v>8303</v>
      </c>
      <c r="P3630">
        <f t="shared" si="169"/>
        <v>2015</v>
      </c>
      <c r="Q3630" s="11">
        <f t="shared" si="170"/>
        <v>42291.833287037036</v>
      </c>
    </row>
    <row r="3631" spans="1:17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s="8">
        <f t="shared" si="168"/>
        <v>-999998</v>
      </c>
      <c r="G3631" t="s">
        <v>8220</v>
      </c>
      <c r="H3631" t="s">
        <v>8223</v>
      </c>
      <c r="I3631" t="s">
        <v>8245</v>
      </c>
      <c r="J3631">
        <v>1462467600</v>
      </c>
      <c r="K3631">
        <v>1457403364</v>
      </c>
      <c r="L3631" t="b">
        <v>0</v>
      </c>
      <c r="M3631">
        <v>2</v>
      </c>
      <c r="N3631" t="b">
        <v>0</v>
      </c>
      <c r="O3631" t="s">
        <v>8303</v>
      </c>
      <c r="P3631">
        <f t="shared" si="169"/>
        <v>2016</v>
      </c>
      <c r="Q3631" s="11">
        <f t="shared" si="170"/>
        <v>42437.094490740739</v>
      </c>
    </row>
    <row r="3632" spans="1:17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s="8">
        <f t="shared" si="168"/>
        <v>-2999</v>
      </c>
      <c r="G3632" t="s">
        <v>8220</v>
      </c>
      <c r="H3632" t="s">
        <v>8224</v>
      </c>
      <c r="I3632" t="s">
        <v>8246</v>
      </c>
      <c r="J3632">
        <v>1417295990</v>
      </c>
      <c r="K3632">
        <v>1414700390</v>
      </c>
      <c r="L3632" t="b">
        <v>0</v>
      </c>
      <c r="M3632">
        <v>1</v>
      </c>
      <c r="N3632" t="b">
        <v>0</v>
      </c>
      <c r="O3632" t="s">
        <v>8303</v>
      </c>
      <c r="P3632">
        <f t="shared" si="169"/>
        <v>2014</v>
      </c>
      <c r="Q3632" s="11">
        <f t="shared" si="170"/>
        <v>41942.84710648148</v>
      </c>
    </row>
    <row r="3633" spans="1:17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s="8">
        <f t="shared" si="168"/>
        <v>-8375</v>
      </c>
      <c r="G3633" t="s">
        <v>8220</v>
      </c>
      <c r="H3633" t="s">
        <v>8223</v>
      </c>
      <c r="I3633" t="s">
        <v>8245</v>
      </c>
      <c r="J3633">
        <v>1411444740</v>
      </c>
      <c r="K3633">
        <v>1409335497</v>
      </c>
      <c r="L3633" t="b">
        <v>0</v>
      </c>
      <c r="M3633">
        <v>59</v>
      </c>
      <c r="N3633" t="b">
        <v>0</v>
      </c>
      <c r="O3633" t="s">
        <v>8303</v>
      </c>
      <c r="P3633">
        <f t="shared" si="169"/>
        <v>2014</v>
      </c>
      <c r="Q3633" s="11">
        <f t="shared" si="170"/>
        <v>41880.753437499996</v>
      </c>
    </row>
    <row r="3634" spans="1:17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s="8">
        <f t="shared" si="168"/>
        <v>-400</v>
      </c>
      <c r="G3634" t="s">
        <v>8220</v>
      </c>
      <c r="H3634" t="s">
        <v>8224</v>
      </c>
      <c r="I3634" t="s">
        <v>8246</v>
      </c>
      <c r="J3634">
        <v>1416781749</v>
      </c>
      <c r="K3634">
        <v>1415053749</v>
      </c>
      <c r="L3634" t="b">
        <v>0</v>
      </c>
      <c r="M3634">
        <v>1</v>
      </c>
      <c r="N3634" t="b">
        <v>0</v>
      </c>
      <c r="O3634" t="s">
        <v>8303</v>
      </c>
      <c r="P3634">
        <f t="shared" si="169"/>
        <v>2014</v>
      </c>
      <c r="Q3634" s="11">
        <f t="shared" si="170"/>
        <v>41946.936909722222</v>
      </c>
    </row>
    <row r="3635" spans="1:17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s="8">
        <f t="shared" si="168"/>
        <v>-3238</v>
      </c>
      <c r="G3635" t="s">
        <v>8220</v>
      </c>
      <c r="H3635" t="s">
        <v>8223</v>
      </c>
      <c r="I3635" t="s">
        <v>8245</v>
      </c>
      <c r="J3635">
        <v>1479517200</v>
      </c>
      <c r="K3635">
        <v>1475765867</v>
      </c>
      <c r="L3635" t="b">
        <v>0</v>
      </c>
      <c r="M3635">
        <v>31</v>
      </c>
      <c r="N3635" t="b">
        <v>0</v>
      </c>
      <c r="O3635" t="s">
        <v>8303</v>
      </c>
      <c r="P3635">
        <f t="shared" si="169"/>
        <v>2016</v>
      </c>
      <c r="Q3635" s="11">
        <f t="shared" si="170"/>
        <v>42649.623460648145</v>
      </c>
    </row>
    <row r="3636" spans="1:17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s="8">
        <f t="shared" si="168"/>
        <v>-71815</v>
      </c>
      <c r="G3636" t="s">
        <v>8220</v>
      </c>
      <c r="H3636" t="s">
        <v>8228</v>
      </c>
      <c r="I3636" t="s">
        <v>8250</v>
      </c>
      <c r="J3636">
        <v>1484366340</v>
      </c>
      <c r="K3636">
        <v>1480219174</v>
      </c>
      <c r="L3636" t="b">
        <v>0</v>
      </c>
      <c r="M3636">
        <v>18</v>
      </c>
      <c r="N3636" t="b">
        <v>0</v>
      </c>
      <c r="O3636" t="s">
        <v>8303</v>
      </c>
      <c r="P3636">
        <f t="shared" si="169"/>
        <v>2016</v>
      </c>
      <c r="Q3636" s="11">
        <f t="shared" si="170"/>
        <v>42701.166365740741</v>
      </c>
    </row>
    <row r="3637" spans="1:17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s="8">
        <f t="shared" si="168"/>
        <v>-2224</v>
      </c>
      <c r="G3637" t="s">
        <v>8220</v>
      </c>
      <c r="H3637" t="s">
        <v>8223</v>
      </c>
      <c r="I3637" t="s">
        <v>8245</v>
      </c>
      <c r="J3637">
        <v>1461186676</v>
      </c>
      <c r="K3637">
        <v>1458594676</v>
      </c>
      <c r="L3637" t="b">
        <v>0</v>
      </c>
      <c r="M3637">
        <v>10</v>
      </c>
      <c r="N3637" t="b">
        <v>0</v>
      </c>
      <c r="O3637" t="s">
        <v>8303</v>
      </c>
      <c r="P3637">
        <f t="shared" si="169"/>
        <v>2016</v>
      </c>
      <c r="Q3637" s="11">
        <f t="shared" si="170"/>
        <v>42450.88282407407</v>
      </c>
    </row>
    <row r="3638" spans="1:17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s="8">
        <f t="shared" si="168"/>
        <v>-150000</v>
      </c>
      <c r="G3638" t="s">
        <v>8220</v>
      </c>
      <c r="H3638" t="s">
        <v>8223</v>
      </c>
      <c r="I3638" t="s">
        <v>8245</v>
      </c>
      <c r="J3638">
        <v>1442248829</v>
      </c>
      <c r="K3638">
        <v>1439224829</v>
      </c>
      <c r="L3638" t="b">
        <v>0</v>
      </c>
      <c r="M3638">
        <v>0</v>
      </c>
      <c r="N3638" t="b">
        <v>0</v>
      </c>
      <c r="O3638" t="s">
        <v>8303</v>
      </c>
      <c r="P3638">
        <f t="shared" si="169"/>
        <v>2015</v>
      </c>
      <c r="Q3638" s="11">
        <f t="shared" si="170"/>
        <v>42226.694780092599</v>
      </c>
    </row>
    <row r="3639" spans="1:17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s="8">
        <f t="shared" si="168"/>
        <v>-2074</v>
      </c>
      <c r="G3639" t="s">
        <v>8220</v>
      </c>
      <c r="H3639" t="s">
        <v>8223</v>
      </c>
      <c r="I3639" t="s">
        <v>8245</v>
      </c>
      <c r="J3639">
        <v>1420130935</v>
      </c>
      <c r="K3639">
        <v>1417538935</v>
      </c>
      <c r="L3639" t="b">
        <v>0</v>
      </c>
      <c r="M3639">
        <v>14</v>
      </c>
      <c r="N3639" t="b">
        <v>0</v>
      </c>
      <c r="O3639" t="s">
        <v>8303</v>
      </c>
      <c r="P3639">
        <f t="shared" si="169"/>
        <v>2014</v>
      </c>
      <c r="Q3639" s="11">
        <f t="shared" si="170"/>
        <v>41975.700636574074</v>
      </c>
    </row>
    <row r="3640" spans="1:17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s="8">
        <f t="shared" si="168"/>
        <v>-3084</v>
      </c>
      <c r="G3640" t="s">
        <v>8220</v>
      </c>
      <c r="H3640" t="s">
        <v>8228</v>
      </c>
      <c r="I3640" t="s">
        <v>8250</v>
      </c>
      <c r="J3640">
        <v>1429456132</v>
      </c>
      <c r="K3640">
        <v>1424275732</v>
      </c>
      <c r="L3640" t="b">
        <v>0</v>
      </c>
      <c r="M3640">
        <v>2</v>
      </c>
      <c r="N3640" t="b">
        <v>0</v>
      </c>
      <c r="O3640" t="s">
        <v>8303</v>
      </c>
      <c r="P3640">
        <f t="shared" si="169"/>
        <v>2015</v>
      </c>
      <c r="Q3640" s="11">
        <f t="shared" si="170"/>
        <v>42053.672824074078</v>
      </c>
    </row>
    <row r="3641" spans="1:17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s="8">
        <f t="shared" si="168"/>
        <v>-24999</v>
      </c>
      <c r="G3641" t="s">
        <v>8220</v>
      </c>
      <c r="H3641" t="s">
        <v>8223</v>
      </c>
      <c r="I3641" t="s">
        <v>8245</v>
      </c>
      <c r="J3641">
        <v>1475853060</v>
      </c>
      <c r="K3641">
        <v>1470672906</v>
      </c>
      <c r="L3641" t="b">
        <v>0</v>
      </c>
      <c r="M3641">
        <v>1</v>
      </c>
      <c r="N3641" t="b">
        <v>0</v>
      </c>
      <c r="O3641" t="s">
        <v>8303</v>
      </c>
      <c r="P3641">
        <f t="shared" si="169"/>
        <v>2016</v>
      </c>
      <c r="Q3641" s="11">
        <f t="shared" si="170"/>
        <v>42590.677152777775</v>
      </c>
    </row>
    <row r="3642" spans="1:17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s="8">
        <f t="shared" si="168"/>
        <v>-945</v>
      </c>
      <c r="G3642" t="s">
        <v>8220</v>
      </c>
      <c r="H3642" t="s">
        <v>8223</v>
      </c>
      <c r="I3642" t="s">
        <v>8245</v>
      </c>
      <c r="J3642">
        <v>1431283530</v>
      </c>
      <c r="K3642">
        <v>1428691530</v>
      </c>
      <c r="L3642" t="b">
        <v>0</v>
      </c>
      <c r="M3642">
        <v>3</v>
      </c>
      <c r="N3642" t="b">
        <v>0</v>
      </c>
      <c r="O3642" t="s">
        <v>8303</v>
      </c>
      <c r="P3642">
        <f t="shared" si="169"/>
        <v>2015</v>
      </c>
      <c r="Q3642" s="11">
        <f t="shared" si="170"/>
        <v>42104.781597222223</v>
      </c>
    </row>
    <row r="3643" spans="1:17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s="8">
        <f t="shared" si="168"/>
        <v>-3000</v>
      </c>
      <c r="G3643" t="s">
        <v>8220</v>
      </c>
      <c r="H3643" t="s">
        <v>8223</v>
      </c>
      <c r="I3643" t="s">
        <v>8245</v>
      </c>
      <c r="J3643">
        <v>1412485200</v>
      </c>
      <c r="K3643">
        <v>1410966179</v>
      </c>
      <c r="L3643" t="b">
        <v>0</v>
      </c>
      <c r="M3643">
        <v>0</v>
      </c>
      <c r="N3643" t="b">
        <v>0</v>
      </c>
      <c r="O3643" t="s">
        <v>8303</v>
      </c>
      <c r="P3643">
        <f t="shared" si="169"/>
        <v>2014</v>
      </c>
      <c r="Q3643" s="11">
        <f t="shared" si="170"/>
        <v>41899.627071759263</v>
      </c>
    </row>
    <row r="3644" spans="1:17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s="8">
        <f t="shared" si="168"/>
        <v>-685</v>
      </c>
      <c r="G3644" t="s">
        <v>8220</v>
      </c>
      <c r="H3644" t="s">
        <v>8235</v>
      </c>
      <c r="I3644" t="s">
        <v>8248</v>
      </c>
      <c r="J3644">
        <v>1448902800</v>
      </c>
      <c r="K3644">
        <v>1445369727</v>
      </c>
      <c r="L3644" t="b">
        <v>0</v>
      </c>
      <c r="M3644">
        <v>2</v>
      </c>
      <c r="N3644" t="b">
        <v>0</v>
      </c>
      <c r="O3644" t="s">
        <v>8303</v>
      </c>
      <c r="P3644">
        <f t="shared" si="169"/>
        <v>2015</v>
      </c>
      <c r="Q3644" s="11">
        <f t="shared" si="170"/>
        <v>42297.816284722227</v>
      </c>
    </row>
    <row r="3645" spans="1:17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s="8">
        <f t="shared" si="168"/>
        <v>-25000</v>
      </c>
      <c r="G3645" t="s">
        <v>8220</v>
      </c>
      <c r="H3645" t="s">
        <v>8223</v>
      </c>
      <c r="I3645" t="s">
        <v>8245</v>
      </c>
      <c r="J3645">
        <v>1447734439</v>
      </c>
      <c r="K3645">
        <v>1444274839</v>
      </c>
      <c r="L3645" t="b">
        <v>0</v>
      </c>
      <c r="M3645">
        <v>0</v>
      </c>
      <c r="N3645" t="b">
        <v>0</v>
      </c>
      <c r="O3645" t="s">
        <v>8303</v>
      </c>
      <c r="P3645">
        <f t="shared" si="169"/>
        <v>2015</v>
      </c>
      <c r="Q3645" s="11">
        <f t="shared" si="170"/>
        <v>42285.143969907411</v>
      </c>
    </row>
    <row r="3646" spans="1:17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s="8">
        <f t="shared" si="168"/>
        <v>-4179</v>
      </c>
      <c r="G3646" t="s">
        <v>8220</v>
      </c>
      <c r="H3646" t="s">
        <v>8223</v>
      </c>
      <c r="I3646" t="s">
        <v>8245</v>
      </c>
      <c r="J3646">
        <v>1457413140</v>
      </c>
      <c r="K3646">
        <v>1454996887</v>
      </c>
      <c r="L3646" t="b">
        <v>0</v>
      </c>
      <c r="M3646">
        <v>12</v>
      </c>
      <c r="N3646" t="b">
        <v>0</v>
      </c>
      <c r="O3646" t="s">
        <v>8303</v>
      </c>
      <c r="P3646">
        <f t="shared" si="169"/>
        <v>2016</v>
      </c>
      <c r="Q3646" s="11">
        <f t="shared" si="170"/>
        <v>42409.241747685184</v>
      </c>
    </row>
    <row r="3647" spans="1:17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s="8">
        <f t="shared" si="168"/>
        <v>-999</v>
      </c>
      <c r="G3647" t="s">
        <v>8220</v>
      </c>
      <c r="H3647" t="s">
        <v>8228</v>
      </c>
      <c r="I3647" t="s">
        <v>8250</v>
      </c>
      <c r="J3647">
        <v>1479773838</v>
      </c>
      <c r="K3647">
        <v>1477178238</v>
      </c>
      <c r="L3647" t="b">
        <v>0</v>
      </c>
      <c r="M3647">
        <v>1</v>
      </c>
      <c r="N3647" t="b">
        <v>0</v>
      </c>
      <c r="O3647" t="s">
        <v>8303</v>
      </c>
      <c r="P3647">
        <f t="shared" si="169"/>
        <v>2016</v>
      </c>
      <c r="Q3647" s="11">
        <f t="shared" si="170"/>
        <v>42665.970347222217</v>
      </c>
    </row>
    <row r="3648" spans="1:17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s="8">
        <f t="shared" si="168"/>
        <v>-9519</v>
      </c>
      <c r="G3648" t="s">
        <v>8220</v>
      </c>
      <c r="H3648" t="s">
        <v>8223</v>
      </c>
      <c r="I3648" t="s">
        <v>8245</v>
      </c>
      <c r="J3648">
        <v>1434497400</v>
      </c>
      <c r="K3648">
        <v>1431770802</v>
      </c>
      <c r="L3648" t="b">
        <v>0</v>
      </c>
      <c r="M3648">
        <v>8</v>
      </c>
      <c r="N3648" t="b">
        <v>0</v>
      </c>
      <c r="O3648" t="s">
        <v>8303</v>
      </c>
      <c r="P3648">
        <f t="shared" si="169"/>
        <v>2015</v>
      </c>
      <c r="Q3648" s="11">
        <f t="shared" si="170"/>
        <v>42140.421319444446</v>
      </c>
    </row>
    <row r="3649" spans="1:17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s="8">
        <f t="shared" si="168"/>
        <v>-470</v>
      </c>
      <c r="G3649" t="s">
        <v>8220</v>
      </c>
      <c r="H3649" t="s">
        <v>8224</v>
      </c>
      <c r="I3649" t="s">
        <v>8246</v>
      </c>
      <c r="J3649">
        <v>1475258327</v>
      </c>
      <c r="K3649">
        <v>1471370327</v>
      </c>
      <c r="L3649" t="b">
        <v>0</v>
      </c>
      <c r="M3649">
        <v>2</v>
      </c>
      <c r="N3649" t="b">
        <v>0</v>
      </c>
      <c r="O3649" t="s">
        <v>8303</v>
      </c>
      <c r="P3649">
        <f t="shared" si="169"/>
        <v>2016</v>
      </c>
      <c r="Q3649" s="11">
        <f t="shared" si="170"/>
        <v>42598.749155092592</v>
      </c>
    </row>
    <row r="3650" spans="1:17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s="8">
        <f t="shared" si="168"/>
        <v>153</v>
      </c>
      <c r="G3650" t="s">
        <v>8218</v>
      </c>
      <c r="H3650" t="s">
        <v>8223</v>
      </c>
      <c r="I3650" t="s">
        <v>8245</v>
      </c>
      <c r="J3650">
        <v>1412492445</v>
      </c>
      <c r="K3650">
        <v>1409900445</v>
      </c>
      <c r="L3650" t="b">
        <v>0</v>
      </c>
      <c r="M3650">
        <v>73</v>
      </c>
      <c r="N3650" t="b">
        <v>1</v>
      </c>
      <c r="O3650" t="s">
        <v>8269</v>
      </c>
      <c r="P3650">
        <f t="shared" si="169"/>
        <v>2014</v>
      </c>
      <c r="Q3650" s="11">
        <f t="shared" si="170"/>
        <v>41887.292187500003</v>
      </c>
    </row>
    <row r="3651" spans="1:17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s="8">
        <f t="shared" ref="F3651:F3714" si="171">E3651-D3651</f>
        <v>30</v>
      </c>
      <c r="G3651" t="s">
        <v>8218</v>
      </c>
      <c r="H3651" t="s">
        <v>8228</v>
      </c>
      <c r="I3651" t="s">
        <v>8250</v>
      </c>
      <c r="J3651">
        <v>1402938394</v>
      </c>
      <c r="K3651">
        <v>1400691994</v>
      </c>
      <c r="L3651" t="b">
        <v>0</v>
      </c>
      <c r="M3651">
        <v>8</v>
      </c>
      <c r="N3651" t="b">
        <v>1</v>
      </c>
      <c r="O3651" t="s">
        <v>8269</v>
      </c>
      <c r="P3651">
        <f t="shared" ref="P3651:P3714" si="172">YEAR(Q3651)</f>
        <v>2014</v>
      </c>
      <c r="Q3651" s="11">
        <f t="shared" ref="Q3651:Q3714" si="173">(((K3651/60)/60)/24)+DATE(1970,1,1)</f>
        <v>41780.712893518517</v>
      </c>
    </row>
    <row r="3652" spans="1:17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s="8">
        <f t="shared" si="171"/>
        <v>0</v>
      </c>
      <c r="G3652" t="s">
        <v>8218</v>
      </c>
      <c r="H3652" t="s">
        <v>8224</v>
      </c>
      <c r="I3652" t="s">
        <v>8246</v>
      </c>
      <c r="J3652">
        <v>1454412584</v>
      </c>
      <c r="K3652">
        <v>1452598184</v>
      </c>
      <c r="L3652" t="b">
        <v>0</v>
      </c>
      <c r="M3652">
        <v>17</v>
      </c>
      <c r="N3652" t="b">
        <v>1</v>
      </c>
      <c r="O3652" t="s">
        <v>8269</v>
      </c>
      <c r="P3652">
        <f t="shared" si="172"/>
        <v>2016</v>
      </c>
      <c r="Q3652" s="11">
        <f t="shared" si="173"/>
        <v>42381.478981481487</v>
      </c>
    </row>
    <row r="3653" spans="1:17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s="8">
        <f t="shared" si="171"/>
        <v>20</v>
      </c>
      <c r="G3653" t="s">
        <v>8218</v>
      </c>
      <c r="H3653" t="s">
        <v>8223</v>
      </c>
      <c r="I3653" t="s">
        <v>8245</v>
      </c>
      <c r="J3653">
        <v>1407686340</v>
      </c>
      <c r="K3653">
        <v>1404833442</v>
      </c>
      <c r="L3653" t="b">
        <v>0</v>
      </c>
      <c r="M3653">
        <v>9</v>
      </c>
      <c r="N3653" t="b">
        <v>1</v>
      </c>
      <c r="O3653" t="s">
        <v>8269</v>
      </c>
      <c r="P3653">
        <f t="shared" si="172"/>
        <v>2014</v>
      </c>
      <c r="Q3653" s="11">
        <f t="shared" si="173"/>
        <v>41828.646319444444</v>
      </c>
    </row>
    <row r="3654" spans="1:17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s="8">
        <f t="shared" si="171"/>
        <v>452</v>
      </c>
      <c r="G3654" t="s">
        <v>8218</v>
      </c>
      <c r="H3654" t="s">
        <v>8228</v>
      </c>
      <c r="I3654" t="s">
        <v>8250</v>
      </c>
      <c r="J3654">
        <v>1472097540</v>
      </c>
      <c r="K3654">
        <v>1471188502</v>
      </c>
      <c r="L3654" t="b">
        <v>0</v>
      </c>
      <c r="M3654">
        <v>17</v>
      </c>
      <c r="N3654" t="b">
        <v>1</v>
      </c>
      <c r="O3654" t="s">
        <v>8269</v>
      </c>
      <c r="P3654">
        <f t="shared" si="172"/>
        <v>2016</v>
      </c>
      <c r="Q3654" s="11">
        <f t="shared" si="173"/>
        <v>42596.644699074073</v>
      </c>
    </row>
    <row r="3655" spans="1:17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s="8">
        <f t="shared" si="171"/>
        <v>10</v>
      </c>
      <c r="G3655" t="s">
        <v>8218</v>
      </c>
      <c r="H3655" t="s">
        <v>8224</v>
      </c>
      <c r="I3655" t="s">
        <v>8246</v>
      </c>
      <c r="J3655">
        <v>1438764207</v>
      </c>
      <c r="K3655">
        <v>1436172207</v>
      </c>
      <c r="L3655" t="b">
        <v>0</v>
      </c>
      <c r="M3655">
        <v>33</v>
      </c>
      <c r="N3655" t="b">
        <v>1</v>
      </c>
      <c r="O3655" t="s">
        <v>8269</v>
      </c>
      <c r="P3655">
        <f t="shared" si="172"/>
        <v>2015</v>
      </c>
      <c r="Q3655" s="11">
        <f t="shared" si="173"/>
        <v>42191.363506944443</v>
      </c>
    </row>
    <row r="3656" spans="1:17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s="8">
        <f t="shared" si="171"/>
        <v>1116</v>
      </c>
      <c r="G3656" t="s">
        <v>8218</v>
      </c>
      <c r="H3656" t="s">
        <v>8224</v>
      </c>
      <c r="I3656" t="s">
        <v>8246</v>
      </c>
      <c r="J3656">
        <v>1459702800</v>
      </c>
      <c r="K3656">
        <v>1457690386</v>
      </c>
      <c r="L3656" t="b">
        <v>0</v>
      </c>
      <c r="M3656">
        <v>38</v>
      </c>
      <c r="N3656" t="b">
        <v>1</v>
      </c>
      <c r="O3656" t="s">
        <v>8269</v>
      </c>
      <c r="P3656">
        <f t="shared" si="172"/>
        <v>2016</v>
      </c>
      <c r="Q3656" s="11">
        <f t="shared" si="173"/>
        <v>42440.416504629626</v>
      </c>
    </row>
    <row r="3657" spans="1:17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s="8">
        <f t="shared" si="171"/>
        <v>813</v>
      </c>
      <c r="G3657" t="s">
        <v>8218</v>
      </c>
      <c r="H3657" t="s">
        <v>8223</v>
      </c>
      <c r="I3657" t="s">
        <v>8245</v>
      </c>
      <c r="J3657">
        <v>1437202740</v>
      </c>
      <c r="K3657">
        <v>1434654998</v>
      </c>
      <c r="L3657" t="b">
        <v>0</v>
      </c>
      <c r="M3657">
        <v>79</v>
      </c>
      <c r="N3657" t="b">
        <v>1</v>
      </c>
      <c r="O3657" t="s">
        <v>8269</v>
      </c>
      <c r="P3657">
        <f t="shared" si="172"/>
        <v>2015</v>
      </c>
      <c r="Q3657" s="11">
        <f t="shared" si="173"/>
        <v>42173.803217592591</v>
      </c>
    </row>
    <row r="3658" spans="1:17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s="8">
        <f t="shared" si="171"/>
        <v>291</v>
      </c>
      <c r="G3658" t="s">
        <v>8218</v>
      </c>
      <c r="H3658" t="s">
        <v>8239</v>
      </c>
      <c r="I3658" t="s">
        <v>8256</v>
      </c>
      <c r="J3658">
        <v>1485989940</v>
      </c>
      <c r="K3658">
        <v>1483393836</v>
      </c>
      <c r="L3658" t="b">
        <v>0</v>
      </c>
      <c r="M3658">
        <v>46</v>
      </c>
      <c r="N3658" t="b">
        <v>1</v>
      </c>
      <c r="O3658" t="s">
        <v>8269</v>
      </c>
      <c r="P3658">
        <f t="shared" si="172"/>
        <v>2017</v>
      </c>
      <c r="Q3658" s="11">
        <f t="shared" si="173"/>
        <v>42737.910138888896</v>
      </c>
    </row>
    <row r="3659" spans="1:17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s="8">
        <f t="shared" si="171"/>
        <v>215</v>
      </c>
      <c r="G3659" t="s">
        <v>8218</v>
      </c>
      <c r="H3659" t="s">
        <v>8231</v>
      </c>
      <c r="I3659" t="s">
        <v>8252</v>
      </c>
      <c r="J3659">
        <v>1464817320</v>
      </c>
      <c r="K3659">
        <v>1462806419</v>
      </c>
      <c r="L3659" t="b">
        <v>0</v>
      </c>
      <c r="M3659">
        <v>20</v>
      </c>
      <c r="N3659" t="b">
        <v>1</v>
      </c>
      <c r="O3659" t="s">
        <v>8269</v>
      </c>
      <c r="P3659">
        <f t="shared" si="172"/>
        <v>2016</v>
      </c>
      <c r="Q3659" s="11">
        <f t="shared" si="173"/>
        <v>42499.629849537043</v>
      </c>
    </row>
    <row r="3660" spans="1:17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s="8">
        <f t="shared" si="171"/>
        <v>10</v>
      </c>
      <c r="G3660" t="s">
        <v>8218</v>
      </c>
      <c r="H3660" t="s">
        <v>8223</v>
      </c>
      <c r="I3660" t="s">
        <v>8245</v>
      </c>
      <c r="J3660">
        <v>1404273540</v>
      </c>
      <c r="K3660">
        <v>1400272580</v>
      </c>
      <c r="L3660" t="b">
        <v>0</v>
      </c>
      <c r="M3660">
        <v>20</v>
      </c>
      <c r="N3660" t="b">
        <v>1</v>
      </c>
      <c r="O3660" t="s">
        <v>8269</v>
      </c>
      <c r="P3660">
        <f t="shared" si="172"/>
        <v>2014</v>
      </c>
      <c r="Q3660" s="11">
        <f t="shared" si="173"/>
        <v>41775.858564814815</v>
      </c>
    </row>
    <row r="3661" spans="1:17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s="8">
        <f t="shared" si="171"/>
        <v>61</v>
      </c>
      <c r="G3661" t="s">
        <v>8218</v>
      </c>
      <c r="H3661" t="s">
        <v>8223</v>
      </c>
      <c r="I3661" t="s">
        <v>8245</v>
      </c>
      <c r="J3661">
        <v>1426775940</v>
      </c>
      <c r="K3661">
        <v>1424414350</v>
      </c>
      <c r="L3661" t="b">
        <v>0</v>
      </c>
      <c r="M3661">
        <v>13</v>
      </c>
      <c r="N3661" t="b">
        <v>1</v>
      </c>
      <c r="O3661" t="s">
        <v>8269</v>
      </c>
      <c r="P3661">
        <f t="shared" si="172"/>
        <v>2015</v>
      </c>
      <c r="Q3661" s="11">
        <f t="shared" si="173"/>
        <v>42055.277199074073</v>
      </c>
    </row>
    <row r="3662" spans="1:17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s="8">
        <f t="shared" si="171"/>
        <v>0</v>
      </c>
      <c r="G3662" t="s">
        <v>8218</v>
      </c>
      <c r="H3662" t="s">
        <v>8224</v>
      </c>
      <c r="I3662" t="s">
        <v>8246</v>
      </c>
      <c r="J3662">
        <v>1419368925</v>
      </c>
      <c r="K3662">
        <v>1417208925</v>
      </c>
      <c r="L3662" t="b">
        <v>0</v>
      </c>
      <c r="M3662">
        <v>22</v>
      </c>
      <c r="N3662" t="b">
        <v>1</v>
      </c>
      <c r="O3662" t="s">
        <v>8269</v>
      </c>
      <c r="P3662">
        <f t="shared" si="172"/>
        <v>2014</v>
      </c>
      <c r="Q3662" s="11">
        <f t="shared" si="173"/>
        <v>41971.881076388891</v>
      </c>
    </row>
    <row r="3663" spans="1:17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s="8">
        <f t="shared" si="171"/>
        <v>330</v>
      </c>
      <c r="G3663" t="s">
        <v>8218</v>
      </c>
      <c r="H3663" t="s">
        <v>8223</v>
      </c>
      <c r="I3663" t="s">
        <v>8245</v>
      </c>
      <c r="J3663">
        <v>1460260800</v>
      </c>
      <c r="K3663">
        <v>1458336672</v>
      </c>
      <c r="L3663" t="b">
        <v>0</v>
      </c>
      <c r="M3663">
        <v>36</v>
      </c>
      <c r="N3663" t="b">
        <v>1</v>
      </c>
      <c r="O3663" t="s">
        <v>8269</v>
      </c>
      <c r="P3663">
        <f t="shared" si="172"/>
        <v>2016</v>
      </c>
      <c r="Q3663" s="11">
        <f t="shared" si="173"/>
        <v>42447.896666666667</v>
      </c>
    </row>
    <row r="3664" spans="1:17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s="8">
        <f t="shared" si="171"/>
        <v>114</v>
      </c>
      <c r="G3664" t="s">
        <v>8218</v>
      </c>
      <c r="H3664" t="s">
        <v>8228</v>
      </c>
      <c r="I3664" t="s">
        <v>8250</v>
      </c>
      <c r="J3664">
        <v>1427775414</v>
      </c>
      <c r="K3664">
        <v>1425187014</v>
      </c>
      <c r="L3664" t="b">
        <v>0</v>
      </c>
      <c r="M3664">
        <v>40</v>
      </c>
      <c r="N3664" t="b">
        <v>1</v>
      </c>
      <c r="O3664" t="s">
        <v>8269</v>
      </c>
      <c r="P3664">
        <f t="shared" si="172"/>
        <v>2015</v>
      </c>
      <c r="Q3664" s="11">
        <f t="shared" si="173"/>
        <v>42064.220069444447</v>
      </c>
    </row>
    <row r="3665" spans="1:17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s="8">
        <f t="shared" si="171"/>
        <v>9</v>
      </c>
      <c r="G3665" t="s">
        <v>8218</v>
      </c>
      <c r="H3665" t="s">
        <v>8224</v>
      </c>
      <c r="I3665" t="s">
        <v>8246</v>
      </c>
      <c r="J3665">
        <v>1482321030</v>
      </c>
      <c r="K3665">
        <v>1477133430</v>
      </c>
      <c r="L3665" t="b">
        <v>0</v>
      </c>
      <c r="M3665">
        <v>9</v>
      </c>
      <c r="N3665" t="b">
        <v>1</v>
      </c>
      <c r="O3665" t="s">
        <v>8269</v>
      </c>
      <c r="P3665">
        <f t="shared" si="172"/>
        <v>2016</v>
      </c>
      <c r="Q3665" s="11">
        <f t="shared" si="173"/>
        <v>42665.451736111107</v>
      </c>
    </row>
    <row r="3666" spans="1:17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s="8">
        <f t="shared" si="171"/>
        <v>75</v>
      </c>
      <c r="G3666" t="s">
        <v>8218</v>
      </c>
      <c r="H3666" t="s">
        <v>8223</v>
      </c>
      <c r="I3666" t="s">
        <v>8245</v>
      </c>
      <c r="J3666">
        <v>1466056689</v>
      </c>
      <c r="K3666">
        <v>1464847089</v>
      </c>
      <c r="L3666" t="b">
        <v>0</v>
      </c>
      <c r="M3666">
        <v>19</v>
      </c>
      <c r="N3666" t="b">
        <v>1</v>
      </c>
      <c r="O3666" t="s">
        <v>8269</v>
      </c>
      <c r="P3666">
        <f t="shared" si="172"/>
        <v>2016</v>
      </c>
      <c r="Q3666" s="11">
        <f t="shared" si="173"/>
        <v>42523.248715277776</v>
      </c>
    </row>
    <row r="3667" spans="1:17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s="8">
        <f t="shared" si="171"/>
        <v>94</v>
      </c>
      <c r="G3667" t="s">
        <v>8218</v>
      </c>
      <c r="H3667" t="s">
        <v>8229</v>
      </c>
      <c r="I3667" t="s">
        <v>8248</v>
      </c>
      <c r="J3667">
        <v>1446062040</v>
      </c>
      <c r="K3667">
        <v>1445109822</v>
      </c>
      <c r="L3667" t="b">
        <v>0</v>
      </c>
      <c r="M3667">
        <v>14</v>
      </c>
      <c r="N3667" t="b">
        <v>1</v>
      </c>
      <c r="O3667" t="s">
        <v>8269</v>
      </c>
      <c r="P3667">
        <f t="shared" si="172"/>
        <v>2015</v>
      </c>
      <c r="Q3667" s="11">
        <f t="shared" si="173"/>
        <v>42294.808124999996</v>
      </c>
    </row>
    <row r="3668" spans="1:17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s="8">
        <f t="shared" si="171"/>
        <v>0</v>
      </c>
      <c r="G3668" t="s">
        <v>8218</v>
      </c>
      <c r="H3668" t="s">
        <v>8223</v>
      </c>
      <c r="I3668" t="s">
        <v>8245</v>
      </c>
      <c r="J3668">
        <v>1406185200</v>
      </c>
      <c r="K3668">
        <v>1404337382</v>
      </c>
      <c r="L3668" t="b">
        <v>0</v>
      </c>
      <c r="M3668">
        <v>38</v>
      </c>
      <c r="N3668" t="b">
        <v>1</v>
      </c>
      <c r="O3668" t="s">
        <v>8269</v>
      </c>
      <c r="P3668">
        <f t="shared" si="172"/>
        <v>2014</v>
      </c>
      <c r="Q3668" s="11">
        <f t="shared" si="173"/>
        <v>41822.90488425926</v>
      </c>
    </row>
    <row r="3669" spans="1:17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s="8">
        <f t="shared" si="171"/>
        <v>95.110000000000127</v>
      </c>
      <c r="G3669" t="s">
        <v>8218</v>
      </c>
      <c r="H3669" t="s">
        <v>8224</v>
      </c>
      <c r="I3669" t="s">
        <v>8246</v>
      </c>
      <c r="J3669">
        <v>1437261419</v>
      </c>
      <c r="K3669">
        <v>1434669419</v>
      </c>
      <c r="L3669" t="b">
        <v>0</v>
      </c>
      <c r="M3669">
        <v>58</v>
      </c>
      <c r="N3669" t="b">
        <v>1</v>
      </c>
      <c r="O3669" t="s">
        <v>8269</v>
      </c>
      <c r="P3669">
        <f t="shared" si="172"/>
        <v>2015</v>
      </c>
      <c r="Q3669" s="11">
        <f t="shared" si="173"/>
        <v>42173.970127314817</v>
      </c>
    </row>
    <row r="3670" spans="1:17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s="8">
        <f t="shared" si="171"/>
        <v>35</v>
      </c>
      <c r="G3670" t="s">
        <v>8218</v>
      </c>
      <c r="H3670" t="s">
        <v>8223</v>
      </c>
      <c r="I3670" t="s">
        <v>8245</v>
      </c>
      <c r="J3670">
        <v>1437676380</v>
      </c>
      <c r="K3670">
        <v>1435670452</v>
      </c>
      <c r="L3670" t="b">
        <v>0</v>
      </c>
      <c r="M3670">
        <v>28</v>
      </c>
      <c r="N3670" t="b">
        <v>1</v>
      </c>
      <c r="O3670" t="s">
        <v>8269</v>
      </c>
      <c r="P3670">
        <f t="shared" si="172"/>
        <v>2015</v>
      </c>
      <c r="Q3670" s="11">
        <f t="shared" si="173"/>
        <v>42185.556157407409</v>
      </c>
    </row>
    <row r="3671" spans="1:17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s="8">
        <f t="shared" si="171"/>
        <v>382</v>
      </c>
      <c r="G3671" t="s">
        <v>8218</v>
      </c>
      <c r="H3671" t="s">
        <v>8224</v>
      </c>
      <c r="I3671" t="s">
        <v>8246</v>
      </c>
      <c r="J3671">
        <v>1434039137</v>
      </c>
      <c r="K3671">
        <v>1431447137</v>
      </c>
      <c r="L3671" t="b">
        <v>0</v>
      </c>
      <c r="M3671">
        <v>17</v>
      </c>
      <c r="N3671" t="b">
        <v>1</v>
      </c>
      <c r="O3671" t="s">
        <v>8269</v>
      </c>
      <c r="P3671">
        <f t="shared" si="172"/>
        <v>2015</v>
      </c>
      <c r="Q3671" s="11">
        <f t="shared" si="173"/>
        <v>42136.675196759257</v>
      </c>
    </row>
    <row r="3672" spans="1:17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s="8">
        <f t="shared" si="171"/>
        <v>21</v>
      </c>
      <c r="G3672" t="s">
        <v>8218</v>
      </c>
      <c r="H3672" t="s">
        <v>8224</v>
      </c>
      <c r="I3672" t="s">
        <v>8246</v>
      </c>
      <c r="J3672">
        <v>1433113200</v>
      </c>
      <c r="K3672">
        <v>1431951611</v>
      </c>
      <c r="L3672" t="b">
        <v>0</v>
      </c>
      <c r="M3672">
        <v>12</v>
      </c>
      <c r="N3672" t="b">
        <v>1</v>
      </c>
      <c r="O3672" t="s">
        <v>8269</v>
      </c>
      <c r="P3672">
        <f t="shared" si="172"/>
        <v>2015</v>
      </c>
      <c r="Q3672" s="11">
        <f t="shared" si="173"/>
        <v>42142.514016203699</v>
      </c>
    </row>
    <row r="3673" spans="1:17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s="8">
        <f t="shared" si="171"/>
        <v>30</v>
      </c>
      <c r="G3673" t="s">
        <v>8218</v>
      </c>
      <c r="H3673" t="s">
        <v>8223</v>
      </c>
      <c r="I3673" t="s">
        <v>8245</v>
      </c>
      <c r="J3673">
        <v>1405915140</v>
      </c>
      <c r="K3673">
        <v>1404140667</v>
      </c>
      <c r="L3673" t="b">
        <v>0</v>
      </c>
      <c r="M3673">
        <v>40</v>
      </c>
      <c r="N3673" t="b">
        <v>1</v>
      </c>
      <c r="O3673" t="s">
        <v>8269</v>
      </c>
      <c r="P3673">
        <f t="shared" si="172"/>
        <v>2014</v>
      </c>
      <c r="Q3673" s="11">
        <f t="shared" si="173"/>
        <v>41820.62809027778</v>
      </c>
    </row>
    <row r="3674" spans="1:17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s="8">
        <f t="shared" si="171"/>
        <v>46</v>
      </c>
      <c r="G3674" t="s">
        <v>8218</v>
      </c>
      <c r="H3674" t="s">
        <v>8224</v>
      </c>
      <c r="I3674" t="s">
        <v>8246</v>
      </c>
      <c r="J3674">
        <v>1411771384</v>
      </c>
      <c r="K3674">
        <v>1409179384</v>
      </c>
      <c r="L3674" t="b">
        <v>0</v>
      </c>
      <c r="M3674">
        <v>57</v>
      </c>
      <c r="N3674" t="b">
        <v>1</v>
      </c>
      <c r="O3674" t="s">
        <v>8269</v>
      </c>
      <c r="P3674">
        <f t="shared" si="172"/>
        <v>2014</v>
      </c>
      <c r="Q3674" s="11">
        <f t="shared" si="173"/>
        <v>41878.946574074071</v>
      </c>
    </row>
    <row r="3675" spans="1:17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s="8">
        <f t="shared" si="171"/>
        <v>545</v>
      </c>
      <c r="G3675" t="s">
        <v>8218</v>
      </c>
      <c r="H3675" t="s">
        <v>8224</v>
      </c>
      <c r="I3675" t="s">
        <v>8246</v>
      </c>
      <c r="J3675">
        <v>1415191920</v>
      </c>
      <c r="K3675">
        <v>1412233497</v>
      </c>
      <c r="L3675" t="b">
        <v>0</v>
      </c>
      <c r="M3675">
        <v>114</v>
      </c>
      <c r="N3675" t="b">
        <v>1</v>
      </c>
      <c r="O3675" t="s">
        <v>8269</v>
      </c>
      <c r="P3675">
        <f t="shared" si="172"/>
        <v>2014</v>
      </c>
      <c r="Q3675" s="11">
        <f t="shared" si="173"/>
        <v>41914.295104166667</v>
      </c>
    </row>
    <row r="3676" spans="1:17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s="8">
        <f t="shared" si="171"/>
        <v>0</v>
      </c>
      <c r="G3676" t="s">
        <v>8218</v>
      </c>
      <c r="H3676" t="s">
        <v>8235</v>
      </c>
      <c r="I3676" t="s">
        <v>8248</v>
      </c>
      <c r="J3676">
        <v>1472936229</v>
      </c>
      <c r="K3676">
        <v>1467752229</v>
      </c>
      <c r="L3676" t="b">
        <v>0</v>
      </c>
      <c r="M3676">
        <v>31</v>
      </c>
      <c r="N3676" t="b">
        <v>1</v>
      </c>
      <c r="O3676" t="s">
        <v>8269</v>
      </c>
      <c r="P3676">
        <f t="shared" si="172"/>
        <v>2016</v>
      </c>
      <c r="Q3676" s="11">
        <f t="shared" si="173"/>
        <v>42556.873020833329</v>
      </c>
    </row>
    <row r="3677" spans="1:17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s="8">
        <f t="shared" si="171"/>
        <v>20</v>
      </c>
      <c r="G3677" t="s">
        <v>8218</v>
      </c>
      <c r="H3677" t="s">
        <v>8224</v>
      </c>
      <c r="I3677" t="s">
        <v>8246</v>
      </c>
      <c r="J3677">
        <v>1463353200</v>
      </c>
      <c r="K3677">
        <v>1462285182</v>
      </c>
      <c r="L3677" t="b">
        <v>0</v>
      </c>
      <c r="M3677">
        <v>3</v>
      </c>
      <c r="N3677" t="b">
        <v>1</v>
      </c>
      <c r="O3677" t="s">
        <v>8269</v>
      </c>
      <c r="P3677">
        <f t="shared" si="172"/>
        <v>2016</v>
      </c>
      <c r="Q3677" s="11">
        <f t="shared" si="173"/>
        <v>42493.597013888888</v>
      </c>
    </row>
    <row r="3678" spans="1:17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s="8">
        <f t="shared" si="171"/>
        <v>230</v>
      </c>
      <c r="G3678" t="s">
        <v>8218</v>
      </c>
      <c r="H3678" t="s">
        <v>8223</v>
      </c>
      <c r="I3678" t="s">
        <v>8245</v>
      </c>
      <c r="J3678">
        <v>1410550484</v>
      </c>
      <c r="K3678">
        <v>1408995284</v>
      </c>
      <c r="L3678" t="b">
        <v>0</v>
      </c>
      <c r="M3678">
        <v>16</v>
      </c>
      <c r="N3678" t="b">
        <v>1</v>
      </c>
      <c r="O3678" t="s">
        <v>8269</v>
      </c>
      <c r="P3678">
        <f t="shared" si="172"/>
        <v>2014</v>
      </c>
      <c r="Q3678" s="11">
        <f t="shared" si="173"/>
        <v>41876.815787037034</v>
      </c>
    </row>
    <row r="3679" spans="1:17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s="8">
        <f t="shared" si="171"/>
        <v>348.5</v>
      </c>
      <c r="G3679" t="s">
        <v>8218</v>
      </c>
      <c r="H3679" t="s">
        <v>8223</v>
      </c>
      <c r="I3679" t="s">
        <v>8245</v>
      </c>
      <c r="J3679">
        <v>1404359940</v>
      </c>
      <c r="K3679">
        <v>1402580818</v>
      </c>
      <c r="L3679" t="b">
        <v>0</v>
      </c>
      <c r="M3679">
        <v>199</v>
      </c>
      <c r="N3679" t="b">
        <v>1</v>
      </c>
      <c r="O3679" t="s">
        <v>8269</v>
      </c>
      <c r="P3679">
        <f t="shared" si="172"/>
        <v>2014</v>
      </c>
      <c r="Q3679" s="11">
        <f t="shared" si="173"/>
        <v>41802.574282407404</v>
      </c>
    </row>
    <row r="3680" spans="1:17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s="8">
        <f t="shared" si="171"/>
        <v>50</v>
      </c>
      <c r="G3680" t="s">
        <v>8218</v>
      </c>
      <c r="H3680" t="s">
        <v>8224</v>
      </c>
      <c r="I3680" t="s">
        <v>8246</v>
      </c>
      <c r="J3680">
        <v>1433076298</v>
      </c>
      <c r="K3680">
        <v>1430052298</v>
      </c>
      <c r="L3680" t="b">
        <v>0</v>
      </c>
      <c r="M3680">
        <v>31</v>
      </c>
      <c r="N3680" t="b">
        <v>1</v>
      </c>
      <c r="O3680" t="s">
        <v>8269</v>
      </c>
      <c r="P3680">
        <f t="shared" si="172"/>
        <v>2015</v>
      </c>
      <c r="Q3680" s="11">
        <f t="shared" si="173"/>
        <v>42120.531226851846</v>
      </c>
    </row>
    <row r="3681" spans="1:17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s="8">
        <f t="shared" si="171"/>
        <v>202</v>
      </c>
      <c r="G3681" t="s">
        <v>8218</v>
      </c>
      <c r="H3681" t="s">
        <v>8223</v>
      </c>
      <c r="I3681" t="s">
        <v>8245</v>
      </c>
      <c r="J3681">
        <v>1404190740</v>
      </c>
      <c r="K3681">
        <v>1401214581</v>
      </c>
      <c r="L3681" t="b">
        <v>0</v>
      </c>
      <c r="M3681">
        <v>30</v>
      </c>
      <c r="N3681" t="b">
        <v>1</v>
      </c>
      <c r="O3681" t="s">
        <v>8269</v>
      </c>
      <c r="P3681">
        <f t="shared" si="172"/>
        <v>2014</v>
      </c>
      <c r="Q3681" s="11">
        <f t="shared" si="173"/>
        <v>41786.761354166665</v>
      </c>
    </row>
    <row r="3682" spans="1:17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s="8">
        <f t="shared" si="171"/>
        <v>383</v>
      </c>
      <c r="G3682" t="s">
        <v>8218</v>
      </c>
      <c r="H3682" t="s">
        <v>8223</v>
      </c>
      <c r="I3682" t="s">
        <v>8245</v>
      </c>
      <c r="J3682">
        <v>1475664834</v>
      </c>
      <c r="K3682">
        <v>1473850434</v>
      </c>
      <c r="L3682" t="b">
        <v>0</v>
      </c>
      <c r="M3682">
        <v>34</v>
      </c>
      <c r="N3682" t="b">
        <v>1</v>
      </c>
      <c r="O3682" t="s">
        <v>8269</v>
      </c>
      <c r="P3682">
        <f t="shared" si="172"/>
        <v>2016</v>
      </c>
      <c r="Q3682" s="11">
        <f t="shared" si="173"/>
        <v>42627.454097222217</v>
      </c>
    </row>
    <row r="3683" spans="1:17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s="8">
        <f t="shared" si="171"/>
        <v>119</v>
      </c>
      <c r="G3683" t="s">
        <v>8218</v>
      </c>
      <c r="H3683" t="s">
        <v>8223</v>
      </c>
      <c r="I3683" t="s">
        <v>8245</v>
      </c>
      <c r="J3683">
        <v>1452872290</v>
      </c>
      <c r="K3683">
        <v>1452008290</v>
      </c>
      <c r="L3683" t="b">
        <v>0</v>
      </c>
      <c r="M3683">
        <v>18</v>
      </c>
      <c r="N3683" t="b">
        <v>1</v>
      </c>
      <c r="O3683" t="s">
        <v>8269</v>
      </c>
      <c r="P3683">
        <f t="shared" si="172"/>
        <v>2016</v>
      </c>
      <c r="Q3683" s="11">
        <f t="shared" si="173"/>
        <v>42374.651504629626</v>
      </c>
    </row>
    <row r="3684" spans="1:17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s="8">
        <f t="shared" si="171"/>
        <v>1176</v>
      </c>
      <c r="G3684" t="s">
        <v>8218</v>
      </c>
      <c r="H3684" t="s">
        <v>8223</v>
      </c>
      <c r="I3684" t="s">
        <v>8245</v>
      </c>
      <c r="J3684">
        <v>1402901940</v>
      </c>
      <c r="K3684">
        <v>1399998418</v>
      </c>
      <c r="L3684" t="b">
        <v>0</v>
      </c>
      <c r="M3684">
        <v>67</v>
      </c>
      <c r="N3684" t="b">
        <v>1</v>
      </c>
      <c r="O3684" t="s">
        <v>8269</v>
      </c>
      <c r="P3684">
        <f t="shared" si="172"/>
        <v>2014</v>
      </c>
      <c r="Q3684" s="11">
        <f t="shared" si="173"/>
        <v>41772.685393518521</v>
      </c>
    </row>
    <row r="3685" spans="1:17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s="8">
        <f t="shared" si="171"/>
        <v>380</v>
      </c>
      <c r="G3685" t="s">
        <v>8218</v>
      </c>
      <c r="H3685" t="s">
        <v>8223</v>
      </c>
      <c r="I3685" t="s">
        <v>8245</v>
      </c>
      <c r="J3685">
        <v>1476931696</v>
      </c>
      <c r="K3685">
        <v>1474339696</v>
      </c>
      <c r="L3685" t="b">
        <v>0</v>
      </c>
      <c r="M3685">
        <v>66</v>
      </c>
      <c r="N3685" t="b">
        <v>1</v>
      </c>
      <c r="O3685" t="s">
        <v>8269</v>
      </c>
      <c r="P3685">
        <f t="shared" si="172"/>
        <v>2016</v>
      </c>
      <c r="Q3685" s="11">
        <f t="shared" si="173"/>
        <v>42633.116851851853</v>
      </c>
    </row>
    <row r="3686" spans="1:17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s="8">
        <f t="shared" si="171"/>
        <v>293</v>
      </c>
      <c r="G3686" t="s">
        <v>8218</v>
      </c>
      <c r="H3686" t="s">
        <v>8223</v>
      </c>
      <c r="I3686" t="s">
        <v>8245</v>
      </c>
      <c r="J3686">
        <v>1441167586</v>
      </c>
      <c r="K3686">
        <v>1438575586</v>
      </c>
      <c r="L3686" t="b">
        <v>0</v>
      </c>
      <c r="M3686">
        <v>23</v>
      </c>
      <c r="N3686" t="b">
        <v>1</v>
      </c>
      <c r="O3686" t="s">
        <v>8269</v>
      </c>
      <c r="P3686">
        <f t="shared" si="172"/>
        <v>2015</v>
      </c>
      <c r="Q3686" s="11">
        <f t="shared" si="173"/>
        <v>42219.180393518516</v>
      </c>
    </row>
    <row r="3687" spans="1:17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s="8">
        <f t="shared" si="171"/>
        <v>285</v>
      </c>
      <c r="G3687" t="s">
        <v>8218</v>
      </c>
      <c r="H3687" t="s">
        <v>8223</v>
      </c>
      <c r="I3687" t="s">
        <v>8245</v>
      </c>
      <c r="J3687">
        <v>1400533200</v>
      </c>
      <c r="K3687">
        <v>1398348859</v>
      </c>
      <c r="L3687" t="b">
        <v>0</v>
      </c>
      <c r="M3687">
        <v>126</v>
      </c>
      <c r="N3687" t="b">
        <v>1</v>
      </c>
      <c r="O3687" t="s">
        <v>8269</v>
      </c>
      <c r="P3687">
        <f t="shared" si="172"/>
        <v>2014</v>
      </c>
      <c r="Q3687" s="11">
        <f t="shared" si="173"/>
        <v>41753.593275462961</v>
      </c>
    </row>
    <row r="3688" spans="1:17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s="8">
        <f t="shared" si="171"/>
        <v>5</v>
      </c>
      <c r="G3688" t="s">
        <v>8218</v>
      </c>
      <c r="H3688" t="s">
        <v>8223</v>
      </c>
      <c r="I3688" t="s">
        <v>8245</v>
      </c>
      <c r="J3688">
        <v>1440820740</v>
      </c>
      <c r="K3688">
        <v>1439567660</v>
      </c>
      <c r="L3688" t="b">
        <v>0</v>
      </c>
      <c r="M3688">
        <v>6</v>
      </c>
      <c r="N3688" t="b">
        <v>1</v>
      </c>
      <c r="O3688" t="s">
        <v>8269</v>
      </c>
      <c r="P3688">
        <f t="shared" si="172"/>
        <v>2015</v>
      </c>
      <c r="Q3688" s="11">
        <f t="shared" si="173"/>
        <v>42230.662731481483</v>
      </c>
    </row>
    <row r="3689" spans="1:17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s="8">
        <f t="shared" si="171"/>
        <v>12.25</v>
      </c>
      <c r="G3689" t="s">
        <v>8218</v>
      </c>
      <c r="H3689" t="s">
        <v>8223</v>
      </c>
      <c r="I3689" t="s">
        <v>8245</v>
      </c>
      <c r="J3689">
        <v>1403846055</v>
      </c>
      <c r="K3689">
        <v>1401254055</v>
      </c>
      <c r="L3689" t="b">
        <v>0</v>
      </c>
      <c r="M3689">
        <v>25</v>
      </c>
      <c r="N3689" t="b">
        <v>1</v>
      </c>
      <c r="O3689" t="s">
        <v>8269</v>
      </c>
      <c r="P3689">
        <f t="shared" si="172"/>
        <v>2014</v>
      </c>
      <c r="Q3689" s="11">
        <f t="shared" si="173"/>
        <v>41787.218229166669</v>
      </c>
    </row>
    <row r="3690" spans="1:17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s="8">
        <f t="shared" si="171"/>
        <v>275</v>
      </c>
      <c r="G3690" t="s">
        <v>8218</v>
      </c>
      <c r="H3690" t="s">
        <v>8224</v>
      </c>
      <c r="I3690" t="s">
        <v>8246</v>
      </c>
      <c r="J3690">
        <v>1407524004</v>
      </c>
      <c r="K3690">
        <v>1404932004</v>
      </c>
      <c r="L3690" t="b">
        <v>0</v>
      </c>
      <c r="M3690">
        <v>39</v>
      </c>
      <c r="N3690" t="b">
        <v>1</v>
      </c>
      <c r="O3690" t="s">
        <v>8269</v>
      </c>
      <c r="P3690">
        <f t="shared" si="172"/>
        <v>2014</v>
      </c>
      <c r="Q3690" s="11">
        <f t="shared" si="173"/>
        <v>41829.787083333329</v>
      </c>
    </row>
    <row r="3691" spans="1:17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s="8">
        <f t="shared" si="171"/>
        <v>550</v>
      </c>
      <c r="G3691" t="s">
        <v>8218</v>
      </c>
      <c r="H3691" t="s">
        <v>8223</v>
      </c>
      <c r="I3691" t="s">
        <v>8245</v>
      </c>
      <c r="J3691">
        <v>1434925500</v>
      </c>
      <c r="K3691">
        <v>1432410639</v>
      </c>
      <c r="L3691" t="b">
        <v>0</v>
      </c>
      <c r="M3691">
        <v>62</v>
      </c>
      <c r="N3691" t="b">
        <v>1</v>
      </c>
      <c r="O3691" t="s">
        <v>8269</v>
      </c>
      <c r="P3691">
        <f t="shared" si="172"/>
        <v>2015</v>
      </c>
      <c r="Q3691" s="11">
        <f t="shared" si="173"/>
        <v>42147.826840277776</v>
      </c>
    </row>
    <row r="3692" spans="1:17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s="8">
        <f t="shared" si="171"/>
        <v>300</v>
      </c>
      <c r="G3692" t="s">
        <v>8218</v>
      </c>
      <c r="H3692" t="s">
        <v>8223</v>
      </c>
      <c r="I3692" t="s">
        <v>8245</v>
      </c>
      <c r="J3692">
        <v>1417101683</v>
      </c>
      <c r="K3692">
        <v>1414506083</v>
      </c>
      <c r="L3692" t="b">
        <v>0</v>
      </c>
      <c r="M3692">
        <v>31</v>
      </c>
      <c r="N3692" t="b">
        <v>1</v>
      </c>
      <c r="O3692" t="s">
        <v>8269</v>
      </c>
      <c r="P3692">
        <f t="shared" si="172"/>
        <v>2014</v>
      </c>
      <c r="Q3692" s="11">
        <f t="shared" si="173"/>
        <v>41940.598182870373</v>
      </c>
    </row>
    <row r="3693" spans="1:17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s="8">
        <f t="shared" si="171"/>
        <v>11184</v>
      </c>
      <c r="G3693" t="s">
        <v>8218</v>
      </c>
      <c r="H3693" t="s">
        <v>8223</v>
      </c>
      <c r="I3693" t="s">
        <v>8245</v>
      </c>
      <c r="J3693">
        <v>1425272340</v>
      </c>
      <c r="K3693">
        <v>1421426929</v>
      </c>
      <c r="L3693" t="b">
        <v>0</v>
      </c>
      <c r="M3693">
        <v>274</v>
      </c>
      <c r="N3693" t="b">
        <v>1</v>
      </c>
      <c r="O3693" t="s">
        <v>8269</v>
      </c>
      <c r="P3693">
        <f t="shared" si="172"/>
        <v>2015</v>
      </c>
      <c r="Q3693" s="11">
        <f t="shared" si="173"/>
        <v>42020.700567129628</v>
      </c>
    </row>
    <row r="3694" spans="1:17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s="8">
        <f t="shared" si="171"/>
        <v>260</v>
      </c>
      <c r="G3694" t="s">
        <v>8218</v>
      </c>
      <c r="H3694" t="s">
        <v>8223</v>
      </c>
      <c r="I3694" t="s">
        <v>8245</v>
      </c>
      <c r="J3694">
        <v>1411084800</v>
      </c>
      <c r="K3694">
        <v>1410304179</v>
      </c>
      <c r="L3694" t="b">
        <v>0</v>
      </c>
      <c r="M3694">
        <v>17</v>
      </c>
      <c r="N3694" t="b">
        <v>1</v>
      </c>
      <c r="O3694" t="s">
        <v>8269</v>
      </c>
      <c r="P3694">
        <f t="shared" si="172"/>
        <v>2014</v>
      </c>
      <c r="Q3694" s="11">
        <f t="shared" si="173"/>
        <v>41891.96503472222</v>
      </c>
    </row>
    <row r="3695" spans="1:17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s="8">
        <f t="shared" si="171"/>
        <v>97</v>
      </c>
      <c r="G3695" t="s">
        <v>8218</v>
      </c>
      <c r="H3695" t="s">
        <v>8224</v>
      </c>
      <c r="I3695" t="s">
        <v>8246</v>
      </c>
      <c r="J3695">
        <v>1448922600</v>
      </c>
      <c r="K3695">
        <v>1446352529</v>
      </c>
      <c r="L3695" t="b">
        <v>0</v>
      </c>
      <c r="M3695">
        <v>14</v>
      </c>
      <c r="N3695" t="b">
        <v>1</v>
      </c>
      <c r="O3695" t="s">
        <v>8269</v>
      </c>
      <c r="P3695">
        <f t="shared" si="172"/>
        <v>2015</v>
      </c>
      <c r="Q3695" s="11">
        <f t="shared" si="173"/>
        <v>42309.191307870366</v>
      </c>
    </row>
    <row r="3696" spans="1:17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s="8">
        <f t="shared" si="171"/>
        <v>260</v>
      </c>
      <c r="G3696" t="s">
        <v>8218</v>
      </c>
      <c r="H3696" t="s">
        <v>8223</v>
      </c>
      <c r="I3696" t="s">
        <v>8245</v>
      </c>
      <c r="J3696">
        <v>1465178400</v>
      </c>
      <c r="K3696">
        <v>1461985967</v>
      </c>
      <c r="L3696" t="b">
        <v>0</v>
      </c>
      <c r="M3696">
        <v>60</v>
      </c>
      <c r="N3696" t="b">
        <v>1</v>
      </c>
      <c r="O3696" t="s">
        <v>8269</v>
      </c>
      <c r="P3696">
        <f t="shared" si="172"/>
        <v>2016</v>
      </c>
      <c r="Q3696" s="11">
        <f t="shared" si="173"/>
        <v>42490.133877314816</v>
      </c>
    </row>
    <row r="3697" spans="1:17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s="8">
        <f t="shared" si="171"/>
        <v>5</v>
      </c>
      <c r="G3697" t="s">
        <v>8218</v>
      </c>
      <c r="H3697" t="s">
        <v>8223</v>
      </c>
      <c r="I3697" t="s">
        <v>8245</v>
      </c>
      <c r="J3697">
        <v>1421009610</v>
      </c>
      <c r="K3697">
        <v>1419281610</v>
      </c>
      <c r="L3697" t="b">
        <v>0</v>
      </c>
      <c r="M3697">
        <v>33</v>
      </c>
      <c r="N3697" t="b">
        <v>1</v>
      </c>
      <c r="O3697" t="s">
        <v>8269</v>
      </c>
      <c r="P3697">
        <f t="shared" si="172"/>
        <v>2014</v>
      </c>
      <c r="Q3697" s="11">
        <f t="shared" si="173"/>
        <v>41995.870486111111</v>
      </c>
    </row>
    <row r="3698" spans="1:17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s="8">
        <f t="shared" si="171"/>
        <v>1100</v>
      </c>
      <c r="G3698" t="s">
        <v>8218</v>
      </c>
      <c r="H3698" t="s">
        <v>8224</v>
      </c>
      <c r="I3698" t="s">
        <v>8246</v>
      </c>
      <c r="J3698">
        <v>1423838916</v>
      </c>
      <c r="K3698">
        <v>1418654916</v>
      </c>
      <c r="L3698" t="b">
        <v>0</v>
      </c>
      <c r="M3698">
        <v>78</v>
      </c>
      <c r="N3698" t="b">
        <v>1</v>
      </c>
      <c r="O3698" t="s">
        <v>8269</v>
      </c>
      <c r="P3698">
        <f t="shared" si="172"/>
        <v>2014</v>
      </c>
      <c r="Q3698" s="11">
        <f t="shared" si="173"/>
        <v>41988.617083333331</v>
      </c>
    </row>
    <row r="3699" spans="1:17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s="8">
        <f t="shared" si="171"/>
        <v>160</v>
      </c>
      <c r="G3699" t="s">
        <v>8218</v>
      </c>
      <c r="H3699" t="s">
        <v>8224</v>
      </c>
      <c r="I3699" t="s">
        <v>8246</v>
      </c>
      <c r="J3699">
        <v>1462878648</v>
      </c>
      <c r="K3699">
        <v>1461064248</v>
      </c>
      <c r="L3699" t="b">
        <v>0</v>
      </c>
      <c r="M3699">
        <v>30</v>
      </c>
      <c r="N3699" t="b">
        <v>1</v>
      </c>
      <c r="O3699" t="s">
        <v>8269</v>
      </c>
      <c r="P3699">
        <f t="shared" si="172"/>
        <v>2016</v>
      </c>
      <c r="Q3699" s="11">
        <f t="shared" si="173"/>
        <v>42479.465833333335</v>
      </c>
    </row>
    <row r="3700" spans="1:17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s="8">
        <f t="shared" si="171"/>
        <v>526</v>
      </c>
      <c r="G3700" t="s">
        <v>8218</v>
      </c>
      <c r="H3700" t="s">
        <v>8223</v>
      </c>
      <c r="I3700" t="s">
        <v>8245</v>
      </c>
      <c r="J3700">
        <v>1456946487</v>
      </c>
      <c r="K3700">
        <v>1454354487</v>
      </c>
      <c r="L3700" t="b">
        <v>0</v>
      </c>
      <c r="M3700">
        <v>136</v>
      </c>
      <c r="N3700" t="b">
        <v>1</v>
      </c>
      <c r="O3700" t="s">
        <v>8269</v>
      </c>
      <c r="P3700">
        <f t="shared" si="172"/>
        <v>2016</v>
      </c>
      <c r="Q3700" s="11">
        <f t="shared" si="173"/>
        <v>42401.806562500002</v>
      </c>
    </row>
    <row r="3701" spans="1:17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s="8">
        <f t="shared" si="171"/>
        <v>20</v>
      </c>
      <c r="G3701" t="s">
        <v>8218</v>
      </c>
      <c r="H3701" t="s">
        <v>8223</v>
      </c>
      <c r="I3701" t="s">
        <v>8245</v>
      </c>
      <c r="J3701">
        <v>1413383216</v>
      </c>
      <c r="K3701">
        <v>1410791216</v>
      </c>
      <c r="L3701" t="b">
        <v>0</v>
      </c>
      <c r="M3701">
        <v>40</v>
      </c>
      <c r="N3701" t="b">
        <v>1</v>
      </c>
      <c r="O3701" t="s">
        <v>8269</v>
      </c>
      <c r="P3701">
        <f t="shared" si="172"/>
        <v>2014</v>
      </c>
      <c r="Q3701" s="11">
        <f t="shared" si="173"/>
        <v>41897.602037037039</v>
      </c>
    </row>
    <row r="3702" spans="1:17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s="8">
        <f t="shared" si="171"/>
        <v>106</v>
      </c>
      <c r="G3702" t="s">
        <v>8218</v>
      </c>
      <c r="H3702" t="s">
        <v>8223</v>
      </c>
      <c r="I3702" t="s">
        <v>8245</v>
      </c>
      <c r="J3702">
        <v>1412092800</v>
      </c>
      <c r="K3702">
        <v>1409493800</v>
      </c>
      <c r="L3702" t="b">
        <v>0</v>
      </c>
      <c r="M3702">
        <v>18</v>
      </c>
      <c r="N3702" t="b">
        <v>1</v>
      </c>
      <c r="O3702" t="s">
        <v>8269</v>
      </c>
      <c r="P3702">
        <f t="shared" si="172"/>
        <v>2014</v>
      </c>
      <c r="Q3702" s="11">
        <f t="shared" si="173"/>
        <v>41882.585648148146</v>
      </c>
    </row>
    <row r="3703" spans="1:17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s="8">
        <f t="shared" si="171"/>
        <v>5</v>
      </c>
      <c r="G3703" t="s">
        <v>8218</v>
      </c>
      <c r="H3703" t="s">
        <v>8224</v>
      </c>
      <c r="I3703" t="s">
        <v>8246</v>
      </c>
      <c r="J3703">
        <v>1433422793</v>
      </c>
      <c r="K3703">
        <v>1430830793</v>
      </c>
      <c r="L3703" t="b">
        <v>0</v>
      </c>
      <c r="M3703">
        <v>39</v>
      </c>
      <c r="N3703" t="b">
        <v>1</v>
      </c>
      <c r="O3703" t="s">
        <v>8269</v>
      </c>
      <c r="P3703">
        <f t="shared" si="172"/>
        <v>2015</v>
      </c>
      <c r="Q3703" s="11">
        <f t="shared" si="173"/>
        <v>42129.541585648149</v>
      </c>
    </row>
    <row r="3704" spans="1:17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s="8">
        <f t="shared" si="171"/>
        <v>275</v>
      </c>
      <c r="G3704" t="s">
        <v>8218</v>
      </c>
      <c r="H3704" t="s">
        <v>8224</v>
      </c>
      <c r="I3704" t="s">
        <v>8246</v>
      </c>
      <c r="J3704">
        <v>1468191540</v>
      </c>
      <c r="K3704">
        <v>1464958484</v>
      </c>
      <c r="L3704" t="b">
        <v>0</v>
      </c>
      <c r="M3704">
        <v>21</v>
      </c>
      <c r="N3704" t="b">
        <v>1</v>
      </c>
      <c r="O3704" t="s">
        <v>8269</v>
      </c>
      <c r="P3704">
        <f t="shared" si="172"/>
        <v>2016</v>
      </c>
      <c r="Q3704" s="11">
        <f t="shared" si="173"/>
        <v>42524.53800925926</v>
      </c>
    </row>
    <row r="3705" spans="1:17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s="8">
        <f t="shared" si="171"/>
        <v>246</v>
      </c>
      <c r="G3705" t="s">
        <v>8218</v>
      </c>
      <c r="H3705" t="s">
        <v>8223</v>
      </c>
      <c r="I3705" t="s">
        <v>8245</v>
      </c>
      <c r="J3705">
        <v>1471071540</v>
      </c>
      <c r="K3705">
        <v>1467720388</v>
      </c>
      <c r="L3705" t="b">
        <v>0</v>
      </c>
      <c r="M3705">
        <v>30</v>
      </c>
      <c r="N3705" t="b">
        <v>1</v>
      </c>
      <c r="O3705" t="s">
        <v>8269</v>
      </c>
      <c r="P3705">
        <f t="shared" si="172"/>
        <v>2016</v>
      </c>
      <c r="Q3705" s="11">
        <f t="shared" si="173"/>
        <v>42556.504490740743</v>
      </c>
    </row>
    <row r="3706" spans="1:17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s="8">
        <f t="shared" si="171"/>
        <v>109.00999999999999</v>
      </c>
      <c r="G3706" t="s">
        <v>8218</v>
      </c>
      <c r="H3706" t="s">
        <v>8224</v>
      </c>
      <c r="I3706" t="s">
        <v>8246</v>
      </c>
      <c r="J3706">
        <v>1464712394</v>
      </c>
      <c r="K3706">
        <v>1459528394</v>
      </c>
      <c r="L3706" t="b">
        <v>0</v>
      </c>
      <c r="M3706">
        <v>27</v>
      </c>
      <c r="N3706" t="b">
        <v>1</v>
      </c>
      <c r="O3706" t="s">
        <v>8269</v>
      </c>
      <c r="P3706">
        <f t="shared" si="172"/>
        <v>2016</v>
      </c>
      <c r="Q3706" s="11">
        <f t="shared" si="173"/>
        <v>42461.689745370371</v>
      </c>
    </row>
    <row r="3707" spans="1:17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s="8">
        <f t="shared" si="171"/>
        <v>98</v>
      </c>
      <c r="G3707" t="s">
        <v>8218</v>
      </c>
      <c r="H3707" t="s">
        <v>8223</v>
      </c>
      <c r="I3707" t="s">
        <v>8245</v>
      </c>
      <c r="J3707">
        <v>1403546400</v>
      </c>
      <c r="K3707">
        <v>1401714114</v>
      </c>
      <c r="L3707" t="b">
        <v>0</v>
      </c>
      <c r="M3707">
        <v>35</v>
      </c>
      <c r="N3707" t="b">
        <v>1</v>
      </c>
      <c r="O3707" t="s">
        <v>8269</v>
      </c>
      <c r="P3707">
        <f t="shared" si="172"/>
        <v>2014</v>
      </c>
      <c r="Q3707" s="11">
        <f t="shared" si="173"/>
        <v>41792.542986111112</v>
      </c>
    </row>
    <row r="3708" spans="1:17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s="8">
        <f t="shared" si="171"/>
        <v>320</v>
      </c>
      <c r="G3708" t="s">
        <v>8218</v>
      </c>
      <c r="H3708" t="s">
        <v>8223</v>
      </c>
      <c r="I3708" t="s">
        <v>8245</v>
      </c>
      <c r="J3708">
        <v>1410558949</v>
      </c>
      <c r="K3708">
        <v>1409262949</v>
      </c>
      <c r="L3708" t="b">
        <v>0</v>
      </c>
      <c r="M3708">
        <v>13</v>
      </c>
      <c r="N3708" t="b">
        <v>1</v>
      </c>
      <c r="O3708" t="s">
        <v>8269</v>
      </c>
      <c r="P3708">
        <f t="shared" si="172"/>
        <v>2014</v>
      </c>
      <c r="Q3708" s="11">
        <f t="shared" si="173"/>
        <v>41879.913761574076</v>
      </c>
    </row>
    <row r="3709" spans="1:17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s="8">
        <f t="shared" si="171"/>
        <v>860</v>
      </c>
      <c r="G3709" t="s">
        <v>8218</v>
      </c>
      <c r="H3709" t="s">
        <v>8223</v>
      </c>
      <c r="I3709" t="s">
        <v>8245</v>
      </c>
      <c r="J3709">
        <v>1469165160</v>
      </c>
      <c r="K3709">
        <v>1467335378</v>
      </c>
      <c r="L3709" t="b">
        <v>0</v>
      </c>
      <c r="M3709">
        <v>23</v>
      </c>
      <c r="N3709" t="b">
        <v>1</v>
      </c>
      <c r="O3709" t="s">
        <v>8269</v>
      </c>
      <c r="P3709">
        <f t="shared" si="172"/>
        <v>2016</v>
      </c>
      <c r="Q3709" s="11">
        <f t="shared" si="173"/>
        <v>42552.048356481479</v>
      </c>
    </row>
    <row r="3710" spans="1:17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s="8">
        <f t="shared" si="171"/>
        <v>1400</v>
      </c>
      <c r="G3710" t="s">
        <v>8218</v>
      </c>
      <c r="H3710" t="s">
        <v>8223</v>
      </c>
      <c r="I3710" t="s">
        <v>8245</v>
      </c>
      <c r="J3710">
        <v>1404444286</v>
      </c>
      <c r="K3710">
        <v>1403234686</v>
      </c>
      <c r="L3710" t="b">
        <v>0</v>
      </c>
      <c r="M3710">
        <v>39</v>
      </c>
      <c r="N3710" t="b">
        <v>1</v>
      </c>
      <c r="O3710" t="s">
        <v>8269</v>
      </c>
      <c r="P3710">
        <f t="shared" si="172"/>
        <v>2014</v>
      </c>
      <c r="Q3710" s="11">
        <f t="shared" si="173"/>
        <v>41810.142199074071</v>
      </c>
    </row>
    <row r="3711" spans="1:17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s="8">
        <f t="shared" si="171"/>
        <v>82.5</v>
      </c>
      <c r="G3711" t="s">
        <v>8218</v>
      </c>
      <c r="H3711" t="s">
        <v>8224</v>
      </c>
      <c r="I3711" t="s">
        <v>8246</v>
      </c>
      <c r="J3711">
        <v>1403715546</v>
      </c>
      <c r="K3711">
        <v>1401123546</v>
      </c>
      <c r="L3711" t="b">
        <v>0</v>
      </c>
      <c r="M3711">
        <v>35</v>
      </c>
      <c r="N3711" t="b">
        <v>1</v>
      </c>
      <c r="O3711" t="s">
        <v>8269</v>
      </c>
      <c r="P3711">
        <f t="shared" si="172"/>
        <v>2014</v>
      </c>
      <c r="Q3711" s="11">
        <f t="shared" si="173"/>
        <v>41785.707708333335</v>
      </c>
    </row>
    <row r="3712" spans="1:17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s="8">
        <f t="shared" si="171"/>
        <v>535</v>
      </c>
      <c r="G3712" t="s">
        <v>8218</v>
      </c>
      <c r="H3712" t="s">
        <v>8223</v>
      </c>
      <c r="I3712" t="s">
        <v>8245</v>
      </c>
      <c r="J3712">
        <v>1428068988</v>
      </c>
      <c r="K3712">
        <v>1425908988</v>
      </c>
      <c r="L3712" t="b">
        <v>0</v>
      </c>
      <c r="M3712">
        <v>27</v>
      </c>
      <c r="N3712" t="b">
        <v>1</v>
      </c>
      <c r="O3712" t="s">
        <v>8269</v>
      </c>
      <c r="P3712">
        <f t="shared" si="172"/>
        <v>2015</v>
      </c>
      <c r="Q3712" s="11">
        <f t="shared" si="173"/>
        <v>42072.576249999998</v>
      </c>
    </row>
    <row r="3713" spans="1:17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s="8">
        <f t="shared" si="171"/>
        <v>70</v>
      </c>
      <c r="G3713" t="s">
        <v>8218</v>
      </c>
      <c r="H3713" t="s">
        <v>8223</v>
      </c>
      <c r="I3713" t="s">
        <v>8245</v>
      </c>
      <c r="J3713">
        <v>1402848000</v>
      </c>
      <c r="K3713">
        <v>1400606573</v>
      </c>
      <c r="L3713" t="b">
        <v>0</v>
      </c>
      <c r="M3713">
        <v>21</v>
      </c>
      <c r="N3713" t="b">
        <v>1</v>
      </c>
      <c r="O3713" t="s">
        <v>8269</v>
      </c>
      <c r="P3713">
        <f t="shared" si="172"/>
        <v>2014</v>
      </c>
      <c r="Q3713" s="11">
        <f t="shared" si="173"/>
        <v>41779.724224537036</v>
      </c>
    </row>
    <row r="3714" spans="1:17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s="8">
        <f t="shared" si="171"/>
        <v>4030</v>
      </c>
      <c r="G3714" t="s">
        <v>8218</v>
      </c>
      <c r="H3714" t="s">
        <v>8223</v>
      </c>
      <c r="I3714" t="s">
        <v>8245</v>
      </c>
      <c r="J3714">
        <v>1433055540</v>
      </c>
      <c r="K3714">
        <v>1431230867</v>
      </c>
      <c r="L3714" t="b">
        <v>0</v>
      </c>
      <c r="M3714">
        <v>104</v>
      </c>
      <c r="N3714" t="b">
        <v>1</v>
      </c>
      <c r="O3714" t="s">
        <v>8269</v>
      </c>
      <c r="P3714">
        <f t="shared" si="172"/>
        <v>2015</v>
      </c>
      <c r="Q3714" s="11">
        <f t="shared" si="173"/>
        <v>42134.172071759262</v>
      </c>
    </row>
    <row r="3715" spans="1:17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s="8">
        <f t="shared" ref="F3715:F3778" si="174">E3715-D3715</f>
        <v>30</v>
      </c>
      <c r="G3715" t="s">
        <v>8218</v>
      </c>
      <c r="H3715" t="s">
        <v>8223</v>
      </c>
      <c r="I3715" t="s">
        <v>8245</v>
      </c>
      <c r="J3715">
        <v>1465062166</v>
      </c>
      <c r="K3715">
        <v>1463334166</v>
      </c>
      <c r="L3715" t="b">
        <v>0</v>
      </c>
      <c r="M3715">
        <v>19</v>
      </c>
      <c r="N3715" t="b">
        <v>1</v>
      </c>
      <c r="O3715" t="s">
        <v>8269</v>
      </c>
      <c r="P3715">
        <f t="shared" ref="P3715:P3778" si="175">YEAR(Q3715)</f>
        <v>2016</v>
      </c>
      <c r="Q3715" s="11">
        <f t="shared" ref="Q3715:Q3778" si="176">(((K3715/60)/60)/24)+DATE(1970,1,1)</f>
        <v>42505.738032407404</v>
      </c>
    </row>
    <row r="3716" spans="1:17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s="8">
        <f t="shared" si="174"/>
        <v>235</v>
      </c>
      <c r="G3716" t="s">
        <v>8218</v>
      </c>
      <c r="H3716" t="s">
        <v>8223</v>
      </c>
      <c r="I3716" t="s">
        <v>8245</v>
      </c>
      <c r="J3716">
        <v>1432612740</v>
      </c>
      <c r="K3716">
        <v>1429881667</v>
      </c>
      <c r="L3716" t="b">
        <v>0</v>
      </c>
      <c r="M3716">
        <v>97</v>
      </c>
      <c r="N3716" t="b">
        <v>1</v>
      </c>
      <c r="O3716" t="s">
        <v>8269</v>
      </c>
      <c r="P3716">
        <f t="shared" si="175"/>
        <v>2015</v>
      </c>
      <c r="Q3716" s="11">
        <f t="shared" si="176"/>
        <v>42118.556331018524</v>
      </c>
    </row>
    <row r="3717" spans="1:17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s="8">
        <f t="shared" si="174"/>
        <v>90</v>
      </c>
      <c r="G3717" t="s">
        <v>8218</v>
      </c>
      <c r="H3717" t="s">
        <v>8224</v>
      </c>
      <c r="I3717" t="s">
        <v>8246</v>
      </c>
      <c r="J3717">
        <v>1427806320</v>
      </c>
      <c r="K3717">
        <v>1422834819</v>
      </c>
      <c r="L3717" t="b">
        <v>0</v>
      </c>
      <c r="M3717">
        <v>27</v>
      </c>
      <c r="N3717" t="b">
        <v>1</v>
      </c>
      <c r="O3717" t="s">
        <v>8269</v>
      </c>
      <c r="P3717">
        <f t="shared" si="175"/>
        <v>2015</v>
      </c>
      <c r="Q3717" s="11">
        <f t="shared" si="176"/>
        <v>42036.995590277773</v>
      </c>
    </row>
    <row r="3718" spans="1:17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s="8">
        <f t="shared" si="174"/>
        <v>446</v>
      </c>
      <c r="G3718" t="s">
        <v>8218</v>
      </c>
      <c r="H3718" t="s">
        <v>8223</v>
      </c>
      <c r="I3718" t="s">
        <v>8245</v>
      </c>
      <c r="J3718">
        <v>1453411109</v>
      </c>
      <c r="K3718">
        <v>1450819109</v>
      </c>
      <c r="L3718" t="b">
        <v>0</v>
      </c>
      <c r="M3718">
        <v>24</v>
      </c>
      <c r="N3718" t="b">
        <v>1</v>
      </c>
      <c r="O3718" t="s">
        <v>8269</v>
      </c>
      <c r="P3718">
        <f t="shared" si="175"/>
        <v>2015</v>
      </c>
      <c r="Q3718" s="11">
        <f t="shared" si="176"/>
        <v>42360.887835648144</v>
      </c>
    </row>
    <row r="3719" spans="1:17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s="8">
        <f t="shared" si="174"/>
        <v>30</v>
      </c>
      <c r="G3719" t="s">
        <v>8218</v>
      </c>
      <c r="H3719" t="s">
        <v>8224</v>
      </c>
      <c r="I3719" t="s">
        <v>8246</v>
      </c>
      <c r="J3719">
        <v>1431204449</v>
      </c>
      <c r="K3719">
        <v>1428526049</v>
      </c>
      <c r="L3719" t="b">
        <v>0</v>
      </c>
      <c r="M3719">
        <v>13</v>
      </c>
      <c r="N3719" t="b">
        <v>1</v>
      </c>
      <c r="O3719" t="s">
        <v>8269</v>
      </c>
      <c r="P3719">
        <f t="shared" si="175"/>
        <v>2015</v>
      </c>
      <c r="Q3719" s="11">
        <f t="shared" si="176"/>
        <v>42102.866307870368</v>
      </c>
    </row>
    <row r="3720" spans="1:17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s="8">
        <f t="shared" si="174"/>
        <v>697</v>
      </c>
      <c r="G3720" t="s">
        <v>8218</v>
      </c>
      <c r="H3720" t="s">
        <v>8224</v>
      </c>
      <c r="I3720" t="s">
        <v>8246</v>
      </c>
      <c r="J3720">
        <v>1425057075</v>
      </c>
      <c r="K3720">
        <v>1422465075</v>
      </c>
      <c r="L3720" t="b">
        <v>0</v>
      </c>
      <c r="M3720">
        <v>46</v>
      </c>
      <c r="N3720" t="b">
        <v>1</v>
      </c>
      <c r="O3720" t="s">
        <v>8269</v>
      </c>
      <c r="P3720">
        <f t="shared" si="175"/>
        <v>2015</v>
      </c>
      <c r="Q3720" s="11">
        <f t="shared" si="176"/>
        <v>42032.716145833328</v>
      </c>
    </row>
    <row r="3721" spans="1:17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s="8">
        <f t="shared" si="174"/>
        <v>220</v>
      </c>
      <c r="G3721" t="s">
        <v>8218</v>
      </c>
      <c r="H3721" t="s">
        <v>8224</v>
      </c>
      <c r="I3721" t="s">
        <v>8246</v>
      </c>
      <c r="J3721">
        <v>1434994266</v>
      </c>
      <c r="K3721">
        <v>1432402266</v>
      </c>
      <c r="L3721" t="b">
        <v>0</v>
      </c>
      <c r="M3721">
        <v>4</v>
      </c>
      <c r="N3721" t="b">
        <v>1</v>
      </c>
      <c r="O3721" t="s">
        <v>8269</v>
      </c>
      <c r="P3721">
        <f t="shared" si="175"/>
        <v>2015</v>
      </c>
      <c r="Q3721" s="11">
        <f t="shared" si="176"/>
        <v>42147.729930555557</v>
      </c>
    </row>
    <row r="3722" spans="1:17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s="8">
        <f t="shared" si="174"/>
        <v>149</v>
      </c>
      <c r="G3722" t="s">
        <v>8218</v>
      </c>
      <c r="H3722" t="s">
        <v>8223</v>
      </c>
      <c r="I3722" t="s">
        <v>8245</v>
      </c>
      <c r="J3722">
        <v>1435881006</v>
      </c>
      <c r="K3722">
        <v>1433980206</v>
      </c>
      <c r="L3722" t="b">
        <v>0</v>
      </c>
      <c r="M3722">
        <v>40</v>
      </c>
      <c r="N3722" t="b">
        <v>1</v>
      </c>
      <c r="O3722" t="s">
        <v>8269</v>
      </c>
      <c r="P3722">
        <f t="shared" si="175"/>
        <v>2015</v>
      </c>
      <c r="Q3722" s="11">
        <f t="shared" si="176"/>
        <v>42165.993125000001</v>
      </c>
    </row>
    <row r="3723" spans="1:17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s="8">
        <f t="shared" si="174"/>
        <v>40</v>
      </c>
      <c r="G3723" t="s">
        <v>8218</v>
      </c>
      <c r="H3723" t="s">
        <v>8223</v>
      </c>
      <c r="I3723" t="s">
        <v>8245</v>
      </c>
      <c r="J3723">
        <v>1415230084</v>
      </c>
      <c r="K3723">
        <v>1413412084</v>
      </c>
      <c r="L3723" t="b">
        <v>0</v>
      </c>
      <c r="M3723">
        <v>44</v>
      </c>
      <c r="N3723" t="b">
        <v>1</v>
      </c>
      <c r="O3723" t="s">
        <v>8269</v>
      </c>
      <c r="P3723">
        <f t="shared" si="175"/>
        <v>2014</v>
      </c>
      <c r="Q3723" s="11">
        <f t="shared" si="176"/>
        <v>41927.936157407406</v>
      </c>
    </row>
    <row r="3724" spans="1:17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s="8">
        <f t="shared" si="174"/>
        <v>168</v>
      </c>
      <c r="G3724" t="s">
        <v>8218</v>
      </c>
      <c r="H3724" t="s">
        <v>8228</v>
      </c>
      <c r="I3724" t="s">
        <v>8250</v>
      </c>
      <c r="J3724">
        <v>1455231540</v>
      </c>
      <c r="K3724">
        <v>1452614847</v>
      </c>
      <c r="L3724" t="b">
        <v>0</v>
      </c>
      <c r="M3724">
        <v>35</v>
      </c>
      <c r="N3724" t="b">
        <v>1</v>
      </c>
      <c r="O3724" t="s">
        <v>8269</v>
      </c>
      <c r="P3724">
        <f t="shared" si="175"/>
        <v>2016</v>
      </c>
      <c r="Q3724" s="11">
        <f t="shared" si="176"/>
        <v>42381.671840277777</v>
      </c>
    </row>
    <row r="3725" spans="1:17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s="8">
        <f t="shared" si="174"/>
        <v>92</v>
      </c>
      <c r="G3725" t="s">
        <v>8218</v>
      </c>
      <c r="H3725" t="s">
        <v>8224</v>
      </c>
      <c r="I3725" t="s">
        <v>8246</v>
      </c>
      <c r="J3725">
        <v>1417374262</v>
      </c>
      <c r="K3725">
        <v>1414778662</v>
      </c>
      <c r="L3725" t="b">
        <v>0</v>
      </c>
      <c r="M3725">
        <v>63</v>
      </c>
      <c r="N3725" t="b">
        <v>1</v>
      </c>
      <c r="O3725" t="s">
        <v>8269</v>
      </c>
      <c r="P3725">
        <f t="shared" si="175"/>
        <v>2014</v>
      </c>
      <c r="Q3725" s="11">
        <f t="shared" si="176"/>
        <v>41943.753032407411</v>
      </c>
    </row>
    <row r="3726" spans="1:17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s="8">
        <f t="shared" si="174"/>
        <v>109.55000000000018</v>
      </c>
      <c r="G3726" t="s">
        <v>8218</v>
      </c>
      <c r="H3726" t="s">
        <v>8224</v>
      </c>
      <c r="I3726" t="s">
        <v>8246</v>
      </c>
      <c r="J3726">
        <v>1462402800</v>
      </c>
      <c r="K3726">
        <v>1459856860</v>
      </c>
      <c r="L3726" t="b">
        <v>0</v>
      </c>
      <c r="M3726">
        <v>89</v>
      </c>
      <c r="N3726" t="b">
        <v>1</v>
      </c>
      <c r="O3726" t="s">
        <v>8269</v>
      </c>
      <c r="P3726">
        <f t="shared" si="175"/>
        <v>2016</v>
      </c>
      <c r="Q3726" s="11">
        <f t="shared" si="176"/>
        <v>42465.491435185191</v>
      </c>
    </row>
    <row r="3727" spans="1:17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s="8">
        <f t="shared" si="174"/>
        <v>81</v>
      </c>
      <c r="G3727" t="s">
        <v>8218</v>
      </c>
      <c r="H3727" t="s">
        <v>8224</v>
      </c>
      <c r="I3727" t="s">
        <v>8246</v>
      </c>
      <c r="J3727">
        <v>1455831000</v>
      </c>
      <c r="K3727">
        <v>1454366467</v>
      </c>
      <c r="L3727" t="b">
        <v>0</v>
      </c>
      <c r="M3727">
        <v>15</v>
      </c>
      <c r="N3727" t="b">
        <v>1</v>
      </c>
      <c r="O3727" t="s">
        <v>8269</v>
      </c>
      <c r="P3727">
        <f t="shared" si="175"/>
        <v>2016</v>
      </c>
      <c r="Q3727" s="11">
        <f t="shared" si="176"/>
        <v>42401.945219907408</v>
      </c>
    </row>
    <row r="3728" spans="1:17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s="8">
        <f t="shared" si="174"/>
        <v>2029</v>
      </c>
      <c r="G3728" t="s">
        <v>8218</v>
      </c>
      <c r="H3728" t="s">
        <v>8223</v>
      </c>
      <c r="I3728" t="s">
        <v>8245</v>
      </c>
      <c r="J3728">
        <v>1461963600</v>
      </c>
      <c r="K3728">
        <v>1459567371</v>
      </c>
      <c r="L3728" t="b">
        <v>0</v>
      </c>
      <c r="M3728">
        <v>46</v>
      </c>
      <c r="N3728" t="b">
        <v>1</v>
      </c>
      <c r="O3728" t="s">
        <v>8269</v>
      </c>
      <c r="P3728">
        <f t="shared" si="175"/>
        <v>2016</v>
      </c>
      <c r="Q3728" s="11">
        <f t="shared" si="176"/>
        <v>42462.140868055561</v>
      </c>
    </row>
    <row r="3729" spans="1:17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s="8">
        <f t="shared" si="174"/>
        <v>15</v>
      </c>
      <c r="G3729" t="s">
        <v>8218</v>
      </c>
      <c r="H3729" t="s">
        <v>8223</v>
      </c>
      <c r="I3729" t="s">
        <v>8245</v>
      </c>
      <c r="J3729">
        <v>1476939300</v>
      </c>
      <c r="K3729">
        <v>1474273294</v>
      </c>
      <c r="L3729" t="b">
        <v>0</v>
      </c>
      <c r="M3729">
        <v>33</v>
      </c>
      <c r="N3729" t="b">
        <v>1</v>
      </c>
      <c r="O3729" t="s">
        <v>8269</v>
      </c>
      <c r="P3729">
        <f t="shared" si="175"/>
        <v>2016</v>
      </c>
      <c r="Q3729" s="11">
        <f t="shared" si="176"/>
        <v>42632.348310185189</v>
      </c>
    </row>
    <row r="3730" spans="1:17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s="8">
        <f t="shared" si="174"/>
        <v>-18138</v>
      </c>
      <c r="G3730" t="s">
        <v>8220</v>
      </c>
      <c r="H3730" t="s">
        <v>8223</v>
      </c>
      <c r="I3730" t="s">
        <v>8245</v>
      </c>
      <c r="J3730">
        <v>1439957176</v>
      </c>
      <c r="K3730">
        <v>1437365176</v>
      </c>
      <c r="L3730" t="b">
        <v>0</v>
      </c>
      <c r="M3730">
        <v>31</v>
      </c>
      <c r="N3730" t="b">
        <v>0</v>
      </c>
      <c r="O3730" t="s">
        <v>8269</v>
      </c>
      <c r="P3730">
        <f t="shared" si="175"/>
        <v>2015</v>
      </c>
      <c r="Q3730" s="11">
        <f t="shared" si="176"/>
        <v>42205.171018518522</v>
      </c>
    </row>
    <row r="3731" spans="1:17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s="8">
        <f t="shared" si="174"/>
        <v>-4638</v>
      </c>
      <c r="G3731" t="s">
        <v>8220</v>
      </c>
      <c r="H3731" t="s">
        <v>8223</v>
      </c>
      <c r="I3731" t="s">
        <v>8245</v>
      </c>
      <c r="J3731">
        <v>1427082912</v>
      </c>
      <c r="K3731">
        <v>1423198512</v>
      </c>
      <c r="L3731" t="b">
        <v>0</v>
      </c>
      <c r="M3731">
        <v>5</v>
      </c>
      <c r="N3731" t="b">
        <v>0</v>
      </c>
      <c r="O3731" t="s">
        <v>8269</v>
      </c>
      <c r="P3731">
        <f t="shared" si="175"/>
        <v>2015</v>
      </c>
      <c r="Q3731" s="11">
        <f t="shared" si="176"/>
        <v>42041.205000000002</v>
      </c>
    </row>
    <row r="3732" spans="1:17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s="8">
        <f t="shared" si="174"/>
        <v>-900</v>
      </c>
      <c r="G3732" t="s">
        <v>8220</v>
      </c>
      <c r="H3732" t="s">
        <v>8223</v>
      </c>
      <c r="I3732" t="s">
        <v>8245</v>
      </c>
      <c r="J3732">
        <v>1439828159</v>
      </c>
      <c r="K3732">
        <v>1437236159</v>
      </c>
      <c r="L3732" t="b">
        <v>0</v>
      </c>
      <c r="M3732">
        <v>1</v>
      </c>
      <c r="N3732" t="b">
        <v>0</v>
      </c>
      <c r="O3732" t="s">
        <v>8269</v>
      </c>
      <c r="P3732">
        <f t="shared" si="175"/>
        <v>2015</v>
      </c>
      <c r="Q3732" s="11">
        <f t="shared" si="176"/>
        <v>42203.677766203706</v>
      </c>
    </row>
    <row r="3733" spans="1:17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s="8">
        <f t="shared" si="174"/>
        <v>-4880</v>
      </c>
      <c r="G3733" t="s">
        <v>8220</v>
      </c>
      <c r="H3733" t="s">
        <v>8223</v>
      </c>
      <c r="I3733" t="s">
        <v>8245</v>
      </c>
      <c r="J3733">
        <v>1420860180</v>
      </c>
      <c r="K3733">
        <v>1418234646</v>
      </c>
      <c r="L3733" t="b">
        <v>0</v>
      </c>
      <c r="M3733">
        <v>12</v>
      </c>
      <c r="N3733" t="b">
        <v>0</v>
      </c>
      <c r="O3733" t="s">
        <v>8269</v>
      </c>
      <c r="P3733">
        <f t="shared" si="175"/>
        <v>2014</v>
      </c>
      <c r="Q3733" s="11">
        <f t="shared" si="176"/>
        <v>41983.752847222218</v>
      </c>
    </row>
    <row r="3734" spans="1:17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s="8">
        <f t="shared" si="174"/>
        <v>-719</v>
      </c>
      <c r="G3734" t="s">
        <v>8220</v>
      </c>
      <c r="H3734" t="s">
        <v>8232</v>
      </c>
      <c r="I3734" t="s">
        <v>8248</v>
      </c>
      <c r="J3734">
        <v>1422100800</v>
      </c>
      <c r="K3734">
        <v>1416932133</v>
      </c>
      <c r="L3734" t="b">
        <v>0</v>
      </c>
      <c r="M3734">
        <v>4</v>
      </c>
      <c r="N3734" t="b">
        <v>0</v>
      </c>
      <c r="O3734" t="s">
        <v>8269</v>
      </c>
      <c r="P3734">
        <f t="shared" si="175"/>
        <v>2014</v>
      </c>
      <c r="Q3734" s="11">
        <f t="shared" si="176"/>
        <v>41968.677465277782</v>
      </c>
    </row>
    <row r="3735" spans="1:17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s="8">
        <f t="shared" si="174"/>
        <v>-1500</v>
      </c>
      <c r="G3735" t="s">
        <v>8220</v>
      </c>
      <c r="H3735" t="s">
        <v>8223</v>
      </c>
      <c r="I3735" t="s">
        <v>8245</v>
      </c>
      <c r="J3735">
        <v>1429396200</v>
      </c>
      <c r="K3735">
        <v>1428539708</v>
      </c>
      <c r="L3735" t="b">
        <v>0</v>
      </c>
      <c r="M3735">
        <v>0</v>
      </c>
      <c r="N3735" t="b">
        <v>0</v>
      </c>
      <c r="O3735" t="s">
        <v>8269</v>
      </c>
      <c r="P3735">
        <f t="shared" si="175"/>
        <v>2015</v>
      </c>
      <c r="Q3735" s="11">
        <f t="shared" si="176"/>
        <v>42103.024398148147</v>
      </c>
    </row>
    <row r="3736" spans="1:17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s="8">
        <f t="shared" si="174"/>
        <v>-1073</v>
      </c>
      <c r="G3736" t="s">
        <v>8220</v>
      </c>
      <c r="H3736" t="s">
        <v>8223</v>
      </c>
      <c r="I3736" t="s">
        <v>8245</v>
      </c>
      <c r="J3736">
        <v>1432589896</v>
      </c>
      <c r="K3736">
        <v>1427405896</v>
      </c>
      <c r="L3736" t="b">
        <v>0</v>
      </c>
      <c r="M3736">
        <v>7</v>
      </c>
      <c r="N3736" t="b">
        <v>0</v>
      </c>
      <c r="O3736" t="s">
        <v>8269</v>
      </c>
      <c r="P3736">
        <f t="shared" si="175"/>
        <v>2015</v>
      </c>
      <c r="Q3736" s="11">
        <f t="shared" si="176"/>
        <v>42089.901574074072</v>
      </c>
    </row>
    <row r="3737" spans="1:17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s="8">
        <f t="shared" si="174"/>
        <v>-130</v>
      </c>
      <c r="G3737" t="s">
        <v>8220</v>
      </c>
      <c r="H3737" t="s">
        <v>8224</v>
      </c>
      <c r="I3737" t="s">
        <v>8246</v>
      </c>
      <c r="J3737">
        <v>1432831089</v>
      </c>
      <c r="K3737">
        <v>1430239089</v>
      </c>
      <c r="L3737" t="b">
        <v>0</v>
      </c>
      <c r="M3737">
        <v>2</v>
      </c>
      <c r="N3737" t="b">
        <v>0</v>
      </c>
      <c r="O3737" t="s">
        <v>8269</v>
      </c>
      <c r="P3737">
        <f t="shared" si="175"/>
        <v>2015</v>
      </c>
      <c r="Q3737" s="11">
        <f t="shared" si="176"/>
        <v>42122.693159722221</v>
      </c>
    </row>
    <row r="3738" spans="1:17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s="8">
        <f t="shared" si="174"/>
        <v>-1490</v>
      </c>
      <c r="G3738" t="s">
        <v>8220</v>
      </c>
      <c r="H3738" t="s">
        <v>8224</v>
      </c>
      <c r="I3738" t="s">
        <v>8246</v>
      </c>
      <c r="J3738">
        <v>1427133600</v>
      </c>
      <c r="K3738">
        <v>1423847093</v>
      </c>
      <c r="L3738" t="b">
        <v>0</v>
      </c>
      <c r="M3738">
        <v>1</v>
      </c>
      <c r="N3738" t="b">
        <v>0</v>
      </c>
      <c r="O3738" t="s">
        <v>8269</v>
      </c>
      <c r="P3738">
        <f t="shared" si="175"/>
        <v>2015</v>
      </c>
      <c r="Q3738" s="11">
        <f t="shared" si="176"/>
        <v>42048.711724537032</v>
      </c>
    </row>
    <row r="3739" spans="1:17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s="8">
        <f t="shared" si="174"/>
        <v>-550</v>
      </c>
      <c r="G3739" t="s">
        <v>8220</v>
      </c>
      <c r="H3739" t="s">
        <v>8223</v>
      </c>
      <c r="I3739" t="s">
        <v>8245</v>
      </c>
      <c r="J3739">
        <v>1447311540</v>
      </c>
      <c r="K3739">
        <v>1445358903</v>
      </c>
      <c r="L3739" t="b">
        <v>0</v>
      </c>
      <c r="M3739">
        <v>4</v>
      </c>
      <c r="N3739" t="b">
        <v>0</v>
      </c>
      <c r="O3739" t="s">
        <v>8269</v>
      </c>
      <c r="P3739">
        <f t="shared" si="175"/>
        <v>2015</v>
      </c>
      <c r="Q3739" s="11">
        <f t="shared" si="176"/>
        <v>42297.691006944442</v>
      </c>
    </row>
    <row r="3740" spans="1:17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s="8">
        <f t="shared" si="174"/>
        <v>-1230</v>
      </c>
      <c r="G3740" t="s">
        <v>8220</v>
      </c>
      <c r="H3740" t="s">
        <v>8224</v>
      </c>
      <c r="I3740" t="s">
        <v>8246</v>
      </c>
      <c r="J3740">
        <v>1405461600</v>
      </c>
      <c r="K3740">
        <v>1403562705</v>
      </c>
      <c r="L3740" t="b">
        <v>0</v>
      </c>
      <c r="M3740">
        <v>6</v>
      </c>
      <c r="N3740" t="b">
        <v>0</v>
      </c>
      <c r="O3740" t="s">
        <v>8269</v>
      </c>
      <c r="P3740">
        <f t="shared" si="175"/>
        <v>2014</v>
      </c>
      <c r="Q3740" s="11">
        <f t="shared" si="176"/>
        <v>41813.938715277778</v>
      </c>
    </row>
    <row r="3741" spans="1:17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s="8">
        <f t="shared" si="174"/>
        <v>-3195</v>
      </c>
      <c r="G3741" t="s">
        <v>8220</v>
      </c>
      <c r="H3741" t="s">
        <v>8224</v>
      </c>
      <c r="I3741" t="s">
        <v>8246</v>
      </c>
      <c r="J3741">
        <v>1468752468</v>
      </c>
      <c r="K3741">
        <v>1467024468</v>
      </c>
      <c r="L3741" t="b">
        <v>0</v>
      </c>
      <c r="M3741">
        <v>8</v>
      </c>
      <c r="N3741" t="b">
        <v>0</v>
      </c>
      <c r="O3741" t="s">
        <v>8269</v>
      </c>
      <c r="P3741">
        <f t="shared" si="175"/>
        <v>2016</v>
      </c>
      <c r="Q3741" s="11">
        <f t="shared" si="176"/>
        <v>42548.449861111112</v>
      </c>
    </row>
    <row r="3742" spans="1:17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s="8">
        <f t="shared" si="174"/>
        <v>-1642</v>
      </c>
      <c r="G3742" t="s">
        <v>8220</v>
      </c>
      <c r="H3742" t="s">
        <v>8223</v>
      </c>
      <c r="I3742" t="s">
        <v>8245</v>
      </c>
      <c r="J3742">
        <v>1407808438</v>
      </c>
      <c r="K3742">
        <v>1405217355</v>
      </c>
      <c r="L3742" t="b">
        <v>0</v>
      </c>
      <c r="M3742">
        <v>14</v>
      </c>
      <c r="N3742" t="b">
        <v>0</v>
      </c>
      <c r="O3742" t="s">
        <v>8269</v>
      </c>
      <c r="P3742">
        <f t="shared" si="175"/>
        <v>2014</v>
      </c>
      <c r="Q3742" s="11">
        <f t="shared" si="176"/>
        <v>41833.089756944442</v>
      </c>
    </row>
    <row r="3743" spans="1:17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s="8">
        <f t="shared" si="174"/>
        <v>-20000</v>
      </c>
      <c r="G3743" t="s">
        <v>8220</v>
      </c>
      <c r="H3743" t="s">
        <v>8223</v>
      </c>
      <c r="I3743" t="s">
        <v>8245</v>
      </c>
      <c r="J3743">
        <v>1450389950</v>
      </c>
      <c r="K3743">
        <v>1447797950</v>
      </c>
      <c r="L3743" t="b">
        <v>0</v>
      </c>
      <c r="M3743">
        <v>0</v>
      </c>
      <c r="N3743" t="b">
        <v>0</v>
      </c>
      <c r="O3743" t="s">
        <v>8269</v>
      </c>
      <c r="P3743">
        <f t="shared" si="175"/>
        <v>2015</v>
      </c>
      <c r="Q3743" s="11">
        <f t="shared" si="176"/>
        <v>42325.920717592591</v>
      </c>
    </row>
    <row r="3744" spans="1:17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s="8">
        <f t="shared" si="174"/>
        <v>-4900</v>
      </c>
      <c r="G3744" t="s">
        <v>8220</v>
      </c>
      <c r="H3744" t="s">
        <v>8223</v>
      </c>
      <c r="I3744" t="s">
        <v>8245</v>
      </c>
      <c r="J3744">
        <v>1409980144</v>
      </c>
      <c r="K3744">
        <v>1407388144</v>
      </c>
      <c r="L3744" t="b">
        <v>0</v>
      </c>
      <c r="M3744">
        <v>4</v>
      </c>
      <c r="N3744" t="b">
        <v>0</v>
      </c>
      <c r="O3744" t="s">
        <v>8269</v>
      </c>
      <c r="P3744">
        <f t="shared" si="175"/>
        <v>2014</v>
      </c>
      <c r="Q3744" s="11">
        <f t="shared" si="176"/>
        <v>41858.214629629627</v>
      </c>
    </row>
    <row r="3745" spans="1:17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s="8">
        <f t="shared" si="174"/>
        <v>-2200</v>
      </c>
      <c r="G3745" t="s">
        <v>8220</v>
      </c>
      <c r="H3745" t="s">
        <v>8223</v>
      </c>
      <c r="I3745" t="s">
        <v>8245</v>
      </c>
      <c r="J3745">
        <v>1404406964</v>
      </c>
      <c r="K3745">
        <v>1401814964</v>
      </c>
      <c r="L3745" t="b">
        <v>0</v>
      </c>
      <c r="M3745">
        <v>0</v>
      </c>
      <c r="N3745" t="b">
        <v>0</v>
      </c>
      <c r="O3745" t="s">
        <v>8269</v>
      </c>
      <c r="P3745">
        <f t="shared" si="175"/>
        <v>2014</v>
      </c>
      <c r="Q3745" s="11">
        <f t="shared" si="176"/>
        <v>41793.710231481484</v>
      </c>
    </row>
    <row r="3746" spans="1:17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s="8">
        <f t="shared" si="174"/>
        <v>-1200</v>
      </c>
      <c r="G3746" t="s">
        <v>8220</v>
      </c>
      <c r="H3746" t="s">
        <v>8223</v>
      </c>
      <c r="I3746" t="s">
        <v>8245</v>
      </c>
      <c r="J3746">
        <v>1404532740</v>
      </c>
      <c r="K3746">
        <v>1401823952</v>
      </c>
      <c r="L3746" t="b">
        <v>0</v>
      </c>
      <c r="M3746">
        <v>0</v>
      </c>
      <c r="N3746" t="b">
        <v>0</v>
      </c>
      <c r="O3746" t="s">
        <v>8269</v>
      </c>
      <c r="P3746">
        <f t="shared" si="175"/>
        <v>2014</v>
      </c>
      <c r="Q3746" s="11">
        <f t="shared" si="176"/>
        <v>41793.814259259263</v>
      </c>
    </row>
    <row r="3747" spans="1:17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s="8">
        <f t="shared" si="174"/>
        <v>-90</v>
      </c>
      <c r="G3747" t="s">
        <v>8220</v>
      </c>
      <c r="H3747" t="s">
        <v>8223</v>
      </c>
      <c r="I3747" t="s">
        <v>8245</v>
      </c>
      <c r="J3747">
        <v>1407689102</v>
      </c>
      <c r="K3747">
        <v>1405097102</v>
      </c>
      <c r="L3747" t="b">
        <v>0</v>
      </c>
      <c r="M3747">
        <v>1</v>
      </c>
      <c r="N3747" t="b">
        <v>0</v>
      </c>
      <c r="O3747" t="s">
        <v>8269</v>
      </c>
      <c r="P3747">
        <f t="shared" si="175"/>
        <v>2014</v>
      </c>
      <c r="Q3747" s="11">
        <f t="shared" si="176"/>
        <v>41831.697939814818</v>
      </c>
    </row>
    <row r="3748" spans="1:17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s="8">
        <f t="shared" si="174"/>
        <v>-8298</v>
      </c>
      <c r="G3748" t="s">
        <v>8220</v>
      </c>
      <c r="H3748" t="s">
        <v>8223</v>
      </c>
      <c r="I3748" t="s">
        <v>8245</v>
      </c>
      <c r="J3748">
        <v>1475918439</v>
      </c>
      <c r="K3748">
        <v>1473326439</v>
      </c>
      <c r="L3748" t="b">
        <v>0</v>
      </c>
      <c r="M3748">
        <v>1</v>
      </c>
      <c r="N3748" t="b">
        <v>0</v>
      </c>
      <c r="O3748" t="s">
        <v>8269</v>
      </c>
      <c r="P3748">
        <f t="shared" si="175"/>
        <v>2016</v>
      </c>
      <c r="Q3748" s="11">
        <f t="shared" si="176"/>
        <v>42621.389340277776</v>
      </c>
    </row>
    <row r="3749" spans="1:17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s="8">
        <f t="shared" si="174"/>
        <v>-2475</v>
      </c>
      <c r="G3749" t="s">
        <v>8220</v>
      </c>
      <c r="H3749" t="s">
        <v>8224</v>
      </c>
      <c r="I3749" t="s">
        <v>8246</v>
      </c>
      <c r="J3749">
        <v>1436137140</v>
      </c>
      <c r="K3749">
        <v>1433833896</v>
      </c>
      <c r="L3749" t="b">
        <v>0</v>
      </c>
      <c r="M3749">
        <v>1</v>
      </c>
      <c r="N3749" t="b">
        <v>0</v>
      </c>
      <c r="O3749" t="s">
        <v>8269</v>
      </c>
      <c r="P3749">
        <f t="shared" si="175"/>
        <v>2015</v>
      </c>
      <c r="Q3749" s="11">
        <f t="shared" si="176"/>
        <v>42164.299722222218</v>
      </c>
    </row>
    <row r="3750" spans="1:17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s="8">
        <f t="shared" si="174"/>
        <v>176</v>
      </c>
      <c r="G3750" t="s">
        <v>8218</v>
      </c>
      <c r="H3750" t="s">
        <v>8223</v>
      </c>
      <c r="I3750" t="s">
        <v>8245</v>
      </c>
      <c r="J3750">
        <v>1455602340</v>
      </c>
      <c r="K3750">
        <v>1453827436</v>
      </c>
      <c r="L3750" t="b">
        <v>0</v>
      </c>
      <c r="M3750">
        <v>52</v>
      </c>
      <c r="N3750" t="b">
        <v>1</v>
      </c>
      <c r="O3750" t="s">
        <v>8303</v>
      </c>
      <c r="P3750">
        <f t="shared" si="175"/>
        <v>2016</v>
      </c>
      <c r="Q3750" s="11">
        <f t="shared" si="176"/>
        <v>42395.706435185188</v>
      </c>
    </row>
    <row r="3751" spans="1:17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s="8">
        <f t="shared" si="174"/>
        <v>25</v>
      </c>
      <c r="G3751" t="s">
        <v>8218</v>
      </c>
      <c r="H3751" t="s">
        <v>8223</v>
      </c>
      <c r="I3751" t="s">
        <v>8245</v>
      </c>
      <c r="J3751">
        <v>1461902340</v>
      </c>
      <c r="K3751">
        <v>1459220588</v>
      </c>
      <c r="L3751" t="b">
        <v>0</v>
      </c>
      <c r="M3751">
        <v>7</v>
      </c>
      <c r="N3751" t="b">
        <v>1</v>
      </c>
      <c r="O3751" t="s">
        <v>8303</v>
      </c>
      <c r="P3751">
        <f t="shared" si="175"/>
        <v>2016</v>
      </c>
      <c r="Q3751" s="11">
        <f t="shared" si="176"/>
        <v>42458.127175925925</v>
      </c>
    </row>
    <row r="3752" spans="1:17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s="8">
        <f t="shared" si="174"/>
        <v>27</v>
      </c>
      <c r="G3752" t="s">
        <v>8218</v>
      </c>
      <c r="H3752" t="s">
        <v>8223</v>
      </c>
      <c r="I3752" t="s">
        <v>8245</v>
      </c>
      <c r="J3752">
        <v>1423555140</v>
      </c>
      <c r="K3752">
        <v>1421105608</v>
      </c>
      <c r="L3752" t="b">
        <v>0</v>
      </c>
      <c r="M3752">
        <v>28</v>
      </c>
      <c r="N3752" t="b">
        <v>1</v>
      </c>
      <c r="O3752" t="s">
        <v>8303</v>
      </c>
      <c r="P3752">
        <f t="shared" si="175"/>
        <v>2015</v>
      </c>
      <c r="Q3752" s="11">
        <f t="shared" si="176"/>
        <v>42016.981574074074</v>
      </c>
    </row>
    <row r="3753" spans="1:17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s="8">
        <f t="shared" si="174"/>
        <v>326</v>
      </c>
      <c r="G3753" t="s">
        <v>8218</v>
      </c>
      <c r="H3753" t="s">
        <v>8223</v>
      </c>
      <c r="I3753" t="s">
        <v>8245</v>
      </c>
      <c r="J3753">
        <v>1459641073</v>
      </c>
      <c r="K3753">
        <v>1454460673</v>
      </c>
      <c r="L3753" t="b">
        <v>0</v>
      </c>
      <c r="M3753">
        <v>11</v>
      </c>
      <c r="N3753" t="b">
        <v>1</v>
      </c>
      <c r="O3753" t="s">
        <v>8303</v>
      </c>
      <c r="P3753">
        <f t="shared" si="175"/>
        <v>2016</v>
      </c>
      <c r="Q3753" s="11">
        <f t="shared" si="176"/>
        <v>42403.035567129627</v>
      </c>
    </row>
    <row r="3754" spans="1:17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s="8">
        <f t="shared" si="174"/>
        <v>65</v>
      </c>
      <c r="G3754" t="s">
        <v>8218</v>
      </c>
      <c r="H3754" t="s">
        <v>8224</v>
      </c>
      <c r="I3754" t="s">
        <v>8246</v>
      </c>
      <c r="J3754">
        <v>1476651600</v>
      </c>
      <c r="K3754">
        <v>1473189335</v>
      </c>
      <c r="L3754" t="b">
        <v>0</v>
      </c>
      <c r="M3754">
        <v>15</v>
      </c>
      <c r="N3754" t="b">
        <v>1</v>
      </c>
      <c r="O3754" t="s">
        <v>8303</v>
      </c>
      <c r="P3754">
        <f t="shared" si="175"/>
        <v>2016</v>
      </c>
      <c r="Q3754" s="11">
        <f t="shared" si="176"/>
        <v>42619.802488425921</v>
      </c>
    </row>
    <row r="3755" spans="1:17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s="8">
        <f t="shared" si="174"/>
        <v>167</v>
      </c>
      <c r="G3755" t="s">
        <v>8218</v>
      </c>
      <c r="H3755" t="s">
        <v>8223</v>
      </c>
      <c r="I3755" t="s">
        <v>8245</v>
      </c>
      <c r="J3755">
        <v>1433289600</v>
      </c>
      <c r="K3755">
        <v>1430768800</v>
      </c>
      <c r="L3755" t="b">
        <v>0</v>
      </c>
      <c r="M3755">
        <v>30</v>
      </c>
      <c r="N3755" t="b">
        <v>1</v>
      </c>
      <c r="O3755" t="s">
        <v>8303</v>
      </c>
      <c r="P3755">
        <f t="shared" si="175"/>
        <v>2015</v>
      </c>
      <c r="Q3755" s="11">
        <f t="shared" si="176"/>
        <v>42128.824074074073</v>
      </c>
    </row>
    <row r="3756" spans="1:17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s="8">
        <f t="shared" si="174"/>
        <v>500</v>
      </c>
      <c r="G3756" t="s">
        <v>8218</v>
      </c>
      <c r="H3756" t="s">
        <v>8223</v>
      </c>
      <c r="I3756" t="s">
        <v>8245</v>
      </c>
      <c r="J3756">
        <v>1406350740</v>
      </c>
      <c r="K3756">
        <v>1403125737</v>
      </c>
      <c r="L3756" t="b">
        <v>0</v>
      </c>
      <c r="M3756">
        <v>27</v>
      </c>
      <c r="N3756" t="b">
        <v>1</v>
      </c>
      <c r="O3756" t="s">
        <v>8303</v>
      </c>
      <c r="P3756">
        <f t="shared" si="175"/>
        <v>2014</v>
      </c>
      <c r="Q3756" s="11">
        <f t="shared" si="176"/>
        <v>41808.881215277775</v>
      </c>
    </row>
    <row r="3757" spans="1:17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s="8">
        <f t="shared" si="174"/>
        <v>163</v>
      </c>
      <c r="G3757" t="s">
        <v>8218</v>
      </c>
      <c r="H3757" t="s">
        <v>8224</v>
      </c>
      <c r="I3757" t="s">
        <v>8246</v>
      </c>
      <c r="J3757">
        <v>1460753307</v>
      </c>
      <c r="K3757">
        <v>1458161307</v>
      </c>
      <c r="L3757" t="b">
        <v>0</v>
      </c>
      <c r="M3757">
        <v>28</v>
      </c>
      <c r="N3757" t="b">
        <v>1</v>
      </c>
      <c r="O3757" t="s">
        <v>8303</v>
      </c>
      <c r="P3757">
        <f t="shared" si="175"/>
        <v>2016</v>
      </c>
      <c r="Q3757" s="11">
        <f t="shared" si="176"/>
        <v>42445.866979166662</v>
      </c>
    </row>
    <row r="3758" spans="1:17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s="8">
        <f t="shared" si="174"/>
        <v>50</v>
      </c>
      <c r="G3758" t="s">
        <v>8218</v>
      </c>
      <c r="H3758" t="s">
        <v>8223</v>
      </c>
      <c r="I3758" t="s">
        <v>8245</v>
      </c>
      <c r="J3758">
        <v>1402515198</v>
      </c>
      <c r="K3758">
        <v>1399923198</v>
      </c>
      <c r="L3758" t="b">
        <v>0</v>
      </c>
      <c r="M3758">
        <v>17</v>
      </c>
      <c r="N3758" t="b">
        <v>1</v>
      </c>
      <c r="O3758" t="s">
        <v>8303</v>
      </c>
      <c r="P3758">
        <f t="shared" si="175"/>
        <v>2014</v>
      </c>
      <c r="Q3758" s="11">
        <f t="shared" si="176"/>
        <v>41771.814791666664</v>
      </c>
    </row>
    <row r="3759" spans="1:17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s="8">
        <f t="shared" si="174"/>
        <v>298</v>
      </c>
      <c r="G3759" t="s">
        <v>8218</v>
      </c>
      <c r="H3759" t="s">
        <v>8223</v>
      </c>
      <c r="I3759" t="s">
        <v>8245</v>
      </c>
      <c r="J3759">
        <v>1417465515</v>
      </c>
      <c r="K3759">
        <v>1415737515</v>
      </c>
      <c r="L3759" t="b">
        <v>0</v>
      </c>
      <c r="M3759">
        <v>50</v>
      </c>
      <c r="N3759" t="b">
        <v>1</v>
      </c>
      <c r="O3759" t="s">
        <v>8303</v>
      </c>
      <c r="P3759">
        <f t="shared" si="175"/>
        <v>2014</v>
      </c>
      <c r="Q3759" s="11">
        <f t="shared" si="176"/>
        <v>41954.850868055553</v>
      </c>
    </row>
    <row r="3760" spans="1:17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s="8">
        <f t="shared" si="174"/>
        <v>35</v>
      </c>
      <c r="G3760" t="s">
        <v>8218</v>
      </c>
      <c r="H3760" t="s">
        <v>8223</v>
      </c>
      <c r="I3760" t="s">
        <v>8245</v>
      </c>
      <c r="J3760">
        <v>1400475600</v>
      </c>
      <c r="K3760">
        <v>1397819938</v>
      </c>
      <c r="L3760" t="b">
        <v>0</v>
      </c>
      <c r="M3760">
        <v>26</v>
      </c>
      <c r="N3760" t="b">
        <v>1</v>
      </c>
      <c r="O3760" t="s">
        <v>8303</v>
      </c>
      <c r="P3760">
        <f t="shared" si="175"/>
        <v>2014</v>
      </c>
      <c r="Q3760" s="11">
        <f t="shared" si="176"/>
        <v>41747.471504629626</v>
      </c>
    </row>
    <row r="3761" spans="1:17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s="8">
        <f t="shared" si="174"/>
        <v>409.77000000000044</v>
      </c>
      <c r="G3761" t="s">
        <v>8218</v>
      </c>
      <c r="H3761" t="s">
        <v>8223</v>
      </c>
      <c r="I3761" t="s">
        <v>8245</v>
      </c>
      <c r="J3761">
        <v>1440556553</v>
      </c>
      <c r="K3761">
        <v>1435372553</v>
      </c>
      <c r="L3761" t="b">
        <v>0</v>
      </c>
      <c r="M3761">
        <v>88</v>
      </c>
      <c r="N3761" t="b">
        <v>1</v>
      </c>
      <c r="O3761" t="s">
        <v>8303</v>
      </c>
      <c r="P3761">
        <f t="shared" si="175"/>
        <v>2015</v>
      </c>
      <c r="Q3761" s="11">
        <f t="shared" si="176"/>
        <v>42182.108252314814</v>
      </c>
    </row>
    <row r="3762" spans="1:17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s="8">
        <f t="shared" si="174"/>
        <v>50.770000000000437</v>
      </c>
      <c r="G3762" t="s">
        <v>8218</v>
      </c>
      <c r="H3762" t="s">
        <v>8223</v>
      </c>
      <c r="I3762" t="s">
        <v>8245</v>
      </c>
      <c r="J3762">
        <v>1399293386</v>
      </c>
      <c r="K3762">
        <v>1397133386</v>
      </c>
      <c r="L3762" t="b">
        <v>0</v>
      </c>
      <c r="M3762">
        <v>91</v>
      </c>
      <c r="N3762" t="b">
        <v>1</v>
      </c>
      <c r="O3762" t="s">
        <v>8303</v>
      </c>
      <c r="P3762">
        <f t="shared" si="175"/>
        <v>2014</v>
      </c>
      <c r="Q3762" s="11">
        <f t="shared" si="176"/>
        <v>41739.525300925925</v>
      </c>
    </row>
    <row r="3763" spans="1:17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s="8">
        <f t="shared" si="174"/>
        <v>0</v>
      </c>
      <c r="G3763" t="s">
        <v>8218</v>
      </c>
      <c r="H3763" t="s">
        <v>8224</v>
      </c>
      <c r="I3763" t="s">
        <v>8246</v>
      </c>
      <c r="J3763">
        <v>1439247600</v>
      </c>
      <c r="K3763">
        <v>1434625937</v>
      </c>
      <c r="L3763" t="b">
        <v>0</v>
      </c>
      <c r="M3763">
        <v>3</v>
      </c>
      <c r="N3763" t="b">
        <v>1</v>
      </c>
      <c r="O3763" t="s">
        <v>8303</v>
      </c>
      <c r="P3763">
        <f t="shared" si="175"/>
        <v>2015</v>
      </c>
      <c r="Q3763" s="11">
        <f t="shared" si="176"/>
        <v>42173.466863425929</v>
      </c>
    </row>
    <row r="3764" spans="1:17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s="8">
        <f t="shared" si="174"/>
        <v>78</v>
      </c>
      <c r="G3764" t="s">
        <v>8218</v>
      </c>
      <c r="H3764" t="s">
        <v>8224</v>
      </c>
      <c r="I3764" t="s">
        <v>8246</v>
      </c>
      <c r="J3764">
        <v>1438543889</v>
      </c>
      <c r="K3764">
        <v>1436383889</v>
      </c>
      <c r="L3764" t="b">
        <v>0</v>
      </c>
      <c r="M3764">
        <v>28</v>
      </c>
      <c r="N3764" t="b">
        <v>1</v>
      </c>
      <c r="O3764" t="s">
        <v>8303</v>
      </c>
      <c r="P3764">
        <f t="shared" si="175"/>
        <v>2015</v>
      </c>
      <c r="Q3764" s="11">
        <f t="shared" si="176"/>
        <v>42193.813530092593</v>
      </c>
    </row>
    <row r="3765" spans="1:17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s="8">
        <f t="shared" si="174"/>
        <v>0</v>
      </c>
      <c r="G3765" t="s">
        <v>8218</v>
      </c>
      <c r="H3765" t="s">
        <v>8223</v>
      </c>
      <c r="I3765" t="s">
        <v>8245</v>
      </c>
      <c r="J3765">
        <v>1427907626</v>
      </c>
      <c r="K3765">
        <v>1425319226</v>
      </c>
      <c r="L3765" t="b">
        <v>0</v>
      </c>
      <c r="M3765">
        <v>77</v>
      </c>
      <c r="N3765" t="b">
        <v>1</v>
      </c>
      <c r="O3765" t="s">
        <v>8303</v>
      </c>
      <c r="P3765">
        <f t="shared" si="175"/>
        <v>2015</v>
      </c>
      <c r="Q3765" s="11">
        <f t="shared" si="176"/>
        <v>42065.750300925924</v>
      </c>
    </row>
    <row r="3766" spans="1:17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s="8">
        <f t="shared" si="174"/>
        <v>0</v>
      </c>
      <c r="G3766" t="s">
        <v>8218</v>
      </c>
      <c r="H3766" t="s">
        <v>8223</v>
      </c>
      <c r="I3766" t="s">
        <v>8245</v>
      </c>
      <c r="J3766">
        <v>1464482160</v>
      </c>
      <c r="K3766">
        <v>1462824832</v>
      </c>
      <c r="L3766" t="b">
        <v>0</v>
      </c>
      <c r="M3766">
        <v>27</v>
      </c>
      <c r="N3766" t="b">
        <v>1</v>
      </c>
      <c r="O3766" t="s">
        <v>8303</v>
      </c>
      <c r="P3766">
        <f t="shared" si="175"/>
        <v>2016</v>
      </c>
      <c r="Q3766" s="11">
        <f t="shared" si="176"/>
        <v>42499.842962962968</v>
      </c>
    </row>
    <row r="3767" spans="1:17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s="8">
        <f t="shared" si="174"/>
        <v>942</v>
      </c>
      <c r="G3767" t="s">
        <v>8218</v>
      </c>
      <c r="H3767" t="s">
        <v>8223</v>
      </c>
      <c r="I3767" t="s">
        <v>8245</v>
      </c>
      <c r="J3767">
        <v>1406745482</v>
      </c>
      <c r="K3767">
        <v>1404153482</v>
      </c>
      <c r="L3767" t="b">
        <v>0</v>
      </c>
      <c r="M3767">
        <v>107</v>
      </c>
      <c r="N3767" t="b">
        <v>1</v>
      </c>
      <c r="O3767" t="s">
        <v>8303</v>
      </c>
      <c r="P3767">
        <f t="shared" si="175"/>
        <v>2014</v>
      </c>
      <c r="Q3767" s="11">
        <f t="shared" si="176"/>
        <v>41820.776412037041</v>
      </c>
    </row>
    <row r="3768" spans="1:17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s="8">
        <f t="shared" si="174"/>
        <v>265.01000000000022</v>
      </c>
      <c r="G3768" t="s">
        <v>8218</v>
      </c>
      <c r="H3768" t="s">
        <v>8223</v>
      </c>
      <c r="I3768" t="s">
        <v>8245</v>
      </c>
      <c r="J3768">
        <v>1404360045</v>
      </c>
      <c r="K3768">
        <v>1401336045</v>
      </c>
      <c r="L3768" t="b">
        <v>0</v>
      </c>
      <c r="M3768">
        <v>96</v>
      </c>
      <c r="N3768" t="b">
        <v>1</v>
      </c>
      <c r="O3768" t="s">
        <v>8303</v>
      </c>
      <c r="P3768">
        <f t="shared" si="175"/>
        <v>2014</v>
      </c>
      <c r="Q3768" s="11">
        <f t="shared" si="176"/>
        <v>41788.167187500003</v>
      </c>
    </row>
    <row r="3769" spans="1:17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s="8">
        <f t="shared" si="174"/>
        <v>335</v>
      </c>
      <c r="G3769" t="s">
        <v>8218</v>
      </c>
      <c r="H3769" t="s">
        <v>8223</v>
      </c>
      <c r="I3769" t="s">
        <v>8245</v>
      </c>
      <c r="J3769">
        <v>1425185940</v>
      </c>
      <c r="K3769">
        <v>1423960097</v>
      </c>
      <c r="L3769" t="b">
        <v>0</v>
      </c>
      <c r="M3769">
        <v>56</v>
      </c>
      <c r="N3769" t="b">
        <v>1</v>
      </c>
      <c r="O3769" t="s">
        <v>8303</v>
      </c>
      <c r="P3769">
        <f t="shared" si="175"/>
        <v>2015</v>
      </c>
      <c r="Q3769" s="11">
        <f t="shared" si="176"/>
        <v>42050.019641203704</v>
      </c>
    </row>
    <row r="3770" spans="1:17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s="8">
        <f t="shared" si="174"/>
        <v>306.10999999999967</v>
      </c>
      <c r="G3770" t="s">
        <v>8218</v>
      </c>
      <c r="H3770" t="s">
        <v>8223</v>
      </c>
      <c r="I3770" t="s">
        <v>8245</v>
      </c>
      <c r="J3770">
        <v>1402594090</v>
      </c>
      <c r="K3770">
        <v>1400002090</v>
      </c>
      <c r="L3770" t="b">
        <v>0</v>
      </c>
      <c r="M3770">
        <v>58</v>
      </c>
      <c r="N3770" t="b">
        <v>1</v>
      </c>
      <c r="O3770" t="s">
        <v>8303</v>
      </c>
      <c r="P3770">
        <f t="shared" si="175"/>
        <v>2014</v>
      </c>
      <c r="Q3770" s="11">
        <f t="shared" si="176"/>
        <v>41772.727893518517</v>
      </c>
    </row>
    <row r="3771" spans="1:17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s="8">
        <f t="shared" si="174"/>
        <v>0</v>
      </c>
      <c r="G3771" t="s">
        <v>8218</v>
      </c>
      <c r="H3771" t="s">
        <v>8223</v>
      </c>
      <c r="I3771" t="s">
        <v>8245</v>
      </c>
      <c r="J3771">
        <v>1460730079</v>
      </c>
      <c r="K3771">
        <v>1458138079</v>
      </c>
      <c r="L3771" t="b">
        <v>0</v>
      </c>
      <c r="M3771">
        <v>15</v>
      </c>
      <c r="N3771" t="b">
        <v>1</v>
      </c>
      <c r="O3771" t="s">
        <v>8303</v>
      </c>
      <c r="P3771">
        <f t="shared" si="175"/>
        <v>2016</v>
      </c>
      <c r="Q3771" s="11">
        <f t="shared" si="176"/>
        <v>42445.598136574074</v>
      </c>
    </row>
    <row r="3772" spans="1:17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s="8">
        <f t="shared" si="174"/>
        <v>0</v>
      </c>
      <c r="G3772" t="s">
        <v>8218</v>
      </c>
      <c r="H3772" t="s">
        <v>8224</v>
      </c>
      <c r="I3772" t="s">
        <v>8246</v>
      </c>
      <c r="J3772">
        <v>1434234010</v>
      </c>
      <c r="K3772">
        <v>1431642010</v>
      </c>
      <c r="L3772" t="b">
        <v>0</v>
      </c>
      <c r="M3772">
        <v>20</v>
      </c>
      <c r="N3772" t="b">
        <v>1</v>
      </c>
      <c r="O3772" t="s">
        <v>8303</v>
      </c>
      <c r="P3772">
        <f t="shared" si="175"/>
        <v>2015</v>
      </c>
      <c r="Q3772" s="11">
        <f t="shared" si="176"/>
        <v>42138.930671296301</v>
      </c>
    </row>
    <row r="3773" spans="1:17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s="8">
        <f t="shared" si="174"/>
        <v>460</v>
      </c>
      <c r="G3773" t="s">
        <v>8218</v>
      </c>
      <c r="H3773" t="s">
        <v>8223</v>
      </c>
      <c r="I3773" t="s">
        <v>8245</v>
      </c>
      <c r="J3773">
        <v>1463529600</v>
      </c>
      <c r="K3773">
        <v>1462307652</v>
      </c>
      <c r="L3773" t="b">
        <v>0</v>
      </c>
      <c r="M3773">
        <v>38</v>
      </c>
      <c r="N3773" t="b">
        <v>1</v>
      </c>
      <c r="O3773" t="s">
        <v>8303</v>
      </c>
      <c r="P3773">
        <f t="shared" si="175"/>
        <v>2016</v>
      </c>
      <c r="Q3773" s="11">
        <f t="shared" si="176"/>
        <v>42493.857083333336</v>
      </c>
    </row>
    <row r="3774" spans="1:17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s="8">
        <f t="shared" si="174"/>
        <v>510</v>
      </c>
      <c r="G3774" t="s">
        <v>8218</v>
      </c>
      <c r="H3774" t="s">
        <v>8223</v>
      </c>
      <c r="I3774" t="s">
        <v>8245</v>
      </c>
      <c r="J3774">
        <v>1480399200</v>
      </c>
      <c r="K3774">
        <v>1478616506</v>
      </c>
      <c r="L3774" t="b">
        <v>0</v>
      </c>
      <c r="M3774">
        <v>33</v>
      </c>
      <c r="N3774" t="b">
        <v>1</v>
      </c>
      <c r="O3774" t="s">
        <v>8303</v>
      </c>
      <c r="P3774">
        <f t="shared" si="175"/>
        <v>2016</v>
      </c>
      <c r="Q3774" s="11">
        <f t="shared" si="176"/>
        <v>42682.616967592592</v>
      </c>
    </row>
    <row r="3775" spans="1:17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s="8">
        <f t="shared" si="174"/>
        <v>410</v>
      </c>
      <c r="G3775" t="s">
        <v>8218</v>
      </c>
      <c r="H3775" t="s">
        <v>8223</v>
      </c>
      <c r="I3775" t="s">
        <v>8245</v>
      </c>
      <c r="J3775">
        <v>1479175680</v>
      </c>
      <c r="K3775">
        <v>1476317247</v>
      </c>
      <c r="L3775" t="b">
        <v>0</v>
      </c>
      <c r="M3775">
        <v>57</v>
      </c>
      <c r="N3775" t="b">
        <v>1</v>
      </c>
      <c r="O3775" t="s">
        <v>8303</v>
      </c>
      <c r="P3775">
        <f t="shared" si="175"/>
        <v>2016</v>
      </c>
      <c r="Q3775" s="11">
        <f t="shared" si="176"/>
        <v>42656.005173611105</v>
      </c>
    </row>
    <row r="3776" spans="1:17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s="8">
        <f t="shared" si="174"/>
        <v>0</v>
      </c>
      <c r="G3776" t="s">
        <v>8218</v>
      </c>
      <c r="H3776" t="s">
        <v>8228</v>
      </c>
      <c r="I3776" t="s">
        <v>8250</v>
      </c>
      <c r="J3776">
        <v>1428606055</v>
      </c>
      <c r="K3776">
        <v>1427223655</v>
      </c>
      <c r="L3776" t="b">
        <v>0</v>
      </c>
      <c r="M3776">
        <v>25</v>
      </c>
      <c r="N3776" t="b">
        <v>1</v>
      </c>
      <c r="O3776" t="s">
        <v>8303</v>
      </c>
      <c r="P3776">
        <f t="shared" si="175"/>
        <v>2015</v>
      </c>
      <c r="Q3776" s="11">
        <f t="shared" si="176"/>
        <v>42087.792303240742</v>
      </c>
    </row>
    <row r="3777" spans="1:17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s="8">
        <f t="shared" si="174"/>
        <v>5</v>
      </c>
      <c r="G3777" t="s">
        <v>8218</v>
      </c>
      <c r="H3777" t="s">
        <v>8223</v>
      </c>
      <c r="I3777" t="s">
        <v>8245</v>
      </c>
      <c r="J3777">
        <v>1428552000</v>
      </c>
      <c r="K3777">
        <v>1426199843</v>
      </c>
      <c r="L3777" t="b">
        <v>0</v>
      </c>
      <c r="M3777">
        <v>14</v>
      </c>
      <c r="N3777" t="b">
        <v>1</v>
      </c>
      <c r="O3777" t="s">
        <v>8303</v>
      </c>
      <c r="P3777">
        <f t="shared" si="175"/>
        <v>2015</v>
      </c>
      <c r="Q3777" s="11">
        <f t="shared" si="176"/>
        <v>42075.942627314813</v>
      </c>
    </row>
    <row r="3778" spans="1:17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s="8">
        <f t="shared" si="174"/>
        <v>537</v>
      </c>
      <c r="G3778" t="s">
        <v>8218</v>
      </c>
      <c r="H3778" t="s">
        <v>8223</v>
      </c>
      <c r="I3778" t="s">
        <v>8245</v>
      </c>
      <c r="J3778">
        <v>1406854800</v>
      </c>
      <c r="K3778">
        <v>1403599778</v>
      </c>
      <c r="L3778" t="b">
        <v>0</v>
      </c>
      <c r="M3778">
        <v>94</v>
      </c>
      <c r="N3778" t="b">
        <v>1</v>
      </c>
      <c r="O3778" t="s">
        <v>8303</v>
      </c>
      <c r="P3778">
        <f t="shared" si="175"/>
        <v>2014</v>
      </c>
      <c r="Q3778" s="11">
        <f t="shared" si="176"/>
        <v>41814.367800925924</v>
      </c>
    </row>
    <row r="3779" spans="1:17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s="8">
        <f t="shared" ref="F3779:F3842" si="177">E3779-D3779</f>
        <v>864</v>
      </c>
      <c r="G3779" t="s">
        <v>8218</v>
      </c>
      <c r="H3779" t="s">
        <v>8223</v>
      </c>
      <c r="I3779" t="s">
        <v>8245</v>
      </c>
      <c r="J3779">
        <v>1411790400</v>
      </c>
      <c r="K3779">
        <v>1409884821</v>
      </c>
      <c r="L3779" t="b">
        <v>0</v>
      </c>
      <c r="M3779">
        <v>59</v>
      </c>
      <c r="N3779" t="b">
        <v>1</v>
      </c>
      <c r="O3779" t="s">
        <v>8303</v>
      </c>
      <c r="P3779">
        <f t="shared" ref="P3779:P3842" si="178">YEAR(Q3779)</f>
        <v>2014</v>
      </c>
      <c r="Q3779" s="11">
        <f t="shared" ref="Q3779:Q3842" si="179">(((K3779/60)/60)/24)+DATE(1970,1,1)</f>
        <v>41887.111354166671</v>
      </c>
    </row>
    <row r="3780" spans="1:17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s="8">
        <f t="shared" si="177"/>
        <v>121</v>
      </c>
      <c r="G3780" t="s">
        <v>8218</v>
      </c>
      <c r="H3780" t="s">
        <v>8223</v>
      </c>
      <c r="I3780" t="s">
        <v>8245</v>
      </c>
      <c r="J3780">
        <v>1423942780</v>
      </c>
      <c r="K3780">
        <v>1418758780</v>
      </c>
      <c r="L3780" t="b">
        <v>0</v>
      </c>
      <c r="M3780">
        <v>36</v>
      </c>
      <c r="N3780" t="b">
        <v>1</v>
      </c>
      <c r="O3780" t="s">
        <v>8303</v>
      </c>
      <c r="P3780">
        <f t="shared" si="178"/>
        <v>2014</v>
      </c>
      <c r="Q3780" s="11">
        <f t="shared" si="179"/>
        <v>41989.819212962961</v>
      </c>
    </row>
    <row r="3781" spans="1:17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s="8">
        <f t="shared" si="177"/>
        <v>597</v>
      </c>
      <c r="G3781" t="s">
        <v>8218</v>
      </c>
      <c r="H3781" t="s">
        <v>8223</v>
      </c>
      <c r="I3781" t="s">
        <v>8245</v>
      </c>
      <c r="J3781">
        <v>1459010340</v>
      </c>
      <c r="K3781">
        <v>1456421940</v>
      </c>
      <c r="L3781" t="b">
        <v>0</v>
      </c>
      <c r="M3781">
        <v>115</v>
      </c>
      <c r="N3781" t="b">
        <v>1</v>
      </c>
      <c r="O3781" t="s">
        <v>8303</v>
      </c>
      <c r="P3781">
        <f t="shared" si="178"/>
        <v>2016</v>
      </c>
      <c r="Q3781" s="11">
        <f t="shared" si="179"/>
        <v>42425.735416666663</v>
      </c>
    </row>
    <row r="3782" spans="1:17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s="8">
        <f t="shared" si="177"/>
        <v>500</v>
      </c>
      <c r="G3782" t="s">
        <v>8218</v>
      </c>
      <c r="H3782" t="s">
        <v>8223</v>
      </c>
      <c r="I3782" t="s">
        <v>8245</v>
      </c>
      <c r="J3782">
        <v>1436817960</v>
      </c>
      <c r="K3782">
        <v>1433999785</v>
      </c>
      <c r="L3782" t="b">
        <v>0</v>
      </c>
      <c r="M3782">
        <v>30</v>
      </c>
      <c r="N3782" t="b">
        <v>1</v>
      </c>
      <c r="O3782" t="s">
        <v>8303</v>
      </c>
      <c r="P3782">
        <f t="shared" si="178"/>
        <v>2015</v>
      </c>
      <c r="Q3782" s="11">
        <f t="shared" si="179"/>
        <v>42166.219733796301</v>
      </c>
    </row>
    <row r="3783" spans="1:17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s="8">
        <f t="shared" si="177"/>
        <v>435</v>
      </c>
      <c r="G3783" t="s">
        <v>8218</v>
      </c>
      <c r="H3783" t="s">
        <v>8223</v>
      </c>
      <c r="I3783" t="s">
        <v>8245</v>
      </c>
      <c r="J3783">
        <v>1410210685</v>
      </c>
      <c r="K3783">
        <v>1408050685</v>
      </c>
      <c r="L3783" t="b">
        <v>0</v>
      </c>
      <c r="M3783">
        <v>52</v>
      </c>
      <c r="N3783" t="b">
        <v>1</v>
      </c>
      <c r="O3783" t="s">
        <v>8303</v>
      </c>
      <c r="P3783">
        <f t="shared" si="178"/>
        <v>2014</v>
      </c>
      <c r="Q3783" s="11">
        <f t="shared" si="179"/>
        <v>41865.882928240739</v>
      </c>
    </row>
    <row r="3784" spans="1:17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s="8">
        <f t="shared" si="177"/>
        <v>35</v>
      </c>
      <c r="G3784" t="s">
        <v>8218</v>
      </c>
      <c r="H3784" t="s">
        <v>8224</v>
      </c>
      <c r="I3784" t="s">
        <v>8246</v>
      </c>
      <c r="J3784">
        <v>1469401200</v>
      </c>
      <c r="K3784">
        <v>1466887297</v>
      </c>
      <c r="L3784" t="b">
        <v>0</v>
      </c>
      <c r="M3784">
        <v>27</v>
      </c>
      <c r="N3784" t="b">
        <v>1</v>
      </c>
      <c r="O3784" t="s">
        <v>8303</v>
      </c>
      <c r="P3784">
        <f t="shared" si="178"/>
        <v>2016</v>
      </c>
      <c r="Q3784" s="11">
        <f t="shared" si="179"/>
        <v>42546.862233796302</v>
      </c>
    </row>
    <row r="3785" spans="1:17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s="8">
        <f t="shared" si="177"/>
        <v>347</v>
      </c>
      <c r="G3785" t="s">
        <v>8218</v>
      </c>
      <c r="H3785" t="s">
        <v>8223</v>
      </c>
      <c r="I3785" t="s">
        <v>8245</v>
      </c>
      <c r="J3785">
        <v>1458057600</v>
      </c>
      <c r="K3785">
        <v>1455938520</v>
      </c>
      <c r="L3785" t="b">
        <v>0</v>
      </c>
      <c r="M3785">
        <v>24</v>
      </c>
      <c r="N3785" t="b">
        <v>1</v>
      </c>
      <c r="O3785" t="s">
        <v>8303</v>
      </c>
      <c r="P3785">
        <f t="shared" si="178"/>
        <v>2016</v>
      </c>
      <c r="Q3785" s="11">
        <f t="shared" si="179"/>
        <v>42420.140277777777</v>
      </c>
    </row>
    <row r="3786" spans="1:17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s="8">
        <f t="shared" si="177"/>
        <v>150</v>
      </c>
      <c r="G3786" t="s">
        <v>8218</v>
      </c>
      <c r="H3786" t="s">
        <v>8228</v>
      </c>
      <c r="I3786" t="s">
        <v>8250</v>
      </c>
      <c r="J3786">
        <v>1468193532</v>
      </c>
      <c r="K3786">
        <v>1465601532</v>
      </c>
      <c r="L3786" t="b">
        <v>0</v>
      </c>
      <c r="M3786">
        <v>10</v>
      </c>
      <c r="N3786" t="b">
        <v>1</v>
      </c>
      <c r="O3786" t="s">
        <v>8303</v>
      </c>
      <c r="P3786">
        <f t="shared" si="178"/>
        <v>2016</v>
      </c>
      <c r="Q3786" s="11">
        <f t="shared" si="179"/>
        <v>42531.980694444443</v>
      </c>
    </row>
    <row r="3787" spans="1:17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s="8">
        <f t="shared" si="177"/>
        <v>1015</v>
      </c>
      <c r="G3787" t="s">
        <v>8218</v>
      </c>
      <c r="H3787" t="s">
        <v>8224</v>
      </c>
      <c r="I3787" t="s">
        <v>8246</v>
      </c>
      <c r="J3787">
        <v>1470132180</v>
      </c>
      <c r="K3787">
        <v>1467040769</v>
      </c>
      <c r="L3787" t="b">
        <v>0</v>
      </c>
      <c r="M3787">
        <v>30</v>
      </c>
      <c r="N3787" t="b">
        <v>1</v>
      </c>
      <c r="O3787" t="s">
        <v>8303</v>
      </c>
      <c r="P3787">
        <f t="shared" si="178"/>
        <v>2016</v>
      </c>
      <c r="Q3787" s="11">
        <f t="shared" si="179"/>
        <v>42548.63853009259</v>
      </c>
    </row>
    <row r="3788" spans="1:17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s="8">
        <f t="shared" si="177"/>
        <v>658</v>
      </c>
      <c r="G3788" t="s">
        <v>8218</v>
      </c>
      <c r="H3788" t="s">
        <v>8223</v>
      </c>
      <c r="I3788" t="s">
        <v>8245</v>
      </c>
      <c r="J3788">
        <v>1464310475</v>
      </c>
      <c r="K3788">
        <v>1461718475</v>
      </c>
      <c r="L3788" t="b">
        <v>0</v>
      </c>
      <c r="M3788">
        <v>71</v>
      </c>
      <c r="N3788" t="b">
        <v>1</v>
      </c>
      <c r="O3788" t="s">
        <v>8303</v>
      </c>
      <c r="P3788">
        <f t="shared" si="178"/>
        <v>2016</v>
      </c>
      <c r="Q3788" s="11">
        <f t="shared" si="179"/>
        <v>42487.037905092591</v>
      </c>
    </row>
    <row r="3789" spans="1:17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s="8">
        <f t="shared" si="177"/>
        <v>1</v>
      </c>
      <c r="G3789" t="s">
        <v>8218</v>
      </c>
      <c r="H3789" t="s">
        <v>8223</v>
      </c>
      <c r="I3789" t="s">
        <v>8245</v>
      </c>
      <c r="J3789">
        <v>1436587140</v>
      </c>
      <c r="K3789">
        <v>1434113406</v>
      </c>
      <c r="L3789" t="b">
        <v>0</v>
      </c>
      <c r="M3789">
        <v>10</v>
      </c>
      <c r="N3789" t="b">
        <v>1</v>
      </c>
      <c r="O3789" t="s">
        <v>8303</v>
      </c>
      <c r="P3789">
        <f t="shared" si="178"/>
        <v>2015</v>
      </c>
      <c r="Q3789" s="11">
        <f t="shared" si="179"/>
        <v>42167.534791666665</v>
      </c>
    </row>
    <row r="3790" spans="1:17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s="8">
        <f t="shared" si="177"/>
        <v>-74500</v>
      </c>
      <c r="G3790" t="s">
        <v>8220</v>
      </c>
      <c r="H3790" t="s">
        <v>8223</v>
      </c>
      <c r="I3790" t="s">
        <v>8245</v>
      </c>
      <c r="J3790">
        <v>1450887480</v>
      </c>
      <c r="K3790">
        <v>1448469719</v>
      </c>
      <c r="L3790" t="b">
        <v>0</v>
      </c>
      <c r="M3790">
        <v>1</v>
      </c>
      <c r="N3790" t="b">
        <v>0</v>
      </c>
      <c r="O3790" t="s">
        <v>8303</v>
      </c>
      <c r="P3790">
        <f t="shared" si="178"/>
        <v>2015</v>
      </c>
      <c r="Q3790" s="11">
        <f t="shared" si="179"/>
        <v>42333.695821759262</v>
      </c>
    </row>
    <row r="3791" spans="1:17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s="8">
        <f t="shared" si="177"/>
        <v>-3434</v>
      </c>
      <c r="G3791" t="s">
        <v>8220</v>
      </c>
      <c r="H3791" t="s">
        <v>8224</v>
      </c>
      <c r="I3791" t="s">
        <v>8246</v>
      </c>
      <c r="J3791">
        <v>1434395418</v>
      </c>
      <c r="K3791">
        <v>1431630618</v>
      </c>
      <c r="L3791" t="b">
        <v>0</v>
      </c>
      <c r="M3791">
        <v>4</v>
      </c>
      <c r="N3791" t="b">
        <v>0</v>
      </c>
      <c r="O3791" t="s">
        <v>8303</v>
      </c>
      <c r="P3791">
        <f t="shared" si="178"/>
        <v>2015</v>
      </c>
      <c r="Q3791" s="11">
        <f t="shared" si="179"/>
        <v>42138.798819444448</v>
      </c>
    </row>
    <row r="3792" spans="1:17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s="8">
        <f t="shared" si="177"/>
        <v>-15000</v>
      </c>
      <c r="G3792" t="s">
        <v>8220</v>
      </c>
      <c r="H3792" t="s">
        <v>8223</v>
      </c>
      <c r="I3792" t="s">
        <v>8245</v>
      </c>
      <c r="J3792">
        <v>1479834023</v>
      </c>
      <c r="K3792">
        <v>1477238423</v>
      </c>
      <c r="L3792" t="b">
        <v>0</v>
      </c>
      <c r="M3792">
        <v>0</v>
      </c>
      <c r="N3792" t="b">
        <v>0</v>
      </c>
      <c r="O3792" t="s">
        <v>8303</v>
      </c>
      <c r="P3792">
        <f t="shared" si="178"/>
        <v>2016</v>
      </c>
      <c r="Q3792" s="11">
        <f t="shared" si="179"/>
        <v>42666.666932870372</v>
      </c>
    </row>
    <row r="3793" spans="1:17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s="8">
        <f t="shared" si="177"/>
        <v>-1500</v>
      </c>
      <c r="G3793" t="s">
        <v>8220</v>
      </c>
      <c r="H3793" t="s">
        <v>8223</v>
      </c>
      <c r="I3793" t="s">
        <v>8245</v>
      </c>
      <c r="J3793">
        <v>1404664592</v>
      </c>
      <c r="K3793">
        <v>1399480592</v>
      </c>
      <c r="L3793" t="b">
        <v>0</v>
      </c>
      <c r="M3793">
        <v>0</v>
      </c>
      <c r="N3793" t="b">
        <v>0</v>
      </c>
      <c r="O3793" t="s">
        <v>8303</v>
      </c>
      <c r="P3793">
        <f t="shared" si="178"/>
        <v>2014</v>
      </c>
      <c r="Q3793" s="11">
        <f t="shared" si="179"/>
        <v>41766.692037037035</v>
      </c>
    </row>
    <row r="3794" spans="1:17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s="8">
        <f t="shared" si="177"/>
        <v>-12465</v>
      </c>
      <c r="G3794" t="s">
        <v>8220</v>
      </c>
      <c r="H3794" t="s">
        <v>8223</v>
      </c>
      <c r="I3794" t="s">
        <v>8245</v>
      </c>
      <c r="J3794">
        <v>1436957022</v>
      </c>
      <c r="K3794">
        <v>1434365022</v>
      </c>
      <c r="L3794" t="b">
        <v>0</v>
      </c>
      <c r="M3794">
        <v>2</v>
      </c>
      <c r="N3794" t="b">
        <v>0</v>
      </c>
      <c r="O3794" t="s">
        <v>8303</v>
      </c>
      <c r="P3794">
        <f t="shared" si="178"/>
        <v>2015</v>
      </c>
      <c r="Q3794" s="11">
        <f t="shared" si="179"/>
        <v>42170.447013888886</v>
      </c>
    </row>
    <row r="3795" spans="1:17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s="8">
        <f t="shared" si="177"/>
        <v>-2824</v>
      </c>
      <c r="G3795" t="s">
        <v>8220</v>
      </c>
      <c r="H3795" t="s">
        <v>8223</v>
      </c>
      <c r="I3795" t="s">
        <v>8245</v>
      </c>
      <c r="J3795">
        <v>1418769129</v>
      </c>
      <c r="K3795">
        <v>1416954729</v>
      </c>
      <c r="L3795" t="b">
        <v>0</v>
      </c>
      <c r="M3795">
        <v>24</v>
      </c>
      <c r="N3795" t="b">
        <v>0</v>
      </c>
      <c r="O3795" t="s">
        <v>8303</v>
      </c>
      <c r="P3795">
        <f t="shared" si="178"/>
        <v>2014</v>
      </c>
      <c r="Q3795" s="11">
        <f t="shared" si="179"/>
        <v>41968.938993055555</v>
      </c>
    </row>
    <row r="3796" spans="1:17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s="8">
        <f t="shared" si="177"/>
        <v>-4950</v>
      </c>
      <c r="G3796" t="s">
        <v>8220</v>
      </c>
      <c r="H3796" t="s">
        <v>8224</v>
      </c>
      <c r="I3796" t="s">
        <v>8246</v>
      </c>
      <c r="J3796">
        <v>1433685354</v>
      </c>
      <c r="K3796">
        <v>1431093354</v>
      </c>
      <c r="L3796" t="b">
        <v>0</v>
      </c>
      <c r="M3796">
        <v>1</v>
      </c>
      <c r="N3796" t="b">
        <v>0</v>
      </c>
      <c r="O3796" t="s">
        <v>8303</v>
      </c>
      <c r="P3796">
        <f t="shared" si="178"/>
        <v>2015</v>
      </c>
      <c r="Q3796" s="11">
        <f t="shared" si="179"/>
        <v>42132.58048611111</v>
      </c>
    </row>
    <row r="3797" spans="1:17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s="8">
        <f t="shared" si="177"/>
        <v>-590</v>
      </c>
      <c r="G3797" t="s">
        <v>8220</v>
      </c>
      <c r="H3797" t="s">
        <v>8224</v>
      </c>
      <c r="I3797" t="s">
        <v>8246</v>
      </c>
      <c r="J3797">
        <v>1440801000</v>
      </c>
      <c r="K3797">
        <v>1437042490</v>
      </c>
      <c r="L3797" t="b">
        <v>0</v>
      </c>
      <c r="M3797">
        <v>2</v>
      </c>
      <c r="N3797" t="b">
        <v>0</v>
      </c>
      <c r="O3797" t="s">
        <v>8303</v>
      </c>
      <c r="P3797">
        <f t="shared" si="178"/>
        <v>2015</v>
      </c>
      <c r="Q3797" s="11">
        <f t="shared" si="179"/>
        <v>42201.436226851853</v>
      </c>
    </row>
    <row r="3798" spans="1:17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s="8">
        <f t="shared" si="177"/>
        <v>-22499</v>
      </c>
      <c r="G3798" t="s">
        <v>8220</v>
      </c>
      <c r="H3798" t="s">
        <v>8223</v>
      </c>
      <c r="I3798" t="s">
        <v>8245</v>
      </c>
      <c r="J3798">
        <v>1484354556</v>
      </c>
      <c r="K3798">
        <v>1479170556</v>
      </c>
      <c r="L3798" t="b">
        <v>0</v>
      </c>
      <c r="M3798">
        <v>1</v>
      </c>
      <c r="N3798" t="b">
        <v>0</v>
      </c>
      <c r="O3798" t="s">
        <v>8303</v>
      </c>
      <c r="P3798">
        <f t="shared" si="178"/>
        <v>2016</v>
      </c>
      <c r="Q3798" s="11">
        <f t="shared" si="179"/>
        <v>42689.029583333337</v>
      </c>
    </row>
    <row r="3799" spans="1:17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s="8">
        <f t="shared" si="177"/>
        <v>-620</v>
      </c>
      <c r="G3799" t="s">
        <v>8220</v>
      </c>
      <c r="H3799" t="s">
        <v>8223</v>
      </c>
      <c r="I3799" t="s">
        <v>8245</v>
      </c>
      <c r="J3799">
        <v>1429564165</v>
      </c>
      <c r="K3799">
        <v>1426972165</v>
      </c>
      <c r="L3799" t="b">
        <v>0</v>
      </c>
      <c r="M3799">
        <v>37</v>
      </c>
      <c r="N3799" t="b">
        <v>0</v>
      </c>
      <c r="O3799" t="s">
        <v>8303</v>
      </c>
      <c r="P3799">
        <f t="shared" si="178"/>
        <v>2015</v>
      </c>
      <c r="Q3799" s="11">
        <f t="shared" si="179"/>
        <v>42084.881539351853</v>
      </c>
    </row>
    <row r="3800" spans="1:17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s="8">
        <f t="shared" si="177"/>
        <v>-68975</v>
      </c>
      <c r="G3800" t="s">
        <v>8220</v>
      </c>
      <c r="H3800" t="s">
        <v>8223</v>
      </c>
      <c r="I3800" t="s">
        <v>8245</v>
      </c>
      <c r="J3800">
        <v>1407691248</v>
      </c>
      <c r="K3800">
        <v>1405099248</v>
      </c>
      <c r="L3800" t="b">
        <v>0</v>
      </c>
      <c r="M3800">
        <v>5</v>
      </c>
      <c r="N3800" t="b">
        <v>0</v>
      </c>
      <c r="O3800" t="s">
        <v>8303</v>
      </c>
      <c r="P3800">
        <f t="shared" si="178"/>
        <v>2014</v>
      </c>
      <c r="Q3800" s="11">
        <f t="shared" si="179"/>
        <v>41831.722777777781</v>
      </c>
    </row>
    <row r="3801" spans="1:17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s="8">
        <f t="shared" si="177"/>
        <v>-9598</v>
      </c>
      <c r="G3801" t="s">
        <v>8220</v>
      </c>
      <c r="H3801" t="s">
        <v>8223</v>
      </c>
      <c r="I3801" t="s">
        <v>8245</v>
      </c>
      <c r="J3801">
        <v>1457734843</v>
      </c>
      <c r="K3801">
        <v>1455142843</v>
      </c>
      <c r="L3801" t="b">
        <v>0</v>
      </c>
      <c r="M3801">
        <v>4</v>
      </c>
      <c r="N3801" t="b">
        <v>0</v>
      </c>
      <c r="O3801" t="s">
        <v>8303</v>
      </c>
      <c r="P3801">
        <f t="shared" si="178"/>
        <v>2016</v>
      </c>
      <c r="Q3801" s="11">
        <f t="shared" si="179"/>
        <v>42410.93105324074</v>
      </c>
    </row>
    <row r="3802" spans="1:17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s="8">
        <f t="shared" si="177"/>
        <v>-21119</v>
      </c>
      <c r="G3802" t="s">
        <v>8220</v>
      </c>
      <c r="H3802" t="s">
        <v>8223</v>
      </c>
      <c r="I3802" t="s">
        <v>8245</v>
      </c>
      <c r="J3802">
        <v>1420952340</v>
      </c>
      <c r="K3802">
        <v>1418146883</v>
      </c>
      <c r="L3802" t="b">
        <v>0</v>
      </c>
      <c r="M3802">
        <v>16</v>
      </c>
      <c r="N3802" t="b">
        <v>0</v>
      </c>
      <c r="O3802" t="s">
        <v>8303</v>
      </c>
      <c r="P3802">
        <f t="shared" si="178"/>
        <v>2014</v>
      </c>
      <c r="Q3802" s="11">
        <f t="shared" si="179"/>
        <v>41982.737071759257</v>
      </c>
    </row>
    <row r="3803" spans="1:17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s="8">
        <f t="shared" si="177"/>
        <v>-4574</v>
      </c>
      <c r="G3803" t="s">
        <v>8220</v>
      </c>
      <c r="H3803" t="s">
        <v>8223</v>
      </c>
      <c r="I3803" t="s">
        <v>8245</v>
      </c>
      <c r="J3803">
        <v>1420215216</v>
      </c>
      <c r="K3803">
        <v>1417536816</v>
      </c>
      <c r="L3803" t="b">
        <v>0</v>
      </c>
      <c r="M3803">
        <v>9</v>
      </c>
      <c r="N3803" t="b">
        <v>0</v>
      </c>
      <c r="O3803" t="s">
        <v>8303</v>
      </c>
      <c r="P3803">
        <f t="shared" si="178"/>
        <v>2014</v>
      </c>
      <c r="Q3803" s="11">
        <f t="shared" si="179"/>
        <v>41975.676111111112</v>
      </c>
    </row>
    <row r="3804" spans="1:17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s="8">
        <f t="shared" si="177"/>
        <v>-3000</v>
      </c>
      <c r="G3804" t="s">
        <v>8220</v>
      </c>
      <c r="H3804" t="s">
        <v>8223</v>
      </c>
      <c r="I3804" t="s">
        <v>8245</v>
      </c>
      <c r="J3804">
        <v>1445482906</v>
      </c>
      <c r="K3804">
        <v>1442890906</v>
      </c>
      <c r="L3804" t="b">
        <v>0</v>
      </c>
      <c r="M3804">
        <v>0</v>
      </c>
      <c r="N3804" t="b">
        <v>0</v>
      </c>
      <c r="O3804" t="s">
        <v>8303</v>
      </c>
      <c r="P3804">
        <f t="shared" si="178"/>
        <v>2015</v>
      </c>
      <c r="Q3804" s="11">
        <f t="shared" si="179"/>
        <v>42269.126226851848</v>
      </c>
    </row>
    <row r="3805" spans="1:17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s="8">
        <f t="shared" si="177"/>
        <v>-9642</v>
      </c>
      <c r="G3805" t="s">
        <v>8220</v>
      </c>
      <c r="H3805" t="s">
        <v>8223</v>
      </c>
      <c r="I3805" t="s">
        <v>8245</v>
      </c>
      <c r="J3805">
        <v>1457133568</v>
      </c>
      <c r="K3805">
        <v>1454541568</v>
      </c>
      <c r="L3805" t="b">
        <v>0</v>
      </c>
      <c r="M3805">
        <v>40</v>
      </c>
      <c r="N3805" t="b">
        <v>0</v>
      </c>
      <c r="O3805" t="s">
        <v>8303</v>
      </c>
      <c r="P3805">
        <f t="shared" si="178"/>
        <v>2016</v>
      </c>
      <c r="Q3805" s="11">
        <f t="shared" si="179"/>
        <v>42403.971851851849</v>
      </c>
    </row>
    <row r="3806" spans="1:17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s="8">
        <f t="shared" si="177"/>
        <v>-8000</v>
      </c>
      <c r="G3806" t="s">
        <v>8220</v>
      </c>
      <c r="H3806" t="s">
        <v>8223</v>
      </c>
      <c r="I3806" t="s">
        <v>8245</v>
      </c>
      <c r="J3806">
        <v>1469948400</v>
      </c>
      <c r="K3806">
        <v>1465172024</v>
      </c>
      <c r="L3806" t="b">
        <v>0</v>
      </c>
      <c r="M3806">
        <v>0</v>
      </c>
      <c r="N3806" t="b">
        <v>0</v>
      </c>
      <c r="O3806" t="s">
        <v>8303</v>
      </c>
      <c r="P3806">
        <f t="shared" si="178"/>
        <v>2016</v>
      </c>
      <c r="Q3806" s="11">
        <f t="shared" si="179"/>
        <v>42527.00953703704</v>
      </c>
    </row>
    <row r="3807" spans="1:17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s="8">
        <f t="shared" si="177"/>
        <v>-149997</v>
      </c>
      <c r="G3807" t="s">
        <v>8220</v>
      </c>
      <c r="H3807" t="s">
        <v>8223</v>
      </c>
      <c r="I3807" t="s">
        <v>8245</v>
      </c>
      <c r="J3807">
        <v>1411852640</v>
      </c>
      <c r="K3807">
        <v>1406668640</v>
      </c>
      <c r="L3807" t="b">
        <v>0</v>
      </c>
      <c r="M3807">
        <v>2</v>
      </c>
      <c r="N3807" t="b">
        <v>0</v>
      </c>
      <c r="O3807" t="s">
        <v>8303</v>
      </c>
      <c r="P3807">
        <f t="shared" si="178"/>
        <v>2014</v>
      </c>
      <c r="Q3807" s="11">
        <f t="shared" si="179"/>
        <v>41849.887037037035</v>
      </c>
    </row>
    <row r="3808" spans="1:17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s="8">
        <f t="shared" si="177"/>
        <v>-7495</v>
      </c>
      <c r="G3808" t="s">
        <v>8220</v>
      </c>
      <c r="H3808" t="s">
        <v>8225</v>
      </c>
      <c r="I3808" t="s">
        <v>8247</v>
      </c>
      <c r="J3808">
        <v>1404022381</v>
      </c>
      <c r="K3808">
        <v>1402294381</v>
      </c>
      <c r="L3808" t="b">
        <v>0</v>
      </c>
      <c r="M3808">
        <v>1</v>
      </c>
      <c r="N3808" t="b">
        <v>0</v>
      </c>
      <c r="O3808" t="s">
        <v>8303</v>
      </c>
      <c r="P3808">
        <f t="shared" si="178"/>
        <v>2014</v>
      </c>
      <c r="Q3808" s="11">
        <f t="shared" si="179"/>
        <v>41799.259039351848</v>
      </c>
    </row>
    <row r="3809" spans="1:17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s="8">
        <f t="shared" si="177"/>
        <v>-1045</v>
      </c>
      <c r="G3809" t="s">
        <v>8220</v>
      </c>
      <c r="H3809" t="s">
        <v>8223</v>
      </c>
      <c r="I3809" t="s">
        <v>8245</v>
      </c>
      <c r="J3809">
        <v>1428097739</v>
      </c>
      <c r="K3809">
        <v>1427492939</v>
      </c>
      <c r="L3809" t="b">
        <v>0</v>
      </c>
      <c r="M3809">
        <v>9</v>
      </c>
      <c r="N3809" t="b">
        <v>0</v>
      </c>
      <c r="O3809" t="s">
        <v>8303</v>
      </c>
      <c r="P3809">
        <f t="shared" si="178"/>
        <v>2015</v>
      </c>
      <c r="Q3809" s="11">
        <f t="shared" si="179"/>
        <v>42090.909016203703</v>
      </c>
    </row>
    <row r="3810" spans="1:17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s="8">
        <f t="shared" si="177"/>
        <v>0</v>
      </c>
      <c r="G3810" t="s">
        <v>8218</v>
      </c>
      <c r="H3810" t="s">
        <v>8224</v>
      </c>
      <c r="I3810" t="s">
        <v>8246</v>
      </c>
      <c r="J3810">
        <v>1429955619</v>
      </c>
      <c r="K3810">
        <v>1424775219</v>
      </c>
      <c r="L3810" t="b">
        <v>0</v>
      </c>
      <c r="M3810">
        <v>24</v>
      </c>
      <c r="N3810" t="b">
        <v>1</v>
      </c>
      <c r="O3810" t="s">
        <v>8269</v>
      </c>
      <c r="P3810">
        <f t="shared" si="178"/>
        <v>2015</v>
      </c>
      <c r="Q3810" s="11">
        <f t="shared" si="179"/>
        <v>42059.453923611116</v>
      </c>
    </row>
    <row r="3811" spans="1:17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s="8">
        <f t="shared" si="177"/>
        <v>25</v>
      </c>
      <c r="G3811" t="s">
        <v>8218</v>
      </c>
      <c r="H3811" t="s">
        <v>8224</v>
      </c>
      <c r="I3811" t="s">
        <v>8246</v>
      </c>
      <c r="J3811">
        <v>1406761200</v>
      </c>
      <c r="K3811">
        <v>1402403907</v>
      </c>
      <c r="L3811" t="b">
        <v>0</v>
      </c>
      <c r="M3811">
        <v>38</v>
      </c>
      <c r="N3811" t="b">
        <v>1</v>
      </c>
      <c r="O3811" t="s">
        <v>8269</v>
      </c>
      <c r="P3811">
        <f t="shared" si="178"/>
        <v>2014</v>
      </c>
      <c r="Q3811" s="11">
        <f t="shared" si="179"/>
        <v>41800.526701388888</v>
      </c>
    </row>
    <row r="3812" spans="1:17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s="8">
        <f t="shared" si="177"/>
        <v>326</v>
      </c>
      <c r="G3812" t="s">
        <v>8218</v>
      </c>
      <c r="H3812" t="s">
        <v>8223</v>
      </c>
      <c r="I3812" t="s">
        <v>8245</v>
      </c>
      <c r="J3812">
        <v>1426965758</v>
      </c>
      <c r="K3812">
        <v>1424377358</v>
      </c>
      <c r="L3812" t="b">
        <v>0</v>
      </c>
      <c r="M3812">
        <v>26</v>
      </c>
      <c r="N3812" t="b">
        <v>1</v>
      </c>
      <c r="O3812" t="s">
        <v>8269</v>
      </c>
      <c r="P3812">
        <f t="shared" si="178"/>
        <v>2015</v>
      </c>
      <c r="Q3812" s="11">
        <f t="shared" si="179"/>
        <v>42054.849050925928</v>
      </c>
    </row>
    <row r="3813" spans="1:17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s="8">
        <f t="shared" si="177"/>
        <v>575</v>
      </c>
      <c r="G3813" t="s">
        <v>8218</v>
      </c>
      <c r="H3813" t="s">
        <v>8224</v>
      </c>
      <c r="I3813" t="s">
        <v>8246</v>
      </c>
      <c r="J3813">
        <v>1464692400</v>
      </c>
      <c r="K3813">
        <v>1461769373</v>
      </c>
      <c r="L3813" t="b">
        <v>0</v>
      </c>
      <c r="M3813">
        <v>19</v>
      </c>
      <c r="N3813" t="b">
        <v>1</v>
      </c>
      <c r="O3813" t="s">
        <v>8269</v>
      </c>
      <c r="P3813">
        <f t="shared" si="178"/>
        <v>2016</v>
      </c>
      <c r="Q3813" s="11">
        <f t="shared" si="179"/>
        <v>42487.62700231481</v>
      </c>
    </row>
    <row r="3814" spans="1:17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s="8">
        <f t="shared" si="177"/>
        <v>191</v>
      </c>
      <c r="G3814" t="s">
        <v>8218</v>
      </c>
      <c r="H3814" t="s">
        <v>8228</v>
      </c>
      <c r="I3814" t="s">
        <v>8250</v>
      </c>
      <c r="J3814">
        <v>1433131140</v>
      </c>
      <c r="K3814">
        <v>1429120908</v>
      </c>
      <c r="L3814" t="b">
        <v>0</v>
      </c>
      <c r="M3814">
        <v>11</v>
      </c>
      <c r="N3814" t="b">
        <v>1</v>
      </c>
      <c r="O3814" t="s">
        <v>8269</v>
      </c>
      <c r="P3814">
        <f t="shared" si="178"/>
        <v>2015</v>
      </c>
      <c r="Q3814" s="11">
        <f t="shared" si="179"/>
        <v>42109.751250000001</v>
      </c>
    </row>
    <row r="3815" spans="1:17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s="8">
        <f t="shared" si="177"/>
        <v>19.989999999999782</v>
      </c>
      <c r="G3815" t="s">
        <v>8218</v>
      </c>
      <c r="H3815" t="s">
        <v>8223</v>
      </c>
      <c r="I3815" t="s">
        <v>8245</v>
      </c>
      <c r="J3815">
        <v>1465940580</v>
      </c>
      <c r="K3815">
        <v>1462603021</v>
      </c>
      <c r="L3815" t="b">
        <v>0</v>
      </c>
      <c r="M3815">
        <v>27</v>
      </c>
      <c r="N3815" t="b">
        <v>1</v>
      </c>
      <c r="O3815" t="s">
        <v>8269</v>
      </c>
      <c r="P3815">
        <f t="shared" si="178"/>
        <v>2016</v>
      </c>
      <c r="Q3815" s="11">
        <f t="shared" si="179"/>
        <v>42497.275706018518</v>
      </c>
    </row>
    <row r="3816" spans="1:17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s="8">
        <f t="shared" si="177"/>
        <v>602</v>
      </c>
      <c r="G3816" t="s">
        <v>8218</v>
      </c>
      <c r="H3816" t="s">
        <v>8223</v>
      </c>
      <c r="I3816" t="s">
        <v>8245</v>
      </c>
      <c r="J3816">
        <v>1427860740</v>
      </c>
      <c r="K3816">
        <v>1424727712</v>
      </c>
      <c r="L3816" t="b">
        <v>0</v>
      </c>
      <c r="M3816">
        <v>34</v>
      </c>
      <c r="N3816" t="b">
        <v>1</v>
      </c>
      <c r="O3816" t="s">
        <v>8269</v>
      </c>
      <c r="P3816">
        <f t="shared" si="178"/>
        <v>2015</v>
      </c>
      <c r="Q3816" s="11">
        <f t="shared" si="179"/>
        <v>42058.904074074075</v>
      </c>
    </row>
    <row r="3817" spans="1:17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s="8">
        <f t="shared" si="177"/>
        <v>9.9999999999909051E-3</v>
      </c>
      <c r="G3817" t="s">
        <v>8218</v>
      </c>
      <c r="H3817" t="s">
        <v>8224</v>
      </c>
      <c r="I3817" t="s">
        <v>8246</v>
      </c>
      <c r="J3817">
        <v>1440111600</v>
      </c>
      <c r="K3817">
        <v>1437545657</v>
      </c>
      <c r="L3817" t="b">
        <v>0</v>
      </c>
      <c r="M3817">
        <v>20</v>
      </c>
      <c r="N3817" t="b">
        <v>1</v>
      </c>
      <c r="O3817" t="s">
        <v>8269</v>
      </c>
      <c r="P3817">
        <f t="shared" si="178"/>
        <v>2015</v>
      </c>
      <c r="Q3817" s="11">
        <f t="shared" si="179"/>
        <v>42207.259918981479</v>
      </c>
    </row>
    <row r="3818" spans="1:17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s="8">
        <f t="shared" si="177"/>
        <v>288.56999999999994</v>
      </c>
      <c r="G3818" t="s">
        <v>8218</v>
      </c>
      <c r="H3818" t="s">
        <v>8223</v>
      </c>
      <c r="I3818" t="s">
        <v>8245</v>
      </c>
      <c r="J3818">
        <v>1405614823</v>
      </c>
      <c r="K3818">
        <v>1403022823</v>
      </c>
      <c r="L3818" t="b">
        <v>0</v>
      </c>
      <c r="M3818">
        <v>37</v>
      </c>
      <c r="N3818" t="b">
        <v>1</v>
      </c>
      <c r="O3818" t="s">
        <v>8269</v>
      </c>
      <c r="P3818">
        <f t="shared" si="178"/>
        <v>2014</v>
      </c>
      <c r="Q3818" s="11">
        <f t="shared" si="179"/>
        <v>41807.690081018518</v>
      </c>
    </row>
    <row r="3819" spans="1:17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s="8">
        <f t="shared" si="177"/>
        <v>145</v>
      </c>
      <c r="G3819" t="s">
        <v>8218</v>
      </c>
      <c r="H3819" t="s">
        <v>8223</v>
      </c>
      <c r="I3819" t="s">
        <v>8245</v>
      </c>
      <c r="J3819">
        <v>1445659140</v>
      </c>
      <c r="K3819">
        <v>1444236216</v>
      </c>
      <c r="L3819" t="b">
        <v>0</v>
      </c>
      <c r="M3819">
        <v>20</v>
      </c>
      <c r="N3819" t="b">
        <v>1</v>
      </c>
      <c r="O3819" t="s">
        <v>8269</v>
      </c>
      <c r="P3819">
        <f t="shared" si="178"/>
        <v>2015</v>
      </c>
      <c r="Q3819" s="11">
        <f t="shared" si="179"/>
        <v>42284.69694444444</v>
      </c>
    </row>
    <row r="3820" spans="1:17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s="8">
        <f t="shared" si="177"/>
        <v>320</v>
      </c>
      <c r="G3820" t="s">
        <v>8218</v>
      </c>
      <c r="H3820" t="s">
        <v>8223</v>
      </c>
      <c r="I3820" t="s">
        <v>8245</v>
      </c>
      <c r="J3820">
        <v>1426187582</v>
      </c>
      <c r="K3820">
        <v>1423599182</v>
      </c>
      <c r="L3820" t="b">
        <v>0</v>
      </c>
      <c r="M3820">
        <v>10</v>
      </c>
      <c r="N3820" t="b">
        <v>1</v>
      </c>
      <c r="O3820" t="s">
        <v>8269</v>
      </c>
      <c r="P3820">
        <f t="shared" si="178"/>
        <v>2015</v>
      </c>
      <c r="Q3820" s="11">
        <f t="shared" si="179"/>
        <v>42045.84238425926</v>
      </c>
    </row>
    <row r="3821" spans="1:17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s="8">
        <f t="shared" si="177"/>
        <v>64</v>
      </c>
      <c r="G3821" t="s">
        <v>8218</v>
      </c>
      <c r="H3821" t="s">
        <v>8223</v>
      </c>
      <c r="I3821" t="s">
        <v>8245</v>
      </c>
      <c r="J3821">
        <v>1437166920</v>
      </c>
      <c r="K3821">
        <v>1435554104</v>
      </c>
      <c r="L3821" t="b">
        <v>0</v>
      </c>
      <c r="M3821">
        <v>26</v>
      </c>
      <c r="N3821" t="b">
        <v>1</v>
      </c>
      <c r="O3821" t="s">
        <v>8269</v>
      </c>
      <c r="P3821">
        <f t="shared" si="178"/>
        <v>2015</v>
      </c>
      <c r="Q3821" s="11">
        <f t="shared" si="179"/>
        <v>42184.209537037037</v>
      </c>
    </row>
    <row r="3822" spans="1:17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s="8">
        <f t="shared" si="177"/>
        <v>130</v>
      </c>
      <c r="G3822" t="s">
        <v>8218</v>
      </c>
      <c r="H3822" t="s">
        <v>8224</v>
      </c>
      <c r="I3822" t="s">
        <v>8246</v>
      </c>
      <c r="J3822">
        <v>1436110717</v>
      </c>
      <c r="K3822">
        <v>1433518717</v>
      </c>
      <c r="L3822" t="b">
        <v>0</v>
      </c>
      <c r="M3822">
        <v>20</v>
      </c>
      <c r="N3822" t="b">
        <v>1</v>
      </c>
      <c r="O3822" t="s">
        <v>8269</v>
      </c>
      <c r="P3822">
        <f t="shared" si="178"/>
        <v>2015</v>
      </c>
      <c r="Q3822" s="11">
        <f t="shared" si="179"/>
        <v>42160.651817129634</v>
      </c>
    </row>
    <row r="3823" spans="1:17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s="8">
        <f t="shared" si="177"/>
        <v>159</v>
      </c>
      <c r="G3823" t="s">
        <v>8218</v>
      </c>
      <c r="H3823" t="s">
        <v>8223</v>
      </c>
      <c r="I3823" t="s">
        <v>8245</v>
      </c>
      <c r="J3823">
        <v>1451881207</v>
      </c>
      <c r="K3823">
        <v>1449116407</v>
      </c>
      <c r="L3823" t="b">
        <v>0</v>
      </c>
      <c r="M3823">
        <v>46</v>
      </c>
      <c r="N3823" t="b">
        <v>1</v>
      </c>
      <c r="O3823" t="s">
        <v>8269</v>
      </c>
      <c r="P3823">
        <f t="shared" si="178"/>
        <v>2015</v>
      </c>
      <c r="Q3823" s="11">
        <f t="shared" si="179"/>
        <v>42341.180636574078</v>
      </c>
    </row>
    <row r="3824" spans="1:17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s="8">
        <f t="shared" si="177"/>
        <v>501</v>
      </c>
      <c r="G3824" t="s">
        <v>8218</v>
      </c>
      <c r="H3824" t="s">
        <v>8235</v>
      </c>
      <c r="I3824" t="s">
        <v>8248</v>
      </c>
      <c r="J3824">
        <v>1453244340</v>
      </c>
      <c r="K3824">
        <v>1448136417</v>
      </c>
      <c r="L3824" t="b">
        <v>0</v>
      </c>
      <c r="M3824">
        <v>76</v>
      </c>
      <c r="N3824" t="b">
        <v>1</v>
      </c>
      <c r="O3824" t="s">
        <v>8269</v>
      </c>
      <c r="P3824">
        <f t="shared" si="178"/>
        <v>2015</v>
      </c>
      <c r="Q3824" s="11">
        <f t="shared" si="179"/>
        <v>42329.838159722218</v>
      </c>
    </row>
    <row r="3825" spans="1:17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s="8">
        <f t="shared" si="177"/>
        <v>150</v>
      </c>
      <c r="G3825" t="s">
        <v>8218</v>
      </c>
      <c r="H3825" t="s">
        <v>8223</v>
      </c>
      <c r="I3825" t="s">
        <v>8245</v>
      </c>
      <c r="J3825">
        <v>1437364740</v>
      </c>
      <c r="K3825">
        <v>1434405044</v>
      </c>
      <c r="L3825" t="b">
        <v>0</v>
      </c>
      <c r="M3825">
        <v>41</v>
      </c>
      <c r="N3825" t="b">
        <v>1</v>
      </c>
      <c r="O3825" t="s">
        <v>8269</v>
      </c>
      <c r="P3825">
        <f t="shared" si="178"/>
        <v>2015</v>
      </c>
      <c r="Q3825" s="11">
        <f t="shared" si="179"/>
        <v>42170.910231481481</v>
      </c>
    </row>
    <row r="3826" spans="1:17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s="8">
        <f t="shared" si="177"/>
        <v>20</v>
      </c>
      <c r="G3826" t="s">
        <v>8218</v>
      </c>
      <c r="H3826" t="s">
        <v>8224</v>
      </c>
      <c r="I3826" t="s">
        <v>8246</v>
      </c>
      <c r="J3826">
        <v>1470058860</v>
      </c>
      <c r="K3826">
        <v>1469026903</v>
      </c>
      <c r="L3826" t="b">
        <v>0</v>
      </c>
      <c r="M3826">
        <v>7</v>
      </c>
      <c r="N3826" t="b">
        <v>1</v>
      </c>
      <c r="O3826" t="s">
        <v>8269</v>
      </c>
      <c r="P3826">
        <f t="shared" si="178"/>
        <v>2016</v>
      </c>
      <c r="Q3826" s="11">
        <f t="shared" si="179"/>
        <v>42571.626192129625</v>
      </c>
    </row>
    <row r="3827" spans="1:17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s="8">
        <f t="shared" si="177"/>
        <v>271</v>
      </c>
      <c r="G3827" t="s">
        <v>8218</v>
      </c>
      <c r="H3827" t="s">
        <v>8223</v>
      </c>
      <c r="I3827" t="s">
        <v>8245</v>
      </c>
      <c r="J3827">
        <v>1434505214</v>
      </c>
      <c r="K3827">
        <v>1432690814</v>
      </c>
      <c r="L3827" t="b">
        <v>0</v>
      </c>
      <c r="M3827">
        <v>49</v>
      </c>
      <c r="N3827" t="b">
        <v>1</v>
      </c>
      <c r="O3827" t="s">
        <v>8269</v>
      </c>
      <c r="P3827">
        <f t="shared" si="178"/>
        <v>2015</v>
      </c>
      <c r="Q3827" s="11">
        <f t="shared" si="179"/>
        <v>42151.069606481484</v>
      </c>
    </row>
    <row r="3828" spans="1:17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s="8">
        <f t="shared" si="177"/>
        <v>115</v>
      </c>
      <c r="G3828" t="s">
        <v>8218</v>
      </c>
      <c r="H3828" t="s">
        <v>8224</v>
      </c>
      <c r="I3828" t="s">
        <v>8246</v>
      </c>
      <c r="J3828">
        <v>1430993394</v>
      </c>
      <c r="K3828">
        <v>1428401394</v>
      </c>
      <c r="L3828" t="b">
        <v>0</v>
      </c>
      <c r="M3828">
        <v>26</v>
      </c>
      <c r="N3828" t="b">
        <v>1</v>
      </c>
      <c r="O3828" t="s">
        <v>8269</v>
      </c>
      <c r="P3828">
        <f t="shared" si="178"/>
        <v>2015</v>
      </c>
      <c r="Q3828" s="11">
        <f t="shared" si="179"/>
        <v>42101.423541666663</v>
      </c>
    </row>
    <row r="3829" spans="1:17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s="8">
        <f t="shared" si="177"/>
        <v>1580</v>
      </c>
      <c r="G3829" t="s">
        <v>8218</v>
      </c>
      <c r="H3829" t="s">
        <v>8224</v>
      </c>
      <c r="I3829" t="s">
        <v>8246</v>
      </c>
      <c r="J3829">
        <v>1427414400</v>
      </c>
      <c r="K3829">
        <v>1422656201</v>
      </c>
      <c r="L3829" t="b">
        <v>0</v>
      </c>
      <c r="M3829">
        <v>65</v>
      </c>
      <c r="N3829" t="b">
        <v>1</v>
      </c>
      <c r="O3829" t="s">
        <v>8269</v>
      </c>
      <c r="P3829">
        <f t="shared" si="178"/>
        <v>2015</v>
      </c>
      <c r="Q3829" s="11">
        <f t="shared" si="179"/>
        <v>42034.928252314814</v>
      </c>
    </row>
    <row r="3830" spans="1:17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s="8">
        <f t="shared" si="177"/>
        <v>0</v>
      </c>
      <c r="G3830" t="s">
        <v>8218</v>
      </c>
      <c r="H3830" t="s">
        <v>8223</v>
      </c>
      <c r="I3830" t="s">
        <v>8245</v>
      </c>
      <c r="J3830">
        <v>1420033187</v>
      </c>
      <c r="K3830">
        <v>1414845587</v>
      </c>
      <c r="L3830" t="b">
        <v>0</v>
      </c>
      <c r="M3830">
        <v>28</v>
      </c>
      <c r="N3830" t="b">
        <v>1</v>
      </c>
      <c r="O3830" t="s">
        <v>8269</v>
      </c>
      <c r="P3830">
        <f t="shared" si="178"/>
        <v>2014</v>
      </c>
      <c r="Q3830" s="11">
        <f t="shared" si="179"/>
        <v>41944.527627314819</v>
      </c>
    </row>
    <row r="3831" spans="1:17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s="8">
        <f t="shared" si="177"/>
        <v>1</v>
      </c>
      <c r="G3831" t="s">
        <v>8218</v>
      </c>
      <c r="H3831" t="s">
        <v>8223</v>
      </c>
      <c r="I3831" t="s">
        <v>8245</v>
      </c>
      <c r="J3831">
        <v>1472676371</v>
      </c>
      <c r="K3831">
        <v>1470948371</v>
      </c>
      <c r="L3831" t="b">
        <v>0</v>
      </c>
      <c r="M3831">
        <v>8</v>
      </c>
      <c r="N3831" t="b">
        <v>1</v>
      </c>
      <c r="O3831" t="s">
        <v>8269</v>
      </c>
      <c r="P3831">
        <f t="shared" si="178"/>
        <v>2016</v>
      </c>
      <c r="Q3831" s="11">
        <f t="shared" si="179"/>
        <v>42593.865405092598</v>
      </c>
    </row>
    <row r="3832" spans="1:17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s="8">
        <f t="shared" si="177"/>
        <v>125</v>
      </c>
      <c r="G3832" t="s">
        <v>8218</v>
      </c>
      <c r="H3832" t="s">
        <v>8223</v>
      </c>
      <c r="I3832" t="s">
        <v>8245</v>
      </c>
      <c r="J3832">
        <v>1464371211</v>
      </c>
      <c r="K3832">
        <v>1463161611</v>
      </c>
      <c r="L3832" t="b">
        <v>0</v>
      </c>
      <c r="M3832">
        <v>3</v>
      </c>
      <c r="N3832" t="b">
        <v>1</v>
      </c>
      <c r="O3832" t="s">
        <v>8269</v>
      </c>
      <c r="P3832">
        <f t="shared" si="178"/>
        <v>2016</v>
      </c>
      <c r="Q3832" s="11">
        <f t="shared" si="179"/>
        <v>42503.740868055553</v>
      </c>
    </row>
    <row r="3833" spans="1:17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s="8">
        <f t="shared" si="177"/>
        <v>30.110000000000014</v>
      </c>
      <c r="G3833" t="s">
        <v>8218</v>
      </c>
      <c r="H3833" t="s">
        <v>8223</v>
      </c>
      <c r="I3833" t="s">
        <v>8245</v>
      </c>
      <c r="J3833">
        <v>1415222545</v>
      </c>
      <c r="K3833">
        <v>1413404545</v>
      </c>
      <c r="L3833" t="b">
        <v>0</v>
      </c>
      <c r="M3833">
        <v>9</v>
      </c>
      <c r="N3833" t="b">
        <v>1</v>
      </c>
      <c r="O3833" t="s">
        <v>8269</v>
      </c>
      <c r="P3833">
        <f t="shared" si="178"/>
        <v>2014</v>
      </c>
      <c r="Q3833" s="11">
        <f t="shared" si="179"/>
        <v>41927.848900462966</v>
      </c>
    </row>
    <row r="3834" spans="1:17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s="8">
        <f t="shared" si="177"/>
        <v>56</v>
      </c>
      <c r="G3834" t="s">
        <v>8218</v>
      </c>
      <c r="H3834" t="s">
        <v>8223</v>
      </c>
      <c r="I3834" t="s">
        <v>8245</v>
      </c>
      <c r="J3834">
        <v>1455936335</v>
      </c>
      <c r="K3834">
        <v>1452048335</v>
      </c>
      <c r="L3834" t="b">
        <v>0</v>
      </c>
      <c r="M3834">
        <v>9</v>
      </c>
      <c r="N3834" t="b">
        <v>1</v>
      </c>
      <c r="O3834" t="s">
        <v>8269</v>
      </c>
      <c r="P3834">
        <f t="shared" si="178"/>
        <v>2016</v>
      </c>
      <c r="Q3834" s="11">
        <f t="shared" si="179"/>
        <v>42375.114988425921</v>
      </c>
    </row>
    <row r="3835" spans="1:17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s="8">
        <f t="shared" si="177"/>
        <v>200</v>
      </c>
      <c r="G3835" t="s">
        <v>8218</v>
      </c>
      <c r="H3835" t="s">
        <v>8228</v>
      </c>
      <c r="I3835" t="s">
        <v>8250</v>
      </c>
      <c r="J3835">
        <v>1417460940</v>
      </c>
      <c r="K3835">
        <v>1416516972</v>
      </c>
      <c r="L3835" t="b">
        <v>0</v>
      </c>
      <c r="M3835">
        <v>20</v>
      </c>
      <c r="N3835" t="b">
        <v>1</v>
      </c>
      <c r="O3835" t="s">
        <v>8269</v>
      </c>
      <c r="P3835">
        <f t="shared" si="178"/>
        <v>2014</v>
      </c>
      <c r="Q3835" s="11">
        <f t="shared" si="179"/>
        <v>41963.872361111105</v>
      </c>
    </row>
    <row r="3836" spans="1:17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s="8">
        <f t="shared" si="177"/>
        <v>271</v>
      </c>
      <c r="G3836" t="s">
        <v>8218</v>
      </c>
      <c r="H3836" t="s">
        <v>8224</v>
      </c>
      <c r="I3836" t="s">
        <v>8246</v>
      </c>
      <c r="J3836">
        <v>1434624067</v>
      </c>
      <c r="K3836">
        <v>1432032067</v>
      </c>
      <c r="L3836" t="b">
        <v>0</v>
      </c>
      <c r="M3836">
        <v>57</v>
      </c>
      <c r="N3836" t="b">
        <v>1</v>
      </c>
      <c r="O3836" t="s">
        <v>8269</v>
      </c>
      <c r="P3836">
        <f t="shared" si="178"/>
        <v>2015</v>
      </c>
      <c r="Q3836" s="11">
        <f t="shared" si="179"/>
        <v>42143.445219907408</v>
      </c>
    </row>
    <row r="3837" spans="1:17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s="8">
        <f t="shared" si="177"/>
        <v>120</v>
      </c>
      <c r="G3837" t="s">
        <v>8218</v>
      </c>
      <c r="H3837" t="s">
        <v>8224</v>
      </c>
      <c r="I3837" t="s">
        <v>8246</v>
      </c>
      <c r="J3837">
        <v>1461278208</v>
      </c>
      <c r="K3837">
        <v>1459463808</v>
      </c>
      <c r="L3837" t="b">
        <v>0</v>
      </c>
      <c r="M3837">
        <v>8</v>
      </c>
      <c r="N3837" t="b">
        <v>1</v>
      </c>
      <c r="O3837" t="s">
        <v>8269</v>
      </c>
      <c r="P3837">
        <f t="shared" si="178"/>
        <v>2016</v>
      </c>
      <c r="Q3837" s="11">
        <f t="shared" si="179"/>
        <v>42460.94222222222</v>
      </c>
    </row>
    <row r="3838" spans="1:17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s="8">
        <f t="shared" si="177"/>
        <v>100</v>
      </c>
      <c r="G3838" t="s">
        <v>8218</v>
      </c>
      <c r="H3838" t="s">
        <v>8223</v>
      </c>
      <c r="I3838" t="s">
        <v>8245</v>
      </c>
      <c r="J3838">
        <v>1470197340</v>
      </c>
      <c r="K3838">
        <v>1467497652</v>
      </c>
      <c r="L3838" t="b">
        <v>0</v>
      </c>
      <c r="M3838">
        <v>14</v>
      </c>
      <c r="N3838" t="b">
        <v>1</v>
      </c>
      <c r="O3838" t="s">
        <v>8269</v>
      </c>
      <c r="P3838">
        <f t="shared" si="178"/>
        <v>2016</v>
      </c>
      <c r="Q3838" s="11">
        <f t="shared" si="179"/>
        <v>42553.926527777774</v>
      </c>
    </row>
    <row r="3839" spans="1:17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s="8">
        <f t="shared" si="177"/>
        <v>42</v>
      </c>
      <c r="G3839" t="s">
        <v>8218</v>
      </c>
      <c r="H3839" t="s">
        <v>8224</v>
      </c>
      <c r="I3839" t="s">
        <v>8246</v>
      </c>
      <c r="J3839">
        <v>1435947758</v>
      </c>
      <c r="K3839">
        <v>1432837358</v>
      </c>
      <c r="L3839" t="b">
        <v>0</v>
      </c>
      <c r="M3839">
        <v>17</v>
      </c>
      <c r="N3839" t="b">
        <v>1</v>
      </c>
      <c r="O3839" t="s">
        <v>8269</v>
      </c>
      <c r="P3839">
        <f t="shared" si="178"/>
        <v>2015</v>
      </c>
      <c r="Q3839" s="11">
        <f t="shared" si="179"/>
        <v>42152.765717592592</v>
      </c>
    </row>
    <row r="3840" spans="1:17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s="8">
        <f t="shared" si="177"/>
        <v>824</v>
      </c>
      <c r="G3840" t="s">
        <v>8218</v>
      </c>
      <c r="H3840" t="s">
        <v>8234</v>
      </c>
      <c r="I3840" t="s">
        <v>8254</v>
      </c>
      <c r="J3840">
        <v>1432314209</v>
      </c>
      <c r="K3840">
        <v>1429722209</v>
      </c>
      <c r="L3840" t="b">
        <v>0</v>
      </c>
      <c r="M3840">
        <v>100</v>
      </c>
      <c r="N3840" t="b">
        <v>1</v>
      </c>
      <c r="O3840" t="s">
        <v>8269</v>
      </c>
      <c r="P3840">
        <f t="shared" si="178"/>
        <v>2015</v>
      </c>
      <c r="Q3840" s="11">
        <f t="shared" si="179"/>
        <v>42116.710752314815</v>
      </c>
    </row>
    <row r="3841" spans="1:17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s="8">
        <f t="shared" si="177"/>
        <v>25</v>
      </c>
      <c r="G3841" t="s">
        <v>8218</v>
      </c>
      <c r="H3841" t="s">
        <v>8223</v>
      </c>
      <c r="I3841" t="s">
        <v>8245</v>
      </c>
      <c r="J3841">
        <v>1438226724</v>
      </c>
      <c r="K3841">
        <v>1433042724</v>
      </c>
      <c r="L3841" t="b">
        <v>0</v>
      </c>
      <c r="M3841">
        <v>32</v>
      </c>
      <c r="N3841" t="b">
        <v>1</v>
      </c>
      <c r="O3841" t="s">
        <v>8269</v>
      </c>
      <c r="P3841">
        <f t="shared" si="178"/>
        <v>2015</v>
      </c>
      <c r="Q3841" s="11">
        <f t="shared" si="179"/>
        <v>42155.142638888887</v>
      </c>
    </row>
    <row r="3842" spans="1:17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s="8">
        <f t="shared" si="177"/>
        <v>64</v>
      </c>
      <c r="G3842" t="s">
        <v>8218</v>
      </c>
      <c r="H3842" t="s">
        <v>8224</v>
      </c>
      <c r="I3842" t="s">
        <v>8246</v>
      </c>
      <c r="J3842">
        <v>1459180229</v>
      </c>
      <c r="K3842">
        <v>1457023829</v>
      </c>
      <c r="L3842" t="b">
        <v>0</v>
      </c>
      <c r="M3842">
        <v>3</v>
      </c>
      <c r="N3842" t="b">
        <v>1</v>
      </c>
      <c r="O3842" t="s">
        <v>8269</v>
      </c>
      <c r="P3842">
        <f t="shared" si="178"/>
        <v>2016</v>
      </c>
      <c r="Q3842" s="11">
        <f t="shared" si="179"/>
        <v>42432.701724537037</v>
      </c>
    </row>
    <row r="3843" spans="1:17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s="8">
        <f t="shared" ref="F3843:F3906" si="180">E3843-D3843</f>
        <v>-9128</v>
      </c>
      <c r="G3843" t="s">
        <v>8220</v>
      </c>
      <c r="H3843" t="s">
        <v>8223</v>
      </c>
      <c r="I3843" t="s">
        <v>8245</v>
      </c>
      <c r="J3843">
        <v>1405882287</v>
      </c>
      <c r="K3843">
        <v>1400698287</v>
      </c>
      <c r="L3843" t="b">
        <v>1</v>
      </c>
      <c r="M3843">
        <v>34</v>
      </c>
      <c r="N3843" t="b">
        <v>0</v>
      </c>
      <c r="O3843" t="s">
        <v>8269</v>
      </c>
      <c r="P3843">
        <f t="shared" ref="P3843:P3906" si="181">YEAR(Q3843)</f>
        <v>2014</v>
      </c>
      <c r="Q3843" s="11">
        <f t="shared" ref="Q3843:Q3906" si="182">(((K3843/60)/60)/24)+DATE(1970,1,1)</f>
        <v>41780.785729166666</v>
      </c>
    </row>
    <row r="3844" spans="1:17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s="8">
        <f t="shared" si="180"/>
        <v>-3903</v>
      </c>
      <c r="G3844" t="s">
        <v>8220</v>
      </c>
      <c r="H3844" t="s">
        <v>8224</v>
      </c>
      <c r="I3844" t="s">
        <v>8246</v>
      </c>
      <c r="J3844">
        <v>1399809052</v>
      </c>
      <c r="K3844">
        <v>1397217052</v>
      </c>
      <c r="L3844" t="b">
        <v>1</v>
      </c>
      <c r="M3844">
        <v>23</v>
      </c>
      <c r="N3844" t="b">
        <v>0</v>
      </c>
      <c r="O3844" t="s">
        <v>8269</v>
      </c>
      <c r="P3844">
        <f t="shared" si="181"/>
        <v>2014</v>
      </c>
      <c r="Q3844" s="11">
        <f t="shared" si="182"/>
        <v>41740.493657407409</v>
      </c>
    </row>
    <row r="3845" spans="1:17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s="8">
        <f t="shared" si="180"/>
        <v>-3935</v>
      </c>
      <c r="G3845" t="s">
        <v>8220</v>
      </c>
      <c r="H3845" t="s">
        <v>8223</v>
      </c>
      <c r="I3845" t="s">
        <v>8245</v>
      </c>
      <c r="J3845">
        <v>1401587064</v>
      </c>
      <c r="K3845">
        <v>1399427064</v>
      </c>
      <c r="L3845" t="b">
        <v>1</v>
      </c>
      <c r="M3845">
        <v>19</v>
      </c>
      <c r="N3845" t="b">
        <v>0</v>
      </c>
      <c r="O3845" t="s">
        <v>8269</v>
      </c>
      <c r="P3845">
        <f t="shared" si="181"/>
        <v>2014</v>
      </c>
      <c r="Q3845" s="11">
        <f t="shared" si="182"/>
        <v>41766.072500000002</v>
      </c>
    </row>
    <row r="3846" spans="1:17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s="8">
        <f t="shared" si="180"/>
        <v>-5734</v>
      </c>
      <c r="G3846" t="s">
        <v>8220</v>
      </c>
      <c r="H3846" t="s">
        <v>8223</v>
      </c>
      <c r="I3846" t="s">
        <v>8245</v>
      </c>
      <c r="J3846">
        <v>1401778740</v>
      </c>
      <c r="K3846">
        <v>1399474134</v>
      </c>
      <c r="L3846" t="b">
        <v>1</v>
      </c>
      <c r="M3846">
        <v>50</v>
      </c>
      <c r="N3846" t="b">
        <v>0</v>
      </c>
      <c r="O3846" t="s">
        <v>8269</v>
      </c>
      <c r="P3846">
        <f t="shared" si="181"/>
        <v>2014</v>
      </c>
      <c r="Q3846" s="11">
        <f t="shared" si="182"/>
        <v>41766.617291666669</v>
      </c>
    </row>
    <row r="3847" spans="1:17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s="8">
        <f t="shared" si="180"/>
        <v>-39158</v>
      </c>
      <c r="G3847" t="s">
        <v>8220</v>
      </c>
      <c r="H3847" t="s">
        <v>8223</v>
      </c>
      <c r="I3847" t="s">
        <v>8245</v>
      </c>
      <c r="J3847">
        <v>1443711774</v>
      </c>
      <c r="K3847">
        <v>1441119774</v>
      </c>
      <c r="L3847" t="b">
        <v>1</v>
      </c>
      <c r="M3847">
        <v>12</v>
      </c>
      <c r="N3847" t="b">
        <v>0</v>
      </c>
      <c r="O3847" t="s">
        <v>8269</v>
      </c>
      <c r="P3847">
        <f t="shared" si="181"/>
        <v>2015</v>
      </c>
      <c r="Q3847" s="11">
        <f t="shared" si="182"/>
        <v>42248.627013888887</v>
      </c>
    </row>
    <row r="3848" spans="1:17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s="8">
        <f t="shared" si="180"/>
        <v>-6811</v>
      </c>
      <c r="G3848" t="s">
        <v>8220</v>
      </c>
      <c r="H3848" t="s">
        <v>8223</v>
      </c>
      <c r="I3848" t="s">
        <v>8245</v>
      </c>
      <c r="J3848">
        <v>1412405940</v>
      </c>
      <c r="K3848">
        <v>1409721542</v>
      </c>
      <c r="L3848" t="b">
        <v>1</v>
      </c>
      <c r="M3848">
        <v>8</v>
      </c>
      <c r="N3848" t="b">
        <v>0</v>
      </c>
      <c r="O3848" t="s">
        <v>8269</v>
      </c>
      <c r="P3848">
        <f t="shared" si="181"/>
        <v>2014</v>
      </c>
      <c r="Q3848" s="11">
        <f t="shared" si="182"/>
        <v>41885.221550925926</v>
      </c>
    </row>
    <row r="3849" spans="1:17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s="8">
        <f t="shared" si="180"/>
        <v>-8803</v>
      </c>
      <c r="G3849" t="s">
        <v>8220</v>
      </c>
      <c r="H3849" t="s">
        <v>8223</v>
      </c>
      <c r="I3849" t="s">
        <v>8245</v>
      </c>
      <c r="J3849">
        <v>1437283391</v>
      </c>
      <c r="K3849">
        <v>1433395391</v>
      </c>
      <c r="L3849" t="b">
        <v>1</v>
      </c>
      <c r="M3849">
        <v>9</v>
      </c>
      <c r="N3849" t="b">
        <v>0</v>
      </c>
      <c r="O3849" t="s">
        <v>8269</v>
      </c>
      <c r="P3849">
        <f t="shared" si="181"/>
        <v>2015</v>
      </c>
      <c r="Q3849" s="11">
        <f t="shared" si="182"/>
        <v>42159.224432870367</v>
      </c>
    </row>
    <row r="3850" spans="1:17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s="8">
        <f t="shared" si="180"/>
        <v>-10871</v>
      </c>
      <c r="G3850" t="s">
        <v>8220</v>
      </c>
      <c r="H3850" t="s">
        <v>8223</v>
      </c>
      <c r="I3850" t="s">
        <v>8245</v>
      </c>
      <c r="J3850">
        <v>1445196989</v>
      </c>
      <c r="K3850">
        <v>1442604989</v>
      </c>
      <c r="L3850" t="b">
        <v>1</v>
      </c>
      <c r="M3850">
        <v>43</v>
      </c>
      <c r="N3850" t="b">
        <v>0</v>
      </c>
      <c r="O3850" t="s">
        <v>8269</v>
      </c>
      <c r="P3850">
        <f t="shared" si="181"/>
        <v>2015</v>
      </c>
      <c r="Q3850" s="11">
        <f t="shared" si="182"/>
        <v>42265.817002314812</v>
      </c>
    </row>
    <row r="3851" spans="1:17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s="8">
        <f t="shared" si="180"/>
        <v>-27887</v>
      </c>
      <c r="G3851" t="s">
        <v>8220</v>
      </c>
      <c r="H3851" t="s">
        <v>8235</v>
      </c>
      <c r="I3851" t="s">
        <v>8248</v>
      </c>
      <c r="J3851">
        <v>1434047084</v>
      </c>
      <c r="K3851">
        <v>1431455084</v>
      </c>
      <c r="L3851" t="b">
        <v>1</v>
      </c>
      <c r="M3851">
        <v>28</v>
      </c>
      <c r="N3851" t="b">
        <v>0</v>
      </c>
      <c r="O3851" t="s">
        <v>8269</v>
      </c>
      <c r="P3851">
        <f t="shared" si="181"/>
        <v>2015</v>
      </c>
      <c r="Q3851" s="11">
        <f t="shared" si="182"/>
        <v>42136.767175925925</v>
      </c>
    </row>
    <row r="3852" spans="1:17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s="8">
        <f t="shared" si="180"/>
        <v>-962</v>
      </c>
      <c r="G3852" t="s">
        <v>8220</v>
      </c>
      <c r="H3852" t="s">
        <v>8223</v>
      </c>
      <c r="I3852" t="s">
        <v>8245</v>
      </c>
      <c r="J3852">
        <v>1420081143</v>
      </c>
      <c r="K3852">
        <v>1417489143</v>
      </c>
      <c r="L3852" t="b">
        <v>1</v>
      </c>
      <c r="M3852">
        <v>4</v>
      </c>
      <c r="N3852" t="b">
        <v>0</v>
      </c>
      <c r="O3852" t="s">
        <v>8269</v>
      </c>
      <c r="P3852">
        <f t="shared" si="181"/>
        <v>2014</v>
      </c>
      <c r="Q3852" s="11">
        <f t="shared" si="182"/>
        <v>41975.124340277776</v>
      </c>
    </row>
    <row r="3853" spans="1:17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s="8">
        <f t="shared" si="180"/>
        <v>-1648</v>
      </c>
      <c r="G3853" t="s">
        <v>8220</v>
      </c>
      <c r="H3853" t="s">
        <v>8224</v>
      </c>
      <c r="I3853" t="s">
        <v>8246</v>
      </c>
      <c r="J3853">
        <v>1437129179</v>
      </c>
      <c r="K3853">
        <v>1434537179</v>
      </c>
      <c r="L3853" t="b">
        <v>1</v>
      </c>
      <c r="M3853">
        <v>24</v>
      </c>
      <c r="N3853" t="b">
        <v>0</v>
      </c>
      <c r="O3853" t="s">
        <v>8269</v>
      </c>
      <c r="P3853">
        <f t="shared" si="181"/>
        <v>2015</v>
      </c>
      <c r="Q3853" s="11">
        <f t="shared" si="182"/>
        <v>42172.439571759256</v>
      </c>
    </row>
    <row r="3854" spans="1:17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s="8">
        <f t="shared" si="180"/>
        <v>-9980</v>
      </c>
      <c r="G3854" t="s">
        <v>8220</v>
      </c>
      <c r="H3854" t="s">
        <v>8223</v>
      </c>
      <c r="I3854" t="s">
        <v>8245</v>
      </c>
      <c r="J3854">
        <v>1427427276</v>
      </c>
      <c r="K3854">
        <v>1425270876</v>
      </c>
      <c r="L3854" t="b">
        <v>0</v>
      </c>
      <c r="M3854">
        <v>2</v>
      </c>
      <c r="N3854" t="b">
        <v>0</v>
      </c>
      <c r="O3854" t="s">
        <v>8269</v>
      </c>
      <c r="P3854">
        <f t="shared" si="181"/>
        <v>2015</v>
      </c>
      <c r="Q3854" s="11">
        <f t="shared" si="182"/>
        <v>42065.190694444449</v>
      </c>
    </row>
    <row r="3855" spans="1:17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s="8">
        <f t="shared" si="180"/>
        <v>-99974</v>
      </c>
      <c r="G3855" t="s">
        <v>8220</v>
      </c>
      <c r="H3855" t="s">
        <v>8223</v>
      </c>
      <c r="I3855" t="s">
        <v>8245</v>
      </c>
      <c r="J3855">
        <v>1409602178</v>
      </c>
      <c r="K3855">
        <v>1406578178</v>
      </c>
      <c r="L3855" t="b">
        <v>0</v>
      </c>
      <c r="M3855">
        <v>2</v>
      </c>
      <c r="N3855" t="b">
        <v>0</v>
      </c>
      <c r="O3855" t="s">
        <v>8269</v>
      </c>
      <c r="P3855">
        <f t="shared" si="181"/>
        <v>2014</v>
      </c>
      <c r="Q3855" s="11">
        <f t="shared" si="182"/>
        <v>41848.84002314815</v>
      </c>
    </row>
    <row r="3856" spans="1:17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s="8">
        <f t="shared" si="180"/>
        <v>-9212</v>
      </c>
      <c r="G3856" t="s">
        <v>8220</v>
      </c>
      <c r="H3856" t="s">
        <v>8223</v>
      </c>
      <c r="I3856" t="s">
        <v>8245</v>
      </c>
      <c r="J3856">
        <v>1431206058</v>
      </c>
      <c r="K3856">
        <v>1428614058</v>
      </c>
      <c r="L3856" t="b">
        <v>0</v>
      </c>
      <c r="M3856">
        <v>20</v>
      </c>
      <c r="N3856" t="b">
        <v>0</v>
      </c>
      <c r="O3856" t="s">
        <v>8269</v>
      </c>
      <c r="P3856">
        <f t="shared" si="181"/>
        <v>2015</v>
      </c>
      <c r="Q3856" s="11">
        <f t="shared" si="182"/>
        <v>42103.884930555556</v>
      </c>
    </row>
    <row r="3857" spans="1:17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s="8">
        <f t="shared" si="180"/>
        <v>-975</v>
      </c>
      <c r="G3857" t="s">
        <v>8220</v>
      </c>
      <c r="H3857" t="s">
        <v>8223</v>
      </c>
      <c r="I3857" t="s">
        <v>8245</v>
      </c>
      <c r="J3857">
        <v>1427408271</v>
      </c>
      <c r="K3857">
        <v>1424819871</v>
      </c>
      <c r="L3857" t="b">
        <v>0</v>
      </c>
      <c r="M3857">
        <v>1</v>
      </c>
      <c r="N3857" t="b">
        <v>0</v>
      </c>
      <c r="O3857" t="s">
        <v>8269</v>
      </c>
      <c r="P3857">
        <f t="shared" si="181"/>
        <v>2015</v>
      </c>
      <c r="Q3857" s="11">
        <f t="shared" si="182"/>
        <v>42059.970729166671</v>
      </c>
    </row>
    <row r="3858" spans="1:17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s="8">
        <f t="shared" si="180"/>
        <v>-4999</v>
      </c>
      <c r="G3858" t="s">
        <v>8220</v>
      </c>
      <c r="H3858" t="s">
        <v>8223</v>
      </c>
      <c r="I3858" t="s">
        <v>8245</v>
      </c>
      <c r="J3858">
        <v>1425833403</v>
      </c>
      <c r="K3858">
        <v>1423245003</v>
      </c>
      <c r="L3858" t="b">
        <v>0</v>
      </c>
      <c r="M3858">
        <v>1</v>
      </c>
      <c r="N3858" t="b">
        <v>0</v>
      </c>
      <c r="O3858" t="s">
        <v>8269</v>
      </c>
      <c r="P3858">
        <f t="shared" si="181"/>
        <v>2015</v>
      </c>
      <c r="Q3858" s="11">
        <f t="shared" si="182"/>
        <v>42041.743090277778</v>
      </c>
    </row>
    <row r="3859" spans="1:17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s="8">
        <f t="shared" si="180"/>
        <v>-4740</v>
      </c>
      <c r="G3859" t="s">
        <v>8220</v>
      </c>
      <c r="H3859" t="s">
        <v>8223</v>
      </c>
      <c r="I3859" t="s">
        <v>8245</v>
      </c>
      <c r="J3859">
        <v>1406913120</v>
      </c>
      <c r="K3859">
        <v>1404927690</v>
      </c>
      <c r="L3859" t="b">
        <v>0</v>
      </c>
      <c r="M3859">
        <v>4</v>
      </c>
      <c r="N3859" t="b">
        <v>0</v>
      </c>
      <c r="O3859" t="s">
        <v>8269</v>
      </c>
      <c r="P3859">
        <f t="shared" si="181"/>
        <v>2014</v>
      </c>
      <c r="Q3859" s="11">
        <f t="shared" si="182"/>
        <v>41829.73715277778</v>
      </c>
    </row>
    <row r="3860" spans="1:17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s="8">
        <f t="shared" si="180"/>
        <v>-490</v>
      </c>
      <c r="G3860" t="s">
        <v>8220</v>
      </c>
      <c r="H3860" t="s">
        <v>8224</v>
      </c>
      <c r="I3860" t="s">
        <v>8246</v>
      </c>
      <c r="J3860">
        <v>1432328400</v>
      </c>
      <c r="K3860">
        <v>1430734844</v>
      </c>
      <c r="L3860" t="b">
        <v>0</v>
      </c>
      <c r="M3860">
        <v>1</v>
      </c>
      <c r="N3860" t="b">
        <v>0</v>
      </c>
      <c r="O3860" t="s">
        <v>8269</v>
      </c>
      <c r="P3860">
        <f t="shared" si="181"/>
        <v>2015</v>
      </c>
      <c r="Q3860" s="11">
        <f t="shared" si="182"/>
        <v>42128.431064814817</v>
      </c>
    </row>
    <row r="3861" spans="1:17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s="8">
        <f t="shared" si="180"/>
        <v>-2499</v>
      </c>
      <c r="G3861" t="s">
        <v>8220</v>
      </c>
      <c r="H3861" t="s">
        <v>8223</v>
      </c>
      <c r="I3861" t="s">
        <v>8245</v>
      </c>
      <c r="J3861">
        <v>1403730000</v>
      </c>
      <c r="K3861">
        <v>1401485207</v>
      </c>
      <c r="L3861" t="b">
        <v>0</v>
      </c>
      <c r="M3861">
        <v>1</v>
      </c>
      <c r="N3861" t="b">
        <v>0</v>
      </c>
      <c r="O3861" t="s">
        <v>8269</v>
      </c>
      <c r="P3861">
        <f t="shared" si="181"/>
        <v>2014</v>
      </c>
      <c r="Q3861" s="11">
        <f t="shared" si="182"/>
        <v>41789.893599537041</v>
      </c>
    </row>
    <row r="3862" spans="1:17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s="8">
        <f t="shared" si="180"/>
        <v>-4940</v>
      </c>
      <c r="G3862" t="s">
        <v>8220</v>
      </c>
      <c r="H3862" t="s">
        <v>8223</v>
      </c>
      <c r="I3862" t="s">
        <v>8245</v>
      </c>
      <c r="J3862">
        <v>1407858710</v>
      </c>
      <c r="K3862">
        <v>1405266710</v>
      </c>
      <c r="L3862" t="b">
        <v>0</v>
      </c>
      <c r="M3862">
        <v>13</v>
      </c>
      <c r="N3862" t="b">
        <v>0</v>
      </c>
      <c r="O3862" t="s">
        <v>8269</v>
      </c>
      <c r="P3862">
        <f t="shared" si="181"/>
        <v>2014</v>
      </c>
      <c r="Q3862" s="11">
        <f t="shared" si="182"/>
        <v>41833.660995370366</v>
      </c>
    </row>
    <row r="3863" spans="1:17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s="8">
        <f t="shared" si="180"/>
        <v>-1900</v>
      </c>
      <c r="G3863" t="s">
        <v>8220</v>
      </c>
      <c r="H3863" t="s">
        <v>8223</v>
      </c>
      <c r="I3863" t="s">
        <v>8245</v>
      </c>
      <c r="J3863">
        <v>1415828820</v>
      </c>
      <c r="K3863">
        <v>1412258977</v>
      </c>
      <c r="L3863" t="b">
        <v>0</v>
      </c>
      <c r="M3863">
        <v>1</v>
      </c>
      <c r="N3863" t="b">
        <v>0</v>
      </c>
      <c r="O3863" t="s">
        <v>8269</v>
      </c>
      <c r="P3863">
        <f t="shared" si="181"/>
        <v>2014</v>
      </c>
      <c r="Q3863" s="11">
        <f t="shared" si="182"/>
        <v>41914.590011574073</v>
      </c>
    </row>
    <row r="3864" spans="1:17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s="8">
        <f t="shared" si="180"/>
        <v>-7499</v>
      </c>
      <c r="G3864" t="s">
        <v>8220</v>
      </c>
      <c r="H3864" t="s">
        <v>8223</v>
      </c>
      <c r="I3864" t="s">
        <v>8245</v>
      </c>
      <c r="J3864">
        <v>1473699540</v>
      </c>
      <c r="K3864">
        <v>1472451356</v>
      </c>
      <c r="L3864" t="b">
        <v>0</v>
      </c>
      <c r="M3864">
        <v>1</v>
      </c>
      <c r="N3864" t="b">
        <v>0</v>
      </c>
      <c r="O3864" t="s">
        <v>8269</v>
      </c>
      <c r="P3864">
        <f t="shared" si="181"/>
        <v>2016</v>
      </c>
      <c r="Q3864" s="11">
        <f t="shared" si="182"/>
        <v>42611.261064814811</v>
      </c>
    </row>
    <row r="3865" spans="1:17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s="8">
        <f t="shared" si="180"/>
        <v>-6000</v>
      </c>
      <c r="G3865" t="s">
        <v>8220</v>
      </c>
      <c r="H3865" t="s">
        <v>8223</v>
      </c>
      <c r="I3865" t="s">
        <v>8245</v>
      </c>
      <c r="J3865">
        <v>1446739905</v>
      </c>
      <c r="K3865">
        <v>1441552305</v>
      </c>
      <c r="L3865" t="b">
        <v>0</v>
      </c>
      <c r="M3865">
        <v>0</v>
      </c>
      <c r="N3865" t="b">
        <v>0</v>
      </c>
      <c r="O3865" t="s">
        <v>8269</v>
      </c>
      <c r="P3865">
        <f t="shared" si="181"/>
        <v>2015</v>
      </c>
      <c r="Q3865" s="11">
        <f t="shared" si="182"/>
        <v>42253.633159722223</v>
      </c>
    </row>
    <row r="3866" spans="1:17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s="8">
        <f t="shared" si="180"/>
        <v>-4940</v>
      </c>
      <c r="G3866" t="s">
        <v>8220</v>
      </c>
      <c r="H3866" t="s">
        <v>8223</v>
      </c>
      <c r="I3866" t="s">
        <v>8245</v>
      </c>
      <c r="J3866">
        <v>1447799054</v>
      </c>
      <c r="K3866">
        <v>1445203454</v>
      </c>
      <c r="L3866" t="b">
        <v>0</v>
      </c>
      <c r="M3866">
        <v>3</v>
      </c>
      <c r="N3866" t="b">
        <v>0</v>
      </c>
      <c r="O3866" t="s">
        <v>8269</v>
      </c>
      <c r="P3866">
        <f t="shared" si="181"/>
        <v>2015</v>
      </c>
      <c r="Q3866" s="11">
        <f t="shared" si="182"/>
        <v>42295.891828703709</v>
      </c>
    </row>
    <row r="3867" spans="1:17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s="8">
        <f t="shared" si="180"/>
        <v>-1763</v>
      </c>
      <c r="G3867" t="s">
        <v>8220</v>
      </c>
      <c r="H3867" t="s">
        <v>8228</v>
      </c>
      <c r="I3867" t="s">
        <v>8250</v>
      </c>
      <c r="J3867">
        <v>1409376600</v>
      </c>
      <c r="K3867">
        <v>1405957098</v>
      </c>
      <c r="L3867" t="b">
        <v>0</v>
      </c>
      <c r="M3867">
        <v>14</v>
      </c>
      <c r="N3867" t="b">
        <v>0</v>
      </c>
      <c r="O3867" t="s">
        <v>8269</v>
      </c>
      <c r="P3867">
        <f t="shared" si="181"/>
        <v>2014</v>
      </c>
      <c r="Q3867" s="11">
        <f t="shared" si="182"/>
        <v>41841.651597222226</v>
      </c>
    </row>
    <row r="3868" spans="1:17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s="8">
        <f t="shared" si="180"/>
        <v>-1989</v>
      </c>
      <c r="G3868" t="s">
        <v>8220</v>
      </c>
      <c r="H3868" t="s">
        <v>8223</v>
      </c>
      <c r="I3868" t="s">
        <v>8245</v>
      </c>
      <c r="J3868">
        <v>1458703740</v>
      </c>
      <c r="K3868">
        <v>1454453021</v>
      </c>
      <c r="L3868" t="b">
        <v>0</v>
      </c>
      <c r="M3868">
        <v>2</v>
      </c>
      <c r="N3868" t="b">
        <v>0</v>
      </c>
      <c r="O3868" t="s">
        <v>8269</v>
      </c>
      <c r="P3868">
        <f t="shared" si="181"/>
        <v>2016</v>
      </c>
      <c r="Q3868" s="11">
        <f t="shared" si="182"/>
        <v>42402.947002314817</v>
      </c>
    </row>
    <row r="3869" spans="1:17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s="8">
        <f t="shared" si="180"/>
        <v>-1749</v>
      </c>
      <c r="G3869" t="s">
        <v>8220</v>
      </c>
      <c r="H3869" t="s">
        <v>8223</v>
      </c>
      <c r="I3869" t="s">
        <v>8245</v>
      </c>
      <c r="J3869">
        <v>1466278339</v>
      </c>
      <c r="K3869">
        <v>1463686339</v>
      </c>
      <c r="L3869" t="b">
        <v>0</v>
      </c>
      <c r="M3869">
        <v>5</v>
      </c>
      <c r="N3869" t="b">
        <v>0</v>
      </c>
      <c r="O3869" t="s">
        <v>8269</v>
      </c>
      <c r="P3869">
        <f t="shared" si="181"/>
        <v>2016</v>
      </c>
      <c r="Q3869" s="11">
        <f t="shared" si="182"/>
        <v>42509.814108796301</v>
      </c>
    </row>
    <row r="3870" spans="1:17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s="8">
        <f t="shared" si="180"/>
        <v>-4990</v>
      </c>
      <c r="G3870" t="s">
        <v>8219</v>
      </c>
      <c r="H3870" t="s">
        <v>8224</v>
      </c>
      <c r="I3870" t="s">
        <v>8246</v>
      </c>
      <c r="J3870">
        <v>1410191405</v>
      </c>
      <c r="K3870">
        <v>1408031405</v>
      </c>
      <c r="L3870" t="b">
        <v>0</v>
      </c>
      <c r="M3870">
        <v>1</v>
      </c>
      <c r="N3870" t="b">
        <v>0</v>
      </c>
      <c r="O3870" t="s">
        <v>8303</v>
      </c>
      <c r="P3870">
        <f t="shared" si="181"/>
        <v>2014</v>
      </c>
      <c r="Q3870" s="11">
        <f t="shared" si="182"/>
        <v>41865.659780092588</v>
      </c>
    </row>
    <row r="3871" spans="1:17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s="8">
        <f t="shared" si="180"/>
        <v>-12659</v>
      </c>
      <c r="G3871" t="s">
        <v>8219</v>
      </c>
      <c r="H3871" t="s">
        <v>8223</v>
      </c>
      <c r="I3871" t="s">
        <v>8245</v>
      </c>
      <c r="J3871">
        <v>1426302660</v>
      </c>
      <c r="K3871">
        <v>1423761792</v>
      </c>
      <c r="L3871" t="b">
        <v>0</v>
      </c>
      <c r="M3871">
        <v>15</v>
      </c>
      <c r="N3871" t="b">
        <v>0</v>
      </c>
      <c r="O3871" t="s">
        <v>8303</v>
      </c>
      <c r="P3871">
        <f t="shared" si="181"/>
        <v>2015</v>
      </c>
      <c r="Q3871" s="11">
        <f t="shared" si="182"/>
        <v>42047.724444444444</v>
      </c>
    </row>
    <row r="3872" spans="1:17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s="8">
        <f t="shared" si="180"/>
        <v>-8500</v>
      </c>
      <c r="G3872" t="s">
        <v>8219</v>
      </c>
      <c r="H3872" t="s">
        <v>8223</v>
      </c>
      <c r="I3872" t="s">
        <v>8245</v>
      </c>
      <c r="J3872">
        <v>1404360478</v>
      </c>
      <c r="K3872">
        <v>1401768478</v>
      </c>
      <c r="L3872" t="b">
        <v>0</v>
      </c>
      <c r="M3872">
        <v>10</v>
      </c>
      <c r="N3872" t="b">
        <v>0</v>
      </c>
      <c r="O3872" t="s">
        <v>8303</v>
      </c>
      <c r="P3872">
        <f t="shared" si="181"/>
        <v>2014</v>
      </c>
      <c r="Q3872" s="11">
        <f t="shared" si="182"/>
        <v>41793.17219907407</v>
      </c>
    </row>
    <row r="3873" spans="1:17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s="8">
        <f t="shared" si="180"/>
        <v>-1460</v>
      </c>
      <c r="G3873" t="s">
        <v>8219</v>
      </c>
      <c r="H3873" t="s">
        <v>8223</v>
      </c>
      <c r="I3873" t="s">
        <v>8245</v>
      </c>
      <c r="J3873">
        <v>1490809450</v>
      </c>
      <c r="K3873">
        <v>1485629050</v>
      </c>
      <c r="L3873" t="b">
        <v>0</v>
      </c>
      <c r="M3873">
        <v>3</v>
      </c>
      <c r="N3873" t="b">
        <v>0</v>
      </c>
      <c r="O3873" t="s">
        <v>8303</v>
      </c>
      <c r="P3873">
        <f t="shared" si="181"/>
        <v>2017</v>
      </c>
      <c r="Q3873" s="11">
        <f t="shared" si="182"/>
        <v>42763.780671296292</v>
      </c>
    </row>
    <row r="3874" spans="1:17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s="8">
        <f t="shared" si="180"/>
        <v>-15000</v>
      </c>
      <c r="G3874" t="s">
        <v>8219</v>
      </c>
      <c r="H3874" t="s">
        <v>8223</v>
      </c>
      <c r="I3874" t="s">
        <v>8245</v>
      </c>
      <c r="J3874">
        <v>1439522996</v>
      </c>
      <c r="K3874">
        <v>1435202996</v>
      </c>
      <c r="L3874" t="b">
        <v>0</v>
      </c>
      <c r="M3874">
        <v>0</v>
      </c>
      <c r="N3874" t="b">
        <v>0</v>
      </c>
      <c r="O3874" t="s">
        <v>8303</v>
      </c>
      <c r="P3874">
        <f t="shared" si="181"/>
        <v>2015</v>
      </c>
      <c r="Q3874" s="11">
        <f t="shared" si="182"/>
        <v>42180.145787037036</v>
      </c>
    </row>
    <row r="3875" spans="1:17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s="8">
        <f t="shared" si="180"/>
        <v>-5500</v>
      </c>
      <c r="G3875" t="s">
        <v>8219</v>
      </c>
      <c r="H3875" t="s">
        <v>8223</v>
      </c>
      <c r="I3875" t="s">
        <v>8245</v>
      </c>
      <c r="J3875">
        <v>1444322535</v>
      </c>
      <c r="K3875">
        <v>1441730535</v>
      </c>
      <c r="L3875" t="b">
        <v>0</v>
      </c>
      <c r="M3875">
        <v>0</v>
      </c>
      <c r="N3875" t="b">
        <v>0</v>
      </c>
      <c r="O3875" t="s">
        <v>8303</v>
      </c>
      <c r="P3875">
        <f t="shared" si="181"/>
        <v>2015</v>
      </c>
      <c r="Q3875" s="11">
        <f t="shared" si="182"/>
        <v>42255.696006944447</v>
      </c>
    </row>
    <row r="3876" spans="1:17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s="8">
        <f t="shared" si="180"/>
        <v>-620</v>
      </c>
      <c r="G3876" t="s">
        <v>8219</v>
      </c>
      <c r="H3876" t="s">
        <v>8227</v>
      </c>
      <c r="I3876" t="s">
        <v>8249</v>
      </c>
      <c r="J3876">
        <v>1422061200</v>
      </c>
      <c r="K3876">
        <v>1420244622</v>
      </c>
      <c r="L3876" t="b">
        <v>0</v>
      </c>
      <c r="M3876">
        <v>0</v>
      </c>
      <c r="N3876" t="b">
        <v>0</v>
      </c>
      <c r="O3876" t="s">
        <v>8303</v>
      </c>
      <c r="P3876">
        <f t="shared" si="181"/>
        <v>2015</v>
      </c>
      <c r="Q3876" s="11">
        <f t="shared" si="182"/>
        <v>42007.016458333332</v>
      </c>
    </row>
    <row r="3877" spans="1:17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s="8">
        <f t="shared" si="180"/>
        <v>-30000</v>
      </c>
      <c r="G3877" t="s">
        <v>8219</v>
      </c>
      <c r="H3877" t="s">
        <v>8231</v>
      </c>
      <c r="I3877" t="s">
        <v>8252</v>
      </c>
      <c r="J3877">
        <v>1472896800</v>
      </c>
      <c r="K3877">
        <v>1472804365</v>
      </c>
      <c r="L3877" t="b">
        <v>0</v>
      </c>
      <c r="M3877">
        <v>0</v>
      </c>
      <c r="N3877" t="b">
        <v>0</v>
      </c>
      <c r="O3877" t="s">
        <v>8303</v>
      </c>
      <c r="P3877">
        <f t="shared" si="181"/>
        <v>2016</v>
      </c>
      <c r="Q3877" s="11">
        <f t="shared" si="182"/>
        <v>42615.346817129626</v>
      </c>
    </row>
    <row r="3878" spans="1:17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s="8">
        <f t="shared" si="180"/>
        <v>-1841</v>
      </c>
      <c r="G3878" t="s">
        <v>8219</v>
      </c>
      <c r="H3878" t="s">
        <v>8224</v>
      </c>
      <c r="I3878" t="s">
        <v>8246</v>
      </c>
      <c r="J3878">
        <v>1454425128</v>
      </c>
      <c r="K3878">
        <v>1451833128</v>
      </c>
      <c r="L3878" t="b">
        <v>0</v>
      </c>
      <c r="M3878">
        <v>46</v>
      </c>
      <c r="N3878" t="b">
        <v>0</v>
      </c>
      <c r="O3878" t="s">
        <v>8303</v>
      </c>
      <c r="P3878">
        <f t="shared" si="181"/>
        <v>2016</v>
      </c>
      <c r="Q3878" s="11">
        <f t="shared" si="182"/>
        <v>42372.624166666668</v>
      </c>
    </row>
    <row r="3879" spans="1:17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s="8">
        <f t="shared" si="180"/>
        <v>-23759</v>
      </c>
      <c r="G3879" t="s">
        <v>8219</v>
      </c>
      <c r="H3879" t="s">
        <v>8223</v>
      </c>
      <c r="I3879" t="s">
        <v>8245</v>
      </c>
      <c r="J3879">
        <v>1481213752</v>
      </c>
      <c r="K3879">
        <v>1478621752</v>
      </c>
      <c r="L3879" t="b">
        <v>0</v>
      </c>
      <c r="M3879">
        <v>14</v>
      </c>
      <c r="N3879" t="b">
        <v>0</v>
      </c>
      <c r="O3879" t="s">
        <v>8303</v>
      </c>
      <c r="P3879">
        <f t="shared" si="181"/>
        <v>2016</v>
      </c>
      <c r="Q3879" s="11">
        <f t="shared" si="182"/>
        <v>42682.67768518519</v>
      </c>
    </row>
    <row r="3880" spans="1:17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s="8">
        <f t="shared" si="180"/>
        <v>-17990</v>
      </c>
      <c r="G3880" t="s">
        <v>8219</v>
      </c>
      <c r="H3880" t="s">
        <v>8223</v>
      </c>
      <c r="I3880" t="s">
        <v>8245</v>
      </c>
      <c r="J3880">
        <v>1435636740</v>
      </c>
      <c r="K3880">
        <v>1433014746</v>
      </c>
      <c r="L3880" t="b">
        <v>0</v>
      </c>
      <c r="M3880">
        <v>1</v>
      </c>
      <c r="N3880" t="b">
        <v>0</v>
      </c>
      <c r="O3880" t="s">
        <v>8303</v>
      </c>
      <c r="P3880">
        <f t="shared" si="181"/>
        <v>2015</v>
      </c>
      <c r="Q3880" s="11">
        <f t="shared" si="182"/>
        <v>42154.818819444445</v>
      </c>
    </row>
    <row r="3881" spans="1:17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s="8">
        <f t="shared" si="180"/>
        <v>-15000</v>
      </c>
      <c r="G3881" t="s">
        <v>8219</v>
      </c>
      <c r="H3881" t="s">
        <v>8224</v>
      </c>
      <c r="I3881" t="s">
        <v>8246</v>
      </c>
      <c r="J3881">
        <v>1422218396</v>
      </c>
      <c r="K3881">
        <v>1419626396</v>
      </c>
      <c r="L3881" t="b">
        <v>0</v>
      </c>
      <c r="M3881">
        <v>0</v>
      </c>
      <c r="N3881" t="b">
        <v>0</v>
      </c>
      <c r="O3881" t="s">
        <v>8303</v>
      </c>
      <c r="P3881">
        <f t="shared" si="181"/>
        <v>2014</v>
      </c>
      <c r="Q3881" s="11">
        <f t="shared" si="182"/>
        <v>41999.861064814817</v>
      </c>
    </row>
    <row r="3882" spans="1:17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s="8">
        <f t="shared" si="180"/>
        <v>-6520</v>
      </c>
      <c r="G3882" t="s">
        <v>8219</v>
      </c>
      <c r="H3882" t="s">
        <v>8224</v>
      </c>
      <c r="I3882" t="s">
        <v>8246</v>
      </c>
      <c r="J3882">
        <v>1406761200</v>
      </c>
      <c r="K3882">
        <v>1403724820</v>
      </c>
      <c r="L3882" t="b">
        <v>0</v>
      </c>
      <c r="M3882">
        <v>17</v>
      </c>
      <c r="N3882" t="b">
        <v>0</v>
      </c>
      <c r="O3882" t="s">
        <v>8303</v>
      </c>
      <c r="P3882">
        <f t="shared" si="181"/>
        <v>2014</v>
      </c>
      <c r="Q3882" s="11">
        <f t="shared" si="182"/>
        <v>41815.815046296295</v>
      </c>
    </row>
    <row r="3883" spans="1:17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s="8">
        <f t="shared" si="180"/>
        <v>-475</v>
      </c>
      <c r="G3883" t="s">
        <v>8219</v>
      </c>
      <c r="H3883" t="s">
        <v>8223</v>
      </c>
      <c r="I3883" t="s">
        <v>8245</v>
      </c>
      <c r="J3883">
        <v>1487550399</v>
      </c>
      <c r="K3883">
        <v>1484958399</v>
      </c>
      <c r="L3883" t="b">
        <v>0</v>
      </c>
      <c r="M3883">
        <v>1</v>
      </c>
      <c r="N3883" t="b">
        <v>0</v>
      </c>
      <c r="O3883" t="s">
        <v>8303</v>
      </c>
      <c r="P3883">
        <f t="shared" si="181"/>
        <v>2017</v>
      </c>
      <c r="Q3883" s="11">
        <f t="shared" si="182"/>
        <v>42756.018506944441</v>
      </c>
    </row>
    <row r="3884" spans="1:17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s="8">
        <f t="shared" si="180"/>
        <v>-30000</v>
      </c>
      <c r="G3884" t="s">
        <v>8219</v>
      </c>
      <c r="H3884" t="s">
        <v>8225</v>
      </c>
      <c r="I3884" t="s">
        <v>8247</v>
      </c>
      <c r="J3884">
        <v>1454281380</v>
      </c>
      <c r="K3884">
        <v>1451950570</v>
      </c>
      <c r="L3884" t="b">
        <v>0</v>
      </c>
      <c r="M3884">
        <v>0</v>
      </c>
      <c r="N3884" t="b">
        <v>0</v>
      </c>
      <c r="O3884" t="s">
        <v>8303</v>
      </c>
      <c r="P3884">
        <f t="shared" si="181"/>
        <v>2016</v>
      </c>
      <c r="Q3884" s="11">
        <f t="shared" si="182"/>
        <v>42373.983449074076</v>
      </c>
    </row>
    <row r="3885" spans="1:17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s="8">
        <f t="shared" si="180"/>
        <v>-15000</v>
      </c>
      <c r="G3885" t="s">
        <v>8219</v>
      </c>
      <c r="H3885" t="s">
        <v>8224</v>
      </c>
      <c r="I3885" t="s">
        <v>8246</v>
      </c>
      <c r="J3885">
        <v>1409668069</v>
      </c>
      <c r="K3885">
        <v>1407076069</v>
      </c>
      <c r="L3885" t="b">
        <v>0</v>
      </c>
      <c r="M3885">
        <v>0</v>
      </c>
      <c r="N3885" t="b">
        <v>0</v>
      </c>
      <c r="O3885" t="s">
        <v>8303</v>
      </c>
      <c r="P3885">
        <f t="shared" si="181"/>
        <v>2014</v>
      </c>
      <c r="Q3885" s="11">
        <f t="shared" si="182"/>
        <v>41854.602650462963</v>
      </c>
    </row>
    <row r="3886" spans="1:17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s="8">
        <f t="shared" si="180"/>
        <v>-10000</v>
      </c>
      <c r="G3886" t="s">
        <v>8219</v>
      </c>
      <c r="H3886" t="s">
        <v>8223</v>
      </c>
      <c r="I3886" t="s">
        <v>8245</v>
      </c>
      <c r="J3886">
        <v>1427479192</v>
      </c>
      <c r="K3886">
        <v>1425322792</v>
      </c>
      <c r="L3886" t="b">
        <v>0</v>
      </c>
      <c r="M3886">
        <v>0</v>
      </c>
      <c r="N3886" t="b">
        <v>0</v>
      </c>
      <c r="O3886" t="s">
        <v>8303</v>
      </c>
      <c r="P3886">
        <f t="shared" si="181"/>
        <v>2015</v>
      </c>
      <c r="Q3886" s="11">
        <f t="shared" si="182"/>
        <v>42065.791574074072</v>
      </c>
    </row>
    <row r="3887" spans="1:17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s="8">
        <f t="shared" si="180"/>
        <v>-375000</v>
      </c>
      <c r="G3887" t="s">
        <v>8219</v>
      </c>
      <c r="H3887" t="s">
        <v>8223</v>
      </c>
      <c r="I3887" t="s">
        <v>8245</v>
      </c>
      <c r="J3887">
        <v>1462834191</v>
      </c>
      <c r="K3887">
        <v>1460242191</v>
      </c>
      <c r="L3887" t="b">
        <v>0</v>
      </c>
      <c r="M3887">
        <v>0</v>
      </c>
      <c r="N3887" t="b">
        <v>0</v>
      </c>
      <c r="O3887" t="s">
        <v>8303</v>
      </c>
      <c r="P3887">
        <f t="shared" si="181"/>
        <v>2016</v>
      </c>
      <c r="Q3887" s="11">
        <f t="shared" si="182"/>
        <v>42469.951284722221</v>
      </c>
    </row>
    <row r="3888" spans="1:17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s="8">
        <f t="shared" si="180"/>
        <v>-10000</v>
      </c>
      <c r="G3888" t="s">
        <v>8219</v>
      </c>
      <c r="H3888" t="s">
        <v>8225</v>
      </c>
      <c r="I3888" t="s">
        <v>8247</v>
      </c>
      <c r="J3888">
        <v>1418275702</v>
      </c>
      <c r="K3888">
        <v>1415683702</v>
      </c>
      <c r="L3888" t="b">
        <v>0</v>
      </c>
      <c r="M3888">
        <v>0</v>
      </c>
      <c r="N3888" t="b">
        <v>0</v>
      </c>
      <c r="O3888" t="s">
        <v>8303</v>
      </c>
      <c r="P3888">
        <f t="shared" si="181"/>
        <v>2014</v>
      </c>
      <c r="Q3888" s="11">
        <f t="shared" si="182"/>
        <v>41954.228032407409</v>
      </c>
    </row>
    <row r="3889" spans="1:17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s="8">
        <f t="shared" si="180"/>
        <v>-1965</v>
      </c>
      <c r="G3889" t="s">
        <v>8219</v>
      </c>
      <c r="H3889" t="s">
        <v>8223</v>
      </c>
      <c r="I3889" t="s">
        <v>8245</v>
      </c>
      <c r="J3889">
        <v>1430517600</v>
      </c>
      <c r="K3889">
        <v>1426538129</v>
      </c>
      <c r="L3889" t="b">
        <v>0</v>
      </c>
      <c r="M3889">
        <v>2</v>
      </c>
      <c r="N3889" t="b">
        <v>0</v>
      </c>
      <c r="O3889" t="s">
        <v>8303</v>
      </c>
      <c r="P3889">
        <f t="shared" si="181"/>
        <v>2015</v>
      </c>
      <c r="Q3889" s="11">
        <f t="shared" si="182"/>
        <v>42079.857974537037</v>
      </c>
    </row>
    <row r="3890" spans="1:17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s="8">
        <f t="shared" si="180"/>
        <v>-1458</v>
      </c>
      <c r="G3890" t="s">
        <v>8220</v>
      </c>
      <c r="H3890" t="s">
        <v>8224</v>
      </c>
      <c r="I3890" t="s">
        <v>8246</v>
      </c>
      <c r="J3890">
        <v>1488114358</v>
      </c>
      <c r="K3890">
        <v>1485522358</v>
      </c>
      <c r="L3890" t="b">
        <v>0</v>
      </c>
      <c r="M3890">
        <v>14</v>
      </c>
      <c r="N3890" t="b">
        <v>0</v>
      </c>
      <c r="O3890" t="s">
        <v>8269</v>
      </c>
      <c r="P3890">
        <f t="shared" si="181"/>
        <v>2017</v>
      </c>
      <c r="Q3890" s="11">
        <f t="shared" si="182"/>
        <v>42762.545810185184</v>
      </c>
    </row>
    <row r="3891" spans="1:17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s="8">
        <f t="shared" si="180"/>
        <v>-7882</v>
      </c>
      <c r="G3891" t="s">
        <v>8220</v>
      </c>
      <c r="H3891" t="s">
        <v>8223</v>
      </c>
      <c r="I3891" t="s">
        <v>8245</v>
      </c>
      <c r="J3891">
        <v>1420413960</v>
      </c>
      <c r="K3891">
        <v>1417651630</v>
      </c>
      <c r="L3891" t="b">
        <v>0</v>
      </c>
      <c r="M3891">
        <v>9</v>
      </c>
      <c r="N3891" t="b">
        <v>0</v>
      </c>
      <c r="O3891" t="s">
        <v>8269</v>
      </c>
      <c r="P3891">
        <f t="shared" si="181"/>
        <v>2014</v>
      </c>
      <c r="Q3891" s="11">
        <f t="shared" si="182"/>
        <v>41977.004976851851</v>
      </c>
    </row>
    <row r="3892" spans="1:17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s="8">
        <f t="shared" si="180"/>
        <v>-12476</v>
      </c>
      <c r="G3892" t="s">
        <v>8220</v>
      </c>
      <c r="H3892" t="s">
        <v>8223</v>
      </c>
      <c r="I3892" t="s">
        <v>8245</v>
      </c>
      <c r="J3892">
        <v>1439662344</v>
      </c>
      <c r="K3892">
        <v>1434478344</v>
      </c>
      <c r="L3892" t="b">
        <v>0</v>
      </c>
      <c r="M3892">
        <v>8</v>
      </c>
      <c r="N3892" t="b">
        <v>0</v>
      </c>
      <c r="O3892" t="s">
        <v>8269</v>
      </c>
      <c r="P3892">
        <f t="shared" si="181"/>
        <v>2015</v>
      </c>
      <c r="Q3892" s="11">
        <f t="shared" si="182"/>
        <v>42171.758611111116</v>
      </c>
    </row>
    <row r="3893" spans="1:17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s="8">
        <f t="shared" si="180"/>
        <v>-540</v>
      </c>
      <c r="G3893" t="s">
        <v>8220</v>
      </c>
      <c r="H3893" t="s">
        <v>8223</v>
      </c>
      <c r="I3893" t="s">
        <v>8245</v>
      </c>
      <c r="J3893">
        <v>1427086740</v>
      </c>
      <c r="K3893">
        <v>1424488244</v>
      </c>
      <c r="L3893" t="b">
        <v>0</v>
      </c>
      <c r="M3893">
        <v>7</v>
      </c>
      <c r="N3893" t="b">
        <v>0</v>
      </c>
      <c r="O3893" t="s">
        <v>8269</v>
      </c>
      <c r="P3893">
        <f t="shared" si="181"/>
        <v>2015</v>
      </c>
      <c r="Q3893" s="11">
        <f t="shared" si="182"/>
        <v>42056.1324537037</v>
      </c>
    </row>
    <row r="3894" spans="1:17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s="8">
        <f t="shared" si="180"/>
        <v>-1000</v>
      </c>
      <c r="G3894" t="s">
        <v>8220</v>
      </c>
      <c r="H3894" t="s">
        <v>8223</v>
      </c>
      <c r="I3894" t="s">
        <v>8245</v>
      </c>
      <c r="J3894">
        <v>1408863600</v>
      </c>
      <c r="K3894">
        <v>1408203557</v>
      </c>
      <c r="L3894" t="b">
        <v>0</v>
      </c>
      <c r="M3894">
        <v>0</v>
      </c>
      <c r="N3894" t="b">
        <v>0</v>
      </c>
      <c r="O3894" t="s">
        <v>8269</v>
      </c>
      <c r="P3894">
        <f t="shared" si="181"/>
        <v>2014</v>
      </c>
      <c r="Q3894" s="11">
        <f t="shared" si="182"/>
        <v>41867.652280092596</v>
      </c>
    </row>
    <row r="3895" spans="1:17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s="8">
        <f t="shared" si="180"/>
        <v>-39225</v>
      </c>
      <c r="G3895" t="s">
        <v>8220</v>
      </c>
      <c r="H3895" t="s">
        <v>8223</v>
      </c>
      <c r="I3895" t="s">
        <v>8245</v>
      </c>
      <c r="J3895">
        <v>1404194400</v>
      </c>
      <c r="K3895">
        <v>1400600840</v>
      </c>
      <c r="L3895" t="b">
        <v>0</v>
      </c>
      <c r="M3895">
        <v>84</v>
      </c>
      <c r="N3895" t="b">
        <v>0</v>
      </c>
      <c r="O3895" t="s">
        <v>8269</v>
      </c>
      <c r="P3895">
        <f t="shared" si="181"/>
        <v>2014</v>
      </c>
      <c r="Q3895" s="11">
        <f t="shared" si="182"/>
        <v>41779.657870370371</v>
      </c>
    </row>
    <row r="3896" spans="1:17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s="8">
        <f t="shared" si="180"/>
        <v>-14480</v>
      </c>
      <c r="G3896" t="s">
        <v>8220</v>
      </c>
      <c r="H3896" t="s">
        <v>8223</v>
      </c>
      <c r="I3896" t="s">
        <v>8245</v>
      </c>
      <c r="J3896">
        <v>1481000340</v>
      </c>
      <c r="K3896">
        <v>1478386812</v>
      </c>
      <c r="L3896" t="b">
        <v>0</v>
      </c>
      <c r="M3896">
        <v>11</v>
      </c>
      <c r="N3896" t="b">
        <v>0</v>
      </c>
      <c r="O3896" t="s">
        <v>8269</v>
      </c>
      <c r="P3896">
        <f t="shared" si="181"/>
        <v>2016</v>
      </c>
      <c r="Q3896" s="11">
        <f t="shared" si="182"/>
        <v>42679.958472222221</v>
      </c>
    </row>
    <row r="3897" spans="1:17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s="8">
        <f t="shared" si="180"/>
        <v>-950</v>
      </c>
      <c r="G3897" t="s">
        <v>8220</v>
      </c>
      <c r="H3897" t="s">
        <v>8223</v>
      </c>
      <c r="I3897" t="s">
        <v>8245</v>
      </c>
      <c r="J3897">
        <v>1425103218</v>
      </c>
      <c r="K3897">
        <v>1422424818</v>
      </c>
      <c r="L3897" t="b">
        <v>0</v>
      </c>
      <c r="M3897">
        <v>1</v>
      </c>
      <c r="N3897" t="b">
        <v>0</v>
      </c>
      <c r="O3897" t="s">
        <v>8269</v>
      </c>
      <c r="P3897">
        <f t="shared" si="181"/>
        <v>2015</v>
      </c>
      <c r="Q3897" s="11">
        <f t="shared" si="182"/>
        <v>42032.250208333338</v>
      </c>
    </row>
    <row r="3898" spans="1:17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s="8">
        <f t="shared" si="180"/>
        <v>-1430</v>
      </c>
      <c r="G3898" t="s">
        <v>8220</v>
      </c>
      <c r="H3898" t="s">
        <v>8223</v>
      </c>
      <c r="I3898" t="s">
        <v>8245</v>
      </c>
      <c r="J3898">
        <v>1402979778</v>
      </c>
      <c r="K3898">
        <v>1401770178</v>
      </c>
      <c r="L3898" t="b">
        <v>0</v>
      </c>
      <c r="M3898">
        <v>4</v>
      </c>
      <c r="N3898" t="b">
        <v>0</v>
      </c>
      <c r="O3898" t="s">
        <v>8269</v>
      </c>
      <c r="P3898">
        <f t="shared" si="181"/>
        <v>2014</v>
      </c>
      <c r="Q3898" s="11">
        <f t="shared" si="182"/>
        <v>41793.191875000004</v>
      </c>
    </row>
    <row r="3899" spans="1:17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s="8">
        <f t="shared" si="180"/>
        <v>-2060</v>
      </c>
      <c r="G3899" t="s">
        <v>8220</v>
      </c>
      <c r="H3899" t="s">
        <v>8227</v>
      </c>
      <c r="I3899" t="s">
        <v>8249</v>
      </c>
      <c r="J3899">
        <v>1420750683</v>
      </c>
      <c r="K3899">
        <v>1418158683</v>
      </c>
      <c r="L3899" t="b">
        <v>0</v>
      </c>
      <c r="M3899">
        <v>10</v>
      </c>
      <c r="N3899" t="b">
        <v>0</v>
      </c>
      <c r="O3899" t="s">
        <v>8269</v>
      </c>
      <c r="P3899">
        <f t="shared" si="181"/>
        <v>2014</v>
      </c>
      <c r="Q3899" s="11">
        <f t="shared" si="182"/>
        <v>41982.87364583333</v>
      </c>
    </row>
    <row r="3900" spans="1:17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s="8">
        <f t="shared" si="180"/>
        <v>-1686</v>
      </c>
      <c r="G3900" t="s">
        <v>8220</v>
      </c>
      <c r="H3900" t="s">
        <v>8224</v>
      </c>
      <c r="I3900" t="s">
        <v>8246</v>
      </c>
      <c r="J3900">
        <v>1439827200</v>
      </c>
      <c r="K3900">
        <v>1436355270</v>
      </c>
      <c r="L3900" t="b">
        <v>0</v>
      </c>
      <c r="M3900">
        <v>16</v>
      </c>
      <c r="N3900" t="b">
        <v>0</v>
      </c>
      <c r="O3900" t="s">
        <v>8269</v>
      </c>
      <c r="P3900">
        <f t="shared" si="181"/>
        <v>2015</v>
      </c>
      <c r="Q3900" s="11">
        <f t="shared" si="182"/>
        <v>42193.482291666667</v>
      </c>
    </row>
    <row r="3901" spans="1:17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s="8">
        <f t="shared" si="180"/>
        <v>-9875</v>
      </c>
      <c r="G3901" t="s">
        <v>8220</v>
      </c>
      <c r="H3901" t="s">
        <v>8223</v>
      </c>
      <c r="I3901" t="s">
        <v>8245</v>
      </c>
      <c r="J3901">
        <v>1407868561</v>
      </c>
      <c r="K3901">
        <v>1406140561</v>
      </c>
      <c r="L3901" t="b">
        <v>0</v>
      </c>
      <c r="M3901">
        <v>2</v>
      </c>
      <c r="N3901" t="b">
        <v>0</v>
      </c>
      <c r="O3901" t="s">
        <v>8269</v>
      </c>
      <c r="P3901">
        <f t="shared" si="181"/>
        <v>2014</v>
      </c>
      <c r="Q3901" s="11">
        <f t="shared" si="182"/>
        <v>41843.775011574071</v>
      </c>
    </row>
    <row r="3902" spans="1:17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s="8">
        <f t="shared" si="180"/>
        <v>-2365</v>
      </c>
      <c r="G3902" t="s">
        <v>8220</v>
      </c>
      <c r="H3902" t="s">
        <v>8223</v>
      </c>
      <c r="I3902" t="s">
        <v>8245</v>
      </c>
      <c r="J3902">
        <v>1433988791</v>
      </c>
      <c r="K3902">
        <v>1431396791</v>
      </c>
      <c r="L3902" t="b">
        <v>0</v>
      </c>
      <c r="M3902">
        <v>5</v>
      </c>
      <c r="N3902" t="b">
        <v>0</v>
      </c>
      <c r="O3902" t="s">
        <v>8269</v>
      </c>
      <c r="P3902">
        <f t="shared" si="181"/>
        <v>2015</v>
      </c>
      <c r="Q3902" s="11">
        <f t="shared" si="182"/>
        <v>42136.092488425929</v>
      </c>
    </row>
    <row r="3903" spans="1:17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s="8">
        <f t="shared" si="180"/>
        <v>-2975</v>
      </c>
      <c r="G3903" t="s">
        <v>8220</v>
      </c>
      <c r="H3903" t="s">
        <v>8223</v>
      </c>
      <c r="I3903" t="s">
        <v>8245</v>
      </c>
      <c r="J3903">
        <v>1450554599</v>
      </c>
      <c r="K3903">
        <v>1447098599</v>
      </c>
      <c r="L3903" t="b">
        <v>0</v>
      </c>
      <c r="M3903">
        <v>1</v>
      </c>
      <c r="N3903" t="b">
        <v>0</v>
      </c>
      <c r="O3903" t="s">
        <v>8269</v>
      </c>
      <c r="P3903">
        <f t="shared" si="181"/>
        <v>2015</v>
      </c>
      <c r="Q3903" s="11">
        <f t="shared" si="182"/>
        <v>42317.826377314821</v>
      </c>
    </row>
    <row r="3904" spans="1:17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s="8">
        <f t="shared" si="180"/>
        <v>-1535</v>
      </c>
      <c r="G3904" t="s">
        <v>8220</v>
      </c>
      <c r="H3904" t="s">
        <v>8224</v>
      </c>
      <c r="I3904" t="s">
        <v>8246</v>
      </c>
      <c r="J3904">
        <v>1479125642</v>
      </c>
      <c r="K3904">
        <v>1476962042</v>
      </c>
      <c r="L3904" t="b">
        <v>0</v>
      </c>
      <c r="M3904">
        <v>31</v>
      </c>
      <c r="N3904" t="b">
        <v>0</v>
      </c>
      <c r="O3904" t="s">
        <v>8269</v>
      </c>
      <c r="P3904">
        <f t="shared" si="181"/>
        <v>2016</v>
      </c>
      <c r="Q3904" s="11">
        <f t="shared" si="182"/>
        <v>42663.468078703707</v>
      </c>
    </row>
    <row r="3905" spans="1:17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s="8">
        <f t="shared" si="180"/>
        <v>-1500</v>
      </c>
      <c r="G3905" t="s">
        <v>8220</v>
      </c>
      <c r="H3905" t="s">
        <v>8223</v>
      </c>
      <c r="I3905" t="s">
        <v>8245</v>
      </c>
      <c r="J3905">
        <v>1439581080</v>
      </c>
      <c r="K3905">
        <v>1435709765</v>
      </c>
      <c r="L3905" t="b">
        <v>0</v>
      </c>
      <c r="M3905">
        <v>0</v>
      </c>
      <c r="N3905" t="b">
        <v>0</v>
      </c>
      <c r="O3905" t="s">
        <v>8269</v>
      </c>
      <c r="P3905">
        <f t="shared" si="181"/>
        <v>2015</v>
      </c>
      <c r="Q3905" s="11">
        <f t="shared" si="182"/>
        <v>42186.01116898148</v>
      </c>
    </row>
    <row r="3906" spans="1:17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s="8">
        <f t="shared" si="180"/>
        <v>-9997</v>
      </c>
      <c r="G3906" t="s">
        <v>8220</v>
      </c>
      <c r="H3906" t="s">
        <v>8223</v>
      </c>
      <c r="I3906" t="s">
        <v>8245</v>
      </c>
      <c r="J3906">
        <v>1429074240</v>
      </c>
      <c r="K3906">
        <v>1427866200</v>
      </c>
      <c r="L3906" t="b">
        <v>0</v>
      </c>
      <c r="M3906">
        <v>2</v>
      </c>
      <c r="N3906" t="b">
        <v>0</v>
      </c>
      <c r="O3906" t="s">
        <v>8269</v>
      </c>
      <c r="P3906">
        <f t="shared" si="181"/>
        <v>2015</v>
      </c>
      <c r="Q3906" s="11">
        <f t="shared" si="182"/>
        <v>42095.229166666672</v>
      </c>
    </row>
    <row r="3907" spans="1:17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s="8">
        <f t="shared" ref="F3907:F3970" si="183">E3907-D3907</f>
        <v>-1327</v>
      </c>
      <c r="G3907" t="s">
        <v>8220</v>
      </c>
      <c r="H3907" t="s">
        <v>8224</v>
      </c>
      <c r="I3907" t="s">
        <v>8246</v>
      </c>
      <c r="J3907">
        <v>1434063600</v>
      </c>
      <c r="K3907">
        <v>1430405903</v>
      </c>
      <c r="L3907" t="b">
        <v>0</v>
      </c>
      <c r="M3907">
        <v>7</v>
      </c>
      <c r="N3907" t="b">
        <v>0</v>
      </c>
      <c r="O3907" t="s">
        <v>8269</v>
      </c>
      <c r="P3907">
        <f t="shared" ref="P3907:P3970" si="184">YEAR(Q3907)</f>
        <v>2015</v>
      </c>
      <c r="Q3907" s="11">
        <f t="shared" ref="Q3907:Q3970" si="185">(((K3907/60)/60)/24)+DATE(1970,1,1)</f>
        <v>42124.623877314814</v>
      </c>
    </row>
    <row r="3908" spans="1:17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s="8">
        <f t="shared" si="183"/>
        <v>-490</v>
      </c>
      <c r="G3908" t="s">
        <v>8220</v>
      </c>
      <c r="H3908" t="s">
        <v>8224</v>
      </c>
      <c r="I3908" t="s">
        <v>8246</v>
      </c>
      <c r="J3908">
        <v>1435325100</v>
      </c>
      <c r="K3908">
        <v>1432072893</v>
      </c>
      <c r="L3908" t="b">
        <v>0</v>
      </c>
      <c r="M3908">
        <v>16</v>
      </c>
      <c r="N3908" t="b">
        <v>0</v>
      </c>
      <c r="O3908" t="s">
        <v>8269</v>
      </c>
      <c r="P3908">
        <f t="shared" si="184"/>
        <v>2015</v>
      </c>
      <c r="Q3908" s="11">
        <f t="shared" si="185"/>
        <v>42143.917743055557</v>
      </c>
    </row>
    <row r="3909" spans="1:17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s="8">
        <f t="shared" si="183"/>
        <v>-847</v>
      </c>
      <c r="G3909" t="s">
        <v>8220</v>
      </c>
      <c r="H3909" t="s">
        <v>8223</v>
      </c>
      <c r="I3909" t="s">
        <v>8245</v>
      </c>
      <c r="J3909">
        <v>1414354080</v>
      </c>
      <c r="K3909">
        <v>1411587606</v>
      </c>
      <c r="L3909" t="b">
        <v>0</v>
      </c>
      <c r="M3909">
        <v>4</v>
      </c>
      <c r="N3909" t="b">
        <v>0</v>
      </c>
      <c r="O3909" t="s">
        <v>8269</v>
      </c>
      <c r="P3909">
        <f t="shared" si="184"/>
        <v>2014</v>
      </c>
      <c r="Q3909" s="11">
        <f t="shared" si="185"/>
        <v>41906.819513888891</v>
      </c>
    </row>
    <row r="3910" spans="1:17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s="8">
        <f t="shared" si="183"/>
        <v>-685</v>
      </c>
      <c r="G3910" t="s">
        <v>8220</v>
      </c>
      <c r="H3910" t="s">
        <v>8223</v>
      </c>
      <c r="I3910" t="s">
        <v>8245</v>
      </c>
      <c r="J3910">
        <v>1406603696</v>
      </c>
      <c r="K3910">
        <v>1405307696</v>
      </c>
      <c r="L3910" t="b">
        <v>0</v>
      </c>
      <c r="M3910">
        <v>4</v>
      </c>
      <c r="N3910" t="b">
        <v>0</v>
      </c>
      <c r="O3910" t="s">
        <v>8269</v>
      </c>
      <c r="P3910">
        <f t="shared" si="184"/>
        <v>2014</v>
      </c>
      <c r="Q3910" s="11">
        <f t="shared" si="185"/>
        <v>41834.135370370372</v>
      </c>
    </row>
    <row r="3911" spans="1:17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s="8">
        <f t="shared" si="183"/>
        <v>-59865</v>
      </c>
      <c r="G3911" t="s">
        <v>8220</v>
      </c>
      <c r="H3911" t="s">
        <v>8223</v>
      </c>
      <c r="I3911" t="s">
        <v>8245</v>
      </c>
      <c r="J3911">
        <v>1410424642</v>
      </c>
      <c r="K3911">
        <v>1407832642</v>
      </c>
      <c r="L3911" t="b">
        <v>0</v>
      </c>
      <c r="M3911">
        <v>4</v>
      </c>
      <c r="N3911" t="b">
        <v>0</v>
      </c>
      <c r="O3911" t="s">
        <v>8269</v>
      </c>
      <c r="P3911">
        <f t="shared" si="184"/>
        <v>2014</v>
      </c>
      <c r="Q3911" s="11">
        <f t="shared" si="185"/>
        <v>41863.359282407408</v>
      </c>
    </row>
    <row r="3912" spans="1:17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s="8">
        <f t="shared" si="183"/>
        <v>-5815</v>
      </c>
      <c r="G3912" t="s">
        <v>8220</v>
      </c>
      <c r="H3912" t="s">
        <v>8223</v>
      </c>
      <c r="I3912" t="s">
        <v>8245</v>
      </c>
      <c r="J3912">
        <v>1441649397</v>
      </c>
      <c r="K3912">
        <v>1439057397</v>
      </c>
      <c r="L3912" t="b">
        <v>0</v>
      </c>
      <c r="M3912">
        <v>3</v>
      </c>
      <c r="N3912" t="b">
        <v>0</v>
      </c>
      <c r="O3912" t="s">
        <v>8269</v>
      </c>
      <c r="P3912">
        <f t="shared" si="184"/>
        <v>2015</v>
      </c>
      <c r="Q3912" s="11">
        <f t="shared" si="185"/>
        <v>42224.756909722222</v>
      </c>
    </row>
    <row r="3913" spans="1:17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s="8">
        <f t="shared" si="183"/>
        <v>-5007</v>
      </c>
      <c r="G3913" t="s">
        <v>8220</v>
      </c>
      <c r="H3913" t="s">
        <v>8223</v>
      </c>
      <c r="I3913" t="s">
        <v>8245</v>
      </c>
      <c r="J3913">
        <v>1417033777</v>
      </c>
      <c r="K3913">
        <v>1414438177</v>
      </c>
      <c r="L3913" t="b">
        <v>0</v>
      </c>
      <c r="M3913">
        <v>36</v>
      </c>
      <c r="N3913" t="b">
        <v>0</v>
      </c>
      <c r="O3913" t="s">
        <v>8269</v>
      </c>
      <c r="P3913">
        <f t="shared" si="184"/>
        <v>2014</v>
      </c>
      <c r="Q3913" s="11">
        <f t="shared" si="185"/>
        <v>41939.8122337963</v>
      </c>
    </row>
    <row r="3914" spans="1:17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s="8">
        <f t="shared" si="183"/>
        <v>-14999</v>
      </c>
      <c r="G3914" t="s">
        <v>8220</v>
      </c>
      <c r="H3914" t="s">
        <v>8223</v>
      </c>
      <c r="I3914" t="s">
        <v>8245</v>
      </c>
      <c r="J3914">
        <v>1429936500</v>
      </c>
      <c r="K3914">
        <v>1424759330</v>
      </c>
      <c r="L3914" t="b">
        <v>0</v>
      </c>
      <c r="M3914">
        <v>1</v>
      </c>
      <c r="N3914" t="b">
        <v>0</v>
      </c>
      <c r="O3914" t="s">
        <v>8269</v>
      </c>
      <c r="P3914">
        <f t="shared" si="184"/>
        <v>2015</v>
      </c>
      <c r="Q3914" s="11">
        <f t="shared" si="185"/>
        <v>42059.270023148143</v>
      </c>
    </row>
    <row r="3915" spans="1:17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s="8">
        <f t="shared" si="183"/>
        <v>-9000</v>
      </c>
      <c r="G3915" t="s">
        <v>8220</v>
      </c>
      <c r="H3915" t="s">
        <v>8223</v>
      </c>
      <c r="I3915" t="s">
        <v>8245</v>
      </c>
      <c r="J3915">
        <v>1448863449</v>
      </c>
      <c r="K3915">
        <v>1446267849</v>
      </c>
      <c r="L3915" t="b">
        <v>0</v>
      </c>
      <c r="M3915">
        <v>7</v>
      </c>
      <c r="N3915" t="b">
        <v>0</v>
      </c>
      <c r="O3915" t="s">
        <v>8269</v>
      </c>
      <c r="P3915">
        <f t="shared" si="184"/>
        <v>2015</v>
      </c>
      <c r="Q3915" s="11">
        <f t="shared" si="185"/>
        <v>42308.211215277777</v>
      </c>
    </row>
    <row r="3916" spans="1:17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s="8">
        <f t="shared" si="183"/>
        <v>-1591</v>
      </c>
      <c r="G3916" t="s">
        <v>8220</v>
      </c>
      <c r="H3916" t="s">
        <v>8224</v>
      </c>
      <c r="I3916" t="s">
        <v>8246</v>
      </c>
      <c r="J3916">
        <v>1431298740</v>
      </c>
      <c r="K3916">
        <v>1429558756</v>
      </c>
      <c r="L3916" t="b">
        <v>0</v>
      </c>
      <c r="M3916">
        <v>27</v>
      </c>
      <c r="N3916" t="b">
        <v>0</v>
      </c>
      <c r="O3916" t="s">
        <v>8269</v>
      </c>
      <c r="P3916">
        <f t="shared" si="184"/>
        <v>2015</v>
      </c>
      <c r="Q3916" s="11">
        <f t="shared" si="185"/>
        <v>42114.818935185183</v>
      </c>
    </row>
    <row r="3917" spans="1:17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s="8">
        <f t="shared" si="183"/>
        <v>-1495</v>
      </c>
      <c r="G3917" t="s">
        <v>8220</v>
      </c>
      <c r="H3917" t="s">
        <v>8224</v>
      </c>
      <c r="I3917" t="s">
        <v>8246</v>
      </c>
      <c r="J3917">
        <v>1464824309</v>
      </c>
      <c r="K3917">
        <v>1462232309</v>
      </c>
      <c r="L3917" t="b">
        <v>0</v>
      </c>
      <c r="M3917">
        <v>1</v>
      </c>
      <c r="N3917" t="b">
        <v>0</v>
      </c>
      <c r="O3917" t="s">
        <v>8269</v>
      </c>
      <c r="P3917">
        <f t="shared" si="184"/>
        <v>2016</v>
      </c>
      <c r="Q3917" s="11">
        <f t="shared" si="185"/>
        <v>42492.98505787037</v>
      </c>
    </row>
    <row r="3918" spans="1:17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s="8">
        <f t="shared" si="183"/>
        <v>-2000</v>
      </c>
      <c r="G3918" t="s">
        <v>8220</v>
      </c>
      <c r="H3918" t="s">
        <v>8231</v>
      </c>
      <c r="I3918" t="s">
        <v>8252</v>
      </c>
      <c r="J3918">
        <v>1464952752</v>
      </c>
      <c r="K3918">
        <v>1462360752</v>
      </c>
      <c r="L3918" t="b">
        <v>0</v>
      </c>
      <c r="M3918">
        <v>0</v>
      </c>
      <c r="N3918" t="b">
        <v>0</v>
      </c>
      <c r="O3918" t="s">
        <v>8269</v>
      </c>
      <c r="P3918">
        <f t="shared" si="184"/>
        <v>2016</v>
      </c>
      <c r="Q3918" s="11">
        <f t="shared" si="185"/>
        <v>42494.471666666665</v>
      </c>
    </row>
    <row r="3919" spans="1:17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s="8">
        <f t="shared" si="183"/>
        <v>-3490</v>
      </c>
      <c r="G3919" t="s">
        <v>8220</v>
      </c>
      <c r="H3919" t="s">
        <v>8224</v>
      </c>
      <c r="I3919" t="s">
        <v>8246</v>
      </c>
      <c r="J3919">
        <v>1410439161</v>
      </c>
      <c r="K3919">
        <v>1407847161</v>
      </c>
      <c r="L3919" t="b">
        <v>0</v>
      </c>
      <c r="M3919">
        <v>1</v>
      </c>
      <c r="N3919" t="b">
        <v>0</v>
      </c>
      <c r="O3919" t="s">
        <v>8269</v>
      </c>
      <c r="P3919">
        <f t="shared" si="184"/>
        <v>2014</v>
      </c>
      <c r="Q3919" s="11">
        <f t="shared" si="185"/>
        <v>41863.527326388888</v>
      </c>
    </row>
    <row r="3920" spans="1:17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s="8">
        <f t="shared" si="183"/>
        <v>-59880</v>
      </c>
      <c r="G3920" t="s">
        <v>8220</v>
      </c>
      <c r="H3920" t="s">
        <v>8224</v>
      </c>
      <c r="I3920" t="s">
        <v>8246</v>
      </c>
      <c r="J3920">
        <v>1407168000</v>
      </c>
      <c r="K3920">
        <v>1406131023</v>
      </c>
      <c r="L3920" t="b">
        <v>0</v>
      </c>
      <c r="M3920">
        <v>3</v>
      </c>
      <c r="N3920" t="b">
        <v>0</v>
      </c>
      <c r="O3920" t="s">
        <v>8269</v>
      </c>
      <c r="P3920">
        <f t="shared" si="184"/>
        <v>2014</v>
      </c>
      <c r="Q3920" s="11">
        <f t="shared" si="185"/>
        <v>41843.664618055554</v>
      </c>
    </row>
    <row r="3921" spans="1:17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s="8">
        <f t="shared" si="183"/>
        <v>-4910</v>
      </c>
      <c r="G3921" t="s">
        <v>8220</v>
      </c>
      <c r="H3921" t="s">
        <v>8224</v>
      </c>
      <c r="I3921" t="s">
        <v>8246</v>
      </c>
      <c r="J3921">
        <v>1453075200</v>
      </c>
      <c r="K3921">
        <v>1450628773</v>
      </c>
      <c r="L3921" t="b">
        <v>0</v>
      </c>
      <c r="M3921">
        <v>3</v>
      </c>
      <c r="N3921" t="b">
        <v>0</v>
      </c>
      <c r="O3921" t="s">
        <v>8269</v>
      </c>
      <c r="P3921">
        <f t="shared" si="184"/>
        <v>2015</v>
      </c>
      <c r="Q3921" s="11">
        <f t="shared" si="185"/>
        <v>42358.684872685189</v>
      </c>
    </row>
    <row r="3922" spans="1:17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s="8">
        <f t="shared" si="183"/>
        <v>-2365</v>
      </c>
      <c r="G3922" t="s">
        <v>8220</v>
      </c>
      <c r="H3922" t="s">
        <v>8224</v>
      </c>
      <c r="I3922" t="s">
        <v>8246</v>
      </c>
      <c r="J3922">
        <v>1479032260</v>
      </c>
      <c r="K3922">
        <v>1476436660</v>
      </c>
      <c r="L3922" t="b">
        <v>0</v>
      </c>
      <c r="M3922">
        <v>3</v>
      </c>
      <c r="N3922" t="b">
        <v>0</v>
      </c>
      <c r="O3922" t="s">
        <v>8269</v>
      </c>
      <c r="P3922">
        <f t="shared" si="184"/>
        <v>2016</v>
      </c>
      <c r="Q3922" s="11">
        <f t="shared" si="185"/>
        <v>42657.38726851852</v>
      </c>
    </row>
    <row r="3923" spans="1:17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s="8">
        <f t="shared" si="183"/>
        <v>-3000</v>
      </c>
      <c r="G3923" t="s">
        <v>8220</v>
      </c>
      <c r="H3923" t="s">
        <v>8224</v>
      </c>
      <c r="I3923" t="s">
        <v>8246</v>
      </c>
      <c r="J3923">
        <v>1414346400</v>
      </c>
      <c r="K3923">
        <v>1413291655</v>
      </c>
      <c r="L3923" t="b">
        <v>0</v>
      </c>
      <c r="M3923">
        <v>0</v>
      </c>
      <c r="N3923" t="b">
        <v>0</v>
      </c>
      <c r="O3923" t="s">
        <v>8269</v>
      </c>
      <c r="P3923">
        <f t="shared" si="184"/>
        <v>2014</v>
      </c>
      <c r="Q3923" s="11">
        <f t="shared" si="185"/>
        <v>41926.542303240742</v>
      </c>
    </row>
    <row r="3924" spans="1:17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s="8">
        <f t="shared" si="183"/>
        <v>-689</v>
      </c>
      <c r="G3924" t="s">
        <v>8220</v>
      </c>
      <c r="H3924" t="s">
        <v>8223</v>
      </c>
      <c r="I3924" t="s">
        <v>8245</v>
      </c>
      <c r="J3924">
        <v>1425337200</v>
      </c>
      <c r="K3924">
        <v>1421432810</v>
      </c>
      <c r="L3924" t="b">
        <v>0</v>
      </c>
      <c r="M3924">
        <v>6</v>
      </c>
      <c r="N3924" t="b">
        <v>0</v>
      </c>
      <c r="O3924" t="s">
        <v>8269</v>
      </c>
      <c r="P3924">
        <f t="shared" si="184"/>
        <v>2015</v>
      </c>
      <c r="Q3924" s="11">
        <f t="shared" si="185"/>
        <v>42020.768634259264</v>
      </c>
    </row>
    <row r="3925" spans="1:17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s="8">
        <f t="shared" si="183"/>
        <v>-10116</v>
      </c>
      <c r="G3925" t="s">
        <v>8220</v>
      </c>
      <c r="H3925" t="s">
        <v>8224</v>
      </c>
      <c r="I3925" t="s">
        <v>8246</v>
      </c>
      <c r="J3925">
        <v>1428622271</v>
      </c>
      <c r="K3925">
        <v>1426203071</v>
      </c>
      <c r="L3925" t="b">
        <v>0</v>
      </c>
      <c r="M3925">
        <v>17</v>
      </c>
      <c r="N3925" t="b">
        <v>0</v>
      </c>
      <c r="O3925" t="s">
        <v>8269</v>
      </c>
      <c r="P3925">
        <f t="shared" si="184"/>
        <v>2015</v>
      </c>
      <c r="Q3925" s="11">
        <f t="shared" si="185"/>
        <v>42075.979988425926</v>
      </c>
    </row>
    <row r="3926" spans="1:17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s="8">
        <f t="shared" si="183"/>
        <v>-12710</v>
      </c>
      <c r="G3926" t="s">
        <v>8220</v>
      </c>
      <c r="H3926" t="s">
        <v>8223</v>
      </c>
      <c r="I3926" t="s">
        <v>8245</v>
      </c>
      <c r="J3926">
        <v>1403823722</v>
      </c>
      <c r="K3926">
        <v>1401231722</v>
      </c>
      <c r="L3926" t="b">
        <v>0</v>
      </c>
      <c r="M3926">
        <v>40</v>
      </c>
      <c r="N3926" t="b">
        <v>0</v>
      </c>
      <c r="O3926" t="s">
        <v>8269</v>
      </c>
      <c r="P3926">
        <f t="shared" si="184"/>
        <v>2014</v>
      </c>
      <c r="Q3926" s="11">
        <f t="shared" si="185"/>
        <v>41786.959745370368</v>
      </c>
    </row>
    <row r="3927" spans="1:17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s="8">
        <f t="shared" si="183"/>
        <v>-135</v>
      </c>
      <c r="G3927" t="s">
        <v>8220</v>
      </c>
      <c r="H3927" t="s">
        <v>8223</v>
      </c>
      <c r="I3927" t="s">
        <v>8245</v>
      </c>
      <c r="J3927">
        <v>1406753639</v>
      </c>
      <c r="K3927">
        <v>1404161639</v>
      </c>
      <c r="L3927" t="b">
        <v>0</v>
      </c>
      <c r="M3927">
        <v>3</v>
      </c>
      <c r="N3927" t="b">
        <v>0</v>
      </c>
      <c r="O3927" t="s">
        <v>8269</v>
      </c>
      <c r="P3927">
        <f t="shared" si="184"/>
        <v>2014</v>
      </c>
      <c r="Q3927" s="11">
        <f t="shared" si="185"/>
        <v>41820.870821759258</v>
      </c>
    </row>
    <row r="3928" spans="1:17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s="8">
        <f t="shared" si="183"/>
        <v>-4985</v>
      </c>
      <c r="G3928" t="s">
        <v>8220</v>
      </c>
      <c r="H3928" t="s">
        <v>8225</v>
      </c>
      <c r="I3928" t="s">
        <v>8247</v>
      </c>
      <c r="J3928">
        <v>1419645748</v>
      </c>
      <c r="K3928">
        <v>1417053748</v>
      </c>
      <c r="L3928" t="b">
        <v>0</v>
      </c>
      <c r="M3928">
        <v>1</v>
      </c>
      <c r="N3928" t="b">
        <v>0</v>
      </c>
      <c r="O3928" t="s">
        <v>8269</v>
      </c>
      <c r="P3928">
        <f t="shared" si="184"/>
        <v>2014</v>
      </c>
      <c r="Q3928" s="11">
        <f t="shared" si="185"/>
        <v>41970.085046296299</v>
      </c>
    </row>
    <row r="3929" spans="1:17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s="8">
        <f t="shared" si="183"/>
        <v>-2475</v>
      </c>
      <c r="G3929" t="s">
        <v>8220</v>
      </c>
      <c r="H3929" t="s">
        <v>8224</v>
      </c>
      <c r="I3929" t="s">
        <v>8246</v>
      </c>
      <c r="J3929">
        <v>1407565504</v>
      </c>
      <c r="K3929">
        <v>1404973504</v>
      </c>
      <c r="L3929" t="b">
        <v>0</v>
      </c>
      <c r="M3929">
        <v>2</v>
      </c>
      <c r="N3929" t="b">
        <v>0</v>
      </c>
      <c r="O3929" t="s">
        <v>8269</v>
      </c>
      <c r="P3929">
        <f t="shared" si="184"/>
        <v>2014</v>
      </c>
      <c r="Q3929" s="11">
        <f t="shared" si="185"/>
        <v>41830.267407407409</v>
      </c>
    </row>
    <row r="3930" spans="1:17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s="8">
        <f t="shared" si="183"/>
        <v>-4349</v>
      </c>
      <c r="G3930" t="s">
        <v>8220</v>
      </c>
      <c r="H3930" t="s">
        <v>8223</v>
      </c>
      <c r="I3930" t="s">
        <v>8245</v>
      </c>
      <c r="J3930">
        <v>1444971540</v>
      </c>
      <c r="K3930">
        <v>1442593427</v>
      </c>
      <c r="L3930" t="b">
        <v>0</v>
      </c>
      <c r="M3930">
        <v>7</v>
      </c>
      <c r="N3930" t="b">
        <v>0</v>
      </c>
      <c r="O3930" t="s">
        <v>8269</v>
      </c>
      <c r="P3930">
        <f t="shared" si="184"/>
        <v>2015</v>
      </c>
      <c r="Q3930" s="11">
        <f t="shared" si="185"/>
        <v>42265.683182870373</v>
      </c>
    </row>
    <row r="3931" spans="1:17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s="8">
        <f t="shared" si="183"/>
        <v>-19547</v>
      </c>
      <c r="G3931" t="s">
        <v>8220</v>
      </c>
      <c r="H3931" t="s">
        <v>8223</v>
      </c>
      <c r="I3931" t="s">
        <v>8245</v>
      </c>
      <c r="J3931">
        <v>1474228265</v>
      </c>
      <c r="K3931">
        <v>1471636265</v>
      </c>
      <c r="L3931" t="b">
        <v>0</v>
      </c>
      <c r="M3931">
        <v>14</v>
      </c>
      <c r="N3931" t="b">
        <v>0</v>
      </c>
      <c r="O3931" t="s">
        <v>8269</v>
      </c>
      <c r="P3931">
        <f t="shared" si="184"/>
        <v>2016</v>
      </c>
      <c r="Q3931" s="11">
        <f t="shared" si="185"/>
        <v>42601.827141203699</v>
      </c>
    </row>
    <row r="3932" spans="1:17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s="8">
        <f t="shared" si="183"/>
        <v>-10000</v>
      </c>
      <c r="G3932" t="s">
        <v>8220</v>
      </c>
      <c r="H3932" t="s">
        <v>8225</v>
      </c>
      <c r="I3932" t="s">
        <v>8247</v>
      </c>
      <c r="J3932">
        <v>1459490400</v>
      </c>
      <c r="K3932">
        <v>1457078868</v>
      </c>
      <c r="L3932" t="b">
        <v>0</v>
      </c>
      <c r="M3932">
        <v>0</v>
      </c>
      <c r="N3932" t="b">
        <v>0</v>
      </c>
      <c r="O3932" t="s">
        <v>8269</v>
      </c>
      <c r="P3932">
        <f t="shared" si="184"/>
        <v>2016</v>
      </c>
      <c r="Q3932" s="11">
        <f t="shared" si="185"/>
        <v>42433.338749999995</v>
      </c>
    </row>
    <row r="3933" spans="1:17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s="8">
        <f t="shared" si="183"/>
        <v>-8000</v>
      </c>
      <c r="G3933" t="s">
        <v>8220</v>
      </c>
      <c r="H3933" t="s">
        <v>8223</v>
      </c>
      <c r="I3933" t="s">
        <v>8245</v>
      </c>
      <c r="J3933">
        <v>1441510707</v>
      </c>
      <c r="K3933">
        <v>1439350707</v>
      </c>
      <c r="L3933" t="b">
        <v>0</v>
      </c>
      <c r="M3933">
        <v>0</v>
      </c>
      <c r="N3933" t="b">
        <v>0</v>
      </c>
      <c r="O3933" t="s">
        <v>8269</v>
      </c>
      <c r="P3933">
        <f t="shared" si="184"/>
        <v>2015</v>
      </c>
      <c r="Q3933" s="11">
        <f t="shared" si="185"/>
        <v>42228.151701388888</v>
      </c>
    </row>
    <row r="3934" spans="1:17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s="8">
        <f t="shared" si="183"/>
        <v>-11999</v>
      </c>
      <c r="G3934" t="s">
        <v>8220</v>
      </c>
      <c r="H3934" t="s">
        <v>8223</v>
      </c>
      <c r="I3934" t="s">
        <v>8245</v>
      </c>
      <c r="J3934">
        <v>1458097364</v>
      </c>
      <c r="K3934">
        <v>1455508964</v>
      </c>
      <c r="L3934" t="b">
        <v>0</v>
      </c>
      <c r="M3934">
        <v>1</v>
      </c>
      <c r="N3934" t="b">
        <v>0</v>
      </c>
      <c r="O3934" t="s">
        <v>8269</v>
      </c>
      <c r="P3934">
        <f t="shared" si="184"/>
        <v>2016</v>
      </c>
      <c r="Q3934" s="11">
        <f t="shared" si="185"/>
        <v>42415.168564814812</v>
      </c>
    </row>
    <row r="3935" spans="1:17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s="8">
        <f t="shared" si="183"/>
        <v>-5898</v>
      </c>
      <c r="G3935" t="s">
        <v>8220</v>
      </c>
      <c r="H3935" t="s">
        <v>8223</v>
      </c>
      <c r="I3935" t="s">
        <v>8245</v>
      </c>
      <c r="J3935">
        <v>1468716180</v>
      </c>
      <c r="K3935">
        <v>1466205262</v>
      </c>
      <c r="L3935" t="b">
        <v>0</v>
      </c>
      <c r="M3935">
        <v>12</v>
      </c>
      <c r="N3935" t="b">
        <v>0</v>
      </c>
      <c r="O3935" t="s">
        <v>8269</v>
      </c>
      <c r="P3935">
        <f t="shared" si="184"/>
        <v>2016</v>
      </c>
      <c r="Q3935" s="11">
        <f t="shared" si="185"/>
        <v>42538.968310185184</v>
      </c>
    </row>
    <row r="3936" spans="1:17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s="8">
        <f t="shared" si="183"/>
        <v>-4450</v>
      </c>
      <c r="G3936" t="s">
        <v>8220</v>
      </c>
      <c r="H3936" t="s">
        <v>8223</v>
      </c>
      <c r="I3936" t="s">
        <v>8245</v>
      </c>
      <c r="J3936">
        <v>1443704400</v>
      </c>
      <c r="K3936">
        <v>1439827639</v>
      </c>
      <c r="L3936" t="b">
        <v>0</v>
      </c>
      <c r="M3936">
        <v>12</v>
      </c>
      <c r="N3936" t="b">
        <v>0</v>
      </c>
      <c r="O3936" t="s">
        <v>8269</v>
      </c>
      <c r="P3936">
        <f t="shared" si="184"/>
        <v>2015</v>
      </c>
      <c r="Q3936" s="11">
        <f t="shared" si="185"/>
        <v>42233.671747685185</v>
      </c>
    </row>
    <row r="3937" spans="1:17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s="8">
        <f t="shared" si="183"/>
        <v>-1685</v>
      </c>
      <c r="G3937" t="s">
        <v>8220</v>
      </c>
      <c r="H3937" t="s">
        <v>8224</v>
      </c>
      <c r="I3937" t="s">
        <v>8246</v>
      </c>
      <c r="J3937">
        <v>1443973546</v>
      </c>
      <c r="K3937">
        <v>1438789546</v>
      </c>
      <c r="L3937" t="b">
        <v>0</v>
      </c>
      <c r="M3937">
        <v>23</v>
      </c>
      <c r="N3937" t="b">
        <v>0</v>
      </c>
      <c r="O3937" t="s">
        <v>8269</v>
      </c>
      <c r="P3937">
        <f t="shared" si="184"/>
        <v>2015</v>
      </c>
      <c r="Q3937" s="11">
        <f t="shared" si="185"/>
        <v>42221.656782407401</v>
      </c>
    </row>
    <row r="3938" spans="1:17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s="8">
        <f t="shared" si="183"/>
        <v>-20000</v>
      </c>
      <c r="G3938" t="s">
        <v>8220</v>
      </c>
      <c r="H3938" t="s">
        <v>8223</v>
      </c>
      <c r="I3938" t="s">
        <v>8245</v>
      </c>
      <c r="J3938">
        <v>1480576720</v>
      </c>
      <c r="K3938">
        <v>1477981120</v>
      </c>
      <c r="L3938" t="b">
        <v>0</v>
      </c>
      <c r="M3938">
        <v>0</v>
      </c>
      <c r="N3938" t="b">
        <v>0</v>
      </c>
      <c r="O3938" t="s">
        <v>8269</v>
      </c>
      <c r="P3938">
        <f t="shared" si="184"/>
        <v>2016</v>
      </c>
      <c r="Q3938" s="11">
        <f t="shared" si="185"/>
        <v>42675.262962962966</v>
      </c>
    </row>
    <row r="3939" spans="1:17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s="8">
        <f t="shared" si="183"/>
        <v>-400</v>
      </c>
      <c r="G3939" t="s">
        <v>8220</v>
      </c>
      <c r="H3939" t="s">
        <v>8223</v>
      </c>
      <c r="I3939" t="s">
        <v>8245</v>
      </c>
      <c r="J3939">
        <v>1468249760</v>
      </c>
      <c r="K3939">
        <v>1465830560</v>
      </c>
      <c r="L3939" t="b">
        <v>0</v>
      </c>
      <c r="M3939">
        <v>10</v>
      </c>
      <c r="N3939" t="b">
        <v>0</v>
      </c>
      <c r="O3939" t="s">
        <v>8269</v>
      </c>
      <c r="P3939">
        <f t="shared" si="184"/>
        <v>2016</v>
      </c>
      <c r="Q3939" s="11">
        <f t="shared" si="185"/>
        <v>42534.631481481483</v>
      </c>
    </row>
    <row r="3940" spans="1:17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s="8">
        <f t="shared" si="183"/>
        <v>-2858</v>
      </c>
      <c r="G3940" t="s">
        <v>8220</v>
      </c>
      <c r="H3940" t="s">
        <v>8223</v>
      </c>
      <c r="I3940" t="s">
        <v>8245</v>
      </c>
      <c r="J3940">
        <v>1435441454</v>
      </c>
      <c r="K3940">
        <v>1432763054</v>
      </c>
      <c r="L3940" t="b">
        <v>0</v>
      </c>
      <c r="M3940">
        <v>5</v>
      </c>
      <c r="N3940" t="b">
        <v>0</v>
      </c>
      <c r="O3940" t="s">
        <v>8269</v>
      </c>
      <c r="P3940">
        <f t="shared" si="184"/>
        <v>2015</v>
      </c>
      <c r="Q3940" s="11">
        <f t="shared" si="185"/>
        <v>42151.905717592599</v>
      </c>
    </row>
    <row r="3941" spans="1:17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s="8">
        <f t="shared" si="183"/>
        <v>-4995</v>
      </c>
      <c r="G3941" t="s">
        <v>8220</v>
      </c>
      <c r="H3941" t="s">
        <v>8225</v>
      </c>
      <c r="I3941" t="s">
        <v>8247</v>
      </c>
      <c r="J3941">
        <v>1412656200</v>
      </c>
      <c r="K3941">
        <v>1412328979</v>
      </c>
      <c r="L3941" t="b">
        <v>0</v>
      </c>
      <c r="M3941">
        <v>1</v>
      </c>
      <c r="N3941" t="b">
        <v>0</v>
      </c>
      <c r="O3941" t="s">
        <v>8269</v>
      </c>
      <c r="P3941">
        <f t="shared" si="184"/>
        <v>2014</v>
      </c>
      <c r="Q3941" s="11">
        <f t="shared" si="185"/>
        <v>41915.400219907409</v>
      </c>
    </row>
    <row r="3942" spans="1:17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s="8">
        <f t="shared" si="183"/>
        <v>-4989</v>
      </c>
      <c r="G3942" t="s">
        <v>8220</v>
      </c>
      <c r="H3942" t="s">
        <v>8223</v>
      </c>
      <c r="I3942" t="s">
        <v>8245</v>
      </c>
      <c r="J3942">
        <v>1420199351</v>
      </c>
      <c r="K3942">
        <v>1416311351</v>
      </c>
      <c r="L3942" t="b">
        <v>0</v>
      </c>
      <c r="M3942">
        <v>2</v>
      </c>
      <c r="N3942" t="b">
        <v>0</v>
      </c>
      <c r="O3942" t="s">
        <v>8269</v>
      </c>
      <c r="P3942">
        <f t="shared" si="184"/>
        <v>2014</v>
      </c>
      <c r="Q3942" s="11">
        <f t="shared" si="185"/>
        <v>41961.492488425924</v>
      </c>
    </row>
    <row r="3943" spans="1:17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s="8">
        <f t="shared" si="183"/>
        <v>-5450</v>
      </c>
      <c r="G3943" t="s">
        <v>8220</v>
      </c>
      <c r="H3943" t="s">
        <v>8223</v>
      </c>
      <c r="I3943" t="s">
        <v>8245</v>
      </c>
      <c r="J3943">
        <v>1416877200</v>
      </c>
      <c r="K3943">
        <v>1414505137</v>
      </c>
      <c r="L3943" t="b">
        <v>0</v>
      </c>
      <c r="M3943">
        <v>2</v>
      </c>
      <c r="N3943" t="b">
        <v>0</v>
      </c>
      <c r="O3943" t="s">
        <v>8269</v>
      </c>
      <c r="P3943">
        <f t="shared" si="184"/>
        <v>2014</v>
      </c>
      <c r="Q3943" s="11">
        <f t="shared" si="185"/>
        <v>41940.587233796294</v>
      </c>
    </row>
    <row r="3944" spans="1:17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s="8">
        <f t="shared" si="183"/>
        <v>-1200</v>
      </c>
      <c r="G3944" t="s">
        <v>8220</v>
      </c>
      <c r="H3944" t="s">
        <v>8223</v>
      </c>
      <c r="I3944" t="s">
        <v>8245</v>
      </c>
      <c r="J3944">
        <v>1434490914</v>
      </c>
      <c r="K3944">
        <v>1429306914</v>
      </c>
      <c r="L3944" t="b">
        <v>0</v>
      </c>
      <c r="M3944">
        <v>0</v>
      </c>
      <c r="N3944" t="b">
        <v>0</v>
      </c>
      <c r="O3944" t="s">
        <v>8269</v>
      </c>
      <c r="P3944">
        <f t="shared" si="184"/>
        <v>2015</v>
      </c>
      <c r="Q3944" s="11">
        <f t="shared" si="185"/>
        <v>42111.904097222221</v>
      </c>
    </row>
    <row r="3945" spans="1:17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s="8">
        <f t="shared" si="183"/>
        <v>-3218</v>
      </c>
      <c r="G3945" t="s">
        <v>8220</v>
      </c>
      <c r="H3945" t="s">
        <v>8223</v>
      </c>
      <c r="I3945" t="s">
        <v>8245</v>
      </c>
      <c r="J3945">
        <v>1446483000</v>
      </c>
      <c r="K3945">
        <v>1443811268</v>
      </c>
      <c r="L3945" t="b">
        <v>0</v>
      </c>
      <c r="M3945">
        <v>13</v>
      </c>
      <c r="N3945" t="b">
        <v>0</v>
      </c>
      <c r="O3945" t="s">
        <v>8269</v>
      </c>
      <c r="P3945">
        <f t="shared" si="184"/>
        <v>2015</v>
      </c>
      <c r="Q3945" s="11">
        <f t="shared" si="185"/>
        <v>42279.778564814813</v>
      </c>
    </row>
    <row r="3946" spans="1:17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s="8">
        <f t="shared" si="183"/>
        <v>-5000</v>
      </c>
      <c r="G3946" t="s">
        <v>8220</v>
      </c>
      <c r="H3946" t="s">
        <v>8223</v>
      </c>
      <c r="I3946" t="s">
        <v>8245</v>
      </c>
      <c r="J3946">
        <v>1440690875</v>
      </c>
      <c r="K3946">
        <v>1438098875</v>
      </c>
      <c r="L3946" t="b">
        <v>0</v>
      </c>
      <c r="M3946">
        <v>0</v>
      </c>
      <c r="N3946" t="b">
        <v>0</v>
      </c>
      <c r="O3946" t="s">
        <v>8269</v>
      </c>
      <c r="P3946">
        <f t="shared" si="184"/>
        <v>2015</v>
      </c>
      <c r="Q3946" s="11">
        <f t="shared" si="185"/>
        <v>42213.662905092591</v>
      </c>
    </row>
    <row r="3947" spans="1:17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s="8">
        <f t="shared" si="183"/>
        <v>-1995</v>
      </c>
      <c r="G3947" t="s">
        <v>8220</v>
      </c>
      <c r="H3947" t="s">
        <v>8223</v>
      </c>
      <c r="I3947" t="s">
        <v>8245</v>
      </c>
      <c r="J3947">
        <v>1431717268</v>
      </c>
      <c r="K3947">
        <v>1429125268</v>
      </c>
      <c r="L3947" t="b">
        <v>0</v>
      </c>
      <c r="M3947">
        <v>1</v>
      </c>
      <c r="N3947" t="b">
        <v>0</v>
      </c>
      <c r="O3947" t="s">
        <v>8269</v>
      </c>
      <c r="P3947">
        <f t="shared" si="184"/>
        <v>2015</v>
      </c>
      <c r="Q3947" s="11">
        <f t="shared" si="185"/>
        <v>42109.801712962959</v>
      </c>
    </row>
    <row r="3948" spans="1:17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s="8">
        <f t="shared" si="183"/>
        <v>-5805</v>
      </c>
      <c r="G3948" t="s">
        <v>8220</v>
      </c>
      <c r="H3948" t="s">
        <v>8223</v>
      </c>
      <c r="I3948" t="s">
        <v>8245</v>
      </c>
      <c r="J3948">
        <v>1425110400</v>
      </c>
      <c r="K3948">
        <v>1422388822</v>
      </c>
      <c r="L3948" t="b">
        <v>0</v>
      </c>
      <c r="M3948">
        <v>5</v>
      </c>
      <c r="N3948" t="b">
        <v>0</v>
      </c>
      <c r="O3948" t="s">
        <v>8269</v>
      </c>
      <c r="P3948">
        <f t="shared" si="184"/>
        <v>2015</v>
      </c>
      <c r="Q3948" s="11">
        <f t="shared" si="185"/>
        <v>42031.833587962959</v>
      </c>
    </row>
    <row r="3949" spans="1:17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s="8">
        <f t="shared" si="183"/>
        <v>-2899</v>
      </c>
      <c r="G3949" t="s">
        <v>8220</v>
      </c>
      <c r="H3949" t="s">
        <v>8223</v>
      </c>
      <c r="I3949" t="s">
        <v>8245</v>
      </c>
      <c r="J3949">
        <v>1475378744</v>
      </c>
      <c r="K3949">
        <v>1472786744</v>
      </c>
      <c r="L3949" t="b">
        <v>0</v>
      </c>
      <c r="M3949">
        <v>2</v>
      </c>
      <c r="N3949" t="b">
        <v>0</v>
      </c>
      <c r="O3949" t="s">
        <v>8269</v>
      </c>
      <c r="P3949">
        <f t="shared" si="184"/>
        <v>2016</v>
      </c>
      <c r="Q3949" s="11">
        <f t="shared" si="185"/>
        <v>42615.142870370371</v>
      </c>
    </row>
    <row r="3950" spans="1:17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s="8">
        <f t="shared" si="183"/>
        <v>-30000</v>
      </c>
      <c r="G3950" t="s">
        <v>8220</v>
      </c>
      <c r="H3950" t="s">
        <v>8225</v>
      </c>
      <c r="I3950" t="s">
        <v>8247</v>
      </c>
      <c r="J3950">
        <v>1410076123</v>
      </c>
      <c r="K3950">
        <v>1404892123</v>
      </c>
      <c r="L3950" t="b">
        <v>0</v>
      </c>
      <c r="M3950">
        <v>0</v>
      </c>
      <c r="N3950" t="b">
        <v>0</v>
      </c>
      <c r="O3950" t="s">
        <v>8269</v>
      </c>
      <c r="P3950">
        <f t="shared" si="184"/>
        <v>2014</v>
      </c>
      <c r="Q3950" s="11">
        <f t="shared" si="185"/>
        <v>41829.325497685182</v>
      </c>
    </row>
    <row r="3951" spans="1:17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s="8">
        <f t="shared" si="183"/>
        <v>-8423</v>
      </c>
      <c r="G3951" t="s">
        <v>8220</v>
      </c>
      <c r="H3951" t="s">
        <v>8225</v>
      </c>
      <c r="I3951" t="s">
        <v>8247</v>
      </c>
      <c r="J3951">
        <v>1423623221</v>
      </c>
      <c r="K3951">
        <v>1421031221</v>
      </c>
      <c r="L3951" t="b">
        <v>0</v>
      </c>
      <c r="M3951">
        <v>32</v>
      </c>
      <c r="N3951" t="b">
        <v>0</v>
      </c>
      <c r="O3951" t="s">
        <v>8269</v>
      </c>
      <c r="P3951">
        <f t="shared" si="184"/>
        <v>2015</v>
      </c>
      <c r="Q3951" s="11">
        <f t="shared" si="185"/>
        <v>42016.120613425926</v>
      </c>
    </row>
    <row r="3952" spans="1:17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s="8">
        <f t="shared" si="183"/>
        <v>-3975</v>
      </c>
      <c r="G3952" t="s">
        <v>8220</v>
      </c>
      <c r="H3952" t="s">
        <v>8223</v>
      </c>
      <c r="I3952" t="s">
        <v>8245</v>
      </c>
      <c r="J3952">
        <v>1460140500</v>
      </c>
      <c r="K3952">
        <v>1457628680</v>
      </c>
      <c r="L3952" t="b">
        <v>0</v>
      </c>
      <c r="M3952">
        <v>1</v>
      </c>
      <c r="N3952" t="b">
        <v>0</v>
      </c>
      <c r="O3952" t="s">
        <v>8269</v>
      </c>
      <c r="P3952">
        <f t="shared" si="184"/>
        <v>2016</v>
      </c>
      <c r="Q3952" s="11">
        <f t="shared" si="185"/>
        <v>42439.702314814815</v>
      </c>
    </row>
    <row r="3953" spans="1:17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s="8">
        <f t="shared" si="183"/>
        <v>-199999</v>
      </c>
      <c r="G3953" t="s">
        <v>8220</v>
      </c>
      <c r="H3953" t="s">
        <v>8240</v>
      </c>
      <c r="I3953" t="s">
        <v>8248</v>
      </c>
      <c r="J3953">
        <v>1462301342</v>
      </c>
      <c r="K3953">
        <v>1457120942</v>
      </c>
      <c r="L3953" t="b">
        <v>0</v>
      </c>
      <c r="M3953">
        <v>1</v>
      </c>
      <c r="N3953" t="b">
        <v>0</v>
      </c>
      <c r="O3953" t="s">
        <v>8269</v>
      </c>
      <c r="P3953">
        <f t="shared" si="184"/>
        <v>2016</v>
      </c>
      <c r="Q3953" s="11">
        <f t="shared" si="185"/>
        <v>42433.825717592597</v>
      </c>
    </row>
    <row r="3954" spans="1:17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s="8">
        <f t="shared" si="183"/>
        <v>-25975</v>
      </c>
      <c r="G3954" t="s">
        <v>8220</v>
      </c>
      <c r="H3954" t="s">
        <v>8223</v>
      </c>
      <c r="I3954" t="s">
        <v>8245</v>
      </c>
      <c r="J3954">
        <v>1445885890</v>
      </c>
      <c r="K3954">
        <v>1440701890</v>
      </c>
      <c r="L3954" t="b">
        <v>0</v>
      </c>
      <c r="M3954">
        <v>1</v>
      </c>
      <c r="N3954" t="b">
        <v>0</v>
      </c>
      <c r="O3954" t="s">
        <v>8269</v>
      </c>
      <c r="P3954">
        <f t="shared" si="184"/>
        <v>2015</v>
      </c>
      <c r="Q3954" s="11">
        <f t="shared" si="185"/>
        <v>42243.790393518517</v>
      </c>
    </row>
    <row r="3955" spans="1:17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s="8">
        <f t="shared" si="183"/>
        <v>-17600</v>
      </c>
      <c r="G3955" t="s">
        <v>8220</v>
      </c>
      <c r="H3955" t="s">
        <v>8223</v>
      </c>
      <c r="I3955" t="s">
        <v>8245</v>
      </c>
      <c r="J3955">
        <v>1469834940</v>
      </c>
      <c r="K3955">
        <v>1467162586</v>
      </c>
      <c r="L3955" t="b">
        <v>0</v>
      </c>
      <c r="M3955">
        <v>0</v>
      </c>
      <c r="N3955" t="b">
        <v>0</v>
      </c>
      <c r="O3955" t="s">
        <v>8269</v>
      </c>
      <c r="P3955">
        <f t="shared" si="184"/>
        <v>2016</v>
      </c>
      <c r="Q3955" s="11">
        <f t="shared" si="185"/>
        <v>42550.048449074078</v>
      </c>
    </row>
    <row r="3956" spans="1:17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s="8">
        <f t="shared" si="183"/>
        <v>-25000</v>
      </c>
      <c r="G3956" t="s">
        <v>8220</v>
      </c>
      <c r="H3956" t="s">
        <v>8228</v>
      </c>
      <c r="I3956" t="s">
        <v>8250</v>
      </c>
      <c r="J3956">
        <v>1405352264</v>
      </c>
      <c r="K3956">
        <v>1400168264</v>
      </c>
      <c r="L3956" t="b">
        <v>0</v>
      </c>
      <c r="M3956">
        <v>0</v>
      </c>
      <c r="N3956" t="b">
        <v>0</v>
      </c>
      <c r="O3956" t="s">
        <v>8269</v>
      </c>
      <c r="P3956">
        <f t="shared" si="184"/>
        <v>2014</v>
      </c>
      <c r="Q3956" s="11">
        <f t="shared" si="185"/>
        <v>41774.651203703703</v>
      </c>
    </row>
    <row r="3957" spans="1:17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s="8">
        <f t="shared" si="183"/>
        <v>-1325</v>
      </c>
      <c r="G3957" t="s">
        <v>8220</v>
      </c>
      <c r="H3957" t="s">
        <v>8223</v>
      </c>
      <c r="I3957" t="s">
        <v>8245</v>
      </c>
      <c r="J3957">
        <v>1448745741</v>
      </c>
      <c r="K3957">
        <v>1446150141</v>
      </c>
      <c r="L3957" t="b">
        <v>0</v>
      </c>
      <c r="M3957">
        <v>8</v>
      </c>
      <c r="N3957" t="b">
        <v>0</v>
      </c>
      <c r="O3957" t="s">
        <v>8269</v>
      </c>
      <c r="P3957">
        <f t="shared" si="184"/>
        <v>2015</v>
      </c>
      <c r="Q3957" s="11">
        <f t="shared" si="185"/>
        <v>42306.848854166667</v>
      </c>
    </row>
    <row r="3958" spans="1:17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s="8">
        <f t="shared" si="183"/>
        <v>-5500</v>
      </c>
      <c r="G3958" t="s">
        <v>8220</v>
      </c>
      <c r="H3958" t="s">
        <v>8223</v>
      </c>
      <c r="I3958" t="s">
        <v>8245</v>
      </c>
      <c r="J3958">
        <v>1461543600</v>
      </c>
      <c r="K3958">
        <v>1459203727</v>
      </c>
      <c r="L3958" t="b">
        <v>0</v>
      </c>
      <c r="M3958">
        <v>0</v>
      </c>
      <c r="N3958" t="b">
        <v>0</v>
      </c>
      <c r="O3958" t="s">
        <v>8269</v>
      </c>
      <c r="P3958">
        <f t="shared" si="184"/>
        <v>2016</v>
      </c>
      <c r="Q3958" s="11">
        <f t="shared" si="185"/>
        <v>42457.932025462964</v>
      </c>
    </row>
    <row r="3959" spans="1:17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s="8">
        <f t="shared" si="183"/>
        <v>-27993</v>
      </c>
      <c r="G3959" t="s">
        <v>8220</v>
      </c>
      <c r="H3959" t="s">
        <v>8223</v>
      </c>
      <c r="I3959" t="s">
        <v>8245</v>
      </c>
      <c r="J3959">
        <v>1468020354</v>
      </c>
      <c r="K3959">
        <v>1464045954</v>
      </c>
      <c r="L3959" t="b">
        <v>0</v>
      </c>
      <c r="M3959">
        <v>1</v>
      </c>
      <c r="N3959" t="b">
        <v>0</v>
      </c>
      <c r="O3959" t="s">
        <v>8269</v>
      </c>
      <c r="P3959">
        <f t="shared" si="184"/>
        <v>2016</v>
      </c>
      <c r="Q3959" s="11">
        <f t="shared" si="185"/>
        <v>42513.976319444439</v>
      </c>
    </row>
    <row r="3960" spans="1:17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s="8">
        <f t="shared" si="183"/>
        <v>-1359</v>
      </c>
      <c r="G3960" t="s">
        <v>8220</v>
      </c>
      <c r="H3960" t="s">
        <v>8223</v>
      </c>
      <c r="I3960" t="s">
        <v>8245</v>
      </c>
      <c r="J3960">
        <v>1406988000</v>
      </c>
      <c r="K3960">
        <v>1403822912</v>
      </c>
      <c r="L3960" t="b">
        <v>0</v>
      </c>
      <c r="M3960">
        <v>16</v>
      </c>
      <c r="N3960" t="b">
        <v>0</v>
      </c>
      <c r="O3960" t="s">
        <v>8269</v>
      </c>
      <c r="P3960">
        <f t="shared" si="184"/>
        <v>2014</v>
      </c>
      <c r="Q3960" s="11">
        <f t="shared" si="185"/>
        <v>41816.950370370374</v>
      </c>
    </row>
    <row r="3961" spans="1:17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s="8">
        <f t="shared" si="183"/>
        <v>-908</v>
      </c>
      <c r="G3961" t="s">
        <v>8220</v>
      </c>
      <c r="H3961" t="s">
        <v>8223</v>
      </c>
      <c r="I3961" t="s">
        <v>8245</v>
      </c>
      <c r="J3961">
        <v>1411930556</v>
      </c>
      <c r="K3961">
        <v>1409338556</v>
      </c>
      <c r="L3961" t="b">
        <v>0</v>
      </c>
      <c r="M3961">
        <v>12</v>
      </c>
      <c r="N3961" t="b">
        <v>0</v>
      </c>
      <c r="O3961" t="s">
        <v>8269</v>
      </c>
      <c r="P3961">
        <f t="shared" si="184"/>
        <v>2014</v>
      </c>
      <c r="Q3961" s="11">
        <f t="shared" si="185"/>
        <v>41880.788842592592</v>
      </c>
    </row>
    <row r="3962" spans="1:17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s="8">
        <f t="shared" si="183"/>
        <v>-2955</v>
      </c>
      <c r="G3962" t="s">
        <v>8220</v>
      </c>
      <c r="H3962" t="s">
        <v>8223</v>
      </c>
      <c r="I3962" t="s">
        <v>8245</v>
      </c>
      <c r="J3962">
        <v>1451852256</v>
      </c>
      <c r="K3962">
        <v>1449260256</v>
      </c>
      <c r="L3962" t="b">
        <v>0</v>
      </c>
      <c r="M3962">
        <v>4</v>
      </c>
      <c r="N3962" t="b">
        <v>0</v>
      </c>
      <c r="O3962" t="s">
        <v>8269</v>
      </c>
      <c r="P3962">
        <f t="shared" si="184"/>
        <v>2015</v>
      </c>
      <c r="Q3962" s="11">
        <f t="shared" si="185"/>
        <v>42342.845555555556</v>
      </c>
    </row>
    <row r="3963" spans="1:17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s="8">
        <f t="shared" si="183"/>
        <v>-4979</v>
      </c>
      <c r="G3963" t="s">
        <v>8220</v>
      </c>
      <c r="H3963" t="s">
        <v>8224</v>
      </c>
      <c r="I3963" t="s">
        <v>8246</v>
      </c>
      <c r="J3963">
        <v>1399584210</v>
      </c>
      <c r="K3963">
        <v>1397683410</v>
      </c>
      <c r="L3963" t="b">
        <v>0</v>
      </c>
      <c r="M3963">
        <v>2</v>
      </c>
      <c r="N3963" t="b">
        <v>0</v>
      </c>
      <c r="O3963" t="s">
        <v>8269</v>
      </c>
      <c r="P3963">
        <f t="shared" si="184"/>
        <v>2014</v>
      </c>
      <c r="Q3963" s="11">
        <f t="shared" si="185"/>
        <v>41745.891319444447</v>
      </c>
    </row>
    <row r="3964" spans="1:17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s="8">
        <f t="shared" si="183"/>
        <v>-1355</v>
      </c>
      <c r="G3964" t="s">
        <v>8220</v>
      </c>
      <c r="H3964" t="s">
        <v>8224</v>
      </c>
      <c r="I3964" t="s">
        <v>8246</v>
      </c>
      <c r="J3964">
        <v>1448722494</v>
      </c>
      <c r="K3964">
        <v>1446562494</v>
      </c>
      <c r="L3964" t="b">
        <v>0</v>
      </c>
      <c r="M3964">
        <v>3</v>
      </c>
      <c r="N3964" t="b">
        <v>0</v>
      </c>
      <c r="O3964" t="s">
        <v>8269</v>
      </c>
      <c r="P3964">
        <f t="shared" si="184"/>
        <v>2015</v>
      </c>
      <c r="Q3964" s="11">
        <f t="shared" si="185"/>
        <v>42311.621458333335</v>
      </c>
    </row>
    <row r="3965" spans="1:17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s="8">
        <f t="shared" si="183"/>
        <v>-10000</v>
      </c>
      <c r="G3965" t="s">
        <v>8220</v>
      </c>
      <c r="H3965" t="s">
        <v>8228</v>
      </c>
      <c r="I3965" t="s">
        <v>8250</v>
      </c>
      <c r="J3965">
        <v>1447821717</v>
      </c>
      <c r="K3965">
        <v>1445226117</v>
      </c>
      <c r="L3965" t="b">
        <v>0</v>
      </c>
      <c r="M3965">
        <v>0</v>
      </c>
      <c r="N3965" t="b">
        <v>0</v>
      </c>
      <c r="O3965" t="s">
        <v>8269</v>
      </c>
      <c r="P3965">
        <f t="shared" si="184"/>
        <v>2015</v>
      </c>
      <c r="Q3965" s="11">
        <f t="shared" si="185"/>
        <v>42296.154131944444</v>
      </c>
    </row>
    <row r="3966" spans="1:17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s="8">
        <f t="shared" si="183"/>
        <v>-1874</v>
      </c>
      <c r="G3966" t="s">
        <v>8220</v>
      </c>
      <c r="H3966" t="s">
        <v>8223</v>
      </c>
      <c r="I3966" t="s">
        <v>8245</v>
      </c>
      <c r="J3966">
        <v>1429460386</v>
      </c>
      <c r="K3966">
        <v>1424279986</v>
      </c>
      <c r="L3966" t="b">
        <v>0</v>
      </c>
      <c r="M3966">
        <v>3</v>
      </c>
      <c r="N3966" t="b">
        <v>0</v>
      </c>
      <c r="O3966" t="s">
        <v>8269</v>
      </c>
      <c r="P3966">
        <f t="shared" si="184"/>
        <v>2015</v>
      </c>
      <c r="Q3966" s="11">
        <f t="shared" si="185"/>
        <v>42053.722060185188</v>
      </c>
    </row>
    <row r="3967" spans="1:17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s="8">
        <f t="shared" si="183"/>
        <v>-1715</v>
      </c>
      <c r="G3967" t="s">
        <v>8220</v>
      </c>
      <c r="H3967" t="s">
        <v>8223</v>
      </c>
      <c r="I3967" t="s">
        <v>8245</v>
      </c>
      <c r="J3967">
        <v>1460608780</v>
      </c>
      <c r="K3967">
        <v>1455428380</v>
      </c>
      <c r="L3967" t="b">
        <v>0</v>
      </c>
      <c r="M3967">
        <v>4</v>
      </c>
      <c r="N3967" t="b">
        <v>0</v>
      </c>
      <c r="O3967" t="s">
        <v>8269</v>
      </c>
      <c r="P3967">
        <f t="shared" si="184"/>
        <v>2016</v>
      </c>
      <c r="Q3967" s="11">
        <f t="shared" si="185"/>
        <v>42414.235879629632</v>
      </c>
    </row>
    <row r="3968" spans="1:17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s="8">
        <f t="shared" si="183"/>
        <v>-7455</v>
      </c>
      <c r="G3968" t="s">
        <v>8220</v>
      </c>
      <c r="H3968" t="s">
        <v>8223</v>
      </c>
      <c r="I3968" t="s">
        <v>8245</v>
      </c>
      <c r="J3968">
        <v>1406170740</v>
      </c>
      <c r="K3968">
        <v>1402506278</v>
      </c>
      <c r="L3968" t="b">
        <v>0</v>
      </c>
      <c r="M3968">
        <v>2</v>
      </c>
      <c r="N3968" t="b">
        <v>0</v>
      </c>
      <c r="O3968" t="s">
        <v>8269</v>
      </c>
      <c r="P3968">
        <f t="shared" si="184"/>
        <v>2014</v>
      </c>
      <c r="Q3968" s="11">
        <f t="shared" si="185"/>
        <v>41801.711550925924</v>
      </c>
    </row>
    <row r="3969" spans="1:17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s="8">
        <f t="shared" si="183"/>
        <v>-1290</v>
      </c>
      <c r="G3969" t="s">
        <v>8220</v>
      </c>
      <c r="H3969" t="s">
        <v>8223</v>
      </c>
      <c r="I3969" t="s">
        <v>8245</v>
      </c>
      <c r="J3969">
        <v>1488783507</v>
      </c>
      <c r="K3969">
        <v>1486191507</v>
      </c>
      <c r="L3969" t="b">
        <v>0</v>
      </c>
      <c r="M3969">
        <v>10</v>
      </c>
      <c r="N3969" t="b">
        <v>0</v>
      </c>
      <c r="O3969" t="s">
        <v>8269</v>
      </c>
      <c r="P3969">
        <f t="shared" si="184"/>
        <v>2017</v>
      </c>
      <c r="Q3969" s="11">
        <f t="shared" si="185"/>
        <v>42770.290590277778</v>
      </c>
    </row>
    <row r="3970" spans="1:17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s="8">
        <f t="shared" si="183"/>
        <v>-4473</v>
      </c>
      <c r="G3970" t="s">
        <v>8220</v>
      </c>
      <c r="H3970" t="s">
        <v>8223</v>
      </c>
      <c r="I3970" t="s">
        <v>8245</v>
      </c>
      <c r="J3970">
        <v>1463945673</v>
      </c>
      <c r="K3970">
        <v>1458761673</v>
      </c>
      <c r="L3970" t="b">
        <v>0</v>
      </c>
      <c r="M3970">
        <v>11</v>
      </c>
      <c r="N3970" t="b">
        <v>0</v>
      </c>
      <c r="O3970" t="s">
        <v>8269</v>
      </c>
      <c r="P3970">
        <f t="shared" si="184"/>
        <v>2016</v>
      </c>
      <c r="Q3970" s="11">
        <f t="shared" si="185"/>
        <v>42452.815659722226</v>
      </c>
    </row>
    <row r="3971" spans="1:17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s="8">
        <f t="shared" ref="F3971:F4034" si="186">E3971-D3971</f>
        <v>-2614</v>
      </c>
      <c r="G3971" t="s">
        <v>8220</v>
      </c>
      <c r="H3971" t="s">
        <v>8223</v>
      </c>
      <c r="I3971" t="s">
        <v>8245</v>
      </c>
      <c r="J3971">
        <v>1472442900</v>
      </c>
      <c r="K3971">
        <v>1471638646</v>
      </c>
      <c r="L3971" t="b">
        <v>0</v>
      </c>
      <c r="M3971">
        <v>6</v>
      </c>
      <c r="N3971" t="b">
        <v>0</v>
      </c>
      <c r="O3971" t="s">
        <v>8269</v>
      </c>
      <c r="P3971">
        <f t="shared" ref="P3971:P4034" si="187">YEAR(Q3971)</f>
        <v>2016</v>
      </c>
      <c r="Q3971" s="11">
        <f t="shared" ref="Q3971:Q4034" si="188">(((K3971/60)/60)/24)+DATE(1970,1,1)</f>
        <v>42601.854699074072</v>
      </c>
    </row>
    <row r="3972" spans="1:17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s="8">
        <f t="shared" si="186"/>
        <v>-14989</v>
      </c>
      <c r="G3972" t="s">
        <v>8220</v>
      </c>
      <c r="H3972" t="s">
        <v>8223</v>
      </c>
      <c r="I3972" t="s">
        <v>8245</v>
      </c>
      <c r="J3972">
        <v>1460925811</v>
      </c>
      <c r="K3972">
        <v>1458333811</v>
      </c>
      <c r="L3972" t="b">
        <v>0</v>
      </c>
      <c r="M3972">
        <v>2</v>
      </c>
      <c r="N3972" t="b">
        <v>0</v>
      </c>
      <c r="O3972" t="s">
        <v>8269</v>
      </c>
      <c r="P3972">
        <f t="shared" si="187"/>
        <v>2016</v>
      </c>
      <c r="Q3972" s="11">
        <f t="shared" si="188"/>
        <v>42447.863553240735</v>
      </c>
    </row>
    <row r="3973" spans="1:17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s="8">
        <f t="shared" si="186"/>
        <v>-13864</v>
      </c>
      <c r="G3973" t="s">
        <v>8220</v>
      </c>
      <c r="H3973" t="s">
        <v>8223</v>
      </c>
      <c r="I3973" t="s">
        <v>8245</v>
      </c>
      <c r="J3973">
        <v>1405947126</v>
      </c>
      <c r="K3973">
        <v>1403355126</v>
      </c>
      <c r="L3973" t="b">
        <v>0</v>
      </c>
      <c r="M3973">
        <v>6</v>
      </c>
      <c r="N3973" t="b">
        <v>0</v>
      </c>
      <c r="O3973" t="s">
        <v>8269</v>
      </c>
      <c r="P3973">
        <f t="shared" si="187"/>
        <v>2014</v>
      </c>
      <c r="Q3973" s="11">
        <f t="shared" si="188"/>
        <v>41811.536180555559</v>
      </c>
    </row>
    <row r="3974" spans="1:17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s="8">
        <f t="shared" si="186"/>
        <v>-789</v>
      </c>
      <c r="G3974" t="s">
        <v>8220</v>
      </c>
      <c r="H3974" t="s">
        <v>8223</v>
      </c>
      <c r="I3974" t="s">
        <v>8245</v>
      </c>
      <c r="J3974">
        <v>1423186634</v>
      </c>
      <c r="K3974">
        <v>1418002634</v>
      </c>
      <c r="L3974" t="b">
        <v>0</v>
      </c>
      <c r="M3974">
        <v>8</v>
      </c>
      <c r="N3974" t="b">
        <v>0</v>
      </c>
      <c r="O3974" t="s">
        <v>8269</v>
      </c>
      <c r="P3974">
        <f t="shared" si="187"/>
        <v>2014</v>
      </c>
      <c r="Q3974" s="11">
        <f t="shared" si="188"/>
        <v>41981.067523148144</v>
      </c>
    </row>
    <row r="3975" spans="1:17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s="8">
        <f t="shared" si="186"/>
        <v>-1095</v>
      </c>
      <c r="G3975" t="s">
        <v>8220</v>
      </c>
      <c r="H3975" t="s">
        <v>8223</v>
      </c>
      <c r="I3975" t="s">
        <v>8245</v>
      </c>
      <c r="J3975">
        <v>1462766400</v>
      </c>
      <c r="K3975">
        <v>1460219110</v>
      </c>
      <c r="L3975" t="b">
        <v>0</v>
      </c>
      <c r="M3975">
        <v>37</v>
      </c>
      <c r="N3975" t="b">
        <v>0</v>
      </c>
      <c r="O3975" t="s">
        <v>8269</v>
      </c>
      <c r="P3975">
        <f t="shared" si="187"/>
        <v>2016</v>
      </c>
      <c r="Q3975" s="11">
        <f t="shared" si="188"/>
        <v>42469.68414351852</v>
      </c>
    </row>
    <row r="3976" spans="1:17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s="8">
        <f t="shared" si="186"/>
        <v>-680</v>
      </c>
      <c r="G3976" t="s">
        <v>8220</v>
      </c>
      <c r="H3976" t="s">
        <v>8224</v>
      </c>
      <c r="I3976" t="s">
        <v>8246</v>
      </c>
      <c r="J3976">
        <v>1464872848</v>
      </c>
      <c r="K3976">
        <v>1462280848</v>
      </c>
      <c r="L3976" t="b">
        <v>0</v>
      </c>
      <c r="M3976">
        <v>11</v>
      </c>
      <c r="N3976" t="b">
        <v>0</v>
      </c>
      <c r="O3976" t="s">
        <v>8269</v>
      </c>
      <c r="P3976">
        <f t="shared" si="187"/>
        <v>2016</v>
      </c>
      <c r="Q3976" s="11">
        <f t="shared" si="188"/>
        <v>42493.546851851846</v>
      </c>
    </row>
    <row r="3977" spans="1:17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s="8">
        <f t="shared" si="186"/>
        <v>-678</v>
      </c>
      <c r="G3977" t="s">
        <v>8220</v>
      </c>
      <c r="H3977" t="s">
        <v>8223</v>
      </c>
      <c r="I3977" t="s">
        <v>8245</v>
      </c>
      <c r="J3977">
        <v>1468442898</v>
      </c>
      <c r="K3977">
        <v>1465850898</v>
      </c>
      <c r="L3977" t="b">
        <v>0</v>
      </c>
      <c r="M3977">
        <v>0</v>
      </c>
      <c r="N3977" t="b">
        <v>0</v>
      </c>
      <c r="O3977" t="s">
        <v>8269</v>
      </c>
      <c r="P3977">
        <f t="shared" si="187"/>
        <v>2016</v>
      </c>
      <c r="Q3977" s="11">
        <f t="shared" si="188"/>
        <v>42534.866875</v>
      </c>
    </row>
    <row r="3978" spans="1:17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s="8">
        <f t="shared" si="186"/>
        <v>-680</v>
      </c>
      <c r="G3978" t="s">
        <v>8220</v>
      </c>
      <c r="H3978" t="s">
        <v>8223</v>
      </c>
      <c r="I3978" t="s">
        <v>8245</v>
      </c>
      <c r="J3978">
        <v>1406876400</v>
      </c>
      <c r="K3978">
        <v>1405024561</v>
      </c>
      <c r="L3978" t="b">
        <v>0</v>
      </c>
      <c r="M3978">
        <v>10</v>
      </c>
      <c r="N3978" t="b">
        <v>0</v>
      </c>
      <c r="O3978" t="s">
        <v>8269</v>
      </c>
      <c r="P3978">
        <f t="shared" si="187"/>
        <v>2014</v>
      </c>
      <c r="Q3978" s="11">
        <f t="shared" si="188"/>
        <v>41830.858344907407</v>
      </c>
    </row>
    <row r="3979" spans="1:17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s="8">
        <f t="shared" si="186"/>
        <v>-88695</v>
      </c>
      <c r="G3979" t="s">
        <v>8220</v>
      </c>
      <c r="H3979" t="s">
        <v>8223</v>
      </c>
      <c r="I3979" t="s">
        <v>8245</v>
      </c>
      <c r="J3979">
        <v>1469213732</v>
      </c>
      <c r="K3979">
        <v>1466621732</v>
      </c>
      <c r="L3979" t="b">
        <v>0</v>
      </c>
      <c r="M3979">
        <v>6</v>
      </c>
      <c r="N3979" t="b">
        <v>0</v>
      </c>
      <c r="O3979" t="s">
        <v>8269</v>
      </c>
      <c r="P3979">
        <f t="shared" si="187"/>
        <v>2016</v>
      </c>
      <c r="Q3979" s="11">
        <f t="shared" si="188"/>
        <v>42543.788564814815</v>
      </c>
    </row>
    <row r="3980" spans="1:17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s="8">
        <f t="shared" si="186"/>
        <v>-1786</v>
      </c>
      <c r="G3980" t="s">
        <v>8220</v>
      </c>
      <c r="H3980" t="s">
        <v>8223</v>
      </c>
      <c r="I3980" t="s">
        <v>8245</v>
      </c>
      <c r="J3980">
        <v>1422717953</v>
      </c>
      <c r="K3980">
        <v>1417533953</v>
      </c>
      <c r="L3980" t="b">
        <v>0</v>
      </c>
      <c r="M3980">
        <v>8</v>
      </c>
      <c r="N3980" t="b">
        <v>0</v>
      </c>
      <c r="O3980" t="s">
        <v>8269</v>
      </c>
      <c r="P3980">
        <f t="shared" si="187"/>
        <v>2014</v>
      </c>
      <c r="Q3980" s="11">
        <f t="shared" si="188"/>
        <v>41975.642974537041</v>
      </c>
    </row>
    <row r="3981" spans="1:17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s="8">
        <f t="shared" si="186"/>
        <v>-5890</v>
      </c>
      <c r="G3981" t="s">
        <v>8220</v>
      </c>
      <c r="H3981" t="s">
        <v>8224</v>
      </c>
      <c r="I3981" t="s">
        <v>8246</v>
      </c>
      <c r="J3981">
        <v>1427659200</v>
      </c>
      <c r="K3981">
        <v>1425678057</v>
      </c>
      <c r="L3981" t="b">
        <v>0</v>
      </c>
      <c r="M3981">
        <v>6</v>
      </c>
      <c r="N3981" t="b">
        <v>0</v>
      </c>
      <c r="O3981" t="s">
        <v>8269</v>
      </c>
      <c r="P3981">
        <f t="shared" si="187"/>
        <v>2015</v>
      </c>
      <c r="Q3981" s="11">
        <f t="shared" si="188"/>
        <v>42069.903437500005</v>
      </c>
    </row>
    <row r="3982" spans="1:17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s="8">
        <f t="shared" si="186"/>
        <v>-2050</v>
      </c>
      <c r="G3982" t="s">
        <v>8220</v>
      </c>
      <c r="H3982" t="s">
        <v>8223</v>
      </c>
      <c r="I3982" t="s">
        <v>8245</v>
      </c>
      <c r="J3982">
        <v>1404570147</v>
      </c>
      <c r="K3982">
        <v>1401978147</v>
      </c>
      <c r="L3982" t="b">
        <v>0</v>
      </c>
      <c r="M3982">
        <v>7</v>
      </c>
      <c r="N3982" t="b">
        <v>0</v>
      </c>
      <c r="O3982" t="s">
        <v>8269</v>
      </c>
      <c r="P3982">
        <f t="shared" si="187"/>
        <v>2014</v>
      </c>
      <c r="Q3982" s="11">
        <f t="shared" si="188"/>
        <v>41795.598923611113</v>
      </c>
    </row>
    <row r="3983" spans="1:17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s="8">
        <f t="shared" si="186"/>
        <v>-28775</v>
      </c>
      <c r="G3983" t="s">
        <v>8220</v>
      </c>
      <c r="H3983" t="s">
        <v>8223</v>
      </c>
      <c r="I3983" t="s">
        <v>8245</v>
      </c>
      <c r="J3983">
        <v>1468729149</v>
      </c>
      <c r="K3983">
        <v>1463545149</v>
      </c>
      <c r="L3983" t="b">
        <v>0</v>
      </c>
      <c r="M3983">
        <v>7</v>
      </c>
      <c r="N3983" t="b">
        <v>0</v>
      </c>
      <c r="O3983" t="s">
        <v>8269</v>
      </c>
      <c r="P3983">
        <f t="shared" si="187"/>
        <v>2016</v>
      </c>
      <c r="Q3983" s="11">
        <f t="shared" si="188"/>
        <v>42508.179965277777</v>
      </c>
    </row>
    <row r="3984" spans="1:17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s="8">
        <f t="shared" si="186"/>
        <v>-680</v>
      </c>
      <c r="G3984" t="s">
        <v>8220</v>
      </c>
      <c r="H3984" t="s">
        <v>8224</v>
      </c>
      <c r="I3984" t="s">
        <v>8246</v>
      </c>
      <c r="J3984">
        <v>1436297180</v>
      </c>
      <c r="K3984">
        <v>1431113180</v>
      </c>
      <c r="L3984" t="b">
        <v>0</v>
      </c>
      <c r="M3984">
        <v>5</v>
      </c>
      <c r="N3984" t="b">
        <v>0</v>
      </c>
      <c r="O3984" t="s">
        <v>8269</v>
      </c>
      <c r="P3984">
        <f t="shared" si="187"/>
        <v>2015</v>
      </c>
      <c r="Q3984" s="11">
        <f t="shared" si="188"/>
        <v>42132.809953703705</v>
      </c>
    </row>
    <row r="3985" spans="1:17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s="8">
        <f t="shared" si="186"/>
        <v>-7263</v>
      </c>
      <c r="G3985" t="s">
        <v>8220</v>
      </c>
      <c r="H3985" t="s">
        <v>8223</v>
      </c>
      <c r="I3985" t="s">
        <v>8245</v>
      </c>
      <c r="J3985">
        <v>1400569140</v>
      </c>
      <c r="K3985">
        <v>1397854356</v>
      </c>
      <c r="L3985" t="b">
        <v>0</v>
      </c>
      <c r="M3985">
        <v>46</v>
      </c>
      <c r="N3985" t="b">
        <v>0</v>
      </c>
      <c r="O3985" t="s">
        <v>8269</v>
      </c>
      <c r="P3985">
        <f t="shared" si="187"/>
        <v>2014</v>
      </c>
      <c r="Q3985" s="11">
        <f t="shared" si="188"/>
        <v>41747.86986111111</v>
      </c>
    </row>
    <row r="3986" spans="1:17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s="8">
        <f t="shared" si="186"/>
        <v>-1405</v>
      </c>
      <c r="G3986" t="s">
        <v>8220</v>
      </c>
      <c r="H3986" t="s">
        <v>8224</v>
      </c>
      <c r="I3986" t="s">
        <v>8246</v>
      </c>
      <c r="J3986">
        <v>1415404800</v>
      </c>
      <c r="K3986">
        <v>1412809644</v>
      </c>
      <c r="L3986" t="b">
        <v>0</v>
      </c>
      <c r="M3986">
        <v>10</v>
      </c>
      <c r="N3986" t="b">
        <v>0</v>
      </c>
      <c r="O3986" t="s">
        <v>8269</v>
      </c>
      <c r="P3986">
        <f t="shared" si="187"/>
        <v>2014</v>
      </c>
      <c r="Q3986" s="11">
        <f t="shared" si="188"/>
        <v>41920.963472222218</v>
      </c>
    </row>
    <row r="3987" spans="1:17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s="8">
        <f t="shared" si="186"/>
        <v>-1359</v>
      </c>
      <c r="G3987" t="s">
        <v>8220</v>
      </c>
      <c r="H3987" t="s">
        <v>8223</v>
      </c>
      <c r="I3987" t="s">
        <v>8245</v>
      </c>
      <c r="J3987">
        <v>1456002300</v>
      </c>
      <c r="K3987">
        <v>1454173120</v>
      </c>
      <c r="L3987" t="b">
        <v>0</v>
      </c>
      <c r="M3987">
        <v>19</v>
      </c>
      <c r="N3987" t="b">
        <v>0</v>
      </c>
      <c r="O3987" t="s">
        <v>8269</v>
      </c>
      <c r="P3987">
        <f t="shared" si="187"/>
        <v>2016</v>
      </c>
      <c r="Q3987" s="11">
        <f t="shared" si="188"/>
        <v>42399.707407407404</v>
      </c>
    </row>
    <row r="3988" spans="1:17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s="8">
        <f t="shared" si="186"/>
        <v>-4512</v>
      </c>
      <c r="G3988" t="s">
        <v>8220</v>
      </c>
      <c r="H3988" t="s">
        <v>8224</v>
      </c>
      <c r="I3988" t="s">
        <v>8246</v>
      </c>
      <c r="J3988">
        <v>1462539840</v>
      </c>
      <c r="K3988">
        <v>1460034594</v>
      </c>
      <c r="L3988" t="b">
        <v>0</v>
      </c>
      <c r="M3988">
        <v>13</v>
      </c>
      <c r="N3988" t="b">
        <v>0</v>
      </c>
      <c r="O3988" t="s">
        <v>8269</v>
      </c>
      <c r="P3988">
        <f t="shared" si="187"/>
        <v>2016</v>
      </c>
      <c r="Q3988" s="11">
        <f t="shared" si="188"/>
        <v>42467.548541666663</v>
      </c>
    </row>
    <row r="3989" spans="1:17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s="8">
        <f t="shared" si="186"/>
        <v>-249</v>
      </c>
      <c r="G3989" t="s">
        <v>8220</v>
      </c>
      <c r="H3989" t="s">
        <v>8224</v>
      </c>
      <c r="I3989" t="s">
        <v>8246</v>
      </c>
      <c r="J3989">
        <v>1400278290</v>
      </c>
      <c r="K3989">
        <v>1399414290</v>
      </c>
      <c r="L3989" t="b">
        <v>0</v>
      </c>
      <c r="M3989">
        <v>13</v>
      </c>
      <c r="N3989" t="b">
        <v>0</v>
      </c>
      <c r="O3989" t="s">
        <v>8269</v>
      </c>
      <c r="P3989">
        <f t="shared" si="187"/>
        <v>2014</v>
      </c>
      <c r="Q3989" s="11">
        <f t="shared" si="188"/>
        <v>41765.92465277778</v>
      </c>
    </row>
    <row r="3990" spans="1:17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s="8">
        <f t="shared" si="186"/>
        <v>-1468</v>
      </c>
      <c r="G3990" t="s">
        <v>8220</v>
      </c>
      <c r="H3990" t="s">
        <v>8223</v>
      </c>
      <c r="I3990" t="s">
        <v>8245</v>
      </c>
      <c r="J3990">
        <v>1440813413</v>
      </c>
      <c r="K3990">
        <v>1439517413</v>
      </c>
      <c r="L3990" t="b">
        <v>0</v>
      </c>
      <c r="M3990">
        <v>4</v>
      </c>
      <c r="N3990" t="b">
        <v>0</v>
      </c>
      <c r="O3990" t="s">
        <v>8269</v>
      </c>
      <c r="P3990">
        <f t="shared" si="187"/>
        <v>2015</v>
      </c>
      <c r="Q3990" s="11">
        <f t="shared" si="188"/>
        <v>42230.08116898148</v>
      </c>
    </row>
    <row r="3991" spans="1:17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s="8">
        <f t="shared" si="186"/>
        <v>-3000</v>
      </c>
      <c r="G3991" t="s">
        <v>8220</v>
      </c>
      <c r="H3991" t="s">
        <v>8223</v>
      </c>
      <c r="I3991" t="s">
        <v>8245</v>
      </c>
      <c r="J3991">
        <v>1447009181</v>
      </c>
      <c r="K3991">
        <v>1444413581</v>
      </c>
      <c r="L3991" t="b">
        <v>0</v>
      </c>
      <c r="M3991">
        <v>0</v>
      </c>
      <c r="N3991" t="b">
        <v>0</v>
      </c>
      <c r="O3991" t="s">
        <v>8269</v>
      </c>
      <c r="P3991">
        <f t="shared" si="187"/>
        <v>2015</v>
      </c>
      <c r="Q3991" s="11">
        <f t="shared" si="188"/>
        <v>42286.749780092592</v>
      </c>
    </row>
    <row r="3992" spans="1:17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s="8">
        <f t="shared" si="186"/>
        <v>-1581</v>
      </c>
      <c r="G3992" t="s">
        <v>8220</v>
      </c>
      <c r="H3992" t="s">
        <v>8224</v>
      </c>
      <c r="I3992" t="s">
        <v>8246</v>
      </c>
      <c r="J3992">
        <v>1456934893</v>
      </c>
      <c r="K3992">
        <v>1454342893</v>
      </c>
      <c r="L3992" t="b">
        <v>0</v>
      </c>
      <c r="M3992">
        <v>3</v>
      </c>
      <c r="N3992" t="b">
        <v>0</v>
      </c>
      <c r="O3992" t="s">
        <v>8269</v>
      </c>
      <c r="P3992">
        <f t="shared" si="187"/>
        <v>2016</v>
      </c>
      <c r="Q3992" s="11">
        <f t="shared" si="188"/>
        <v>42401.672372685185</v>
      </c>
    </row>
    <row r="3993" spans="1:17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s="8">
        <f t="shared" si="186"/>
        <v>-400</v>
      </c>
      <c r="G3993" t="s">
        <v>8220</v>
      </c>
      <c r="H3993" t="s">
        <v>8223</v>
      </c>
      <c r="I3993" t="s">
        <v>8245</v>
      </c>
      <c r="J3993">
        <v>1433086082</v>
      </c>
      <c r="K3993">
        <v>1430494082</v>
      </c>
      <c r="L3993" t="b">
        <v>0</v>
      </c>
      <c r="M3993">
        <v>1</v>
      </c>
      <c r="N3993" t="b">
        <v>0</v>
      </c>
      <c r="O3993" t="s">
        <v>8269</v>
      </c>
      <c r="P3993">
        <f t="shared" si="187"/>
        <v>2015</v>
      </c>
      <c r="Q3993" s="11">
        <f t="shared" si="188"/>
        <v>42125.644467592589</v>
      </c>
    </row>
    <row r="3994" spans="1:17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s="8">
        <f t="shared" si="186"/>
        <v>-9459</v>
      </c>
      <c r="G3994" t="s">
        <v>8220</v>
      </c>
      <c r="H3994" t="s">
        <v>8223</v>
      </c>
      <c r="I3994" t="s">
        <v>8245</v>
      </c>
      <c r="J3994">
        <v>1449876859</v>
      </c>
      <c r="K3994">
        <v>1444689259</v>
      </c>
      <c r="L3994" t="b">
        <v>0</v>
      </c>
      <c r="M3994">
        <v>9</v>
      </c>
      <c r="N3994" t="b">
        <v>0</v>
      </c>
      <c r="O3994" t="s">
        <v>8269</v>
      </c>
      <c r="P3994">
        <f t="shared" si="187"/>
        <v>2015</v>
      </c>
      <c r="Q3994" s="11">
        <f t="shared" si="188"/>
        <v>42289.94049768518</v>
      </c>
    </row>
    <row r="3995" spans="1:17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s="8">
        <f t="shared" si="186"/>
        <v>-49997</v>
      </c>
      <c r="G3995" t="s">
        <v>8220</v>
      </c>
      <c r="H3995" t="s">
        <v>8223</v>
      </c>
      <c r="I3995" t="s">
        <v>8245</v>
      </c>
      <c r="J3995">
        <v>1431549912</v>
      </c>
      <c r="K3995">
        <v>1428957912</v>
      </c>
      <c r="L3995" t="b">
        <v>0</v>
      </c>
      <c r="M3995">
        <v>1</v>
      </c>
      <c r="N3995" t="b">
        <v>0</v>
      </c>
      <c r="O3995" t="s">
        <v>8269</v>
      </c>
      <c r="P3995">
        <f t="shared" si="187"/>
        <v>2015</v>
      </c>
      <c r="Q3995" s="11">
        <f t="shared" si="188"/>
        <v>42107.864722222221</v>
      </c>
    </row>
    <row r="3996" spans="1:17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s="8">
        <f t="shared" si="186"/>
        <v>-1995</v>
      </c>
      <c r="G3996" t="s">
        <v>8220</v>
      </c>
      <c r="H3996" t="s">
        <v>8223</v>
      </c>
      <c r="I3996" t="s">
        <v>8245</v>
      </c>
      <c r="J3996">
        <v>1405761690</v>
      </c>
      <c r="K3996">
        <v>1403169690</v>
      </c>
      <c r="L3996" t="b">
        <v>0</v>
      </c>
      <c r="M3996">
        <v>1</v>
      </c>
      <c r="N3996" t="b">
        <v>0</v>
      </c>
      <c r="O3996" t="s">
        <v>8269</v>
      </c>
      <c r="P3996">
        <f t="shared" si="187"/>
        <v>2014</v>
      </c>
      <c r="Q3996" s="11">
        <f t="shared" si="188"/>
        <v>41809.389930555553</v>
      </c>
    </row>
    <row r="3997" spans="1:17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s="8">
        <f t="shared" si="186"/>
        <v>-130</v>
      </c>
      <c r="G3997" t="s">
        <v>8220</v>
      </c>
      <c r="H3997" t="s">
        <v>8224</v>
      </c>
      <c r="I3997" t="s">
        <v>8246</v>
      </c>
      <c r="J3997">
        <v>1423913220</v>
      </c>
      <c r="K3997">
        <v>1421339077</v>
      </c>
      <c r="L3997" t="b">
        <v>0</v>
      </c>
      <c r="M3997">
        <v>4</v>
      </c>
      <c r="N3997" t="b">
        <v>0</v>
      </c>
      <c r="O3997" t="s">
        <v>8269</v>
      </c>
      <c r="P3997">
        <f t="shared" si="187"/>
        <v>2015</v>
      </c>
      <c r="Q3997" s="11">
        <f t="shared" si="188"/>
        <v>42019.683761574073</v>
      </c>
    </row>
    <row r="3998" spans="1:17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s="8">
        <f t="shared" si="186"/>
        <v>-2503</v>
      </c>
      <c r="G3998" t="s">
        <v>8220</v>
      </c>
      <c r="H3998" t="s">
        <v>8223</v>
      </c>
      <c r="I3998" t="s">
        <v>8245</v>
      </c>
      <c r="J3998">
        <v>1416499440</v>
      </c>
      <c r="K3998">
        <v>1415341464</v>
      </c>
      <c r="L3998" t="b">
        <v>0</v>
      </c>
      <c r="M3998">
        <v>17</v>
      </c>
      <c r="N3998" t="b">
        <v>0</v>
      </c>
      <c r="O3998" t="s">
        <v>8269</v>
      </c>
      <c r="P3998">
        <f t="shared" si="187"/>
        <v>2014</v>
      </c>
      <c r="Q3998" s="11">
        <f t="shared" si="188"/>
        <v>41950.26694444444</v>
      </c>
    </row>
    <row r="3999" spans="1:17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s="8">
        <f t="shared" si="186"/>
        <v>-3000</v>
      </c>
      <c r="G3999" t="s">
        <v>8220</v>
      </c>
      <c r="H3999" t="s">
        <v>8224</v>
      </c>
      <c r="I3999" t="s">
        <v>8246</v>
      </c>
      <c r="J3999">
        <v>1428222221</v>
      </c>
      <c r="K3999">
        <v>1425633821</v>
      </c>
      <c r="L3999" t="b">
        <v>0</v>
      </c>
      <c r="M3999">
        <v>0</v>
      </c>
      <c r="N3999" t="b">
        <v>0</v>
      </c>
      <c r="O3999" t="s">
        <v>8269</v>
      </c>
      <c r="P3999">
        <f t="shared" si="187"/>
        <v>2015</v>
      </c>
      <c r="Q3999" s="11">
        <f t="shared" si="188"/>
        <v>42069.391446759255</v>
      </c>
    </row>
    <row r="4000" spans="1:17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s="8">
        <f t="shared" si="186"/>
        <v>-535</v>
      </c>
      <c r="G4000" t="s">
        <v>8220</v>
      </c>
      <c r="H4000" t="s">
        <v>8223</v>
      </c>
      <c r="I4000" t="s">
        <v>8245</v>
      </c>
      <c r="J4000">
        <v>1427580426</v>
      </c>
      <c r="K4000">
        <v>1424992026</v>
      </c>
      <c r="L4000" t="b">
        <v>0</v>
      </c>
      <c r="M4000">
        <v>12</v>
      </c>
      <c r="N4000" t="b">
        <v>0</v>
      </c>
      <c r="O4000" t="s">
        <v>8269</v>
      </c>
      <c r="P4000">
        <f t="shared" si="187"/>
        <v>2015</v>
      </c>
      <c r="Q4000" s="11">
        <f t="shared" si="188"/>
        <v>42061.963263888887</v>
      </c>
    </row>
    <row r="4001" spans="1:17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s="8">
        <f t="shared" si="186"/>
        <v>-5844</v>
      </c>
      <c r="G4001" t="s">
        <v>8220</v>
      </c>
      <c r="H4001" t="s">
        <v>8223</v>
      </c>
      <c r="I4001" t="s">
        <v>8245</v>
      </c>
      <c r="J4001">
        <v>1409514709</v>
      </c>
      <c r="K4001">
        <v>1406058798</v>
      </c>
      <c r="L4001" t="b">
        <v>0</v>
      </c>
      <c r="M4001">
        <v>14</v>
      </c>
      <c r="N4001" t="b">
        <v>0</v>
      </c>
      <c r="O4001" t="s">
        <v>8269</v>
      </c>
      <c r="P4001">
        <f t="shared" si="187"/>
        <v>2014</v>
      </c>
      <c r="Q4001" s="11">
        <f t="shared" si="188"/>
        <v>41842.828680555554</v>
      </c>
    </row>
    <row r="4002" spans="1:17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s="8">
        <f t="shared" si="186"/>
        <v>-7990</v>
      </c>
      <c r="G4002" t="s">
        <v>8220</v>
      </c>
      <c r="H4002" t="s">
        <v>8223</v>
      </c>
      <c r="I4002" t="s">
        <v>8245</v>
      </c>
      <c r="J4002">
        <v>1462631358</v>
      </c>
      <c r="K4002">
        <v>1457450958</v>
      </c>
      <c r="L4002" t="b">
        <v>0</v>
      </c>
      <c r="M4002">
        <v>1</v>
      </c>
      <c r="N4002" t="b">
        <v>0</v>
      </c>
      <c r="O4002" t="s">
        <v>8269</v>
      </c>
      <c r="P4002">
        <f t="shared" si="187"/>
        <v>2016</v>
      </c>
      <c r="Q4002" s="11">
        <f t="shared" si="188"/>
        <v>42437.64534722222</v>
      </c>
    </row>
    <row r="4003" spans="1:17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s="8">
        <f t="shared" si="186"/>
        <v>-747</v>
      </c>
      <c r="G4003" t="s">
        <v>8220</v>
      </c>
      <c r="H4003" t="s">
        <v>8224</v>
      </c>
      <c r="I4003" t="s">
        <v>8246</v>
      </c>
      <c r="J4003">
        <v>1488394800</v>
      </c>
      <c r="K4003">
        <v>1486681708</v>
      </c>
      <c r="L4003" t="b">
        <v>0</v>
      </c>
      <c r="M4003">
        <v>14</v>
      </c>
      <c r="N4003" t="b">
        <v>0</v>
      </c>
      <c r="O4003" t="s">
        <v>8269</v>
      </c>
      <c r="P4003">
        <f t="shared" si="187"/>
        <v>2017</v>
      </c>
      <c r="Q4003" s="11">
        <f t="shared" si="188"/>
        <v>42775.964212962965</v>
      </c>
    </row>
    <row r="4004" spans="1:17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s="8">
        <f t="shared" si="186"/>
        <v>-1227</v>
      </c>
      <c r="G4004" t="s">
        <v>8220</v>
      </c>
      <c r="H4004" t="s">
        <v>8223</v>
      </c>
      <c r="I4004" t="s">
        <v>8245</v>
      </c>
      <c r="J4004">
        <v>1411779761</v>
      </c>
      <c r="K4004">
        <v>1409187761</v>
      </c>
      <c r="L4004" t="b">
        <v>0</v>
      </c>
      <c r="M4004">
        <v>4</v>
      </c>
      <c r="N4004" t="b">
        <v>0</v>
      </c>
      <c r="O4004" t="s">
        <v>8269</v>
      </c>
      <c r="P4004">
        <f t="shared" si="187"/>
        <v>2014</v>
      </c>
      <c r="Q4004" s="11">
        <f t="shared" si="188"/>
        <v>41879.043530092589</v>
      </c>
    </row>
    <row r="4005" spans="1:17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s="8">
        <f t="shared" si="186"/>
        <v>-1799</v>
      </c>
      <c r="G4005" t="s">
        <v>8220</v>
      </c>
      <c r="H4005" t="s">
        <v>8223</v>
      </c>
      <c r="I4005" t="s">
        <v>8245</v>
      </c>
      <c r="J4005">
        <v>1424009147</v>
      </c>
      <c r="K4005">
        <v>1421417147</v>
      </c>
      <c r="L4005" t="b">
        <v>0</v>
      </c>
      <c r="M4005">
        <v>2</v>
      </c>
      <c r="N4005" t="b">
        <v>0</v>
      </c>
      <c r="O4005" t="s">
        <v>8269</v>
      </c>
      <c r="P4005">
        <f t="shared" si="187"/>
        <v>2015</v>
      </c>
      <c r="Q4005" s="11">
        <f t="shared" si="188"/>
        <v>42020.587349537032</v>
      </c>
    </row>
    <row r="4006" spans="1:17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s="8">
        <f t="shared" si="186"/>
        <v>-499</v>
      </c>
      <c r="G4006" t="s">
        <v>8220</v>
      </c>
      <c r="H4006" t="s">
        <v>8223</v>
      </c>
      <c r="I4006" t="s">
        <v>8245</v>
      </c>
      <c r="J4006">
        <v>1412740457</v>
      </c>
      <c r="K4006">
        <v>1410148457</v>
      </c>
      <c r="L4006" t="b">
        <v>0</v>
      </c>
      <c r="M4006">
        <v>1</v>
      </c>
      <c r="N4006" t="b">
        <v>0</v>
      </c>
      <c r="O4006" t="s">
        <v>8269</v>
      </c>
      <c r="P4006">
        <f t="shared" si="187"/>
        <v>2014</v>
      </c>
      <c r="Q4006" s="11">
        <f t="shared" si="188"/>
        <v>41890.16269675926</v>
      </c>
    </row>
    <row r="4007" spans="1:17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s="8">
        <f t="shared" si="186"/>
        <v>-2960</v>
      </c>
      <c r="G4007" t="s">
        <v>8220</v>
      </c>
      <c r="H4007" t="s">
        <v>8223</v>
      </c>
      <c r="I4007" t="s">
        <v>8245</v>
      </c>
      <c r="J4007">
        <v>1413832985</v>
      </c>
      <c r="K4007">
        <v>1408648985</v>
      </c>
      <c r="L4007" t="b">
        <v>0</v>
      </c>
      <c r="M4007">
        <v>2</v>
      </c>
      <c r="N4007" t="b">
        <v>0</v>
      </c>
      <c r="O4007" t="s">
        <v>8269</v>
      </c>
      <c r="P4007">
        <f t="shared" si="187"/>
        <v>2014</v>
      </c>
      <c r="Q4007" s="11">
        <f t="shared" si="188"/>
        <v>41872.807696759257</v>
      </c>
    </row>
    <row r="4008" spans="1:17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s="8">
        <f t="shared" si="186"/>
        <v>-29998</v>
      </c>
      <c r="G4008" t="s">
        <v>8220</v>
      </c>
      <c r="H4008" t="s">
        <v>8223</v>
      </c>
      <c r="I4008" t="s">
        <v>8245</v>
      </c>
      <c r="J4008">
        <v>1455647587</v>
      </c>
      <c r="K4008">
        <v>1453487587</v>
      </c>
      <c r="L4008" t="b">
        <v>0</v>
      </c>
      <c r="M4008">
        <v>1</v>
      </c>
      <c r="N4008" t="b">
        <v>0</v>
      </c>
      <c r="O4008" t="s">
        <v>8269</v>
      </c>
      <c r="P4008">
        <f t="shared" si="187"/>
        <v>2016</v>
      </c>
      <c r="Q4008" s="11">
        <f t="shared" si="188"/>
        <v>42391.772997685184</v>
      </c>
    </row>
    <row r="4009" spans="1:17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s="8">
        <f t="shared" si="186"/>
        <v>-1995</v>
      </c>
      <c r="G4009" t="s">
        <v>8220</v>
      </c>
      <c r="H4009" t="s">
        <v>8223</v>
      </c>
      <c r="I4009" t="s">
        <v>8245</v>
      </c>
      <c r="J4009">
        <v>1409070480</v>
      </c>
      <c r="K4009">
        <v>1406572381</v>
      </c>
      <c r="L4009" t="b">
        <v>0</v>
      </c>
      <c r="M4009">
        <v>1</v>
      </c>
      <c r="N4009" t="b">
        <v>0</v>
      </c>
      <c r="O4009" t="s">
        <v>8269</v>
      </c>
      <c r="P4009">
        <f t="shared" si="187"/>
        <v>2014</v>
      </c>
      <c r="Q4009" s="11">
        <f t="shared" si="188"/>
        <v>41848.772928240738</v>
      </c>
    </row>
    <row r="4010" spans="1:17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s="8">
        <f t="shared" si="186"/>
        <v>-940</v>
      </c>
      <c r="G4010" t="s">
        <v>8220</v>
      </c>
      <c r="H4010" t="s">
        <v>8224</v>
      </c>
      <c r="I4010" t="s">
        <v>8246</v>
      </c>
      <c r="J4010">
        <v>1437606507</v>
      </c>
      <c r="K4010">
        <v>1435014507</v>
      </c>
      <c r="L4010" t="b">
        <v>0</v>
      </c>
      <c r="M4010">
        <v>4</v>
      </c>
      <c r="N4010" t="b">
        <v>0</v>
      </c>
      <c r="O4010" t="s">
        <v>8269</v>
      </c>
      <c r="P4010">
        <f t="shared" si="187"/>
        <v>2015</v>
      </c>
      <c r="Q4010" s="11">
        <f t="shared" si="188"/>
        <v>42177.964201388888</v>
      </c>
    </row>
    <row r="4011" spans="1:17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s="8">
        <f t="shared" si="186"/>
        <v>-1855</v>
      </c>
      <c r="G4011" t="s">
        <v>8220</v>
      </c>
      <c r="H4011" t="s">
        <v>8224</v>
      </c>
      <c r="I4011" t="s">
        <v>8246</v>
      </c>
      <c r="J4011">
        <v>1410281360</v>
      </c>
      <c r="K4011">
        <v>1406825360</v>
      </c>
      <c r="L4011" t="b">
        <v>0</v>
      </c>
      <c r="M4011">
        <v>3</v>
      </c>
      <c r="N4011" t="b">
        <v>0</v>
      </c>
      <c r="O4011" t="s">
        <v>8269</v>
      </c>
      <c r="P4011">
        <f t="shared" si="187"/>
        <v>2014</v>
      </c>
      <c r="Q4011" s="11">
        <f t="shared" si="188"/>
        <v>41851.700925925928</v>
      </c>
    </row>
    <row r="4012" spans="1:17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s="8">
        <f t="shared" si="186"/>
        <v>-5458</v>
      </c>
      <c r="G4012" t="s">
        <v>8220</v>
      </c>
      <c r="H4012" t="s">
        <v>8223</v>
      </c>
      <c r="I4012" t="s">
        <v>8245</v>
      </c>
      <c r="J4012">
        <v>1414348166</v>
      </c>
      <c r="K4012">
        <v>1412879366</v>
      </c>
      <c r="L4012" t="b">
        <v>0</v>
      </c>
      <c r="M4012">
        <v>38</v>
      </c>
      <c r="N4012" t="b">
        <v>0</v>
      </c>
      <c r="O4012" t="s">
        <v>8269</v>
      </c>
      <c r="P4012">
        <f t="shared" si="187"/>
        <v>2014</v>
      </c>
      <c r="Q4012" s="11">
        <f t="shared" si="188"/>
        <v>41921.770439814813</v>
      </c>
    </row>
    <row r="4013" spans="1:17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s="8">
        <f t="shared" si="186"/>
        <v>-231</v>
      </c>
      <c r="G4013" t="s">
        <v>8220</v>
      </c>
      <c r="H4013" t="s">
        <v>8224</v>
      </c>
      <c r="I4013" t="s">
        <v>8246</v>
      </c>
      <c r="J4013">
        <v>1422450278</v>
      </c>
      <c r="K4013">
        <v>1419858278</v>
      </c>
      <c r="L4013" t="b">
        <v>0</v>
      </c>
      <c r="M4013">
        <v>4</v>
      </c>
      <c r="N4013" t="b">
        <v>0</v>
      </c>
      <c r="O4013" t="s">
        <v>8269</v>
      </c>
      <c r="P4013">
        <f t="shared" si="187"/>
        <v>2014</v>
      </c>
      <c r="Q4013" s="11">
        <f t="shared" si="188"/>
        <v>42002.54488425926</v>
      </c>
    </row>
    <row r="4014" spans="1:17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s="8">
        <f t="shared" si="186"/>
        <v>-575</v>
      </c>
      <c r="G4014" t="s">
        <v>8220</v>
      </c>
      <c r="H4014" t="s">
        <v>8224</v>
      </c>
      <c r="I4014" t="s">
        <v>8246</v>
      </c>
      <c r="J4014">
        <v>1430571849</v>
      </c>
      <c r="K4014">
        <v>1427979849</v>
      </c>
      <c r="L4014" t="b">
        <v>0</v>
      </c>
      <c r="M4014">
        <v>0</v>
      </c>
      <c r="N4014" t="b">
        <v>0</v>
      </c>
      <c r="O4014" t="s">
        <v>8269</v>
      </c>
      <c r="P4014">
        <f t="shared" si="187"/>
        <v>2015</v>
      </c>
      <c r="Q4014" s="11">
        <f t="shared" si="188"/>
        <v>42096.544548611113</v>
      </c>
    </row>
    <row r="4015" spans="1:17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s="8">
        <f t="shared" si="186"/>
        <v>-1974</v>
      </c>
      <c r="G4015" t="s">
        <v>8220</v>
      </c>
      <c r="H4015" t="s">
        <v>8223</v>
      </c>
      <c r="I4015" t="s">
        <v>8245</v>
      </c>
      <c r="J4015">
        <v>1424070823</v>
      </c>
      <c r="K4015">
        <v>1421478823</v>
      </c>
      <c r="L4015" t="b">
        <v>0</v>
      </c>
      <c r="M4015">
        <v>2</v>
      </c>
      <c r="N4015" t="b">
        <v>0</v>
      </c>
      <c r="O4015" t="s">
        <v>8269</v>
      </c>
      <c r="P4015">
        <f t="shared" si="187"/>
        <v>2015</v>
      </c>
      <c r="Q4015" s="11">
        <f t="shared" si="188"/>
        <v>42021.301192129627</v>
      </c>
    </row>
    <row r="4016" spans="1:17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s="8">
        <f t="shared" si="186"/>
        <v>-9000</v>
      </c>
      <c r="G4016" t="s">
        <v>8220</v>
      </c>
      <c r="H4016" t="s">
        <v>8223</v>
      </c>
      <c r="I4016" t="s">
        <v>8245</v>
      </c>
      <c r="J4016">
        <v>1457157269</v>
      </c>
      <c r="K4016">
        <v>1455861269</v>
      </c>
      <c r="L4016" t="b">
        <v>0</v>
      </c>
      <c r="M4016">
        <v>0</v>
      </c>
      <c r="N4016" t="b">
        <v>0</v>
      </c>
      <c r="O4016" t="s">
        <v>8269</v>
      </c>
      <c r="P4016">
        <f t="shared" si="187"/>
        <v>2016</v>
      </c>
      <c r="Q4016" s="11">
        <f t="shared" si="188"/>
        <v>42419.246168981481</v>
      </c>
    </row>
    <row r="4017" spans="1:17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s="8">
        <f t="shared" si="186"/>
        <v>-6999</v>
      </c>
      <c r="G4017" t="s">
        <v>8220</v>
      </c>
      <c r="H4017" t="s">
        <v>8223</v>
      </c>
      <c r="I4017" t="s">
        <v>8245</v>
      </c>
      <c r="J4017">
        <v>1437331463</v>
      </c>
      <c r="K4017">
        <v>1434739463</v>
      </c>
      <c r="L4017" t="b">
        <v>0</v>
      </c>
      <c r="M4017">
        <v>1</v>
      </c>
      <c r="N4017" t="b">
        <v>0</v>
      </c>
      <c r="O4017" t="s">
        <v>8269</v>
      </c>
      <c r="P4017">
        <f t="shared" si="187"/>
        <v>2015</v>
      </c>
      <c r="Q4017" s="11">
        <f t="shared" si="188"/>
        <v>42174.780821759254</v>
      </c>
    </row>
    <row r="4018" spans="1:17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s="8">
        <f t="shared" si="186"/>
        <v>-430</v>
      </c>
      <c r="G4018" t="s">
        <v>8220</v>
      </c>
      <c r="H4018" t="s">
        <v>8224</v>
      </c>
      <c r="I4018" t="s">
        <v>8246</v>
      </c>
      <c r="J4018">
        <v>1410987400</v>
      </c>
      <c r="K4018">
        <v>1408395400</v>
      </c>
      <c r="L4018" t="b">
        <v>0</v>
      </c>
      <c r="M4018">
        <v>7</v>
      </c>
      <c r="N4018" t="b">
        <v>0</v>
      </c>
      <c r="O4018" t="s">
        <v>8269</v>
      </c>
      <c r="P4018">
        <f t="shared" si="187"/>
        <v>2014</v>
      </c>
      <c r="Q4018" s="11">
        <f t="shared" si="188"/>
        <v>41869.872685185182</v>
      </c>
    </row>
    <row r="4019" spans="1:17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s="8">
        <f t="shared" si="186"/>
        <v>-9895</v>
      </c>
      <c r="G4019" t="s">
        <v>8220</v>
      </c>
      <c r="H4019" t="s">
        <v>8223</v>
      </c>
      <c r="I4019" t="s">
        <v>8245</v>
      </c>
      <c r="J4019">
        <v>1409846874</v>
      </c>
      <c r="K4019">
        <v>1407254874</v>
      </c>
      <c r="L4019" t="b">
        <v>0</v>
      </c>
      <c r="M4019">
        <v>2</v>
      </c>
      <c r="N4019" t="b">
        <v>0</v>
      </c>
      <c r="O4019" t="s">
        <v>8269</v>
      </c>
      <c r="P4019">
        <f t="shared" si="187"/>
        <v>2014</v>
      </c>
      <c r="Q4019" s="11">
        <f t="shared" si="188"/>
        <v>41856.672152777777</v>
      </c>
    </row>
    <row r="4020" spans="1:17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s="8">
        <f t="shared" si="186"/>
        <v>-1370</v>
      </c>
      <c r="G4020" t="s">
        <v>8220</v>
      </c>
      <c r="H4020" t="s">
        <v>8224</v>
      </c>
      <c r="I4020" t="s">
        <v>8246</v>
      </c>
      <c r="J4020">
        <v>1475877108</v>
      </c>
      <c r="K4020">
        <v>1473285108</v>
      </c>
      <c r="L4020" t="b">
        <v>0</v>
      </c>
      <c r="M4020">
        <v>4</v>
      </c>
      <c r="N4020" t="b">
        <v>0</v>
      </c>
      <c r="O4020" t="s">
        <v>8269</v>
      </c>
      <c r="P4020">
        <f t="shared" si="187"/>
        <v>2016</v>
      </c>
      <c r="Q4020" s="11">
        <f t="shared" si="188"/>
        <v>42620.91097222222</v>
      </c>
    </row>
    <row r="4021" spans="1:17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s="8">
        <f t="shared" si="186"/>
        <v>-3471</v>
      </c>
      <c r="G4021" t="s">
        <v>8220</v>
      </c>
      <c r="H4021" t="s">
        <v>8223</v>
      </c>
      <c r="I4021" t="s">
        <v>8245</v>
      </c>
      <c r="J4021">
        <v>1460737680</v>
      </c>
      <c r="K4021">
        <v>1455725596</v>
      </c>
      <c r="L4021" t="b">
        <v>0</v>
      </c>
      <c r="M4021">
        <v>4</v>
      </c>
      <c r="N4021" t="b">
        <v>0</v>
      </c>
      <c r="O4021" t="s">
        <v>8269</v>
      </c>
      <c r="P4021">
        <f t="shared" si="187"/>
        <v>2016</v>
      </c>
      <c r="Q4021" s="11">
        <f t="shared" si="188"/>
        <v>42417.675879629634</v>
      </c>
    </row>
    <row r="4022" spans="1:17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s="8">
        <f t="shared" si="186"/>
        <v>-500</v>
      </c>
      <c r="G4022" t="s">
        <v>8220</v>
      </c>
      <c r="H4022" t="s">
        <v>8223</v>
      </c>
      <c r="I4022" t="s">
        <v>8245</v>
      </c>
      <c r="J4022">
        <v>1427168099</v>
      </c>
      <c r="K4022">
        <v>1424579699</v>
      </c>
      <c r="L4022" t="b">
        <v>0</v>
      </c>
      <c r="M4022">
        <v>3</v>
      </c>
      <c r="N4022" t="b">
        <v>0</v>
      </c>
      <c r="O4022" t="s">
        <v>8269</v>
      </c>
      <c r="P4022">
        <f t="shared" si="187"/>
        <v>2015</v>
      </c>
      <c r="Q4022" s="11">
        <f t="shared" si="188"/>
        <v>42057.190960648149</v>
      </c>
    </row>
    <row r="4023" spans="1:17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s="8">
        <f t="shared" si="186"/>
        <v>-14875</v>
      </c>
      <c r="G4023" t="s">
        <v>8220</v>
      </c>
      <c r="H4023" t="s">
        <v>8223</v>
      </c>
      <c r="I4023" t="s">
        <v>8245</v>
      </c>
      <c r="J4023">
        <v>1414360358</v>
      </c>
      <c r="K4023">
        <v>1409176358</v>
      </c>
      <c r="L4023" t="b">
        <v>0</v>
      </c>
      <c r="M4023">
        <v>2</v>
      </c>
      <c r="N4023" t="b">
        <v>0</v>
      </c>
      <c r="O4023" t="s">
        <v>8269</v>
      </c>
      <c r="P4023">
        <f t="shared" si="187"/>
        <v>2014</v>
      </c>
      <c r="Q4023" s="11">
        <f t="shared" si="188"/>
        <v>41878.911550925928</v>
      </c>
    </row>
    <row r="4024" spans="1:17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s="8">
        <f t="shared" si="186"/>
        <v>-5479</v>
      </c>
      <c r="G4024" t="s">
        <v>8220</v>
      </c>
      <c r="H4024" t="s">
        <v>8223</v>
      </c>
      <c r="I4024" t="s">
        <v>8245</v>
      </c>
      <c r="J4024">
        <v>1422759240</v>
      </c>
      <c r="K4024">
        <v>1418824867</v>
      </c>
      <c r="L4024" t="b">
        <v>0</v>
      </c>
      <c r="M4024">
        <v>197</v>
      </c>
      <c r="N4024" t="b">
        <v>0</v>
      </c>
      <c r="O4024" t="s">
        <v>8269</v>
      </c>
      <c r="P4024">
        <f t="shared" si="187"/>
        <v>2014</v>
      </c>
      <c r="Q4024" s="11">
        <f t="shared" si="188"/>
        <v>41990.584108796291</v>
      </c>
    </row>
    <row r="4025" spans="1:17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s="8">
        <f t="shared" si="186"/>
        <v>-7000</v>
      </c>
      <c r="G4025" t="s">
        <v>8220</v>
      </c>
      <c r="H4025" t="s">
        <v>8223</v>
      </c>
      <c r="I4025" t="s">
        <v>8245</v>
      </c>
      <c r="J4025">
        <v>1458860363</v>
      </c>
      <c r="K4025">
        <v>1454975963</v>
      </c>
      <c r="L4025" t="b">
        <v>0</v>
      </c>
      <c r="M4025">
        <v>0</v>
      </c>
      <c r="N4025" t="b">
        <v>0</v>
      </c>
      <c r="O4025" t="s">
        <v>8269</v>
      </c>
      <c r="P4025">
        <f t="shared" si="187"/>
        <v>2016</v>
      </c>
      <c r="Q4025" s="11">
        <f t="shared" si="188"/>
        <v>42408.999571759254</v>
      </c>
    </row>
    <row r="4026" spans="1:17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s="8">
        <f t="shared" si="186"/>
        <v>-790</v>
      </c>
      <c r="G4026" t="s">
        <v>8220</v>
      </c>
      <c r="H4026" t="s">
        <v>8223</v>
      </c>
      <c r="I4026" t="s">
        <v>8245</v>
      </c>
      <c r="J4026">
        <v>1441037097</v>
      </c>
      <c r="K4026">
        <v>1438445097</v>
      </c>
      <c r="L4026" t="b">
        <v>0</v>
      </c>
      <c r="M4026">
        <v>1</v>
      </c>
      <c r="N4026" t="b">
        <v>0</v>
      </c>
      <c r="O4026" t="s">
        <v>8269</v>
      </c>
      <c r="P4026">
        <f t="shared" si="187"/>
        <v>2015</v>
      </c>
      <c r="Q4026" s="11">
        <f t="shared" si="188"/>
        <v>42217.670104166667</v>
      </c>
    </row>
    <row r="4027" spans="1:17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s="8">
        <f t="shared" si="186"/>
        <v>-4750</v>
      </c>
      <c r="G4027" t="s">
        <v>8220</v>
      </c>
      <c r="H4027" t="s">
        <v>8229</v>
      </c>
      <c r="I4027" t="s">
        <v>8248</v>
      </c>
      <c r="J4027">
        <v>1437889336</v>
      </c>
      <c r="K4027">
        <v>1432705336</v>
      </c>
      <c r="L4027" t="b">
        <v>0</v>
      </c>
      <c r="M4027">
        <v>4</v>
      </c>
      <c r="N4027" t="b">
        <v>0</v>
      </c>
      <c r="O4027" t="s">
        <v>8269</v>
      </c>
      <c r="P4027">
        <f t="shared" si="187"/>
        <v>2015</v>
      </c>
      <c r="Q4027" s="11">
        <f t="shared" si="188"/>
        <v>42151.237685185188</v>
      </c>
    </row>
    <row r="4028" spans="1:17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s="8">
        <f t="shared" si="186"/>
        <v>-4000</v>
      </c>
      <c r="G4028" t="s">
        <v>8220</v>
      </c>
      <c r="H4028" t="s">
        <v>8223</v>
      </c>
      <c r="I4028" t="s">
        <v>8245</v>
      </c>
      <c r="J4028">
        <v>1449247439</v>
      </c>
      <c r="K4028">
        <v>1444059839</v>
      </c>
      <c r="L4028" t="b">
        <v>0</v>
      </c>
      <c r="M4028">
        <v>0</v>
      </c>
      <c r="N4028" t="b">
        <v>0</v>
      </c>
      <c r="O4028" t="s">
        <v>8269</v>
      </c>
      <c r="P4028">
        <f t="shared" si="187"/>
        <v>2015</v>
      </c>
      <c r="Q4028" s="11">
        <f t="shared" si="188"/>
        <v>42282.655543981484</v>
      </c>
    </row>
    <row r="4029" spans="1:17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s="8">
        <f t="shared" si="186"/>
        <v>-2785</v>
      </c>
      <c r="G4029" t="s">
        <v>8220</v>
      </c>
      <c r="H4029" t="s">
        <v>8223</v>
      </c>
      <c r="I4029" t="s">
        <v>8245</v>
      </c>
      <c r="J4029">
        <v>1487811600</v>
      </c>
      <c r="K4029">
        <v>1486077481</v>
      </c>
      <c r="L4029" t="b">
        <v>0</v>
      </c>
      <c r="M4029">
        <v>7</v>
      </c>
      <c r="N4029" t="b">
        <v>0</v>
      </c>
      <c r="O4029" t="s">
        <v>8269</v>
      </c>
      <c r="P4029">
        <f t="shared" si="187"/>
        <v>2017</v>
      </c>
      <c r="Q4029" s="11">
        <f t="shared" si="188"/>
        <v>42768.97084490741</v>
      </c>
    </row>
    <row r="4030" spans="1:17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s="8">
        <f t="shared" si="186"/>
        <v>-1439</v>
      </c>
      <c r="G4030" t="s">
        <v>8220</v>
      </c>
      <c r="H4030" t="s">
        <v>8223</v>
      </c>
      <c r="I4030" t="s">
        <v>8245</v>
      </c>
      <c r="J4030">
        <v>1402007500</v>
      </c>
      <c r="K4030">
        <v>1399415500</v>
      </c>
      <c r="L4030" t="b">
        <v>0</v>
      </c>
      <c r="M4030">
        <v>11</v>
      </c>
      <c r="N4030" t="b">
        <v>0</v>
      </c>
      <c r="O4030" t="s">
        <v>8269</v>
      </c>
      <c r="P4030">
        <f t="shared" si="187"/>
        <v>2014</v>
      </c>
      <c r="Q4030" s="11">
        <f t="shared" si="188"/>
        <v>41765.938657407409</v>
      </c>
    </row>
    <row r="4031" spans="1:17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s="8">
        <f t="shared" si="186"/>
        <v>-20000</v>
      </c>
      <c r="G4031" t="s">
        <v>8220</v>
      </c>
      <c r="H4031" t="s">
        <v>8223</v>
      </c>
      <c r="I4031" t="s">
        <v>8245</v>
      </c>
      <c r="J4031">
        <v>1450053370</v>
      </c>
      <c r="K4031">
        <v>1447461370</v>
      </c>
      <c r="L4031" t="b">
        <v>0</v>
      </c>
      <c r="M4031">
        <v>0</v>
      </c>
      <c r="N4031" t="b">
        <v>0</v>
      </c>
      <c r="O4031" t="s">
        <v>8269</v>
      </c>
      <c r="P4031">
        <f t="shared" si="187"/>
        <v>2015</v>
      </c>
      <c r="Q4031" s="11">
        <f t="shared" si="188"/>
        <v>42322.025115740747</v>
      </c>
    </row>
    <row r="4032" spans="1:17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s="8">
        <f t="shared" si="186"/>
        <v>-2100</v>
      </c>
      <c r="G4032" t="s">
        <v>8220</v>
      </c>
      <c r="H4032" t="s">
        <v>8223</v>
      </c>
      <c r="I4032" t="s">
        <v>8245</v>
      </c>
      <c r="J4032">
        <v>1454525340</v>
      </c>
      <c r="K4032">
        <v>1452008599</v>
      </c>
      <c r="L4032" t="b">
        <v>0</v>
      </c>
      <c r="M4032">
        <v>6</v>
      </c>
      <c r="N4032" t="b">
        <v>0</v>
      </c>
      <c r="O4032" t="s">
        <v>8269</v>
      </c>
      <c r="P4032">
        <f t="shared" si="187"/>
        <v>2016</v>
      </c>
      <c r="Q4032" s="11">
        <f t="shared" si="188"/>
        <v>42374.655081018514</v>
      </c>
    </row>
    <row r="4033" spans="1:17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s="8">
        <f t="shared" si="186"/>
        <v>-5000</v>
      </c>
      <c r="G4033" t="s">
        <v>8220</v>
      </c>
      <c r="H4033" t="s">
        <v>8223</v>
      </c>
      <c r="I4033" t="s">
        <v>8245</v>
      </c>
      <c r="J4033">
        <v>1418914964</v>
      </c>
      <c r="K4033">
        <v>1414591364</v>
      </c>
      <c r="L4033" t="b">
        <v>0</v>
      </c>
      <c r="M4033">
        <v>0</v>
      </c>
      <c r="N4033" t="b">
        <v>0</v>
      </c>
      <c r="O4033" t="s">
        <v>8269</v>
      </c>
      <c r="P4033">
        <f t="shared" si="187"/>
        <v>2014</v>
      </c>
      <c r="Q4033" s="11">
        <f t="shared" si="188"/>
        <v>41941.585231481484</v>
      </c>
    </row>
    <row r="4034" spans="1:17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s="8">
        <f t="shared" si="186"/>
        <v>-5635</v>
      </c>
      <c r="G4034" t="s">
        <v>8220</v>
      </c>
      <c r="H4034" t="s">
        <v>8223</v>
      </c>
      <c r="I4034" t="s">
        <v>8245</v>
      </c>
      <c r="J4034">
        <v>1450211116</v>
      </c>
      <c r="K4034">
        <v>1445023516</v>
      </c>
      <c r="L4034" t="b">
        <v>0</v>
      </c>
      <c r="M4034">
        <v>7</v>
      </c>
      <c r="N4034" t="b">
        <v>0</v>
      </c>
      <c r="O4034" t="s">
        <v>8269</v>
      </c>
      <c r="P4034">
        <f t="shared" si="187"/>
        <v>2015</v>
      </c>
      <c r="Q4034" s="11">
        <f t="shared" si="188"/>
        <v>42293.809212962966</v>
      </c>
    </row>
    <row r="4035" spans="1:17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s="8">
        <f t="shared" ref="F4035:F4098" si="189">E4035-D4035</f>
        <v>-17758.010000000002</v>
      </c>
      <c r="G4035" t="s">
        <v>8220</v>
      </c>
      <c r="H4035" t="s">
        <v>8224</v>
      </c>
      <c r="I4035" t="s">
        <v>8246</v>
      </c>
      <c r="J4035">
        <v>1475398800</v>
      </c>
      <c r="K4035">
        <v>1472711224</v>
      </c>
      <c r="L4035" t="b">
        <v>0</v>
      </c>
      <c r="M4035">
        <v>94</v>
      </c>
      <c r="N4035" t="b">
        <v>0</v>
      </c>
      <c r="O4035" t="s">
        <v>8269</v>
      </c>
      <c r="P4035">
        <f t="shared" ref="P4035:P4098" si="190">YEAR(Q4035)</f>
        <v>2016</v>
      </c>
      <c r="Q4035" s="11">
        <f t="shared" ref="Q4035:Q4098" si="191">(((K4035/60)/60)/24)+DATE(1970,1,1)</f>
        <v>42614.268796296295</v>
      </c>
    </row>
    <row r="4036" spans="1:17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s="8">
        <f t="shared" si="189"/>
        <v>-13300</v>
      </c>
      <c r="G4036" t="s">
        <v>8220</v>
      </c>
      <c r="H4036" t="s">
        <v>8223</v>
      </c>
      <c r="I4036" t="s">
        <v>8245</v>
      </c>
      <c r="J4036">
        <v>1428097450</v>
      </c>
      <c r="K4036">
        <v>1425509050</v>
      </c>
      <c r="L4036" t="b">
        <v>0</v>
      </c>
      <c r="M4036">
        <v>2</v>
      </c>
      <c r="N4036" t="b">
        <v>0</v>
      </c>
      <c r="O4036" t="s">
        <v>8269</v>
      </c>
      <c r="P4036">
        <f t="shared" si="190"/>
        <v>2015</v>
      </c>
      <c r="Q4036" s="11">
        <f t="shared" si="191"/>
        <v>42067.947337962964</v>
      </c>
    </row>
    <row r="4037" spans="1:17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s="8">
        <f t="shared" si="189"/>
        <v>-6315</v>
      </c>
      <c r="G4037" t="s">
        <v>8220</v>
      </c>
      <c r="H4037" t="s">
        <v>8223</v>
      </c>
      <c r="I4037" t="s">
        <v>8245</v>
      </c>
      <c r="J4037">
        <v>1413925887</v>
      </c>
      <c r="K4037">
        <v>1411333887</v>
      </c>
      <c r="L4037" t="b">
        <v>0</v>
      </c>
      <c r="M4037">
        <v>25</v>
      </c>
      <c r="N4037" t="b">
        <v>0</v>
      </c>
      <c r="O4037" t="s">
        <v>8269</v>
      </c>
      <c r="P4037">
        <f t="shared" si="190"/>
        <v>2014</v>
      </c>
      <c r="Q4037" s="11">
        <f t="shared" si="191"/>
        <v>41903.882951388885</v>
      </c>
    </row>
    <row r="4038" spans="1:17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s="8">
        <f t="shared" si="189"/>
        <v>-3177</v>
      </c>
      <c r="G4038" t="s">
        <v>8220</v>
      </c>
      <c r="H4038" t="s">
        <v>8223</v>
      </c>
      <c r="I4038" t="s">
        <v>8245</v>
      </c>
      <c r="J4038">
        <v>1404253800</v>
      </c>
      <c r="K4038">
        <v>1402784964</v>
      </c>
      <c r="L4038" t="b">
        <v>0</v>
      </c>
      <c r="M4038">
        <v>17</v>
      </c>
      <c r="N4038" t="b">
        <v>0</v>
      </c>
      <c r="O4038" t="s">
        <v>8269</v>
      </c>
      <c r="P4038">
        <f t="shared" si="190"/>
        <v>2014</v>
      </c>
      <c r="Q4038" s="11">
        <f t="shared" si="191"/>
        <v>41804.937083333331</v>
      </c>
    </row>
    <row r="4039" spans="1:17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s="8">
        <f t="shared" si="189"/>
        <v>-620</v>
      </c>
      <c r="G4039" t="s">
        <v>8220</v>
      </c>
      <c r="H4039" t="s">
        <v>8223</v>
      </c>
      <c r="I4039" t="s">
        <v>8245</v>
      </c>
      <c r="J4039">
        <v>1464099900</v>
      </c>
      <c r="K4039">
        <v>1462585315</v>
      </c>
      <c r="L4039" t="b">
        <v>0</v>
      </c>
      <c r="M4039">
        <v>2</v>
      </c>
      <c r="N4039" t="b">
        <v>0</v>
      </c>
      <c r="O4039" t="s">
        <v>8269</v>
      </c>
      <c r="P4039">
        <f t="shared" si="190"/>
        <v>2016</v>
      </c>
      <c r="Q4039" s="11">
        <f t="shared" si="191"/>
        <v>42497.070775462969</v>
      </c>
    </row>
    <row r="4040" spans="1:17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s="8">
        <f t="shared" si="189"/>
        <v>-2199</v>
      </c>
      <c r="G4040" t="s">
        <v>8220</v>
      </c>
      <c r="H4040" t="s">
        <v>8223</v>
      </c>
      <c r="I4040" t="s">
        <v>8245</v>
      </c>
      <c r="J4040">
        <v>1413573010</v>
      </c>
      <c r="K4040">
        <v>1408389010</v>
      </c>
      <c r="L4040" t="b">
        <v>0</v>
      </c>
      <c r="M4040">
        <v>4</v>
      </c>
      <c r="N4040" t="b">
        <v>0</v>
      </c>
      <c r="O4040" t="s">
        <v>8269</v>
      </c>
      <c r="P4040">
        <f t="shared" si="190"/>
        <v>2014</v>
      </c>
      <c r="Q4040" s="11">
        <f t="shared" si="191"/>
        <v>41869.798726851855</v>
      </c>
    </row>
    <row r="4041" spans="1:17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s="8">
        <f t="shared" si="189"/>
        <v>-200</v>
      </c>
      <c r="G4041" t="s">
        <v>8220</v>
      </c>
      <c r="H4041" t="s">
        <v>8223</v>
      </c>
      <c r="I4041" t="s">
        <v>8245</v>
      </c>
      <c r="J4041">
        <v>1448949540</v>
      </c>
      <c r="K4041">
        <v>1446048367</v>
      </c>
      <c r="L4041" t="b">
        <v>0</v>
      </c>
      <c r="M4041">
        <v>5</v>
      </c>
      <c r="N4041" t="b">
        <v>0</v>
      </c>
      <c r="O4041" t="s">
        <v>8269</v>
      </c>
      <c r="P4041">
        <f t="shared" si="190"/>
        <v>2015</v>
      </c>
      <c r="Q4041" s="11">
        <f t="shared" si="191"/>
        <v>42305.670914351853</v>
      </c>
    </row>
    <row r="4042" spans="1:17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s="8">
        <f t="shared" si="189"/>
        <v>-5500</v>
      </c>
      <c r="G4042" t="s">
        <v>8220</v>
      </c>
      <c r="H4042" t="s">
        <v>8223</v>
      </c>
      <c r="I4042" t="s">
        <v>8245</v>
      </c>
      <c r="J4042">
        <v>1437188400</v>
      </c>
      <c r="K4042">
        <v>1432100004</v>
      </c>
      <c r="L4042" t="b">
        <v>0</v>
      </c>
      <c r="M4042">
        <v>2</v>
      </c>
      <c r="N4042" t="b">
        <v>0</v>
      </c>
      <c r="O4042" t="s">
        <v>8269</v>
      </c>
      <c r="P4042">
        <f t="shared" si="190"/>
        <v>2015</v>
      </c>
      <c r="Q4042" s="11">
        <f t="shared" si="191"/>
        <v>42144.231527777782</v>
      </c>
    </row>
    <row r="4043" spans="1:17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s="8">
        <f t="shared" si="189"/>
        <v>-4979</v>
      </c>
      <c r="G4043" t="s">
        <v>8220</v>
      </c>
      <c r="H4043" t="s">
        <v>8224</v>
      </c>
      <c r="I4043" t="s">
        <v>8246</v>
      </c>
      <c r="J4043">
        <v>1473160954</v>
      </c>
      <c r="K4043">
        <v>1467976954</v>
      </c>
      <c r="L4043" t="b">
        <v>0</v>
      </c>
      <c r="M4043">
        <v>2</v>
      </c>
      <c r="N4043" t="b">
        <v>0</v>
      </c>
      <c r="O4043" t="s">
        <v>8269</v>
      </c>
      <c r="P4043">
        <f t="shared" si="190"/>
        <v>2016</v>
      </c>
      <c r="Q4043" s="11">
        <f t="shared" si="191"/>
        <v>42559.474004629628</v>
      </c>
    </row>
    <row r="4044" spans="1:17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s="8">
        <f t="shared" si="189"/>
        <v>-9979</v>
      </c>
      <c r="G4044" t="s">
        <v>8220</v>
      </c>
      <c r="H4044" t="s">
        <v>8223</v>
      </c>
      <c r="I4044" t="s">
        <v>8245</v>
      </c>
      <c r="J4044">
        <v>1421781360</v>
      </c>
      <c r="K4044">
        <v>1419213664</v>
      </c>
      <c r="L4044" t="b">
        <v>0</v>
      </c>
      <c r="M4044">
        <v>3</v>
      </c>
      <c r="N4044" t="b">
        <v>0</v>
      </c>
      <c r="O4044" t="s">
        <v>8269</v>
      </c>
      <c r="P4044">
        <f t="shared" si="190"/>
        <v>2014</v>
      </c>
      <c r="Q4044" s="11">
        <f t="shared" si="191"/>
        <v>41995.084074074075</v>
      </c>
    </row>
    <row r="4045" spans="1:17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s="8">
        <f t="shared" si="189"/>
        <v>-300</v>
      </c>
      <c r="G4045" t="s">
        <v>8220</v>
      </c>
      <c r="H4045" t="s">
        <v>8228</v>
      </c>
      <c r="I4045" t="s">
        <v>8250</v>
      </c>
      <c r="J4045">
        <v>1416524325</v>
      </c>
      <c r="K4045">
        <v>1415228325</v>
      </c>
      <c r="L4045" t="b">
        <v>0</v>
      </c>
      <c r="M4045">
        <v>0</v>
      </c>
      <c r="N4045" t="b">
        <v>0</v>
      </c>
      <c r="O4045" t="s">
        <v>8269</v>
      </c>
      <c r="P4045">
        <f t="shared" si="190"/>
        <v>2014</v>
      </c>
      <c r="Q4045" s="11">
        <f t="shared" si="191"/>
        <v>41948.957465277781</v>
      </c>
    </row>
    <row r="4046" spans="1:17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s="8">
        <f t="shared" si="189"/>
        <v>-375</v>
      </c>
      <c r="G4046" t="s">
        <v>8220</v>
      </c>
      <c r="H4046" t="s">
        <v>8223</v>
      </c>
      <c r="I4046" t="s">
        <v>8245</v>
      </c>
      <c r="J4046">
        <v>1428642000</v>
      </c>
      <c r="K4046">
        <v>1426050982</v>
      </c>
      <c r="L4046" t="b">
        <v>0</v>
      </c>
      <c r="M4046">
        <v>4</v>
      </c>
      <c r="N4046" t="b">
        <v>0</v>
      </c>
      <c r="O4046" t="s">
        <v>8269</v>
      </c>
      <c r="P4046">
        <f t="shared" si="190"/>
        <v>2015</v>
      </c>
      <c r="Q4046" s="11">
        <f t="shared" si="191"/>
        <v>42074.219699074078</v>
      </c>
    </row>
    <row r="4047" spans="1:17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s="8">
        <f t="shared" si="189"/>
        <v>-4999</v>
      </c>
      <c r="G4047" t="s">
        <v>8220</v>
      </c>
      <c r="H4047" t="s">
        <v>8225</v>
      </c>
      <c r="I4047" t="s">
        <v>8247</v>
      </c>
      <c r="J4047">
        <v>1408596589</v>
      </c>
      <c r="K4047">
        <v>1406004589</v>
      </c>
      <c r="L4047" t="b">
        <v>0</v>
      </c>
      <c r="M4047">
        <v>1</v>
      </c>
      <c r="N4047" t="b">
        <v>0</v>
      </c>
      <c r="O4047" t="s">
        <v>8269</v>
      </c>
      <c r="P4047">
        <f t="shared" si="190"/>
        <v>2014</v>
      </c>
      <c r="Q4047" s="11">
        <f t="shared" si="191"/>
        <v>41842.201261574075</v>
      </c>
    </row>
    <row r="4048" spans="1:17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s="8">
        <f t="shared" si="189"/>
        <v>-5140</v>
      </c>
      <c r="G4048" t="s">
        <v>8220</v>
      </c>
      <c r="H4048" t="s">
        <v>8223</v>
      </c>
      <c r="I4048" t="s">
        <v>8245</v>
      </c>
      <c r="J4048">
        <v>1413992210</v>
      </c>
      <c r="K4048">
        <v>1411400210</v>
      </c>
      <c r="L4048" t="b">
        <v>0</v>
      </c>
      <c r="M4048">
        <v>12</v>
      </c>
      <c r="N4048" t="b">
        <v>0</v>
      </c>
      <c r="O4048" t="s">
        <v>8269</v>
      </c>
      <c r="P4048">
        <f t="shared" si="190"/>
        <v>2014</v>
      </c>
      <c r="Q4048" s="11">
        <f t="shared" si="191"/>
        <v>41904.650578703702</v>
      </c>
    </row>
    <row r="4049" spans="1:17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s="8">
        <f t="shared" si="189"/>
        <v>-4890</v>
      </c>
      <c r="G4049" t="s">
        <v>8220</v>
      </c>
      <c r="H4049" t="s">
        <v>8223</v>
      </c>
      <c r="I4049" t="s">
        <v>8245</v>
      </c>
      <c r="J4049">
        <v>1420938000</v>
      </c>
      <c r="K4049">
        <v>1418862743</v>
      </c>
      <c r="L4049" t="b">
        <v>0</v>
      </c>
      <c r="M4049">
        <v>4</v>
      </c>
      <c r="N4049" t="b">
        <v>0</v>
      </c>
      <c r="O4049" t="s">
        <v>8269</v>
      </c>
      <c r="P4049">
        <f t="shared" si="190"/>
        <v>2014</v>
      </c>
      <c r="Q4049" s="11">
        <f t="shared" si="191"/>
        <v>41991.022488425922</v>
      </c>
    </row>
    <row r="4050" spans="1:17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s="8">
        <f t="shared" si="189"/>
        <v>-13999</v>
      </c>
      <c r="G4050" t="s">
        <v>8220</v>
      </c>
      <c r="H4050" t="s">
        <v>8224</v>
      </c>
      <c r="I4050" t="s">
        <v>8246</v>
      </c>
      <c r="J4050">
        <v>1460373187</v>
      </c>
      <c r="K4050">
        <v>1457352787</v>
      </c>
      <c r="L4050" t="b">
        <v>0</v>
      </c>
      <c r="M4050">
        <v>91</v>
      </c>
      <c r="N4050" t="b">
        <v>0</v>
      </c>
      <c r="O4050" t="s">
        <v>8269</v>
      </c>
      <c r="P4050">
        <f t="shared" si="190"/>
        <v>2016</v>
      </c>
      <c r="Q4050" s="11">
        <f t="shared" si="191"/>
        <v>42436.509108796294</v>
      </c>
    </row>
    <row r="4051" spans="1:17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s="8">
        <f t="shared" si="189"/>
        <v>-19984</v>
      </c>
      <c r="G4051" t="s">
        <v>8220</v>
      </c>
      <c r="H4051" t="s">
        <v>8223</v>
      </c>
      <c r="I4051" t="s">
        <v>8245</v>
      </c>
      <c r="J4051">
        <v>1436914815</v>
      </c>
      <c r="K4051">
        <v>1434322815</v>
      </c>
      <c r="L4051" t="b">
        <v>0</v>
      </c>
      <c r="M4051">
        <v>1</v>
      </c>
      <c r="N4051" t="b">
        <v>0</v>
      </c>
      <c r="O4051" t="s">
        <v>8269</v>
      </c>
      <c r="P4051">
        <f t="shared" si="190"/>
        <v>2015</v>
      </c>
      <c r="Q4051" s="11">
        <f t="shared" si="191"/>
        <v>42169.958506944444</v>
      </c>
    </row>
    <row r="4052" spans="1:17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s="8">
        <f t="shared" si="189"/>
        <v>-1499</v>
      </c>
      <c r="G4052" t="s">
        <v>8220</v>
      </c>
      <c r="H4052" t="s">
        <v>8223</v>
      </c>
      <c r="I4052" t="s">
        <v>8245</v>
      </c>
      <c r="J4052">
        <v>1414077391</v>
      </c>
      <c r="K4052">
        <v>1411485391</v>
      </c>
      <c r="L4052" t="b">
        <v>0</v>
      </c>
      <c r="M4052">
        <v>1</v>
      </c>
      <c r="N4052" t="b">
        <v>0</v>
      </c>
      <c r="O4052" t="s">
        <v>8269</v>
      </c>
      <c r="P4052">
        <f t="shared" si="190"/>
        <v>2014</v>
      </c>
      <c r="Q4052" s="11">
        <f t="shared" si="191"/>
        <v>41905.636469907404</v>
      </c>
    </row>
    <row r="4053" spans="1:17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s="8">
        <f t="shared" si="189"/>
        <v>-500</v>
      </c>
      <c r="G4053" t="s">
        <v>8220</v>
      </c>
      <c r="H4053" t="s">
        <v>8223</v>
      </c>
      <c r="I4053" t="s">
        <v>8245</v>
      </c>
      <c r="J4053">
        <v>1399618380</v>
      </c>
      <c r="K4053">
        <v>1399058797</v>
      </c>
      <c r="L4053" t="b">
        <v>0</v>
      </c>
      <c r="M4053">
        <v>0</v>
      </c>
      <c r="N4053" t="b">
        <v>0</v>
      </c>
      <c r="O4053" t="s">
        <v>8269</v>
      </c>
      <c r="P4053">
        <f t="shared" si="190"/>
        <v>2014</v>
      </c>
      <c r="Q4053" s="11">
        <f t="shared" si="191"/>
        <v>41761.810150462967</v>
      </c>
    </row>
    <row r="4054" spans="1:17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s="8">
        <f t="shared" si="189"/>
        <v>-1874</v>
      </c>
      <c r="G4054" t="s">
        <v>8220</v>
      </c>
      <c r="H4054" t="s">
        <v>8223</v>
      </c>
      <c r="I4054" t="s">
        <v>8245</v>
      </c>
      <c r="J4054">
        <v>1413234316</v>
      </c>
      <c r="K4054">
        <v>1408050316</v>
      </c>
      <c r="L4054" t="b">
        <v>0</v>
      </c>
      <c r="M4054">
        <v>13</v>
      </c>
      <c r="N4054" t="b">
        <v>0</v>
      </c>
      <c r="O4054" t="s">
        <v>8269</v>
      </c>
      <c r="P4054">
        <f t="shared" si="190"/>
        <v>2014</v>
      </c>
      <c r="Q4054" s="11">
        <f t="shared" si="191"/>
        <v>41865.878657407404</v>
      </c>
    </row>
    <row r="4055" spans="1:17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s="8">
        <f t="shared" si="189"/>
        <v>-390</v>
      </c>
      <c r="G4055" t="s">
        <v>8220</v>
      </c>
      <c r="H4055" t="s">
        <v>8224</v>
      </c>
      <c r="I4055" t="s">
        <v>8246</v>
      </c>
      <c r="J4055">
        <v>1416081600</v>
      </c>
      <c r="K4055">
        <v>1413477228</v>
      </c>
      <c r="L4055" t="b">
        <v>0</v>
      </c>
      <c r="M4055">
        <v>2</v>
      </c>
      <c r="N4055" t="b">
        <v>0</v>
      </c>
      <c r="O4055" t="s">
        <v>8269</v>
      </c>
      <c r="P4055">
        <f t="shared" si="190"/>
        <v>2014</v>
      </c>
      <c r="Q4055" s="11">
        <f t="shared" si="191"/>
        <v>41928.690138888887</v>
      </c>
    </row>
    <row r="4056" spans="1:17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s="8">
        <f t="shared" si="189"/>
        <v>-8880</v>
      </c>
      <c r="G4056" t="s">
        <v>8220</v>
      </c>
      <c r="H4056" t="s">
        <v>8223</v>
      </c>
      <c r="I4056" t="s">
        <v>8245</v>
      </c>
      <c r="J4056">
        <v>1475294400</v>
      </c>
      <c r="K4056">
        <v>1472674285</v>
      </c>
      <c r="L4056" t="b">
        <v>0</v>
      </c>
      <c r="M4056">
        <v>0</v>
      </c>
      <c r="N4056" t="b">
        <v>0</v>
      </c>
      <c r="O4056" t="s">
        <v>8269</v>
      </c>
      <c r="P4056">
        <f t="shared" si="190"/>
        <v>2016</v>
      </c>
      <c r="Q4056" s="11">
        <f t="shared" si="191"/>
        <v>42613.841261574074</v>
      </c>
    </row>
    <row r="4057" spans="1:17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s="8">
        <f t="shared" si="189"/>
        <v>-4119</v>
      </c>
      <c r="G4057" t="s">
        <v>8220</v>
      </c>
      <c r="H4057" t="s">
        <v>8224</v>
      </c>
      <c r="I4057" t="s">
        <v>8246</v>
      </c>
      <c r="J4057">
        <v>1403192031</v>
      </c>
      <c r="K4057">
        <v>1400600031</v>
      </c>
      <c r="L4057" t="b">
        <v>0</v>
      </c>
      <c r="M4057">
        <v>21</v>
      </c>
      <c r="N4057" t="b">
        <v>0</v>
      </c>
      <c r="O4057" t="s">
        <v>8269</v>
      </c>
      <c r="P4057">
        <f t="shared" si="190"/>
        <v>2014</v>
      </c>
      <c r="Q4057" s="11">
        <f t="shared" si="191"/>
        <v>41779.648506944446</v>
      </c>
    </row>
    <row r="4058" spans="1:17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s="8">
        <f t="shared" si="189"/>
        <v>-705</v>
      </c>
      <c r="G4058" t="s">
        <v>8220</v>
      </c>
      <c r="H4058" t="s">
        <v>8223</v>
      </c>
      <c r="I4058" t="s">
        <v>8245</v>
      </c>
      <c r="J4058">
        <v>1467575940</v>
      </c>
      <c r="K4058">
        <v>1465856639</v>
      </c>
      <c r="L4058" t="b">
        <v>0</v>
      </c>
      <c r="M4058">
        <v>9</v>
      </c>
      <c r="N4058" t="b">
        <v>0</v>
      </c>
      <c r="O4058" t="s">
        <v>8269</v>
      </c>
      <c r="P4058">
        <f t="shared" si="190"/>
        <v>2016</v>
      </c>
      <c r="Q4058" s="11">
        <f t="shared" si="191"/>
        <v>42534.933321759265</v>
      </c>
    </row>
    <row r="4059" spans="1:17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s="8">
        <f t="shared" si="189"/>
        <v>-2725</v>
      </c>
      <c r="G4059" t="s">
        <v>8220</v>
      </c>
      <c r="H4059" t="s">
        <v>8224</v>
      </c>
      <c r="I4059" t="s">
        <v>8246</v>
      </c>
      <c r="J4059">
        <v>1448492400</v>
      </c>
      <c r="K4059">
        <v>1446506080</v>
      </c>
      <c r="L4059" t="b">
        <v>0</v>
      </c>
      <c r="M4059">
        <v>6</v>
      </c>
      <c r="N4059" t="b">
        <v>0</v>
      </c>
      <c r="O4059" t="s">
        <v>8269</v>
      </c>
      <c r="P4059">
        <f t="shared" si="190"/>
        <v>2015</v>
      </c>
      <c r="Q4059" s="11">
        <f t="shared" si="191"/>
        <v>42310.968518518523</v>
      </c>
    </row>
    <row r="4060" spans="1:17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s="8">
        <f t="shared" si="189"/>
        <v>-3655</v>
      </c>
      <c r="G4060" t="s">
        <v>8220</v>
      </c>
      <c r="H4060" t="s">
        <v>8223</v>
      </c>
      <c r="I4060" t="s">
        <v>8245</v>
      </c>
      <c r="J4060">
        <v>1459483140</v>
      </c>
      <c r="K4060">
        <v>1458178044</v>
      </c>
      <c r="L4060" t="b">
        <v>0</v>
      </c>
      <c r="M4060">
        <v>4</v>
      </c>
      <c r="N4060" t="b">
        <v>0</v>
      </c>
      <c r="O4060" t="s">
        <v>8269</v>
      </c>
      <c r="P4060">
        <f t="shared" si="190"/>
        <v>2016</v>
      </c>
      <c r="Q4060" s="11">
        <f t="shared" si="191"/>
        <v>42446.060694444444</v>
      </c>
    </row>
    <row r="4061" spans="1:17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s="8">
        <f t="shared" si="189"/>
        <v>-9750</v>
      </c>
      <c r="G4061" t="s">
        <v>8220</v>
      </c>
      <c r="H4061" t="s">
        <v>8228</v>
      </c>
      <c r="I4061" t="s">
        <v>8250</v>
      </c>
      <c r="J4061">
        <v>1410836400</v>
      </c>
      <c r="K4061">
        <v>1408116152</v>
      </c>
      <c r="L4061" t="b">
        <v>0</v>
      </c>
      <c r="M4061">
        <v>7</v>
      </c>
      <c r="N4061" t="b">
        <v>0</v>
      </c>
      <c r="O4061" t="s">
        <v>8269</v>
      </c>
      <c r="P4061">
        <f t="shared" si="190"/>
        <v>2014</v>
      </c>
      <c r="Q4061" s="11">
        <f t="shared" si="191"/>
        <v>41866.640648148146</v>
      </c>
    </row>
    <row r="4062" spans="1:17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s="8">
        <f t="shared" si="189"/>
        <v>-9715</v>
      </c>
      <c r="G4062" t="s">
        <v>8220</v>
      </c>
      <c r="H4062" t="s">
        <v>8228</v>
      </c>
      <c r="I4062" t="s">
        <v>8250</v>
      </c>
      <c r="J4062">
        <v>1403539200</v>
      </c>
      <c r="K4062">
        <v>1400604056</v>
      </c>
      <c r="L4062" t="b">
        <v>0</v>
      </c>
      <c r="M4062">
        <v>5</v>
      </c>
      <c r="N4062" t="b">
        <v>0</v>
      </c>
      <c r="O4062" t="s">
        <v>8269</v>
      </c>
      <c r="P4062">
        <f t="shared" si="190"/>
        <v>2014</v>
      </c>
      <c r="Q4062" s="11">
        <f t="shared" si="191"/>
        <v>41779.695092592592</v>
      </c>
    </row>
    <row r="4063" spans="1:17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s="8">
        <f t="shared" si="189"/>
        <v>-525</v>
      </c>
      <c r="G4063" t="s">
        <v>8220</v>
      </c>
      <c r="H4063" t="s">
        <v>8223</v>
      </c>
      <c r="I4063" t="s">
        <v>8245</v>
      </c>
      <c r="J4063">
        <v>1461205423</v>
      </c>
      <c r="K4063">
        <v>1456025023</v>
      </c>
      <c r="L4063" t="b">
        <v>0</v>
      </c>
      <c r="M4063">
        <v>0</v>
      </c>
      <c r="N4063" t="b">
        <v>0</v>
      </c>
      <c r="O4063" t="s">
        <v>8269</v>
      </c>
      <c r="P4063">
        <f t="shared" si="190"/>
        <v>2016</v>
      </c>
      <c r="Q4063" s="11">
        <f t="shared" si="191"/>
        <v>42421.141469907408</v>
      </c>
    </row>
    <row r="4064" spans="1:17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s="8">
        <f t="shared" si="189"/>
        <v>-19510</v>
      </c>
      <c r="G4064" t="s">
        <v>8220</v>
      </c>
      <c r="H4064" t="s">
        <v>8223</v>
      </c>
      <c r="I4064" t="s">
        <v>8245</v>
      </c>
      <c r="J4064">
        <v>1467481468</v>
      </c>
      <c r="K4064">
        <v>1464889468</v>
      </c>
      <c r="L4064" t="b">
        <v>0</v>
      </c>
      <c r="M4064">
        <v>3</v>
      </c>
      <c r="N4064" t="b">
        <v>0</v>
      </c>
      <c r="O4064" t="s">
        <v>8269</v>
      </c>
      <c r="P4064">
        <f t="shared" si="190"/>
        <v>2016</v>
      </c>
      <c r="Q4064" s="11">
        <f t="shared" si="191"/>
        <v>42523.739212962959</v>
      </c>
    </row>
    <row r="4065" spans="1:17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s="8">
        <f t="shared" si="189"/>
        <v>-9365</v>
      </c>
      <c r="G4065" t="s">
        <v>8220</v>
      </c>
      <c r="H4065" t="s">
        <v>8224</v>
      </c>
      <c r="I4065" t="s">
        <v>8246</v>
      </c>
      <c r="J4065">
        <v>1403886084</v>
      </c>
      <c r="K4065">
        <v>1401294084</v>
      </c>
      <c r="L4065" t="b">
        <v>0</v>
      </c>
      <c r="M4065">
        <v>9</v>
      </c>
      <c r="N4065" t="b">
        <v>0</v>
      </c>
      <c r="O4065" t="s">
        <v>8269</v>
      </c>
      <c r="P4065">
        <f t="shared" si="190"/>
        <v>2014</v>
      </c>
      <c r="Q4065" s="11">
        <f t="shared" si="191"/>
        <v>41787.681527777779</v>
      </c>
    </row>
    <row r="4066" spans="1:17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s="8">
        <f t="shared" si="189"/>
        <v>-1615</v>
      </c>
      <c r="G4066" t="s">
        <v>8220</v>
      </c>
      <c r="H4066" t="s">
        <v>8225</v>
      </c>
      <c r="I4066" t="s">
        <v>8247</v>
      </c>
      <c r="J4066">
        <v>1430316426</v>
      </c>
      <c r="K4066">
        <v>1427724426</v>
      </c>
      <c r="L4066" t="b">
        <v>0</v>
      </c>
      <c r="M4066">
        <v>6</v>
      </c>
      <c r="N4066" t="b">
        <v>0</v>
      </c>
      <c r="O4066" t="s">
        <v>8269</v>
      </c>
      <c r="P4066">
        <f t="shared" si="190"/>
        <v>2015</v>
      </c>
      <c r="Q4066" s="11">
        <f t="shared" si="191"/>
        <v>42093.588263888887</v>
      </c>
    </row>
    <row r="4067" spans="1:17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s="8">
        <f t="shared" si="189"/>
        <v>-3973</v>
      </c>
      <c r="G4067" t="s">
        <v>8220</v>
      </c>
      <c r="H4067" t="s">
        <v>8223</v>
      </c>
      <c r="I4067" t="s">
        <v>8245</v>
      </c>
      <c r="J4067">
        <v>1407883811</v>
      </c>
      <c r="K4067">
        <v>1405291811</v>
      </c>
      <c r="L4067" t="b">
        <v>0</v>
      </c>
      <c r="M4067">
        <v>4</v>
      </c>
      <c r="N4067" t="b">
        <v>0</v>
      </c>
      <c r="O4067" t="s">
        <v>8269</v>
      </c>
      <c r="P4067">
        <f t="shared" si="190"/>
        <v>2014</v>
      </c>
      <c r="Q4067" s="11">
        <f t="shared" si="191"/>
        <v>41833.951516203706</v>
      </c>
    </row>
    <row r="4068" spans="1:17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s="8">
        <f t="shared" si="189"/>
        <v>-14975</v>
      </c>
      <c r="G4068" t="s">
        <v>8220</v>
      </c>
      <c r="H4068" t="s">
        <v>8223</v>
      </c>
      <c r="I4068" t="s">
        <v>8245</v>
      </c>
      <c r="J4068">
        <v>1463619388</v>
      </c>
      <c r="K4068">
        <v>1461027388</v>
      </c>
      <c r="L4068" t="b">
        <v>0</v>
      </c>
      <c r="M4068">
        <v>1</v>
      </c>
      <c r="N4068" t="b">
        <v>0</v>
      </c>
      <c r="O4068" t="s">
        <v>8269</v>
      </c>
      <c r="P4068">
        <f t="shared" si="190"/>
        <v>2016</v>
      </c>
      <c r="Q4068" s="11">
        <f t="shared" si="191"/>
        <v>42479.039212962962</v>
      </c>
    </row>
    <row r="4069" spans="1:17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s="8">
        <f t="shared" si="189"/>
        <v>-1955</v>
      </c>
      <c r="G4069" t="s">
        <v>8220</v>
      </c>
      <c r="H4069" t="s">
        <v>8223</v>
      </c>
      <c r="I4069" t="s">
        <v>8245</v>
      </c>
      <c r="J4069">
        <v>1443408550</v>
      </c>
      <c r="K4069">
        <v>1439952550</v>
      </c>
      <c r="L4069" t="b">
        <v>0</v>
      </c>
      <c r="M4069">
        <v>17</v>
      </c>
      <c r="N4069" t="b">
        <v>0</v>
      </c>
      <c r="O4069" t="s">
        <v>8269</v>
      </c>
      <c r="P4069">
        <f t="shared" si="190"/>
        <v>2015</v>
      </c>
      <c r="Q4069" s="11">
        <f t="shared" si="191"/>
        <v>42235.117476851854</v>
      </c>
    </row>
    <row r="4070" spans="1:17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s="8">
        <f t="shared" si="189"/>
        <v>-3460.05</v>
      </c>
      <c r="G4070" t="s">
        <v>8220</v>
      </c>
      <c r="H4070" t="s">
        <v>8223</v>
      </c>
      <c r="I4070" t="s">
        <v>8245</v>
      </c>
      <c r="J4070">
        <v>1484348700</v>
      </c>
      <c r="K4070">
        <v>1481756855</v>
      </c>
      <c r="L4070" t="b">
        <v>0</v>
      </c>
      <c r="M4070">
        <v>1</v>
      </c>
      <c r="N4070" t="b">
        <v>0</v>
      </c>
      <c r="O4070" t="s">
        <v>8269</v>
      </c>
      <c r="P4070">
        <f t="shared" si="190"/>
        <v>2016</v>
      </c>
      <c r="Q4070" s="11">
        <f t="shared" si="191"/>
        <v>42718.963599537034</v>
      </c>
    </row>
    <row r="4071" spans="1:17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s="8">
        <f t="shared" si="189"/>
        <v>-820</v>
      </c>
      <c r="G4071" t="s">
        <v>8220</v>
      </c>
      <c r="H4071" t="s">
        <v>8224</v>
      </c>
      <c r="I4071" t="s">
        <v>8246</v>
      </c>
      <c r="J4071">
        <v>1425124800</v>
      </c>
      <c r="K4071">
        <v>1421596356</v>
      </c>
      <c r="L4071" t="b">
        <v>0</v>
      </c>
      <c r="M4071">
        <v>13</v>
      </c>
      <c r="N4071" t="b">
        <v>0</v>
      </c>
      <c r="O4071" t="s">
        <v>8269</v>
      </c>
      <c r="P4071">
        <f t="shared" si="190"/>
        <v>2015</v>
      </c>
      <c r="Q4071" s="11">
        <f t="shared" si="191"/>
        <v>42022.661527777775</v>
      </c>
    </row>
    <row r="4072" spans="1:17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s="8">
        <f t="shared" si="189"/>
        <v>-835</v>
      </c>
      <c r="G4072" t="s">
        <v>8220</v>
      </c>
      <c r="H4072" t="s">
        <v>8223</v>
      </c>
      <c r="I4072" t="s">
        <v>8245</v>
      </c>
      <c r="J4072">
        <v>1425178800</v>
      </c>
      <c r="K4072">
        <v>1422374420</v>
      </c>
      <c r="L4072" t="b">
        <v>0</v>
      </c>
      <c r="M4072">
        <v>6</v>
      </c>
      <c r="N4072" t="b">
        <v>0</v>
      </c>
      <c r="O4072" t="s">
        <v>8269</v>
      </c>
      <c r="P4072">
        <f t="shared" si="190"/>
        <v>2015</v>
      </c>
      <c r="Q4072" s="11">
        <f t="shared" si="191"/>
        <v>42031.666898148149</v>
      </c>
    </row>
    <row r="4073" spans="1:17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s="8">
        <f t="shared" si="189"/>
        <v>-20000</v>
      </c>
      <c r="G4073" t="s">
        <v>8220</v>
      </c>
      <c r="H4073" t="s">
        <v>8237</v>
      </c>
      <c r="I4073" t="s">
        <v>8255</v>
      </c>
      <c r="J4073">
        <v>1482779931</v>
      </c>
      <c r="K4073">
        <v>1480187931</v>
      </c>
      <c r="L4073" t="b">
        <v>0</v>
      </c>
      <c r="M4073">
        <v>0</v>
      </c>
      <c r="N4073" t="b">
        <v>0</v>
      </c>
      <c r="O4073" t="s">
        <v>8269</v>
      </c>
      <c r="P4073">
        <f t="shared" si="190"/>
        <v>2016</v>
      </c>
      <c r="Q4073" s="11">
        <f t="shared" si="191"/>
        <v>42700.804756944446</v>
      </c>
    </row>
    <row r="4074" spans="1:17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s="8">
        <f t="shared" si="189"/>
        <v>-996</v>
      </c>
      <c r="G4074" t="s">
        <v>8220</v>
      </c>
      <c r="H4074" t="s">
        <v>8224</v>
      </c>
      <c r="I4074" t="s">
        <v>8246</v>
      </c>
      <c r="J4074">
        <v>1408646111</v>
      </c>
      <c r="K4074">
        <v>1403462111</v>
      </c>
      <c r="L4074" t="b">
        <v>0</v>
      </c>
      <c r="M4074">
        <v>2</v>
      </c>
      <c r="N4074" t="b">
        <v>0</v>
      </c>
      <c r="O4074" t="s">
        <v>8269</v>
      </c>
      <c r="P4074">
        <f t="shared" si="190"/>
        <v>2014</v>
      </c>
      <c r="Q4074" s="11">
        <f t="shared" si="191"/>
        <v>41812.77443287037</v>
      </c>
    </row>
    <row r="4075" spans="1:17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s="8">
        <f t="shared" si="189"/>
        <v>-3463</v>
      </c>
      <c r="G4075" t="s">
        <v>8220</v>
      </c>
      <c r="H4075" t="s">
        <v>8223</v>
      </c>
      <c r="I4075" t="s">
        <v>8245</v>
      </c>
      <c r="J4075">
        <v>1431144000</v>
      </c>
      <c r="K4075">
        <v>1426407426</v>
      </c>
      <c r="L4075" t="b">
        <v>0</v>
      </c>
      <c r="M4075">
        <v>2</v>
      </c>
      <c r="N4075" t="b">
        <v>0</v>
      </c>
      <c r="O4075" t="s">
        <v>8269</v>
      </c>
      <c r="P4075">
        <f t="shared" si="190"/>
        <v>2015</v>
      </c>
      <c r="Q4075" s="11">
        <f t="shared" si="191"/>
        <v>42078.34520833334</v>
      </c>
    </row>
    <row r="4076" spans="1:17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s="8">
        <f t="shared" si="189"/>
        <v>-2015</v>
      </c>
      <c r="G4076" t="s">
        <v>8220</v>
      </c>
      <c r="H4076" t="s">
        <v>8224</v>
      </c>
      <c r="I4076" t="s">
        <v>8246</v>
      </c>
      <c r="J4076">
        <v>1446732975</v>
      </c>
      <c r="K4076">
        <v>1444137375</v>
      </c>
      <c r="L4076" t="b">
        <v>0</v>
      </c>
      <c r="M4076">
        <v>21</v>
      </c>
      <c r="N4076" t="b">
        <v>0</v>
      </c>
      <c r="O4076" t="s">
        <v>8269</v>
      </c>
      <c r="P4076">
        <f t="shared" si="190"/>
        <v>2015</v>
      </c>
      <c r="Q4076" s="11">
        <f t="shared" si="191"/>
        <v>42283.552951388891</v>
      </c>
    </row>
    <row r="4077" spans="1:17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s="8">
        <f t="shared" si="189"/>
        <v>-1424</v>
      </c>
      <c r="G4077" t="s">
        <v>8220</v>
      </c>
      <c r="H4077" t="s">
        <v>8224</v>
      </c>
      <c r="I4077" t="s">
        <v>8246</v>
      </c>
      <c r="J4077">
        <v>1404149280</v>
      </c>
      <c r="K4077">
        <v>1400547969</v>
      </c>
      <c r="L4077" t="b">
        <v>0</v>
      </c>
      <c r="M4077">
        <v>13</v>
      </c>
      <c r="N4077" t="b">
        <v>0</v>
      </c>
      <c r="O4077" t="s">
        <v>8269</v>
      </c>
      <c r="P4077">
        <f t="shared" si="190"/>
        <v>2014</v>
      </c>
      <c r="Q4077" s="11">
        <f t="shared" si="191"/>
        <v>41779.045937499999</v>
      </c>
    </row>
    <row r="4078" spans="1:17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s="8">
        <f t="shared" si="189"/>
        <v>-700</v>
      </c>
      <c r="G4078" t="s">
        <v>8220</v>
      </c>
      <c r="H4078" t="s">
        <v>8223</v>
      </c>
      <c r="I4078" t="s">
        <v>8245</v>
      </c>
      <c r="J4078">
        <v>1413921060</v>
      </c>
      <c r="K4078">
        <v>1411499149</v>
      </c>
      <c r="L4078" t="b">
        <v>0</v>
      </c>
      <c r="M4078">
        <v>0</v>
      </c>
      <c r="N4078" t="b">
        <v>0</v>
      </c>
      <c r="O4078" t="s">
        <v>8269</v>
      </c>
      <c r="P4078">
        <f t="shared" si="190"/>
        <v>2014</v>
      </c>
      <c r="Q4078" s="11">
        <f t="shared" si="191"/>
        <v>41905.795706018522</v>
      </c>
    </row>
    <row r="4079" spans="1:17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s="8">
        <f t="shared" si="189"/>
        <v>-13665</v>
      </c>
      <c r="G4079" t="s">
        <v>8220</v>
      </c>
      <c r="H4079" t="s">
        <v>8223</v>
      </c>
      <c r="I4079" t="s">
        <v>8245</v>
      </c>
      <c r="J4079">
        <v>1482339794</v>
      </c>
      <c r="K4079">
        <v>1479747794</v>
      </c>
      <c r="L4079" t="b">
        <v>0</v>
      </c>
      <c r="M4079">
        <v>6</v>
      </c>
      <c r="N4079" t="b">
        <v>0</v>
      </c>
      <c r="O4079" t="s">
        <v>8269</v>
      </c>
      <c r="P4079">
        <f t="shared" si="190"/>
        <v>2016</v>
      </c>
      <c r="Q4079" s="11">
        <f t="shared" si="191"/>
        <v>42695.7105787037</v>
      </c>
    </row>
    <row r="4080" spans="1:17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s="8">
        <f t="shared" si="189"/>
        <v>-250</v>
      </c>
      <c r="G4080" t="s">
        <v>8220</v>
      </c>
      <c r="H4080" t="s">
        <v>8224</v>
      </c>
      <c r="I4080" t="s">
        <v>8246</v>
      </c>
      <c r="J4080">
        <v>1485543242</v>
      </c>
      <c r="K4080">
        <v>1482951242</v>
      </c>
      <c r="L4080" t="b">
        <v>0</v>
      </c>
      <c r="M4080">
        <v>0</v>
      </c>
      <c r="N4080" t="b">
        <v>0</v>
      </c>
      <c r="O4080" t="s">
        <v>8269</v>
      </c>
      <c r="P4080">
        <f t="shared" si="190"/>
        <v>2016</v>
      </c>
      <c r="Q4080" s="11">
        <f t="shared" si="191"/>
        <v>42732.787523148145</v>
      </c>
    </row>
    <row r="4081" spans="1:17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s="8">
        <f t="shared" si="189"/>
        <v>-2995</v>
      </c>
      <c r="G4081" t="s">
        <v>8220</v>
      </c>
      <c r="H4081" t="s">
        <v>8223</v>
      </c>
      <c r="I4081" t="s">
        <v>8245</v>
      </c>
      <c r="J4081">
        <v>1466375521</v>
      </c>
      <c r="K4081">
        <v>1463783521</v>
      </c>
      <c r="L4081" t="b">
        <v>0</v>
      </c>
      <c r="M4081">
        <v>1</v>
      </c>
      <c r="N4081" t="b">
        <v>0</v>
      </c>
      <c r="O4081" t="s">
        <v>8269</v>
      </c>
      <c r="P4081">
        <f t="shared" si="190"/>
        <v>2016</v>
      </c>
      <c r="Q4081" s="11">
        <f t="shared" si="191"/>
        <v>42510.938900462963</v>
      </c>
    </row>
    <row r="4082" spans="1:17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s="8">
        <f t="shared" si="189"/>
        <v>-3000</v>
      </c>
      <c r="G4082" t="s">
        <v>8220</v>
      </c>
      <c r="H4082" t="s">
        <v>8223</v>
      </c>
      <c r="I4082" t="s">
        <v>8245</v>
      </c>
      <c r="J4082">
        <v>1465930440</v>
      </c>
      <c r="K4082">
        <v>1463849116</v>
      </c>
      <c r="L4082" t="b">
        <v>0</v>
      </c>
      <c r="M4082">
        <v>0</v>
      </c>
      <c r="N4082" t="b">
        <v>0</v>
      </c>
      <c r="O4082" t="s">
        <v>8269</v>
      </c>
      <c r="P4082">
        <f t="shared" si="190"/>
        <v>2016</v>
      </c>
      <c r="Q4082" s="11">
        <f t="shared" si="191"/>
        <v>42511.698101851856</v>
      </c>
    </row>
    <row r="4083" spans="1:17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s="8">
        <f t="shared" si="189"/>
        <v>-1874</v>
      </c>
      <c r="G4083" t="s">
        <v>8220</v>
      </c>
      <c r="H4083" t="s">
        <v>8223</v>
      </c>
      <c r="I4083" t="s">
        <v>8245</v>
      </c>
      <c r="J4083">
        <v>1425819425</v>
      </c>
      <c r="K4083">
        <v>1423231025</v>
      </c>
      <c r="L4083" t="b">
        <v>0</v>
      </c>
      <c r="M4083">
        <v>12</v>
      </c>
      <c r="N4083" t="b">
        <v>0</v>
      </c>
      <c r="O4083" t="s">
        <v>8269</v>
      </c>
      <c r="P4083">
        <f t="shared" si="190"/>
        <v>2015</v>
      </c>
      <c r="Q4083" s="11">
        <f t="shared" si="191"/>
        <v>42041.581307870365</v>
      </c>
    </row>
    <row r="4084" spans="1:17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s="8">
        <f t="shared" si="189"/>
        <v>-147</v>
      </c>
      <c r="G4084" t="s">
        <v>8220</v>
      </c>
      <c r="H4084" t="s">
        <v>8223</v>
      </c>
      <c r="I4084" t="s">
        <v>8245</v>
      </c>
      <c r="J4084">
        <v>1447542000</v>
      </c>
      <c r="K4084">
        <v>1446179553</v>
      </c>
      <c r="L4084" t="b">
        <v>0</v>
      </c>
      <c r="M4084">
        <v>2</v>
      </c>
      <c r="N4084" t="b">
        <v>0</v>
      </c>
      <c r="O4084" t="s">
        <v>8269</v>
      </c>
      <c r="P4084">
        <f t="shared" si="190"/>
        <v>2015</v>
      </c>
      <c r="Q4084" s="11">
        <f t="shared" si="191"/>
        <v>42307.189270833333</v>
      </c>
    </row>
    <row r="4085" spans="1:17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s="8">
        <f t="shared" si="189"/>
        <v>-2741</v>
      </c>
      <c r="G4085" t="s">
        <v>8220</v>
      </c>
      <c r="H4085" t="s">
        <v>8223</v>
      </c>
      <c r="I4085" t="s">
        <v>8245</v>
      </c>
      <c r="J4085">
        <v>1452795416</v>
      </c>
      <c r="K4085">
        <v>1450203416</v>
      </c>
      <c r="L4085" t="b">
        <v>0</v>
      </c>
      <c r="M4085">
        <v>6</v>
      </c>
      <c r="N4085" t="b">
        <v>0</v>
      </c>
      <c r="O4085" t="s">
        <v>8269</v>
      </c>
      <c r="P4085">
        <f t="shared" si="190"/>
        <v>2015</v>
      </c>
      <c r="Q4085" s="11">
        <f t="shared" si="191"/>
        <v>42353.761759259258</v>
      </c>
    </row>
    <row r="4086" spans="1:17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s="8">
        <f t="shared" si="189"/>
        <v>-2990</v>
      </c>
      <c r="G4086" t="s">
        <v>8220</v>
      </c>
      <c r="H4086" t="s">
        <v>8236</v>
      </c>
      <c r="I4086" t="s">
        <v>8248</v>
      </c>
      <c r="J4086">
        <v>1476008906</v>
      </c>
      <c r="K4086">
        <v>1473416906</v>
      </c>
      <c r="L4086" t="b">
        <v>0</v>
      </c>
      <c r="M4086">
        <v>1</v>
      </c>
      <c r="N4086" t="b">
        <v>0</v>
      </c>
      <c r="O4086" t="s">
        <v>8269</v>
      </c>
      <c r="P4086">
        <f t="shared" si="190"/>
        <v>2016</v>
      </c>
      <c r="Q4086" s="11">
        <f t="shared" si="191"/>
        <v>42622.436412037037</v>
      </c>
    </row>
    <row r="4087" spans="1:17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s="8">
        <f t="shared" si="189"/>
        <v>-3490</v>
      </c>
      <c r="G4087" t="s">
        <v>8220</v>
      </c>
      <c r="H4087" t="s">
        <v>8223</v>
      </c>
      <c r="I4087" t="s">
        <v>8245</v>
      </c>
      <c r="J4087">
        <v>1427169540</v>
      </c>
      <c r="K4087">
        <v>1424701775</v>
      </c>
      <c r="L4087" t="b">
        <v>0</v>
      </c>
      <c r="M4087">
        <v>1</v>
      </c>
      <c r="N4087" t="b">
        <v>0</v>
      </c>
      <c r="O4087" t="s">
        <v>8269</v>
      </c>
      <c r="P4087">
        <f t="shared" si="190"/>
        <v>2015</v>
      </c>
      <c r="Q4087" s="11">
        <f t="shared" si="191"/>
        <v>42058.603877314818</v>
      </c>
    </row>
    <row r="4088" spans="1:17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s="8">
        <f t="shared" si="189"/>
        <v>-953</v>
      </c>
      <c r="G4088" t="s">
        <v>8220</v>
      </c>
      <c r="H4088" t="s">
        <v>8223</v>
      </c>
      <c r="I4088" t="s">
        <v>8245</v>
      </c>
      <c r="J4088">
        <v>1448078400</v>
      </c>
      <c r="K4088">
        <v>1445985299</v>
      </c>
      <c r="L4088" t="b">
        <v>0</v>
      </c>
      <c r="M4088">
        <v>5</v>
      </c>
      <c r="N4088" t="b">
        <v>0</v>
      </c>
      <c r="O4088" t="s">
        <v>8269</v>
      </c>
      <c r="P4088">
        <f t="shared" si="190"/>
        <v>2015</v>
      </c>
      <c r="Q4088" s="11">
        <f t="shared" si="191"/>
        <v>42304.940960648149</v>
      </c>
    </row>
    <row r="4089" spans="1:17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s="8">
        <f t="shared" si="189"/>
        <v>-9600</v>
      </c>
      <c r="G4089" t="s">
        <v>8220</v>
      </c>
      <c r="H4089" t="s">
        <v>8223</v>
      </c>
      <c r="I4089" t="s">
        <v>8245</v>
      </c>
      <c r="J4089">
        <v>1468777786</v>
      </c>
      <c r="K4089">
        <v>1466185786</v>
      </c>
      <c r="L4089" t="b">
        <v>0</v>
      </c>
      <c r="M4089">
        <v>0</v>
      </c>
      <c r="N4089" t="b">
        <v>0</v>
      </c>
      <c r="O4089" t="s">
        <v>8269</v>
      </c>
      <c r="P4089">
        <f t="shared" si="190"/>
        <v>2016</v>
      </c>
      <c r="Q4089" s="11">
        <f t="shared" si="191"/>
        <v>42538.742893518516</v>
      </c>
    </row>
    <row r="4090" spans="1:17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s="8">
        <f t="shared" si="189"/>
        <v>-1784</v>
      </c>
      <c r="G4090" t="s">
        <v>8220</v>
      </c>
      <c r="H4090" t="s">
        <v>8224</v>
      </c>
      <c r="I4090" t="s">
        <v>8246</v>
      </c>
      <c r="J4090">
        <v>1421403960</v>
      </c>
      <c r="K4090">
        <v>1418827324</v>
      </c>
      <c r="L4090" t="b">
        <v>0</v>
      </c>
      <c r="M4090">
        <v>3</v>
      </c>
      <c r="N4090" t="b">
        <v>0</v>
      </c>
      <c r="O4090" t="s">
        <v>8269</v>
      </c>
      <c r="P4090">
        <f t="shared" si="190"/>
        <v>2014</v>
      </c>
      <c r="Q4090" s="11">
        <f t="shared" si="191"/>
        <v>41990.612546296295</v>
      </c>
    </row>
    <row r="4091" spans="1:17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s="8">
        <f t="shared" si="189"/>
        <v>-4760</v>
      </c>
      <c r="G4091" t="s">
        <v>8220</v>
      </c>
      <c r="H4091" t="s">
        <v>8223</v>
      </c>
      <c r="I4091" t="s">
        <v>8245</v>
      </c>
      <c r="J4091">
        <v>1433093700</v>
      </c>
      <c r="K4091">
        <v>1430242488</v>
      </c>
      <c r="L4091" t="b">
        <v>0</v>
      </c>
      <c r="M4091">
        <v>8</v>
      </c>
      <c r="N4091" t="b">
        <v>0</v>
      </c>
      <c r="O4091" t="s">
        <v>8269</v>
      </c>
      <c r="P4091">
        <f t="shared" si="190"/>
        <v>2015</v>
      </c>
      <c r="Q4091" s="11">
        <f t="shared" si="191"/>
        <v>42122.732499999998</v>
      </c>
    </row>
    <row r="4092" spans="1:17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s="8">
        <f t="shared" si="189"/>
        <v>-968</v>
      </c>
      <c r="G4092" t="s">
        <v>8220</v>
      </c>
      <c r="H4092" t="s">
        <v>8223</v>
      </c>
      <c r="I4092" t="s">
        <v>8245</v>
      </c>
      <c r="J4092">
        <v>1438959600</v>
      </c>
      <c r="K4092">
        <v>1437754137</v>
      </c>
      <c r="L4092" t="b">
        <v>0</v>
      </c>
      <c r="M4092">
        <v>3</v>
      </c>
      <c r="N4092" t="b">
        <v>0</v>
      </c>
      <c r="O4092" t="s">
        <v>8269</v>
      </c>
      <c r="P4092">
        <f t="shared" si="190"/>
        <v>2015</v>
      </c>
      <c r="Q4092" s="11">
        <f t="shared" si="191"/>
        <v>42209.67288194444</v>
      </c>
    </row>
    <row r="4093" spans="1:17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s="8">
        <f t="shared" si="189"/>
        <v>-1396</v>
      </c>
      <c r="G4093" t="s">
        <v>8220</v>
      </c>
      <c r="H4093" t="s">
        <v>8223</v>
      </c>
      <c r="I4093" t="s">
        <v>8245</v>
      </c>
      <c r="J4093">
        <v>1421410151</v>
      </c>
      <c r="K4093">
        <v>1418818151</v>
      </c>
      <c r="L4093" t="b">
        <v>0</v>
      </c>
      <c r="M4093">
        <v>8</v>
      </c>
      <c r="N4093" t="b">
        <v>0</v>
      </c>
      <c r="O4093" t="s">
        <v>8269</v>
      </c>
      <c r="P4093">
        <f t="shared" si="190"/>
        <v>2014</v>
      </c>
      <c r="Q4093" s="11">
        <f t="shared" si="191"/>
        <v>41990.506377314814</v>
      </c>
    </row>
    <row r="4094" spans="1:17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s="8">
        <f t="shared" si="189"/>
        <v>-109980</v>
      </c>
      <c r="G4094" t="s">
        <v>8220</v>
      </c>
      <c r="H4094" t="s">
        <v>8223</v>
      </c>
      <c r="I4094" t="s">
        <v>8245</v>
      </c>
      <c r="J4094">
        <v>1428205247</v>
      </c>
      <c r="K4094">
        <v>1423024847</v>
      </c>
      <c r="L4094" t="b">
        <v>0</v>
      </c>
      <c r="M4094">
        <v>1</v>
      </c>
      <c r="N4094" t="b">
        <v>0</v>
      </c>
      <c r="O4094" t="s">
        <v>8269</v>
      </c>
      <c r="P4094">
        <f t="shared" si="190"/>
        <v>2015</v>
      </c>
      <c r="Q4094" s="11">
        <f t="shared" si="191"/>
        <v>42039.194988425923</v>
      </c>
    </row>
    <row r="4095" spans="1:17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s="8">
        <f t="shared" si="189"/>
        <v>-2440</v>
      </c>
      <c r="G4095" t="s">
        <v>8220</v>
      </c>
      <c r="H4095" t="s">
        <v>8224</v>
      </c>
      <c r="I4095" t="s">
        <v>8246</v>
      </c>
      <c r="J4095">
        <v>1440272093</v>
      </c>
      <c r="K4095">
        <v>1435088093</v>
      </c>
      <c r="L4095" t="b">
        <v>0</v>
      </c>
      <c r="M4095">
        <v>4</v>
      </c>
      <c r="N4095" t="b">
        <v>0</v>
      </c>
      <c r="O4095" t="s">
        <v>8269</v>
      </c>
      <c r="P4095">
        <f t="shared" si="190"/>
        <v>2015</v>
      </c>
      <c r="Q4095" s="11">
        <f t="shared" si="191"/>
        <v>42178.815891203703</v>
      </c>
    </row>
    <row r="4096" spans="1:17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s="8">
        <f t="shared" si="189"/>
        <v>-1270</v>
      </c>
      <c r="G4096" t="s">
        <v>8220</v>
      </c>
      <c r="H4096" t="s">
        <v>8223</v>
      </c>
      <c r="I4096" t="s">
        <v>8245</v>
      </c>
      <c r="J4096">
        <v>1413953940</v>
      </c>
      <c r="K4096">
        <v>1410141900</v>
      </c>
      <c r="L4096" t="b">
        <v>0</v>
      </c>
      <c r="M4096">
        <v>8</v>
      </c>
      <c r="N4096" t="b">
        <v>0</v>
      </c>
      <c r="O4096" t="s">
        <v>8269</v>
      </c>
      <c r="P4096">
        <f t="shared" si="190"/>
        <v>2014</v>
      </c>
      <c r="Q4096" s="11">
        <f t="shared" si="191"/>
        <v>41890.086805555555</v>
      </c>
    </row>
    <row r="4097" spans="1:17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s="8">
        <f t="shared" si="189"/>
        <v>-29200</v>
      </c>
      <c r="G4097" t="s">
        <v>8220</v>
      </c>
      <c r="H4097" t="s">
        <v>8237</v>
      </c>
      <c r="I4097" t="s">
        <v>8255</v>
      </c>
      <c r="J4097">
        <v>1482108350</v>
      </c>
      <c r="K4097">
        <v>1479516350</v>
      </c>
      <c r="L4097" t="b">
        <v>0</v>
      </c>
      <c r="M4097">
        <v>1</v>
      </c>
      <c r="N4097" t="b">
        <v>0</v>
      </c>
      <c r="O4097" t="s">
        <v>8269</v>
      </c>
      <c r="P4097">
        <f t="shared" si="190"/>
        <v>2016</v>
      </c>
      <c r="Q4097" s="11">
        <f t="shared" si="191"/>
        <v>42693.031828703708</v>
      </c>
    </row>
    <row r="4098" spans="1:17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s="8">
        <f t="shared" si="189"/>
        <v>-3100</v>
      </c>
      <c r="G4098" t="s">
        <v>8220</v>
      </c>
      <c r="H4098" t="s">
        <v>8224</v>
      </c>
      <c r="I4098" t="s">
        <v>8246</v>
      </c>
      <c r="J4098">
        <v>1488271860</v>
      </c>
      <c r="K4098">
        <v>1484484219</v>
      </c>
      <c r="L4098" t="b">
        <v>0</v>
      </c>
      <c r="M4098">
        <v>5</v>
      </c>
      <c r="N4098" t="b">
        <v>0</v>
      </c>
      <c r="O4098" t="s">
        <v>8269</v>
      </c>
      <c r="P4098">
        <f t="shared" si="190"/>
        <v>2017</v>
      </c>
      <c r="Q4098" s="11">
        <f t="shared" si="191"/>
        <v>42750.530312499999</v>
      </c>
    </row>
    <row r="4099" spans="1:17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s="8">
        <f t="shared" ref="F4099:F4115" si="192">E4099-D4099</f>
        <v>-10000</v>
      </c>
      <c r="G4099" t="s">
        <v>8220</v>
      </c>
      <c r="H4099" t="s">
        <v>8224</v>
      </c>
      <c r="I4099" t="s">
        <v>8246</v>
      </c>
      <c r="J4099">
        <v>1454284500</v>
      </c>
      <c r="K4099">
        <v>1449431237</v>
      </c>
      <c r="L4099" t="b">
        <v>0</v>
      </c>
      <c r="M4099">
        <v>0</v>
      </c>
      <c r="N4099" t="b">
        <v>0</v>
      </c>
      <c r="O4099" t="s">
        <v>8269</v>
      </c>
      <c r="P4099">
        <f t="shared" ref="P4099:P4115" si="193">YEAR(Q4099)</f>
        <v>2015</v>
      </c>
      <c r="Q4099" s="11">
        <f t="shared" ref="Q4099:Q4115" si="194">(((K4099/60)/60)/24)+DATE(1970,1,1)</f>
        <v>42344.824502314819</v>
      </c>
    </row>
    <row r="4100" spans="1:17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s="8">
        <f t="shared" si="192"/>
        <v>-75000</v>
      </c>
      <c r="G4100" t="s">
        <v>8220</v>
      </c>
      <c r="H4100" t="s">
        <v>8223</v>
      </c>
      <c r="I4100" t="s">
        <v>8245</v>
      </c>
      <c r="J4100">
        <v>1465060797</v>
      </c>
      <c r="K4100">
        <v>1462468797</v>
      </c>
      <c r="L4100" t="b">
        <v>0</v>
      </c>
      <c r="M4100">
        <v>0</v>
      </c>
      <c r="N4100" t="b">
        <v>0</v>
      </c>
      <c r="O4100" t="s">
        <v>8269</v>
      </c>
      <c r="P4100">
        <f t="shared" si="193"/>
        <v>2016</v>
      </c>
      <c r="Q4100" s="11">
        <f t="shared" si="194"/>
        <v>42495.722187499996</v>
      </c>
    </row>
    <row r="4101" spans="1:17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s="8">
        <f t="shared" si="192"/>
        <v>-4450</v>
      </c>
      <c r="G4101" t="s">
        <v>8220</v>
      </c>
      <c r="H4101" t="s">
        <v>8223</v>
      </c>
      <c r="I4101" t="s">
        <v>8245</v>
      </c>
      <c r="J4101">
        <v>1472847873</v>
      </c>
      <c r="K4101">
        <v>1468959873</v>
      </c>
      <c r="L4101" t="b">
        <v>0</v>
      </c>
      <c r="M4101">
        <v>1</v>
      </c>
      <c r="N4101" t="b">
        <v>0</v>
      </c>
      <c r="O4101" t="s">
        <v>8269</v>
      </c>
      <c r="P4101">
        <f t="shared" si="193"/>
        <v>2016</v>
      </c>
      <c r="Q4101" s="11">
        <f t="shared" si="194"/>
        <v>42570.850381944445</v>
      </c>
    </row>
    <row r="4102" spans="1:17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s="8">
        <f t="shared" si="192"/>
        <v>-270</v>
      </c>
      <c r="G4102" t="s">
        <v>8220</v>
      </c>
      <c r="H4102" t="s">
        <v>8223</v>
      </c>
      <c r="I4102" t="s">
        <v>8245</v>
      </c>
      <c r="J4102">
        <v>1414205990</v>
      </c>
      <c r="K4102">
        <v>1413341990</v>
      </c>
      <c r="L4102" t="b">
        <v>0</v>
      </c>
      <c r="M4102">
        <v>0</v>
      </c>
      <c r="N4102" t="b">
        <v>0</v>
      </c>
      <c r="O4102" t="s">
        <v>8269</v>
      </c>
      <c r="P4102">
        <f t="shared" si="193"/>
        <v>2014</v>
      </c>
      <c r="Q4102" s="11">
        <f t="shared" si="194"/>
        <v>41927.124884259261</v>
      </c>
    </row>
    <row r="4103" spans="1:17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s="8">
        <f t="shared" si="192"/>
        <v>-600</v>
      </c>
      <c r="G4103" t="s">
        <v>8220</v>
      </c>
      <c r="H4103" t="s">
        <v>8223</v>
      </c>
      <c r="I4103" t="s">
        <v>8245</v>
      </c>
      <c r="J4103">
        <v>1485380482</v>
      </c>
      <c r="K4103">
        <v>1482788482</v>
      </c>
      <c r="L4103" t="b">
        <v>0</v>
      </c>
      <c r="M4103">
        <v>0</v>
      </c>
      <c r="N4103" t="b">
        <v>0</v>
      </c>
      <c r="O4103" t="s">
        <v>8269</v>
      </c>
      <c r="P4103">
        <f t="shared" si="193"/>
        <v>2016</v>
      </c>
      <c r="Q4103" s="11">
        <f t="shared" si="194"/>
        <v>42730.903726851851</v>
      </c>
    </row>
    <row r="4104" spans="1:17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s="8">
        <f t="shared" si="192"/>
        <v>-363</v>
      </c>
      <c r="G4104" t="s">
        <v>8220</v>
      </c>
      <c r="H4104" t="s">
        <v>8223</v>
      </c>
      <c r="I4104" t="s">
        <v>8245</v>
      </c>
      <c r="J4104">
        <v>1463343673</v>
      </c>
      <c r="K4104">
        <v>1460751673</v>
      </c>
      <c r="L4104" t="b">
        <v>0</v>
      </c>
      <c r="M4104">
        <v>6</v>
      </c>
      <c r="N4104" t="b">
        <v>0</v>
      </c>
      <c r="O4104" t="s">
        <v>8269</v>
      </c>
      <c r="P4104">
        <f t="shared" si="193"/>
        <v>2016</v>
      </c>
      <c r="Q4104" s="11">
        <f t="shared" si="194"/>
        <v>42475.848067129627</v>
      </c>
    </row>
    <row r="4105" spans="1:17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s="8">
        <f t="shared" si="192"/>
        <v>-900</v>
      </c>
      <c r="G4105" t="s">
        <v>8220</v>
      </c>
      <c r="H4105" t="s">
        <v>8223</v>
      </c>
      <c r="I4105" t="s">
        <v>8245</v>
      </c>
      <c r="J4105">
        <v>1440613920</v>
      </c>
      <c r="K4105">
        <v>1435953566</v>
      </c>
      <c r="L4105" t="b">
        <v>0</v>
      </c>
      <c r="M4105">
        <v>6</v>
      </c>
      <c r="N4105" t="b">
        <v>0</v>
      </c>
      <c r="O4105" t="s">
        <v>8269</v>
      </c>
      <c r="P4105">
        <f t="shared" si="193"/>
        <v>2015</v>
      </c>
      <c r="Q4105" s="11">
        <f t="shared" si="194"/>
        <v>42188.83293981482</v>
      </c>
    </row>
    <row r="4106" spans="1:17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s="8">
        <f t="shared" si="192"/>
        <v>-2359</v>
      </c>
      <c r="G4106" t="s">
        <v>8220</v>
      </c>
      <c r="H4106" t="s">
        <v>8225</v>
      </c>
      <c r="I4106" t="s">
        <v>8247</v>
      </c>
      <c r="J4106">
        <v>1477550434</v>
      </c>
      <c r="K4106">
        <v>1474958434</v>
      </c>
      <c r="L4106" t="b">
        <v>0</v>
      </c>
      <c r="M4106">
        <v>14</v>
      </c>
      <c r="N4106" t="b">
        <v>0</v>
      </c>
      <c r="O4106" t="s">
        <v>8269</v>
      </c>
      <c r="P4106">
        <f t="shared" si="193"/>
        <v>2016</v>
      </c>
      <c r="Q4106" s="11">
        <f t="shared" si="194"/>
        <v>42640.278171296297</v>
      </c>
    </row>
    <row r="4107" spans="1:17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s="8">
        <f t="shared" si="192"/>
        <v>-30700</v>
      </c>
      <c r="G4107" t="s">
        <v>8220</v>
      </c>
      <c r="H4107" t="s">
        <v>8237</v>
      </c>
      <c r="I4107" t="s">
        <v>8255</v>
      </c>
      <c r="J4107">
        <v>1482711309</v>
      </c>
      <c r="K4107">
        <v>1479860109</v>
      </c>
      <c r="L4107" t="b">
        <v>0</v>
      </c>
      <c r="M4107">
        <v>6</v>
      </c>
      <c r="N4107" t="b">
        <v>0</v>
      </c>
      <c r="O4107" t="s">
        <v>8269</v>
      </c>
      <c r="P4107">
        <f t="shared" si="193"/>
        <v>2016</v>
      </c>
      <c r="Q4107" s="11">
        <f t="shared" si="194"/>
        <v>42697.010520833333</v>
      </c>
    </row>
    <row r="4108" spans="1:17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s="8">
        <f t="shared" si="192"/>
        <v>-1470</v>
      </c>
      <c r="G4108" t="s">
        <v>8220</v>
      </c>
      <c r="H4108" t="s">
        <v>8223</v>
      </c>
      <c r="I4108" t="s">
        <v>8245</v>
      </c>
      <c r="J4108">
        <v>1427936400</v>
      </c>
      <c r="K4108">
        <v>1424221866</v>
      </c>
      <c r="L4108" t="b">
        <v>0</v>
      </c>
      <c r="M4108">
        <v>33</v>
      </c>
      <c r="N4108" t="b">
        <v>0</v>
      </c>
      <c r="O4108" t="s">
        <v>8269</v>
      </c>
      <c r="P4108">
        <f t="shared" si="193"/>
        <v>2015</v>
      </c>
      <c r="Q4108" s="11">
        <f t="shared" si="194"/>
        <v>42053.049375000002</v>
      </c>
    </row>
    <row r="4109" spans="1:17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s="8">
        <f t="shared" si="192"/>
        <v>-1959</v>
      </c>
      <c r="G4109" t="s">
        <v>8220</v>
      </c>
      <c r="H4109" t="s">
        <v>8223</v>
      </c>
      <c r="I4109" t="s">
        <v>8245</v>
      </c>
      <c r="J4109">
        <v>1411596001</v>
      </c>
      <c r="K4109">
        <v>1409608801</v>
      </c>
      <c r="L4109" t="b">
        <v>0</v>
      </c>
      <c r="M4109">
        <v>4</v>
      </c>
      <c r="N4109" t="b">
        <v>0</v>
      </c>
      <c r="O4109" t="s">
        <v>8269</v>
      </c>
      <c r="P4109">
        <f t="shared" si="193"/>
        <v>2014</v>
      </c>
      <c r="Q4109" s="11">
        <f t="shared" si="194"/>
        <v>41883.916678240741</v>
      </c>
    </row>
    <row r="4110" spans="1:17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s="8">
        <f t="shared" si="192"/>
        <v>-2941</v>
      </c>
      <c r="G4110" t="s">
        <v>8220</v>
      </c>
      <c r="H4110" t="s">
        <v>8223</v>
      </c>
      <c r="I4110" t="s">
        <v>8245</v>
      </c>
      <c r="J4110">
        <v>1488517200</v>
      </c>
      <c r="K4110">
        <v>1485909937</v>
      </c>
      <c r="L4110" t="b">
        <v>0</v>
      </c>
      <c r="M4110">
        <v>1</v>
      </c>
      <c r="N4110" t="b">
        <v>0</v>
      </c>
      <c r="O4110" t="s">
        <v>8269</v>
      </c>
      <c r="P4110">
        <f t="shared" si="193"/>
        <v>2017</v>
      </c>
      <c r="Q4110" s="11">
        <f t="shared" si="194"/>
        <v>42767.031678240746</v>
      </c>
    </row>
    <row r="4111" spans="1:17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s="8">
        <f t="shared" si="192"/>
        <v>-500</v>
      </c>
      <c r="G4111" t="s">
        <v>8220</v>
      </c>
      <c r="H4111" t="s">
        <v>8224</v>
      </c>
      <c r="I4111" t="s">
        <v>8246</v>
      </c>
      <c r="J4111">
        <v>1448805404</v>
      </c>
      <c r="K4111">
        <v>1446209804</v>
      </c>
      <c r="L4111" t="b">
        <v>0</v>
      </c>
      <c r="M4111">
        <v>0</v>
      </c>
      <c r="N4111" t="b">
        <v>0</v>
      </c>
      <c r="O4111" t="s">
        <v>8269</v>
      </c>
      <c r="P4111">
        <f t="shared" si="193"/>
        <v>2015</v>
      </c>
      <c r="Q4111" s="11">
        <f t="shared" si="194"/>
        <v>42307.539398148147</v>
      </c>
    </row>
    <row r="4112" spans="1:17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s="8">
        <f t="shared" si="192"/>
        <v>-214</v>
      </c>
      <c r="G4112" t="s">
        <v>8220</v>
      </c>
      <c r="H4112" t="s">
        <v>8224</v>
      </c>
      <c r="I4112" t="s">
        <v>8246</v>
      </c>
      <c r="J4112">
        <v>1469113351</v>
      </c>
      <c r="K4112">
        <v>1463929351</v>
      </c>
      <c r="L4112" t="b">
        <v>0</v>
      </c>
      <c r="M4112">
        <v>6</v>
      </c>
      <c r="N4112" t="b">
        <v>0</v>
      </c>
      <c r="O4112" t="s">
        <v>8269</v>
      </c>
      <c r="P4112">
        <f t="shared" si="193"/>
        <v>2016</v>
      </c>
      <c r="Q4112" s="11">
        <f t="shared" si="194"/>
        <v>42512.626747685179</v>
      </c>
    </row>
    <row r="4113" spans="1:17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s="8">
        <f t="shared" si="192"/>
        <v>-2906</v>
      </c>
      <c r="G4113" t="s">
        <v>8220</v>
      </c>
      <c r="H4113" t="s">
        <v>8223</v>
      </c>
      <c r="I4113" t="s">
        <v>8245</v>
      </c>
      <c r="J4113">
        <v>1424747740</v>
      </c>
      <c r="K4113">
        <v>1422155740</v>
      </c>
      <c r="L4113" t="b">
        <v>0</v>
      </c>
      <c r="M4113">
        <v>6</v>
      </c>
      <c r="N4113" t="b">
        <v>0</v>
      </c>
      <c r="O4113" t="s">
        <v>8269</v>
      </c>
      <c r="P4113">
        <f t="shared" si="193"/>
        <v>2015</v>
      </c>
      <c r="Q4113" s="11">
        <f t="shared" si="194"/>
        <v>42029.135879629626</v>
      </c>
    </row>
    <row r="4114" spans="1:17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s="8">
        <f t="shared" si="192"/>
        <v>-2499</v>
      </c>
      <c r="G4114" t="s">
        <v>8220</v>
      </c>
      <c r="H4114" t="s">
        <v>8240</v>
      </c>
      <c r="I4114" t="s">
        <v>8248</v>
      </c>
      <c r="J4114">
        <v>1456617600</v>
      </c>
      <c r="K4114">
        <v>1454280186</v>
      </c>
      <c r="L4114" t="b">
        <v>0</v>
      </c>
      <c r="M4114">
        <v>1</v>
      </c>
      <c r="N4114" t="b">
        <v>0</v>
      </c>
      <c r="O4114" t="s">
        <v>8269</v>
      </c>
      <c r="P4114">
        <f t="shared" si="193"/>
        <v>2016</v>
      </c>
      <c r="Q4114" s="11">
        <f t="shared" si="194"/>
        <v>42400.946597222224</v>
      </c>
    </row>
    <row r="4115" spans="1:17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s="8">
        <f t="shared" si="192"/>
        <v>-1497</v>
      </c>
      <c r="G4115" t="s">
        <v>8220</v>
      </c>
      <c r="H4115" t="s">
        <v>8223</v>
      </c>
      <c r="I4115" t="s">
        <v>8245</v>
      </c>
      <c r="J4115">
        <v>1452234840</v>
      </c>
      <c r="K4115">
        <v>1450619123</v>
      </c>
      <c r="L4115" t="b">
        <v>0</v>
      </c>
      <c r="M4115">
        <v>3</v>
      </c>
      <c r="N4115" t="b">
        <v>0</v>
      </c>
      <c r="O4115" t="s">
        <v>8269</v>
      </c>
      <c r="P4115">
        <f t="shared" si="193"/>
        <v>2015</v>
      </c>
      <c r="Q4115" s="11">
        <f t="shared" si="194"/>
        <v>42358.573182870372</v>
      </c>
    </row>
  </sheetData>
  <autoFilter ref="A1:Q411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37062-EB6F-8544-8242-AEFDC7278A0E}">
  <dimension ref="A1:E18"/>
  <sheetViews>
    <sheetView zoomScale="110" zoomScaleNormal="110" workbookViewId="0">
      <selection activeCell="E27" sqref="E27"/>
    </sheetView>
  </sheetViews>
  <sheetFormatPr baseColWidth="10" defaultRowHeight="15" x14ac:dyDescent="0.2"/>
  <cols>
    <col min="1" max="1" width="14.83203125" bestFit="1" customWidth="1"/>
    <col min="2" max="2" width="15.6640625" bestFit="1" customWidth="1"/>
    <col min="3" max="3" width="5.5" bestFit="1" customWidth="1"/>
    <col min="4" max="4" width="8.1640625" bestFit="1" customWidth="1"/>
    <col min="5" max="5" width="10" bestFit="1" customWidth="1"/>
    <col min="6" max="6" width="15.1640625" bestFit="1" customWidth="1"/>
    <col min="7" max="7" width="13.33203125" bestFit="1" customWidth="1"/>
    <col min="8" max="8" width="19.6640625" bestFit="1" customWidth="1"/>
    <col min="9" max="9" width="17.6640625" bestFit="1" customWidth="1"/>
    <col min="10" max="10" width="4.83203125" bestFit="1" customWidth="1"/>
    <col min="11" max="11" width="9.6640625" bestFit="1" customWidth="1"/>
    <col min="12" max="12" width="10.5" bestFit="1" customWidth="1"/>
    <col min="13" max="15" width="4.83203125" bestFit="1" customWidth="1"/>
    <col min="16" max="16" width="13" bestFit="1" customWidth="1"/>
    <col min="17" max="17" width="10" bestFit="1" customWidth="1"/>
    <col min="18" max="18" width="4.1640625" bestFit="1" customWidth="1"/>
    <col min="19" max="19" width="4.5" bestFit="1" customWidth="1"/>
    <col min="20" max="26" width="4.1640625" bestFit="1" customWidth="1"/>
    <col min="27" max="27" width="9.6640625" bestFit="1" customWidth="1"/>
    <col min="28" max="28" width="10.5" bestFit="1" customWidth="1"/>
    <col min="29" max="29" width="4.1640625" bestFit="1" customWidth="1"/>
    <col min="30" max="30" width="4.33203125" bestFit="1" customWidth="1"/>
    <col min="31" max="31" width="4.1640625" bestFit="1" customWidth="1"/>
    <col min="32" max="32" width="4.5" bestFit="1" customWidth="1"/>
    <col min="33" max="39" width="4.1640625" bestFit="1" customWidth="1"/>
    <col min="40" max="40" width="13" bestFit="1" customWidth="1"/>
    <col min="41" max="41" width="10" bestFit="1" customWidth="1"/>
    <col min="42" max="45" width="5.6640625" bestFit="1" customWidth="1"/>
    <col min="46" max="46" width="8.1640625" bestFit="1" customWidth="1"/>
    <col min="47" max="65" width="10.5" bestFit="1" customWidth="1"/>
    <col min="66" max="66" width="13" bestFit="1" customWidth="1"/>
    <col min="67" max="67" width="10" bestFit="1" customWidth="1"/>
  </cols>
  <sheetData>
    <row r="1" spans="1:5" x14ac:dyDescent="0.2">
      <c r="A1" s="13" t="s">
        <v>8347</v>
      </c>
      <c r="B1" t="s">
        <v>8325</v>
      </c>
    </row>
    <row r="2" spans="1:5" x14ac:dyDescent="0.2">
      <c r="A2" s="13" t="s">
        <v>8306</v>
      </c>
      <c r="B2" t="s">
        <v>8308</v>
      </c>
    </row>
    <row r="4" spans="1:5" x14ac:dyDescent="0.2">
      <c r="A4" s="13" t="s">
        <v>8324</v>
      </c>
      <c r="B4" s="13" t="s">
        <v>8309</v>
      </c>
    </row>
    <row r="5" spans="1:5" x14ac:dyDescent="0.2">
      <c r="A5" s="13" t="s">
        <v>8311</v>
      </c>
      <c r="B5" t="s">
        <v>8218</v>
      </c>
      <c r="C5" t="s">
        <v>8220</v>
      </c>
      <c r="D5" t="s">
        <v>8219</v>
      </c>
      <c r="E5" t="s">
        <v>8310</v>
      </c>
    </row>
    <row r="6" spans="1:5" x14ac:dyDescent="0.2">
      <c r="A6" s="15" t="s">
        <v>8314</v>
      </c>
      <c r="B6" s="14">
        <v>56</v>
      </c>
      <c r="C6" s="14">
        <v>33</v>
      </c>
      <c r="D6" s="14">
        <v>7</v>
      </c>
      <c r="E6" s="14">
        <v>96</v>
      </c>
    </row>
    <row r="7" spans="1:5" x14ac:dyDescent="0.2">
      <c r="A7" s="15" t="s">
        <v>8322</v>
      </c>
      <c r="B7" s="14">
        <v>71</v>
      </c>
      <c r="C7" s="14">
        <v>39</v>
      </c>
      <c r="D7" s="14">
        <v>3</v>
      </c>
      <c r="E7" s="14">
        <v>113</v>
      </c>
    </row>
    <row r="8" spans="1:5" x14ac:dyDescent="0.2">
      <c r="A8" s="15" t="s">
        <v>8318</v>
      </c>
      <c r="B8" s="14">
        <v>56</v>
      </c>
      <c r="C8" s="14">
        <v>33</v>
      </c>
      <c r="D8" s="14">
        <v>3</v>
      </c>
      <c r="E8" s="14">
        <v>92</v>
      </c>
    </row>
    <row r="9" spans="1:5" x14ac:dyDescent="0.2">
      <c r="A9" s="15" t="s">
        <v>8319</v>
      </c>
      <c r="B9" s="14">
        <v>71</v>
      </c>
      <c r="C9" s="14">
        <v>40</v>
      </c>
      <c r="D9" s="14">
        <v>2</v>
      </c>
      <c r="E9" s="14">
        <v>113</v>
      </c>
    </row>
    <row r="10" spans="1:5" x14ac:dyDescent="0.2">
      <c r="A10" s="15" t="s">
        <v>8315</v>
      </c>
      <c r="B10" s="14">
        <v>111</v>
      </c>
      <c r="C10" s="14">
        <v>52</v>
      </c>
      <c r="D10" s="14">
        <v>3</v>
      </c>
      <c r="E10" s="14">
        <v>166</v>
      </c>
    </row>
    <row r="11" spans="1:5" x14ac:dyDescent="0.2">
      <c r="A11" s="15" t="s">
        <v>8323</v>
      </c>
      <c r="B11" s="14">
        <v>100</v>
      </c>
      <c r="C11" s="14">
        <v>49</v>
      </c>
      <c r="D11" s="14">
        <v>4</v>
      </c>
      <c r="E11" s="14">
        <v>153</v>
      </c>
    </row>
    <row r="12" spans="1:5" x14ac:dyDescent="0.2">
      <c r="A12" s="15" t="s">
        <v>8316</v>
      </c>
      <c r="B12" s="14">
        <v>87</v>
      </c>
      <c r="C12" s="14">
        <v>50</v>
      </c>
      <c r="D12" s="14">
        <v>1</v>
      </c>
      <c r="E12" s="14">
        <v>138</v>
      </c>
    </row>
    <row r="13" spans="1:5" x14ac:dyDescent="0.2">
      <c r="A13" s="15" t="s">
        <v>8313</v>
      </c>
      <c r="B13" s="14">
        <v>72</v>
      </c>
      <c r="C13" s="14">
        <v>47</v>
      </c>
      <c r="D13" s="14">
        <v>4</v>
      </c>
      <c r="E13" s="14">
        <v>123</v>
      </c>
    </row>
    <row r="14" spans="1:5" x14ac:dyDescent="0.2">
      <c r="A14" s="15" t="s">
        <v>8312</v>
      </c>
      <c r="B14" s="14">
        <v>59</v>
      </c>
      <c r="C14" s="14">
        <v>34</v>
      </c>
      <c r="D14" s="14">
        <v>4</v>
      </c>
      <c r="E14" s="14">
        <v>97</v>
      </c>
    </row>
    <row r="15" spans="1:5" x14ac:dyDescent="0.2">
      <c r="A15" s="15" t="s">
        <v>8320</v>
      </c>
      <c r="B15" s="14">
        <v>65</v>
      </c>
      <c r="C15" s="14">
        <v>50</v>
      </c>
      <c r="D15" s="14"/>
      <c r="E15" s="14">
        <v>115</v>
      </c>
    </row>
    <row r="16" spans="1:5" x14ac:dyDescent="0.2">
      <c r="A16" s="15" t="s">
        <v>8321</v>
      </c>
      <c r="B16" s="14">
        <v>54</v>
      </c>
      <c r="C16" s="14">
        <v>31</v>
      </c>
      <c r="D16" s="14">
        <v>3</v>
      </c>
      <c r="E16" s="14">
        <v>88</v>
      </c>
    </row>
    <row r="17" spans="1:5" x14ac:dyDescent="0.2">
      <c r="A17" s="15" t="s">
        <v>8317</v>
      </c>
      <c r="B17" s="14">
        <v>37</v>
      </c>
      <c r="C17" s="14">
        <v>35</v>
      </c>
      <c r="D17" s="14">
        <v>3</v>
      </c>
      <c r="E17" s="14">
        <v>75</v>
      </c>
    </row>
    <row r="18" spans="1:5" x14ac:dyDescent="0.2">
      <c r="A18" s="15" t="s">
        <v>8310</v>
      </c>
      <c r="B18" s="14">
        <v>839</v>
      </c>
      <c r="C18" s="14">
        <v>493</v>
      </c>
      <c r="D18" s="14">
        <v>37</v>
      </c>
      <c r="E18" s="14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8050B-634C-A74F-A60C-E5139465E03C}">
  <dimension ref="A1:H13"/>
  <sheetViews>
    <sheetView tabSelected="1" workbookViewId="0">
      <selection activeCell="I14" sqref="I14"/>
    </sheetView>
  </sheetViews>
  <sheetFormatPr baseColWidth="10" defaultRowHeight="15" x14ac:dyDescent="0.2"/>
  <cols>
    <col min="1" max="1" width="14" customWidth="1"/>
    <col min="2" max="2" width="16.1640625" customWidth="1"/>
    <col min="3" max="3" width="14" customWidth="1"/>
    <col min="4" max="4" width="15.5" customWidth="1"/>
    <col min="5" max="5" width="14.5" customWidth="1"/>
    <col min="6" max="6" width="18.1640625" style="16" customWidth="1"/>
    <col min="7" max="7" width="15.1640625" style="16" customWidth="1"/>
    <col min="8" max="8" width="16.5" style="16" customWidth="1"/>
  </cols>
  <sheetData>
    <row r="1" spans="1:8" x14ac:dyDescent="0.2">
      <c r="A1" t="s">
        <v>8326</v>
      </c>
      <c r="B1" t="s">
        <v>8327</v>
      </c>
      <c r="C1" t="s">
        <v>8328</v>
      </c>
      <c r="D1" t="s">
        <v>8329</v>
      </c>
      <c r="E1" t="s">
        <v>8330</v>
      </c>
      <c r="F1" t="s">
        <v>8331</v>
      </c>
      <c r="G1" t="s">
        <v>8346</v>
      </c>
      <c r="H1" t="s">
        <v>8332</v>
      </c>
    </row>
    <row r="2" spans="1:8" x14ac:dyDescent="0.2">
      <c r="A2" t="s">
        <v>8333</v>
      </c>
      <c r="B2">
        <f>COUNTIFS(KickStarter!$D:$D,"&lt;1000",KickStarter!$G:$G,"successful",KickStarter!$O:$O,"theater/plays")</f>
        <v>141</v>
      </c>
      <c r="C2">
        <f>COUNTIFS(KickStarter!$D:$D,"&lt;1000",KickStarter!$G:$G,"failed",KickStarter!$O:$O,"theater/plays")</f>
        <v>45</v>
      </c>
      <c r="D2">
        <f>COUNTIFS(KickStarter!$D:$D,"&lt;1000",KickStarter!$G:$G,"canceled",KickStarter!$O:$O,"theater/plays")</f>
        <v>0</v>
      </c>
      <c r="E2">
        <f>SUM(B2,C2,D2)</f>
        <v>186</v>
      </c>
      <c r="F2" s="16">
        <f>B2/E2</f>
        <v>0.75806451612903225</v>
      </c>
      <c r="G2" s="16">
        <f>C2/E2</f>
        <v>0.24193548387096775</v>
      </c>
      <c r="H2" s="16">
        <f>D2/E2</f>
        <v>0</v>
      </c>
    </row>
    <row r="3" spans="1:8" x14ac:dyDescent="0.2">
      <c r="A3" t="s">
        <v>8334</v>
      </c>
      <c r="B3">
        <f>COUNTIFS(KickStarter!$D:$D,"&gt;=1000",KickStarter!$G:$G,"successful",KickStarter!$D:$D,"&lt;=4999",KickStarter!$O:$O,"theater/plays")</f>
        <v>388</v>
      </c>
      <c r="C3">
        <f>COUNTIFS(KickStarter!$D:$D,"&gt;=1000",KickStarter!$G:$G,"failed",KickStarter!$D:$D,"&lt;=4999",KickStarter!$O:$O,"theater/plays")</f>
        <v>146</v>
      </c>
      <c r="D3">
        <f>COUNTIFS(KickStarter!$D:$D,"&gt;=1000",KickStarter!$G:$G,"canceled",KickStarter!$D:$D,"&lt;=4999",KickStarter!$O:$O,"theater/plays")</f>
        <v>0</v>
      </c>
      <c r="E3">
        <f t="shared" ref="E3:E13" si="0">SUM(B3,C3,D3)</f>
        <v>534</v>
      </c>
      <c r="F3" s="16">
        <f t="shared" ref="F3:F13" si="1">B3/E3</f>
        <v>0.72659176029962547</v>
      </c>
      <c r="G3" s="16">
        <f t="shared" ref="G3:G13" si="2">C3/E3</f>
        <v>0.27340823970037453</v>
      </c>
      <c r="H3" s="16">
        <f t="shared" ref="H3:H13" si="3">D3/E3</f>
        <v>0</v>
      </c>
    </row>
    <row r="4" spans="1:8" x14ac:dyDescent="0.2">
      <c r="A4" t="s">
        <v>8335</v>
      </c>
      <c r="B4">
        <f>COUNTIFS(KickStarter!$D:$D,"&gt;=5000",KickStarter!$G:$G,"successful",KickStarter!$D:$D,"&lt;=9999",KickStarter!$O:$O,"theater/plays")</f>
        <v>93</v>
      </c>
      <c r="C4">
        <f>COUNTIFS(KickStarter!$D:$D,"&gt;=5000",KickStarter!$G:$G,"failed",KickStarter!$D:$D,"&lt;=9999",KickStarter!$O:$O,"theater/plays")</f>
        <v>76</v>
      </c>
      <c r="D4">
        <f>COUNTIFS(KickStarter!$D:$D,"&gt;=5000",KickStarter!$G:$G,"canceled",KickStarter!$D:$D,"&lt;=9999",KickStarter!$O:$O,"theater/plays")</f>
        <v>0</v>
      </c>
      <c r="E4">
        <f t="shared" si="0"/>
        <v>169</v>
      </c>
      <c r="F4" s="16">
        <f t="shared" si="1"/>
        <v>0.55029585798816572</v>
      </c>
      <c r="G4" s="16">
        <f t="shared" si="2"/>
        <v>0.44970414201183434</v>
      </c>
      <c r="H4" s="16">
        <f t="shared" si="3"/>
        <v>0</v>
      </c>
    </row>
    <row r="5" spans="1:8" x14ac:dyDescent="0.2">
      <c r="A5" t="s">
        <v>8336</v>
      </c>
      <c r="B5">
        <f>COUNTIFS(KickStarter!$D:$D,"&gt;=10000",KickStarter!$G:$G,"successful",KickStarter!$D:$D,"&lt;=14999",KickStarter!$O:$O,"theater/plays")</f>
        <v>39</v>
      </c>
      <c r="C5">
        <f>COUNTIFS(KickStarter!$D:$D,"&gt;=10000",KickStarter!$G:$G,"failed",KickStarter!$D:$D,"&lt;=14999",KickStarter!$O:$O,"theater/plays")</f>
        <v>33</v>
      </c>
      <c r="D5">
        <f>COUNTIFS(KickStarter!$D:$D,"&gt;=10000",KickStarter!$G:$G,"canceled",KickStarter!$D:$D,"&lt;=14999",KickStarter!$O:$O,"theater/plays")</f>
        <v>0</v>
      </c>
      <c r="E5">
        <f t="shared" si="0"/>
        <v>72</v>
      </c>
      <c r="F5" s="16">
        <f t="shared" si="1"/>
        <v>0.54166666666666663</v>
      </c>
      <c r="G5" s="16">
        <f t="shared" si="2"/>
        <v>0.45833333333333331</v>
      </c>
      <c r="H5" s="16">
        <f t="shared" si="3"/>
        <v>0</v>
      </c>
    </row>
    <row r="6" spans="1:8" x14ac:dyDescent="0.2">
      <c r="A6" t="s">
        <v>8337</v>
      </c>
      <c r="B6">
        <f>COUNTIFS(KickStarter!$D:$D,"&gt;=15000",KickStarter!$G:$G,"successful",KickStarter!$D:$D,"&lt;=19999",KickStarter!$O:$O,"theater/plays")</f>
        <v>12</v>
      </c>
      <c r="C6">
        <f>COUNTIFS(KickStarter!$D:$D,"&gt;=15000",KickStarter!$G:$G,"failed",KickStarter!$D:$D,"&lt;=19999",KickStarter!$O:$O,"theater/plays")</f>
        <v>12</v>
      </c>
      <c r="D6">
        <f>COUNTIFS(KickStarter!$D:$D,"&gt;=15000",KickStarter!$G:$G,"canceled",KickStarter!$D:$D,"&lt;=19999",KickStarter!$O:$O,"theater/plays")</f>
        <v>0</v>
      </c>
      <c r="E6">
        <f t="shared" si="0"/>
        <v>24</v>
      </c>
      <c r="F6" s="16">
        <f t="shared" si="1"/>
        <v>0.5</v>
      </c>
      <c r="G6" s="16">
        <f t="shared" si="2"/>
        <v>0.5</v>
      </c>
      <c r="H6" s="16">
        <f t="shared" si="3"/>
        <v>0</v>
      </c>
    </row>
    <row r="7" spans="1:8" x14ac:dyDescent="0.2">
      <c r="A7" t="s">
        <v>8338</v>
      </c>
      <c r="B7">
        <f>COUNTIFS(KickStarter!$D:$D,"&gt;=20000",KickStarter!$G:$G,"successful",KickStarter!$D:$D,"&lt;=24999",KickStarter!$O:$O,"theater/plays")</f>
        <v>9</v>
      </c>
      <c r="C7">
        <f>COUNTIFS(KickStarter!$D:$D,"&gt;=20000",KickStarter!$G:$G,"failed",KickStarter!$D:$D,"&lt;=24999",KickStarter!$O:$O,"theater/plays")</f>
        <v>11</v>
      </c>
      <c r="D7">
        <f>COUNTIFS(KickStarter!$D:$D,"&gt;=20000",KickStarter!$G:$G,"canceled",KickStarter!$D:$D,"&lt;=24999",KickStarter!$O:$O,"theater/plays")</f>
        <v>0</v>
      </c>
      <c r="E7">
        <f t="shared" si="0"/>
        <v>20</v>
      </c>
      <c r="F7" s="16">
        <f t="shared" si="1"/>
        <v>0.45</v>
      </c>
      <c r="G7" s="16">
        <f t="shared" si="2"/>
        <v>0.55000000000000004</v>
      </c>
      <c r="H7" s="16">
        <f t="shared" si="3"/>
        <v>0</v>
      </c>
    </row>
    <row r="8" spans="1:8" x14ac:dyDescent="0.2">
      <c r="A8" t="s">
        <v>8339</v>
      </c>
      <c r="B8">
        <f>COUNTIFS(KickStarter!$D:$D,"&gt;=25000",KickStarter!$G:$G,"successful",KickStarter!$D:$D,"&lt;=29999",KickStarter!$O:$O,"theater/plays")</f>
        <v>1</v>
      </c>
      <c r="C8">
        <f>COUNTIFS(KickStarter!$D:$D,"&gt;=25000",KickStarter!$G:$G,"failed",KickStarter!$D:$D,"&lt;=29999",KickStarter!$O:$O,"theater/plays")</f>
        <v>4</v>
      </c>
      <c r="D8">
        <f>COUNTIFS(KickStarter!$D:$D,"&gt;=25000",KickStarter!$G:$G,"canceled",KickStarter!$D:$D,"&lt;=29999",KickStarter!$O:$O,"theater/plays")</f>
        <v>0</v>
      </c>
      <c r="E8">
        <f t="shared" si="0"/>
        <v>5</v>
      </c>
      <c r="F8" s="16">
        <f t="shared" si="1"/>
        <v>0.2</v>
      </c>
      <c r="G8" s="16">
        <f t="shared" si="2"/>
        <v>0.8</v>
      </c>
      <c r="H8" s="16">
        <f t="shared" si="3"/>
        <v>0</v>
      </c>
    </row>
    <row r="9" spans="1:8" x14ac:dyDescent="0.2">
      <c r="A9" t="s">
        <v>8340</v>
      </c>
      <c r="B9">
        <f>COUNTIFS(KickStarter!$D:$D,"&gt;=30000",KickStarter!$G:$G,"successful",KickStarter!$D:$D,"&lt;=34999",KickStarter!$O:$O,"theater/plays")</f>
        <v>3</v>
      </c>
      <c r="C9">
        <f>COUNTIFS(KickStarter!$D:$D,"&gt;=30000",KickStarter!$G:$G,"failed",KickStarter!$D:$D,"&lt;=34999",KickStarter!$O:$O,"theater/plays")</f>
        <v>8</v>
      </c>
      <c r="D9">
        <f>COUNTIFS(KickStarter!$D:$D,"&gt;=30000",KickStarter!$G:$G,"cancelled",KickStarter!$D:$D,"&lt;=34999",KickStarter!$O:$O,"theater, plays")</f>
        <v>0</v>
      </c>
      <c r="E9">
        <f t="shared" si="0"/>
        <v>11</v>
      </c>
      <c r="F9" s="16">
        <f t="shared" si="1"/>
        <v>0.27272727272727271</v>
      </c>
      <c r="G9" s="16">
        <f t="shared" si="2"/>
        <v>0.72727272727272729</v>
      </c>
      <c r="H9" s="16">
        <f t="shared" si="3"/>
        <v>0</v>
      </c>
    </row>
    <row r="10" spans="1:8" x14ac:dyDescent="0.2">
      <c r="A10" t="s">
        <v>8341</v>
      </c>
      <c r="B10">
        <f>COUNTIFS(KickStarter!$D:$D,"&gt;=35000",KickStarter!$G:$G,"successful",KickStarter!$D:$D,"&lt;=39999",KickStarter!$O:$O,"theater/plays")</f>
        <v>4</v>
      </c>
      <c r="C10">
        <f>COUNTIFS(KickStarter!$D:$D,"&gt;=35000",KickStarter!$G:$G,"failed",KickStarter!$D:$D,"&lt;=39999",KickStarter!$O:$O,"theater/plays")</f>
        <v>2</v>
      </c>
      <c r="D10">
        <f>COUNTIFS(KickStarter!$D:$D,"&gt;=35000",KickStarter!$G:$G,"cancelled",KickStarter!$D:$D,"&lt;=39999",KickStarter!$O:$O,"theater, plays")</f>
        <v>0</v>
      </c>
      <c r="E10">
        <f t="shared" si="0"/>
        <v>6</v>
      </c>
      <c r="F10" s="16">
        <f t="shared" si="1"/>
        <v>0.66666666666666663</v>
      </c>
      <c r="G10" s="16">
        <f t="shared" si="2"/>
        <v>0.33333333333333331</v>
      </c>
      <c r="H10" s="16">
        <f t="shared" si="3"/>
        <v>0</v>
      </c>
    </row>
    <row r="11" spans="1:8" x14ac:dyDescent="0.2">
      <c r="A11" t="s">
        <v>8342</v>
      </c>
      <c r="B11">
        <f>COUNTIFS(KickStarter!$D:$D,"&gt;=40000",KickStarter!$G:$G,"successful",KickStarter!$D:$D,"&lt;=44999",KickStarter!$O:$O,"theater/plays")</f>
        <v>2</v>
      </c>
      <c r="C11">
        <f>COUNTIFS(KickStarter!$D:$D,"&gt;=40000",KickStarter!$G:$G,"failed",KickStarter!$D:$D,"&lt;=44999",KickStarter!$O:$O,"theater/plays")</f>
        <v>1</v>
      </c>
      <c r="D11">
        <f>COUNTIFS(KickStarter!$D:$D,"&gt;=40000",KickStarter!$G:$G,"cancelled",KickStarter!$D:$D,"&lt;=44999",KickStarter!$O:$O,"theater, plays")</f>
        <v>0</v>
      </c>
      <c r="E11">
        <f t="shared" si="0"/>
        <v>3</v>
      </c>
      <c r="F11" s="16">
        <f t="shared" si="1"/>
        <v>0.66666666666666663</v>
      </c>
      <c r="G11" s="16">
        <f t="shared" si="2"/>
        <v>0.33333333333333331</v>
      </c>
      <c r="H11" s="16">
        <f t="shared" si="3"/>
        <v>0</v>
      </c>
    </row>
    <row r="12" spans="1:8" x14ac:dyDescent="0.2">
      <c r="A12" t="s">
        <v>8343</v>
      </c>
      <c r="B12">
        <f>COUNTIFS(KickStarter!$D:$D,"&gt;=45000",KickStarter!$G:$G,"successful",KickStarter!$D:$D,"&lt;=49999",KickStarter!$O:$O,"theater/plays")</f>
        <v>0</v>
      </c>
      <c r="C12">
        <f>COUNTIFS(KickStarter!$D:$D,"&gt;=45000",KickStarter!$G:$G,"failed",KickStarter!$D:$D,"&lt;=49999",KickStarter!$O:$O,"theater/plays")</f>
        <v>1</v>
      </c>
      <c r="D12">
        <f>COUNTIFS(KickStarter!$D:$D,"&gt;=45000",KickStarter!$G:$G,"cancelled",KickStarter!$D:$D,"&lt;=49999",KickStarter!$O:$O,"theater, plays")</f>
        <v>0</v>
      </c>
      <c r="E12">
        <f t="shared" si="0"/>
        <v>1</v>
      </c>
      <c r="F12" s="16">
        <f t="shared" si="1"/>
        <v>0</v>
      </c>
      <c r="G12" s="16">
        <f t="shared" si="2"/>
        <v>1</v>
      </c>
      <c r="H12" s="16">
        <f t="shared" si="3"/>
        <v>0</v>
      </c>
    </row>
    <row r="13" spans="1:8" x14ac:dyDescent="0.2">
      <c r="A13" t="s">
        <v>8344</v>
      </c>
      <c r="B13">
        <f>COUNTIFS(KickStarter!$D:$D,"&gt;50000",KickStarter!$G:$G,"successful",KickStarter!$O:$O,"theater/plays")</f>
        <v>2</v>
      </c>
      <c r="C13">
        <f>COUNTIFS(KickStarter!$D:$D,"&gt;=50000",KickStarter!$G:$G,"failed",KickStarter!$O:$O,"theater/plays")</f>
        <v>14</v>
      </c>
      <c r="D13">
        <f>COUNTIFS(KickStarter!$D:$D,"&gt;=5000",KickStarter!$G:$G,"cancelled",KickStarter!$O:$O,"theater, plays")</f>
        <v>0</v>
      </c>
      <c r="E13">
        <f t="shared" si="0"/>
        <v>16</v>
      </c>
      <c r="F13" s="16">
        <f t="shared" si="1"/>
        <v>0.125</v>
      </c>
      <c r="G13" s="16">
        <f t="shared" si="2"/>
        <v>0.875</v>
      </c>
      <c r="H13" s="16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Miguel Sousa</cp:lastModifiedBy>
  <dcterms:created xsi:type="dcterms:W3CDTF">2017-04-20T15:17:24Z</dcterms:created>
  <dcterms:modified xsi:type="dcterms:W3CDTF">2022-10-12T02:00:10Z</dcterms:modified>
</cp:coreProperties>
</file>