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arian" sheetId="2" r:id="rId5"/>
    <sheet state="visible" name="Luzma" sheetId="3" r:id="rId6"/>
    <sheet state="visible" name="Paula" sheetId="4" r:id="rId7"/>
    <sheet state="visible" name="Esteban" sheetId="5" r:id="rId8"/>
    <sheet state="visible" name="Andrea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8">
      <text>
        <t xml:space="preserve">Dispositivos elegibles:
Smartphones comprados elegibles
iPhone XS 64GB ($ 900), 256GB ($ 1050), 512GB ($ 1250)
iPhone XR 64GB ($ 500), 128GB ($ 550)
iPhone 11 Pro 64GB ($ 900), 256GB ($ 1050), 512GB ($ 1250)
iPhone 11 Pro Max 64GB ($ 1000), 256GB ($ 1150), 512GB ($ 1350)
iPhone 12 64GB ($ 800), 128GB ($ 850), 256GB ($ 950)
iPhone 12 Pro 128GB ($ 1000), 256GB ($ 1100), 512GB ($ 1300)
Smartphones elegibles para canje:
Para calificar para un crédito de $ 800, el valor mínimo de intercambio debe ser de $ 95 o más después de que se hayan respondido las preguntas sobre el estado del dispositivo
Dispositivos elegibles:
Apple: 8, 8 Plus, X, XR, XS, XS Max, 11, 11 Pro, 11 Pro Max, SE (2.a generación)
Samsung: A71, A71 5G, Fold, Z Fold2 5G, Galaxy S9, Galaxy S9 +, Galaxy S9 + Duos, Galaxy S10, Galaxy S10 +, Galaxy S10 5G, Galaxy S10e, Galaxy S10 Lite, Galaxy S20, Galaxy S20 Ultra 5G, Galaxy S20 + 5G, Note9, Note10, Note10 +, Note10 + 5G, Note20 5G, Note20 Ultra 5G, Z Flip 5G
Google: Pixel 4, Pixel 4 XL
LG: V50 ThinQ, V60 ThinQ 5G
OTROS: Asus Rog Phone2, moto razr, OnePlus 7 Pro 5G, OnePlus 7T, OnePlus 7T Pro 5G McLaren, OnePlus 8 5G, OnePlus
Para calificar para un crédito de $ 350, el valor mínimo de intercambio debe ser de $ 35 o más después de que se hayan respondido las preguntas sobre el estado del dispositivo
Dispositivos elegibles:
Apple: iPhone 6S, 6S Plus, iPhone 7, 7 Plus
Samsung: A11, A20, A20s, A30, A50, A50s, A51, A70, A8 +, A9, Galaxy S7, Galaxy S7 Edge, Galaxy S8, Galaxy S8 Active, Galaxy S8 Duos, Galaxy S8 +, Note5, Note8
Google: Pixel 2, 2XL, 3, 3 XL, 3a, 3a XL
LG: G7 ThinQ, G7 + ThinQ, G8 ThinQ, G8X ThinQ, K51, Stylo6, V35 ThinQ, V40 ThinQ
OTROS: Moto Z4, RED Hydrogen One, Razer Phone, Razer 2, Huawei P20 Lite, Kyocera DuraForce Pro 2, OnePlus 5, OnePlus 5T, OnePlus 6, OnePlus 6T, OnePlus 7 Pro</t>
      </text>
    </comment>
    <comment authorId="0" ref="J37">
      <text>
        <t xml:space="preserve">Dispositivos elegibles:
Smartphones comprados elegibles
iPhone XS 64GB ($ 900), 256GB ($ 1050), 512GB ($ 1250)
iPhone XR 64GB ($ 500), 128GB ($ 550)
iPhone 11 Pro 64GB ($ 900), 256GB ($ 1050), 512GB ($ 1250)
iPhone 11 Pro Max 64GB ($ 1000), 256GB ($ 1150), 512GB ($ 1350)
iPhone 12 64GB ($ 800), 128GB ($ 850), 256GB ($ 950)
iPhone 12 Pro 128GB ($ 1000), 256GB ($ 1100), 512GB ($ 1300)
Smartphones elegibles para canje:
Para calificar para un crédito de $ 800, el valor mínimo de intercambio debe ser de $ 95 o más después de que se hayan respondido las preguntas sobre el estado del dispositivo
Dispositivos elegibles:
Apple: 8, 8 Plus, X, XR, XS, XS Max, 11, 11 Pro, 11 Pro Max, SE (2.a generación)
Samsung: A71, A71 5G, Fold, Z Fold2 5G, Galaxy S9, Galaxy S9 +, Galaxy S9 + Duos, Galaxy S10, Galaxy S10 +, Galaxy S10 5G, Galaxy S10e, Galaxy S10 Lite, Galaxy S20, Galaxy S20 Ultra 5G, Galaxy S20 + 5G, Note9, Note10, Note10 +, Note10 + 5G, Note20 5G, Note20 Ultra 5G, Z Flip 5G
Google: Pixel 4, Pixel 4 XL
LG: V50 ThinQ, V60 ThinQ 5G
OTROS: Asus Rog Phone2, moto razr, OnePlus 7 Pro 5G, OnePlus 7T, OnePlus 7T Pro 5G McLaren, OnePlus 8 5G, OnePlus
Para calificar para un crédito de $ 350, el valor mínimo de intercambio debe ser de $ 35 o más después de que se hayan respondido las preguntas sobre el estado del dispositivo
Dispositivos elegibles:
Apple: iPhone 6S, 6S Plus, iPhone 7, 7 Plus
Samsung: A11, A20, A20s, A30, A50, A50s, A51, A70, A8 +, A9, Galaxy S7, Galaxy S7 Edge, Galaxy S8, Galaxy S8 Active, Galaxy S8 Duos, Galaxy S8 +, Note5, Note8
Google: Pixel 2, 2XL, 3, 3 XL, 3a, 3a XL
LG: G7 ThinQ, G7 + ThinQ, G8 ThinQ, G8X ThinQ, K51, Stylo6, V35 ThinQ, V40 ThinQ
OTROS: Moto Z4, RED Hydrogen One, Razer Phone, Razer 2, Huawei P20 Lite, Kyocera DuraForce Pro 2, OnePlus 5, OnePlus 5T, OnePlus 6, OnePlus 6T, OnePlus 7 Pro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8">
      <text>
        <t xml:space="preserve">Dispositivos elegibles:
Smartphones comprados elegibles
iPhone XS 64GB ($ 900), 256GB ($ 1050), 512GB ($ 1250)
iPhone XR 64GB ($ 500), 128GB ($ 550)
iPhone 11 Pro 64GB ($ 900), 256GB ($ 1050), 512GB ($ 1250)
iPhone 11 Pro Max 64GB ($ 1000), 256GB ($ 1150), 512GB ($ 1350)
iPhone 12 64GB ($ 800), 128GB ($ 850), 256GB ($ 950)
iPhone 12 Pro 128GB ($ 1000), 256GB ($ 1100), 512GB ($ 1300)
Smartphones elegibles para canje:
Para calificar para un crédito de $ 800, el valor mínimo de intercambio debe ser de $ 95 o más después de que se hayan respondido las preguntas sobre el estado del dispositivo
Dispositivos elegibles:
Apple: 8, 8 Plus, X, XR, XS, XS Max, 11, 11 Pro, 11 Pro Max, SE (2.a generación)
Samsung: A71, A71 5G, Fold, Z Fold2 5G, Galaxy S9, Galaxy S9 +, Galaxy S9 + Duos, Galaxy S10, Galaxy S10 +, Galaxy S10 5G, Galaxy S10e, Galaxy S10 Lite, Galaxy S20, Galaxy S20 Ultra 5G, Galaxy S20 + 5G, Note9, Note10, Note10 +, Note10 + 5G, Note20 5G, Note20 Ultra 5G, Z Flip 5G
Google: Pixel 4, Pixel 4 XL
LG: V50 ThinQ, V60 ThinQ 5G
OTROS: Asus Rog Phone2, moto razr, OnePlus 7 Pro 5G, OnePlus 7T, OnePlus 7T Pro 5G McLaren, OnePlus 8 5G, OnePlus
Para calificar para un crédito de $ 350, el valor mínimo de intercambio debe ser de $ 35 o más después de que se hayan respondido las preguntas sobre el estado del dispositivo
Dispositivos elegibles:
Apple: iPhone 6S, 6S Plus, iPhone 7, 7 Plus
Samsung: A11, A20, A20s, A30, A50, A50s, A51, A70, A8 +, A9, Galaxy S7, Galaxy S7 Edge, Galaxy S8, Galaxy S8 Active, Galaxy S8 Duos, Galaxy S8 +, Note5, Note8
Google: Pixel 2, 2XL, 3, 3 XL, 3a, 3a XL
LG: G7 ThinQ, G7 + ThinQ, G8 ThinQ, G8X ThinQ, K51, Stylo6, V35 ThinQ, V40 ThinQ
OTROS: Moto Z4, RED Hydrogen One, Razer Phone, Razer 2, Huawei P20 Lite, Kyocera DuraForce Pro 2, OnePlus 5, OnePlus 5T, OnePlus 6, OnePlus 6T, OnePlus 7 Pro</t>
      </text>
    </comment>
    <comment authorId="0" ref="J37">
      <text>
        <t xml:space="preserve">Dispositivos elegibles:
Smartphones comprados elegibles
iPhone XS 64GB ($ 900), 256GB ($ 1050), 512GB ($ 1250)
iPhone XR 64GB ($ 500), 128GB ($ 550)
iPhone 11 Pro 64GB ($ 900), 256GB ($ 1050), 512GB ($ 1250)
iPhone 11 Pro Max 64GB ($ 1000), 256GB ($ 1150), 512GB ($ 1350)
iPhone 12 64GB ($ 800), 128GB ($ 850), 256GB ($ 950)
iPhone 12 Pro 128GB ($ 1000), 256GB ($ 1100), 512GB ($ 1300)
Smartphones elegibles para canje:
Para calificar para un crédito de $ 800, el valor mínimo de intercambio debe ser de $ 95 o más después de que se hayan respondido las preguntas sobre el estado del dispositivo
Dispositivos elegibles:
Apple: 8, 8 Plus, X, XR, XS, XS Max, 11, 11 Pro, 11 Pro Max, SE (2.a generación)
Samsung: A71, A71 5G, Fold, Z Fold2 5G, Galaxy S9, Galaxy S9 +, Galaxy S9 + Duos, Galaxy S10, Galaxy S10 +, Galaxy S10 5G, Galaxy S10e, Galaxy S10 Lite, Galaxy S20, Galaxy S20 Ultra 5G, Galaxy S20 + 5G, Note9, Note10, Note10 +, Note10 + 5G, Note20 5G, Note20 Ultra 5G, Z Flip 5G
Google: Pixel 4, Pixel 4 XL
LG: V50 ThinQ, V60 ThinQ 5G
OTROS: Asus Rog Phone2, moto razr, OnePlus 7 Pro 5G, OnePlus 7T, OnePlus 7T Pro 5G McLaren, OnePlus 8 5G, OnePlus
Para calificar para un crédito de $ 350, el valor mínimo de intercambio debe ser de $ 35 o más después de que se hayan respondido las preguntas sobre el estado del dispositivo
Dispositivos elegibles:
Apple: iPhone 6S, 6S Plus, iPhone 7, 7 Plus
Samsung: A11, A20, A20s, A30, A50, A50s, A51, A70, A8 +, A9, Galaxy S7, Galaxy S7 Edge, Galaxy S8, Galaxy S8 Active, Galaxy S8 Duos, Galaxy S8 +, Note5, Note8
Google: Pixel 2, 2XL, 3, 3 XL, 3a, 3a XL
LG: G7 ThinQ, G7 + ThinQ, G8 ThinQ, G8X ThinQ, K51, Stylo6, V35 ThinQ, V40 ThinQ
OTROS: Moto Z4, RED Hydrogen One, Razer Phone, Razer 2, Huawei P20 Lite, Kyocera DuraForce Pro 2, OnePlus 5, OnePlus 5T, OnePlus 6, OnePlus 6T, OnePlus 7 Pro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8">
      <text>
        <t xml:space="preserve">Dispositivos elegibles:
Smartphones comprados elegibles
iPhone XS 64GB ($ 900), 256GB ($ 1050), 512GB ($ 1250)
iPhone XR 64GB ($ 500), 128GB ($ 550)
iPhone 11 Pro 64GB ($ 900), 256GB ($ 1050), 512GB ($ 1250)
iPhone 11 Pro Max 64GB ($ 1000), 256GB ($ 1150), 512GB ($ 1350)
iPhone 12 64GB ($ 800), 128GB ($ 850), 256GB ($ 950)
iPhone 12 Pro 128GB ($ 1000), 256GB ($ 1100), 512GB ($ 1300)
Smartphones elegibles para canje:
Para calificar para un crédito de $ 800, el valor mínimo de intercambio debe ser de $ 95 o más después de que se hayan respondido las preguntas sobre el estado del dispositivo
Dispositivos elegibles:
Apple: 8, 8 Plus, X, XR, XS, XS Max, 11, 11 Pro, 11 Pro Max, SE (2.a generación)
Samsung: A71, A71 5G, Fold, Z Fold2 5G, Galaxy S9, Galaxy S9 +, Galaxy S9 + Duos, Galaxy S10, Galaxy S10 +, Galaxy S10 5G, Galaxy S10e, Galaxy S10 Lite, Galaxy S20, Galaxy S20 Ultra 5G, Galaxy S20 + 5G, Note9, Note10, Note10 +, Note10 + 5G, Note20 5G, Note20 Ultra 5G, Z Flip 5G
Google: Pixel 4, Pixel 4 XL
LG: V50 ThinQ, V60 ThinQ 5G
OTROS: Asus Rog Phone2, moto razr, OnePlus 7 Pro 5G, OnePlus 7T, OnePlus 7T Pro 5G McLaren, OnePlus 8 5G, OnePlus
Para calificar para un crédito de $ 350, el valor mínimo de intercambio debe ser de $ 35 o más después de que se hayan respondido las preguntas sobre el estado del dispositivo
Dispositivos elegibles:
Apple: iPhone 6S, 6S Plus, iPhone 7, 7 Plus
Samsung: A11, A20, A20s, A30, A50, A50s, A51, A70, A8 +, A9, Galaxy S7, Galaxy S7 Edge, Galaxy S8, Galaxy S8 Active, Galaxy S8 Duos, Galaxy S8 +, Note5, Note8
Google: Pixel 2, 2XL, 3, 3 XL, 3a, 3a XL
LG: G7 ThinQ, G7 + ThinQ, G8 ThinQ, G8X ThinQ, K51, Stylo6, V35 ThinQ, V40 ThinQ
OTROS: Moto Z4, RED Hydrogen One, Razer Phone, Razer 2, Huawei P20 Lite, Kyocera DuraForce Pro 2, OnePlus 5, OnePlus 5T, OnePlus 6, OnePlus 6T, OnePlus 7 Pro</t>
      </text>
    </comment>
    <comment authorId="0" ref="J37">
      <text>
        <t xml:space="preserve">Dispositivos elegibles:
Smartphones comprados elegibles
iPhone XS 64GB ($ 900), 256GB ($ 1050), 512GB ($ 1250)
iPhone XR 64GB ($ 500), 128GB ($ 550)
iPhone 11 Pro 64GB ($ 900), 256GB ($ 1050), 512GB ($ 1250)
iPhone 11 Pro Max 64GB ($ 1000), 256GB ($ 1150), 512GB ($ 1350)
iPhone 12 64GB ($ 800), 128GB ($ 850), 256GB ($ 950)
iPhone 12 Pro 128GB ($ 1000), 256GB ($ 1100), 512GB ($ 1300)
Smartphones elegibles para canje:
Para calificar para un crédito de $ 800, el valor mínimo de intercambio debe ser de $ 95 o más después de que se hayan respondido las preguntas sobre el estado del dispositivo
Dispositivos elegibles:
Apple: 8, 8 Plus, X, XR, XS, XS Max, 11, 11 Pro, 11 Pro Max, SE (2.a generación)
Samsung: A71, A71 5G, Fold, Z Fold2 5G, Galaxy S9, Galaxy S9 +, Galaxy S9 + Duos, Galaxy S10, Galaxy S10 +, Galaxy S10 5G, Galaxy S10e, Galaxy S10 Lite, Galaxy S20, Galaxy S20 Ultra 5G, Galaxy S20 + 5G, Note9, Note10, Note10 +, Note10 + 5G, Note20 5G, Note20 Ultra 5G, Z Flip 5G
Google: Pixel 4, Pixel 4 XL
LG: V50 ThinQ, V60 ThinQ 5G
OTROS: Asus Rog Phone2, moto razr, OnePlus 7 Pro 5G, OnePlus 7T, OnePlus 7T Pro 5G McLaren, OnePlus 8 5G, OnePlus
Para calificar para un crédito de $ 350, el valor mínimo de intercambio debe ser de $ 35 o más después de que se hayan respondido las preguntas sobre el estado del dispositivo
Dispositivos elegibles:
Apple: iPhone 6S, 6S Plus, iPhone 7, 7 Plus
Samsung: A11, A20, A20s, A30, A50, A50s, A51, A70, A8 +, A9, Galaxy S7, Galaxy S7 Edge, Galaxy S8, Galaxy S8 Active, Galaxy S8 Duos, Galaxy S8 +, Note5, Note8
Google: Pixel 2, 2XL, 3, 3 XL, 3a, 3a XL
LG: G7 ThinQ, G7 + ThinQ, G8 ThinQ, G8X ThinQ, K51, Stylo6, V35 ThinQ, V40 ThinQ
OTROS: Moto Z4, RED Hydrogen One, Razer Phone, Razer 2, Huawei P20 Lite, Kyocera DuraForce Pro 2, OnePlus 5, OnePlus 5T, OnePlus 6, OnePlus 6T, OnePlus 7 Pro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8">
      <text>
        <t xml:space="preserve">Dispositivos elegibles:
Smartphones comprados elegibles
iPhone XS 64GB ($ 900), 256GB ($ 1050), 512GB ($ 1250)
iPhone XR 64GB ($ 500), 128GB ($ 550)
iPhone 11 Pro 64GB ($ 900), 256GB ($ 1050), 512GB ($ 1250)
iPhone 11 Pro Max 64GB ($ 1000), 256GB ($ 1150), 512GB ($ 1350)
iPhone 12 64GB ($ 800), 128GB ($ 850), 256GB ($ 950)
iPhone 12 Pro 128GB ($ 1000), 256GB ($ 1100), 512GB ($ 1300)
Smartphones elegibles para canje:
Para calificar para un crédito de $ 800, el valor mínimo de intercambio debe ser de $ 95 o más después de que se hayan respondido las preguntas sobre el estado del dispositivo
Dispositivos elegibles:
Apple: 8, 8 Plus, X, XR, XS, XS Max, 11, 11 Pro, 11 Pro Max, SE (2.a generación)
Samsung: A71, A71 5G, Fold, Z Fold2 5G, Galaxy S9, Galaxy S9 +, Galaxy S9 + Duos, Galaxy S10, Galaxy S10 +, Galaxy S10 5G, Galaxy S10e, Galaxy S10 Lite, Galaxy S20, Galaxy S20 Ultra 5G, Galaxy S20 + 5G, Note9, Note10, Note10 +, Note10 + 5G, Note20 5G, Note20 Ultra 5G, Z Flip 5G
Google: Pixel 4, Pixel 4 XL
LG: V50 ThinQ, V60 ThinQ 5G
OTROS: Asus Rog Phone2, moto razr, OnePlus 7 Pro 5G, OnePlus 7T, OnePlus 7T Pro 5G McLaren, OnePlus 8 5G, OnePlus
Para calificar para un crédito de $ 350, el valor mínimo de intercambio debe ser de $ 35 o más después de que se hayan respondido las preguntas sobre el estado del dispositivo
Dispositivos elegibles:
Apple: iPhone 6S, 6S Plus, iPhone 7, 7 Plus
Samsung: A11, A20, A20s, A30, A50, A50s, A51, A70, A8 +, A9, Galaxy S7, Galaxy S7 Edge, Galaxy S8, Galaxy S8 Active, Galaxy S8 Duos, Galaxy S8 +, Note5, Note8
Google: Pixel 2, 2XL, 3, 3 XL, 3a, 3a XL
LG: G7 ThinQ, G7 + ThinQ, G8 ThinQ, G8X ThinQ, K51, Stylo6, V35 ThinQ, V40 ThinQ
OTROS: Moto Z4, RED Hydrogen One, Razer Phone, Razer 2, Huawei P20 Lite, Kyocera DuraForce Pro 2, OnePlus 5, OnePlus 5T, OnePlus 6, OnePlus 6T, OnePlus 7 Pro</t>
      </text>
    </comment>
    <comment authorId="0" ref="J37">
      <text>
        <t xml:space="preserve">Dispositivos elegibles:
Smartphones comprados elegibles
iPhone XS 64GB ($ 900), 256GB ($ 1050), 512GB ($ 1250)
iPhone XR 64GB ($ 500), 128GB ($ 550)
iPhone 11 Pro 64GB ($ 900), 256GB ($ 1050), 512GB ($ 1250)
iPhone 11 Pro Max 64GB ($ 1000), 256GB ($ 1150), 512GB ($ 1350)
iPhone 12 64GB ($ 800), 128GB ($ 850), 256GB ($ 950)
iPhone 12 Pro 128GB ($ 1000), 256GB ($ 1100), 512GB ($ 1300)
Smartphones elegibles para canje:
Para calificar para un crédito de $ 800, el valor mínimo de intercambio debe ser de $ 95 o más después de que se hayan respondido las preguntas sobre el estado del dispositivo
Dispositivos elegibles:
Apple: 8, 8 Plus, X, XR, XS, XS Max, 11, 11 Pro, 11 Pro Max, SE (2.a generación)
Samsung: A71, A71 5G, Fold, Z Fold2 5G, Galaxy S9, Galaxy S9 +, Galaxy S9 + Duos, Galaxy S10, Galaxy S10 +, Galaxy S10 5G, Galaxy S10e, Galaxy S10 Lite, Galaxy S20, Galaxy S20 Ultra 5G, Galaxy S20 + 5G, Note9, Note10, Note10 +, Note10 + 5G, Note20 5G, Note20 Ultra 5G, Z Flip 5G
Google: Pixel 4, Pixel 4 XL
LG: V50 ThinQ, V60 ThinQ 5G
OTROS: Asus Rog Phone2, moto razr, OnePlus 7 Pro 5G, OnePlus 7T, OnePlus 7T Pro 5G McLaren, OnePlus 8 5G, OnePlus
Para calificar para un crédito de $ 350, el valor mínimo de intercambio debe ser de $ 35 o más después de que se hayan respondido las preguntas sobre el estado del dispositivo
Dispositivos elegibles:
Apple: iPhone 6S, 6S Plus, iPhone 7, 7 Plus
Samsung: A11, A20, A20s, A30, A50, A50s, A51, A70, A8 +, A9, Galaxy S7, Galaxy S7 Edge, Galaxy S8, Galaxy S8 Active, Galaxy S8 Duos, Galaxy S8 +, Note5, Note8
Google: Pixel 2, 2XL, 3, 3 XL, 3a, 3a XL
LG: G7 ThinQ, G7 + ThinQ, G8 ThinQ, G8X ThinQ, K51, Stylo6, V35 ThinQ, V40 ThinQ
OTROS: Moto Z4, RED Hydrogen One, Razer Phone, Razer 2, Huawei P20 Lite, Kyocera DuraForce Pro 2, OnePlus 5, OnePlus 5T, OnePlus 6, OnePlus 6T, OnePlus 7 Pro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8">
      <text>
        <t xml:space="preserve">Dispositivos elegibles:
Smartphones comprados elegibles
iPhone XS 64GB ($ 900), 256GB ($ 1050), 512GB ($ 1250)
iPhone XR 64GB ($ 500), 128GB ($ 550)
iPhone 11 Pro 64GB ($ 900), 256GB ($ 1050), 512GB ($ 1250)
iPhone 11 Pro Max 64GB ($ 1000), 256GB ($ 1150), 512GB ($ 1350)
iPhone 12 64GB ($ 800), 128GB ($ 850), 256GB ($ 950)
iPhone 12 Pro 128GB ($ 1000), 256GB ($ 1100), 512GB ($ 1300)
Smartphones elegibles para canje:
Para calificar para un crédito de $ 800, el valor mínimo de intercambio debe ser de $ 95 o más después de que se hayan respondido las preguntas sobre el estado del dispositivo
Dispositivos elegibles:
Apple: 8, 8 Plus, X, XR, XS, XS Max, 11, 11 Pro, 11 Pro Max, SE (2.a generación)
Samsung: A71, A71 5G, Fold, Z Fold2 5G, Galaxy S9, Galaxy S9 +, Galaxy S9 + Duos, Galaxy S10, Galaxy S10 +, Galaxy S10 5G, Galaxy S10e, Galaxy S10 Lite, Galaxy S20, Galaxy S20 Ultra 5G, Galaxy S20 + 5G, Note9, Note10, Note10 +, Note10 + 5G, Note20 5G, Note20 Ultra 5G, Z Flip 5G
Google: Pixel 4, Pixel 4 XL
LG: V50 ThinQ, V60 ThinQ 5G
OTROS: Asus Rog Phone2, moto razr, OnePlus 7 Pro 5G, OnePlus 7T, OnePlus 7T Pro 5G McLaren, OnePlus 8 5G, OnePlus
Para calificar para un crédito de $ 350, el valor mínimo de intercambio debe ser de $ 35 o más después de que se hayan respondido las preguntas sobre el estado del dispositivo
Dispositivos elegibles:
Apple: iPhone 6S, 6S Plus, iPhone 7, 7 Plus
Samsung: A11, A20, A20s, A30, A50, A50s, A51, A70, A8 +, A9, Galaxy S7, Galaxy S7 Edge, Galaxy S8, Galaxy S8 Active, Galaxy S8 Duos, Galaxy S8 +, Note5, Note8
Google: Pixel 2, 2XL, 3, 3 XL, 3a, 3a XL
LG: G7 ThinQ, G7 + ThinQ, G8 ThinQ, G8X ThinQ, K51, Stylo6, V35 ThinQ, V40 ThinQ
OTROS: Moto Z4, RED Hydrogen One, Razer Phone, Razer 2, Huawei P20 Lite, Kyocera DuraForce Pro 2, OnePlus 5, OnePlus 5T, OnePlus 6, OnePlus 6T, OnePlus 7 Pro</t>
      </text>
    </comment>
    <comment authorId="0" ref="J37">
      <text>
        <t xml:space="preserve">Dispositivos elegibles:
Smartphones comprados elegibles
iPhone XS 64GB ($ 900), 256GB ($ 1050), 512GB ($ 1250)
iPhone XR 64GB ($ 500), 128GB ($ 550)
iPhone 11 Pro 64GB ($ 900), 256GB ($ 1050), 512GB ($ 1250)
iPhone 11 Pro Max 64GB ($ 1000), 256GB ($ 1150), 512GB ($ 1350)
iPhone 12 64GB ($ 800), 128GB ($ 850), 256GB ($ 950)
iPhone 12 Pro 128GB ($ 1000), 256GB ($ 1100), 512GB ($ 1300)
Smartphones elegibles para canje:
Para calificar para un crédito de $ 800, el valor mínimo de intercambio debe ser de $ 95 o más después de que se hayan respondido las preguntas sobre el estado del dispositivo
Dispositivos elegibles:
Apple: 8, 8 Plus, X, XR, XS, XS Max, 11, 11 Pro, 11 Pro Max, SE (2.a generación)
Samsung: A71, A71 5G, Fold, Z Fold2 5G, Galaxy S9, Galaxy S9 +, Galaxy S9 + Duos, Galaxy S10, Galaxy S10 +, Galaxy S10 5G, Galaxy S10e, Galaxy S10 Lite, Galaxy S20, Galaxy S20 Ultra 5G, Galaxy S20 + 5G, Note9, Note10, Note10 +, Note10 + 5G, Note20 5G, Note20 Ultra 5G, Z Flip 5G
Google: Pixel 4, Pixel 4 XL
LG: V50 ThinQ, V60 ThinQ 5G
OTROS: Asus Rog Phone2, moto razr, OnePlus 7 Pro 5G, OnePlus 7T, OnePlus 7T Pro 5G McLaren, OnePlus 8 5G, OnePlus
Para calificar para un crédito de $ 350, el valor mínimo de intercambio debe ser de $ 35 o más después de que se hayan respondido las preguntas sobre el estado del dispositivo
Dispositivos elegibles:
Apple: iPhone 6S, 6S Plus, iPhone 7, 7 Plus
Samsung: A11, A20, A20s, A30, A50, A50s, A51, A70, A8 +, A9, Galaxy S7, Galaxy S7 Edge, Galaxy S8, Galaxy S8 Active, Galaxy S8 Duos, Galaxy S8 +, Note5, Note8
Google: Pixel 2, 2XL, 3, 3 XL, 3a, 3a XL
LG: G7 ThinQ, G7 + ThinQ, G8 ThinQ, G8X ThinQ, K51, Stylo6, V35 ThinQ, V40 ThinQ
OTROS: Moto Z4, RED Hydrogen One, Razer Phone, Razer 2, Huawei P20 Lite, Kyocera DuraForce Pro 2, OnePlus 5, OnePlus 5T, OnePlus 6, OnePlus 6T, OnePlus 7 Pro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8">
      <text>
        <t xml:space="preserve">Dispositivos elegibles:
Smartphones comprados elegibles
iPhone XS 64GB ($ 900), 256GB ($ 1050), 512GB ($ 1250)
iPhone XR 64GB ($ 500), 128GB ($ 550)
iPhone 11 Pro 64GB ($ 900), 256GB ($ 1050), 512GB ($ 1250)
iPhone 11 Pro Max 64GB ($ 1000), 256GB ($ 1150), 512GB ($ 1350)
iPhone 12 64GB ($ 800), 128GB ($ 850), 256GB ($ 950)
iPhone 12 Pro 128GB ($ 1000), 256GB ($ 1100), 512GB ($ 1300)
Smartphones elegibles para canje:
Para calificar para un crédito de $ 800, el valor mínimo de intercambio debe ser de $ 95 o más después de que se hayan respondido las preguntas sobre el estado del dispositivo
Dispositivos elegibles:
Apple: 8, 8 Plus, X, XR, XS, XS Max, 11, 11 Pro, 11 Pro Max, SE (2.a generación)
Samsung: A71, A71 5G, Fold, Z Fold2 5G, Galaxy S9, Galaxy S9 +, Galaxy S9 + Duos, Galaxy S10, Galaxy S10 +, Galaxy S10 5G, Galaxy S10e, Galaxy S10 Lite, Galaxy S20, Galaxy S20 Ultra 5G, Galaxy S20 + 5G, Note9, Note10, Note10 +, Note10 + 5G, Note20 5G, Note20 Ultra 5G, Z Flip 5G
Google: Pixel 4, Pixel 4 XL
LG: V50 ThinQ, V60 ThinQ 5G
OTROS: Asus Rog Phone2, moto razr, OnePlus 7 Pro 5G, OnePlus 7T, OnePlus 7T Pro 5G McLaren, OnePlus 8 5G, OnePlus
Para calificar para un crédito de $ 350, el valor mínimo de intercambio debe ser de $ 35 o más después de que se hayan respondido las preguntas sobre el estado del dispositivo
Dispositivos elegibles:
Apple: iPhone 6S, 6S Plus, iPhone 7, 7 Plus
Samsung: A11, A20, A20s, A30, A50, A50s, A51, A70, A8 +, A9, Galaxy S7, Galaxy S7 Edge, Galaxy S8, Galaxy S8 Active, Galaxy S8 Duos, Galaxy S8 +, Note5, Note8
Google: Pixel 2, 2XL, 3, 3 XL, 3a, 3a XL
LG: G7 ThinQ, G7 + ThinQ, G8 ThinQ, G8X ThinQ, K51, Stylo6, V35 ThinQ, V40 ThinQ
OTROS: Moto Z4, RED Hydrogen One, Razer Phone, Razer 2, Huawei P20 Lite, Kyocera DuraForce Pro 2, OnePlus 5, OnePlus 5T, OnePlus 6, OnePlus 6T, OnePlus 7 Pro</t>
      </text>
    </comment>
    <comment authorId="0" ref="J37">
      <text>
        <t xml:space="preserve">Dispositivos elegibles:
Smartphones comprados elegibles
iPhone XS 64GB ($ 900), 256GB ($ 1050), 512GB ($ 1250)
iPhone XR 64GB ($ 500), 128GB ($ 550)
iPhone 11 Pro 64GB ($ 900), 256GB ($ 1050), 512GB ($ 1250)
iPhone 11 Pro Max 64GB ($ 1000), 256GB ($ 1150), 512GB ($ 1350)
iPhone 12 64GB ($ 800), 128GB ($ 850), 256GB ($ 950)
iPhone 12 Pro 128GB ($ 1000), 256GB ($ 1100), 512GB ($ 1300)
Smartphones elegibles para canje:
Para calificar para un crédito de $ 800, el valor mínimo de intercambio debe ser de $ 95 o más después de que se hayan respondido las preguntas sobre el estado del dispositivo
Dispositivos elegibles:
Apple: 8, 8 Plus, X, XR, XS, XS Max, 11, 11 Pro, 11 Pro Max, SE (2.a generación)
Samsung: A71, A71 5G, Fold, Z Fold2 5G, Galaxy S9, Galaxy S9 +, Galaxy S9 + Duos, Galaxy S10, Galaxy S10 +, Galaxy S10 5G, Galaxy S10e, Galaxy S10 Lite, Galaxy S20, Galaxy S20 Ultra 5G, Galaxy S20 + 5G, Note9, Note10, Note10 +, Note10 + 5G, Note20 5G, Note20 Ultra 5G, Z Flip 5G
Google: Pixel 4, Pixel 4 XL
LG: V50 ThinQ, V60 ThinQ 5G
OTROS: Asus Rog Phone2, moto razr, OnePlus 7 Pro 5G, OnePlus 7T, OnePlus 7T Pro 5G McLaren, OnePlus 8 5G, OnePlus
Para calificar para un crédito de $ 350, el valor mínimo de intercambio debe ser de $ 35 o más después de que se hayan respondido las preguntas sobre el estado del dispositivo
Dispositivos elegibles:
Apple: iPhone 6S, 6S Plus, iPhone 7, 7 Plus
Samsung: A11, A20, A20s, A30, A50, A50s, A51, A70, A8 +, A9, Galaxy S7, Galaxy S7 Edge, Galaxy S8, Galaxy S8 Active, Galaxy S8 Duos, Galaxy S8 +, Note5, Note8
Google: Pixel 2, 2XL, 3, 3 XL, 3a, 3a XL
LG: G7 ThinQ, G7 + ThinQ, G8 ThinQ, G8X ThinQ, K51, Stylo6, V35 ThinQ, V40 ThinQ
OTROS: Moto Z4, RED Hydrogen One, Razer Phone, Razer 2, Huawei P20 Lite, Kyocera DuraForce Pro 2, OnePlus 5, OnePlus 5T, OnePlus 6, OnePlus 6T, OnePlus 7 Pro</t>
      </text>
    </comment>
  </commentList>
</comments>
</file>

<file path=xl/sharedStrings.xml><?xml version="1.0" encoding="utf-8"?>
<sst xmlns="http://schemas.openxmlformats.org/spreadsheetml/2006/main" count="1813" uniqueCount="234">
  <si>
    <t>LEYENDA</t>
  </si>
  <si>
    <t>AMARILLO:</t>
  </si>
  <si>
    <t>GRATIS CON EL TRADE</t>
  </si>
  <si>
    <t>NARANJA:</t>
  </si>
  <si>
    <t>GRATIS SIN TRADE</t>
  </si>
  <si>
    <r>
      <rPr>
        <rFont val="Times New Roman"/>
        <b/>
        <color theme="1"/>
      </rPr>
      <t>DISPOSITIVOS PREMIUM:</t>
    </r>
    <r>
      <rPr>
        <rFont val="Times New Roman"/>
        <color theme="1"/>
        <sz val="11.0"/>
      </rPr>
      <t xml:space="preserve"> Microsoft: Surface Duo</t>
    </r>
  </si>
  <si>
    <t>ROSADO</t>
  </si>
  <si>
    <t>Descuento especial en el financiamiento SOLO POR TRADE IN</t>
  </si>
  <si>
    <r>
      <rPr>
        <rFont val="Times New Roman"/>
        <b/>
        <color theme="1"/>
        <sz val="11.0"/>
      </rPr>
      <t>Apple</t>
    </r>
    <r>
      <rPr>
        <rFont val="Times New Roman"/>
        <color theme="1"/>
        <sz val="11.0"/>
      </rPr>
      <t>: Iphone 12: Regular, Mini, Pro y Pro Max y  los Iphone 11: Pro y Pro Max, junto con los modelos XS y XR</t>
    </r>
  </si>
  <si>
    <t>FUCSIA</t>
  </si>
  <si>
    <t>Descuento AUTOMATICOS en el financiamiento</t>
  </si>
  <si>
    <r>
      <rPr>
        <rFont val="Times New Roman"/>
        <b/>
        <color theme="1"/>
        <sz val="11.0"/>
      </rPr>
      <t>Samsung</t>
    </r>
    <r>
      <rPr>
        <rFont val="Times New Roman"/>
        <color theme="1"/>
        <sz val="11.0"/>
      </rPr>
      <t>: Note20, Note20 Ultra, S20, S20 Ultra, S20 FE, Z Flip, Z Fold2</t>
    </r>
  </si>
  <si>
    <t>5G</t>
  </si>
  <si>
    <t>Levanta 5G</t>
  </si>
  <si>
    <r>
      <rPr>
        <rFont val="Times New Roman"/>
        <b/>
        <color theme="1"/>
      </rPr>
      <t>LG</t>
    </r>
    <r>
      <rPr>
        <rFont val="Times New Roman"/>
        <color theme="1"/>
      </rPr>
      <t>: V60 ThinQ, WING</t>
    </r>
  </si>
  <si>
    <t>P H O N E S</t>
  </si>
  <si>
    <t>MODELO</t>
  </si>
  <si>
    <t>PRECIO BASE</t>
  </si>
  <si>
    <t>PRECIO DESCUENTO</t>
  </si>
  <si>
    <t>Otros DESCUENTOS</t>
  </si>
  <si>
    <t xml:space="preserve">PRECIO DESCUENTO LINEA NUEVA </t>
  </si>
  <si>
    <t>OBSERVACIONES</t>
  </si>
  <si>
    <t>PRECIO REGULAR</t>
  </si>
  <si>
    <t>Sin TRADE IN</t>
  </si>
  <si>
    <t>con TRADE IN ($700 credito si equipo valorado $60 o $95)</t>
  </si>
  <si>
    <t>con TRADE IN ($350 credito si equipo valorado $35)</t>
  </si>
  <si>
    <t>30 MESES</t>
  </si>
  <si>
    <t>NEXT UP</t>
  </si>
  <si>
    <t>TAXES</t>
  </si>
  <si>
    <t>APPLE</t>
  </si>
  <si>
    <t>iPhone 12 Pro Max (512 GB)</t>
  </si>
  <si>
    <t>Intercambia un teléfono inteligente elegible en buenas condiciones de funcionamiento con un valor mínimo de intercambio de $ 95 por $ 700 de crédito ($ 35 por $ 350 de crédito) dentro de los 30 días posteriores a la activación.</t>
  </si>
  <si>
    <t>iPhone 12 Pro Max (256 GB)</t>
  </si>
  <si>
    <t>iPhone 12 Pro Max (128 GB)</t>
  </si>
  <si>
    <t>iPhone 12 Pro (512 GB)</t>
  </si>
  <si>
    <t>iPhone 12 Pro (256 GB)</t>
  </si>
  <si>
    <t>iPhone 12 Pro (128 GB)</t>
  </si>
  <si>
    <t>iPhone 12 (256 GB)</t>
  </si>
  <si>
    <t>iPhone 12 (128 GB)</t>
  </si>
  <si>
    <t>iPhone 12 (64 GB)</t>
  </si>
  <si>
    <t>iPhone 12 mini (256 GB)</t>
  </si>
  <si>
    <t>iPhone 12 mini (128 GB)</t>
  </si>
  <si>
    <t>iPhone 12 mini (64 GB)</t>
  </si>
  <si>
    <t>GRATIS</t>
  </si>
  <si>
    <t>iPhone 11 Pro Max (512 GB)</t>
  </si>
  <si>
    <t>iPhone 11 Pro Max (256 GB)</t>
  </si>
  <si>
    <t>iPhone 11 Pro Max (64 GB)</t>
  </si>
  <si>
    <t>iPhone 11 Pro (256 GB)</t>
  </si>
  <si>
    <t>50 % Dcto: No Trade requerido / Linea Nueva. Solo iPhone 11 Pro 256GB Midnight Green</t>
  </si>
  <si>
    <t>iPhone 11 (256 GB)</t>
  </si>
  <si>
    <t>iPhone 11 (128 GB)</t>
  </si>
  <si>
    <t>iPhone 11 (64 GB)</t>
  </si>
  <si>
    <t>$300</t>
  </si>
  <si>
    <t>$150,00</t>
  </si>
  <si>
    <t>iPhone 7 (128 GB)</t>
  </si>
  <si>
    <t>iPhone 7 (32 GB)</t>
  </si>
  <si>
    <t>iPhone SE (128 GB)</t>
  </si>
  <si>
    <t>iPhone SE (64 GB)</t>
  </si>
  <si>
    <t>iPhone X (256 GB)</t>
  </si>
  <si>
    <t>iPhone X (64 GB)</t>
  </si>
  <si>
    <t>iPhone XR (128 GB)</t>
  </si>
  <si>
    <t>iPhone XR (64 GB)</t>
  </si>
  <si>
    <t>SAMSUNG</t>
  </si>
  <si>
    <t>Samsung Galaxy A51 5G (128GB)</t>
  </si>
  <si>
    <t>Galaxy A71 5G (128 GB)</t>
  </si>
  <si>
    <t>Galaxy A11 (32 GB)</t>
  </si>
  <si>
    <t>Galaxy Note 10 (256GB)</t>
  </si>
  <si>
    <t xml:space="preserve">Galaxy Note 20 5G (128 GB) </t>
  </si>
  <si>
    <t xml:space="preserve">Galaxy Note 20 Ultra 5G (128 GB) </t>
  </si>
  <si>
    <t>Galaxy Note20 Ultra 5G (512GB)</t>
  </si>
  <si>
    <t>Galaxy S10 (128 GB)</t>
  </si>
  <si>
    <t>Galaxy S21 Ultra 5G (128GB)</t>
  </si>
  <si>
    <t>Galaxy S21 5G (128GB)</t>
  </si>
  <si>
    <t>Galaxy S21+ 5G (128GB)</t>
  </si>
  <si>
    <t>Galaxy S20 5G (128GB)</t>
  </si>
  <si>
    <t>Galaxy S20 Ultra 5G (128GB)</t>
  </si>
  <si>
    <t>Galaxy S20 Ultra 5G (512GB)</t>
  </si>
  <si>
    <t>Galaxy S20+ 5G (128GB)</t>
  </si>
  <si>
    <t>Galaxy S20 FE 5G (128GB)</t>
  </si>
  <si>
    <t>Galaxy XCover Pro (64GB)</t>
  </si>
  <si>
    <t>Galaxy XCover FieldPro (64GB)</t>
  </si>
  <si>
    <t>Galaxy Z Flip (256GB)</t>
  </si>
  <si>
    <t>Galaxy Z Flip 5G  (256GB)</t>
  </si>
  <si>
    <t>Galaxy Z Fold2 5G  (256GB)</t>
  </si>
  <si>
    <t>Microsoft/ Android</t>
  </si>
  <si>
    <t>Microsoft Surface Duo</t>
  </si>
  <si>
    <t>LG</t>
  </si>
  <si>
    <t>Velvet 5G (128 GB)</t>
  </si>
  <si>
    <t>K92 5G (128 GB)</t>
  </si>
  <si>
    <t>WING 5G</t>
  </si>
  <si>
    <t>V60 ThinQ 5G (128 GB)</t>
  </si>
  <si>
    <t>Stylo 5+</t>
  </si>
  <si>
    <t>K40</t>
  </si>
  <si>
    <t>Google</t>
  </si>
  <si>
    <t>Pixel 4a</t>
  </si>
  <si>
    <t>.</t>
  </si>
  <si>
    <t>Pixel 5</t>
  </si>
  <si>
    <t>$724,99</t>
  </si>
  <si>
    <t>Motorola</t>
  </si>
  <si>
    <t>Motorola One 5G (128 GB)</t>
  </si>
  <si>
    <t>Motorola Razr (256 GB)</t>
  </si>
  <si>
    <t>Dcto de $400 con linea nueva, $1100 si es Trade con equipo &gt;$95 y de $750 si es Trade con equipo entre $35 y $94</t>
  </si>
  <si>
    <t>Kyocera</t>
  </si>
  <si>
    <t>DuraForce PRO 2</t>
  </si>
  <si>
    <t>T A B L E T S</t>
  </si>
  <si>
    <t>Precio Regular</t>
  </si>
  <si>
    <t>Descuento</t>
  </si>
  <si>
    <t>iPad Air (2020) 64GB</t>
  </si>
  <si>
    <t>iPad Air (2020) 256GB</t>
  </si>
  <si>
    <t>iPad 8th generation (32 GB)</t>
  </si>
  <si>
    <t>iPad 8th generation (128 GB)</t>
  </si>
  <si>
    <t>Galaxy Tab S5e (64 GB)</t>
  </si>
  <si>
    <t>Galaxy Tab A 8.4 (32 GB)</t>
  </si>
  <si>
    <t>Solo nuevas activaciones (Portabilidad o no)</t>
  </si>
  <si>
    <t>Galaxy Tab S7 5G (128 GB)</t>
  </si>
  <si>
    <t>MICROSOFT</t>
  </si>
  <si>
    <t>Surface Go 2 (128 GB)</t>
  </si>
  <si>
    <t>WEARABLE / SMARTWATCH</t>
  </si>
  <si>
    <t>Descuento para la promoción de 2x1</t>
  </si>
  <si>
    <t>Watch SE 44mm (32 GB)</t>
  </si>
  <si>
    <t>Sumar monto de ambos modelos de Watch y al segundo descontar el credito ($330).Puede que aplique Trade In solo como deducible a su financiamiento</t>
  </si>
  <si>
    <t>Compre un Apple Watch y obtenga $200 de descuento en la factura para el segundo Apple Watch elegible. Requiere Linea nueva - Unlimited Plan. Minimo $10 mensuales antes del Descuento en los planes)  Compre dos relojes Apple (Serie 3 hasta $ 289.99, Serie 4 hasta $ 699.99, Serie 5 hasta $ 749.99, hasta agotar existencias, Serie 6 hasta $ 799.99 o SE hasta $ 359.99) ambos con un Installment Plan. (Se excluyen los dispositivos refurbished).  Los créditos comienzan en su 3ra factura. Debe ser una línea nueva y Upgrade o Dos líneas nuevas. Dos Upgrades NO son elegibles. BOGO:  BO(Buy One – Compra Uno)" como *La línea GO (Get One – Lleva Otro)</t>
  </si>
  <si>
    <t>Watch SE 40mm (32 GB)</t>
  </si>
  <si>
    <t>Watch Nike SE - 44mm (32 GB)</t>
  </si>
  <si>
    <t>Watch Nike SE - 40mm (32 GB)</t>
  </si>
  <si>
    <t>Watch Series6 44mm</t>
  </si>
  <si>
    <t>Watch Series6 40mm</t>
  </si>
  <si>
    <t>Galaxy Watch3 45mm (1 GB)</t>
  </si>
  <si>
    <t>Sumar monto de ambos modelos de Watch y al segundo descontar el credito ($450).Puede que aplique Trade In solo como deducible a su financiamiento</t>
  </si>
  <si>
    <t>Requiere Linea nueva - Unlimited Plan. Los créditos comienzan en su 3ra factura. Debe ser una línea nueva y Upgrade o Dos líneas nuevas. Dos Upgrades NO son elegibles. BOGO: BO(Buy One – Compra Uno)" como *La línea GO (Get One – Lleva Otro)</t>
  </si>
  <si>
    <t>Galaxy Watch3 41mm (1 GB)</t>
  </si>
  <si>
    <t>Galaxy Watch Active2 44mm (4 GB)</t>
  </si>
  <si>
    <t>Galaxy Watch Active2 40mm (4 GB)</t>
  </si>
  <si>
    <t>UNLIMITED STARTER</t>
  </si>
  <si>
    <t>PRIMER MES</t>
  </si>
  <si>
    <t>A PARTIR DEL SEGUNDO MES (Incluye Dcto Autopago)</t>
  </si>
  <si>
    <t>UNLIMITED YOUR WAY</t>
  </si>
  <si>
    <t>1 LINEA</t>
  </si>
  <si>
    <t>Elija cualquier combinación de 3 planes geniales.</t>
  </si>
  <si>
    <t>2 LINEAS</t>
  </si>
  <si>
    <t>AT&amp;T Unlimited Elite</t>
  </si>
  <si>
    <t>AT&amp;T Unlimited Extra</t>
  </si>
  <si>
    <t>AT&amp;T Unlimited Starter</t>
  </si>
  <si>
    <t>3 LINEAS</t>
  </si>
  <si>
    <t>4 LINEAS</t>
  </si>
  <si>
    <t>Número total de líneas a cuenta</t>
  </si>
  <si>
    <t>Precios mensuales por línea a continuación después del descuento por Pago automático y factura electrónica. Tasas e impuestos adicionales. El descuento comienza en 2 ciclos de facturación.</t>
  </si>
  <si>
    <t>5 LINEAS</t>
  </si>
  <si>
    <t>1 línea</t>
  </si>
  <si>
    <t>$ 85</t>
  </si>
  <si>
    <t>$ 75</t>
  </si>
  <si>
    <t>$ 65</t>
  </si>
  <si>
    <t>6 LINEAS</t>
  </si>
  <si>
    <t>2 líneas</t>
  </si>
  <si>
    <t>$ 60</t>
  </si>
  <si>
    <t>7 LINEAS</t>
  </si>
  <si>
    <t>3 líneas</t>
  </si>
  <si>
    <t>$ 50</t>
  </si>
  <si>
    <t>$ 45</t>
  </si>
  <si>
    <t>8 LINEAS</t>
  </si>
  <si>
    <t>4 líneas</t>
  </si>
  <si>
    <t>$ 40</t>
  </si>
  <si>
    <t>$ 35</t>
  </si>
  <si>
    <t>9 LINEAS</t>
  </si>
  <si>
    <t>10 LINEAS</t>
  </si>
  <si>
    <t>UNLIMITED EXTRA (15GB HOTSPOT)</t>
  </si>
  <si>
    <t>UNLIMITED ELITE (30GB HOTSPOT)</t>
  </si>
  <si>
    <t>UNLIMITED 4 GB</t>
  </si>
  <si>
    <t>3 a 10 LINEAS</t>
  </si>
  <si>
    <t>precio por línea</t>
  </si>
  <si>
    <t>UNLIMITED 55+ Florida</t>
  </si>
  <si>
    <t>DESDE PRIMER BILL</t>
  </si>
  <si>
    <t>Tablets</t>
  </si>
  <si>
    <t>Por cualquier numero de linea</t>
  </si>
  <si>
    <t>Wearables / Smartwatch</t>
  </si>
  <si>
    <t>MENSUALIDAD</t>
  </si>
  <si>
    <t>1º BILLS</t>
  </si>
  <si>
    <t>2º BILLS</t>
  </si>
  <si>
    <t>3º BILLS</t>
  </si>
  <si>
    <t>Taxes por Estado</t>
  </si>
  <si>
    <t>NOTA: Los taxes se calculan sobre el precio total sin promociones incluidas</t>
  </si>
  <si>
    <t>FLORIDA</t>
  </si>
  <si>
    <t>GEORGIA</t>
  </si>
  <si>
    <t>ILLINOIS</t>
  </si>
  <si>
    <t>NEW JERSEY</t>
  </si>
  <si>
    <t>NEW YORK</t>
  </si>
  <si>
    <t>TEXAS</t>
  </si>
  <si>
    <t xml:space="preserve"> </t>
  </si>
  <si>
    <t>ARIZONA</t>
  </si>
  <si>
    <t xml:space="preserve">TOTAL </t>
  </si>
  <si>
    <t>TOTAL</t>
  </si>
  <si>
    <t>TOTAL 1er BILL</t>
  </si>
  <si>
    <t>TOTAL 2do BILL</t>
  </si>
  <si>
    <t>TOTAL 3er BILL</t>
  </si>
  <si>
    <t>Otros posibles cargos a incluir:</t>
  </si>
  <si>
    <t>AT&amp;T Protect Advantage for 1</t>
  </si>
  <si>
    <t>$15.00 por mes</t>
  </si>
  <si>
    <t>Mobile Insurance</t>
  </si>
  <si>
    <t>$8.99 por mes</t>
  </si>
  <si>
    <t>World Connect Advantage</t>
  </si>
  <si>
    <t>$ 15 por mes, por línea</t>
  </si>
  <si>
    <t>World Connect Value</t>
  </si>
  <si>
    <t>$ 5 por mes, por línea</t>
  </si>
  <si>
    <t>FINANCIAMIENTO</t>
  </si>
  <si>
    <t>Otros Descuentos</t>
  </si>
  <si>
    <t>Cant Lineas</t>
  </si>
  <si>
    <t>EQUIPO</t>
  </si>
  <si>
    <t>Con TRADE IN                    (Dcto $700)</t>
  </si>
  <si>
    <t>Con TRADE IN            (Dcto $350)</t>
  </si>
  <si>
    <t>MENSUALIDAD              (1 Bill)</t>
  </si>
  <si>
    <t>MENSUALIDAD             (2 Bill)</t>
  </si>
  <si>
    <t>MENSUALIDAD (a partir 3Bill)</t>
  </si>
  <si>
    <t>ACTIVACIONES</t>
  </si>
  <si>
    <r>
      <rPr>
        <rFont val="Times New Roman"/>
        <b/>
        <color theme="1"/>
      </rPr>
      <t>DISPOSITIVOS PREMIUM:</t>
    </r>
    <r>
      <rPr>
        <rFont val="Times New Roman"/>
        <color theme="1"/>
        <sz val="11.0"/>
      </rPr>
      <t xml:space="preserve"> Microsoft: Surface Duo</t>
    </r>
  </si>
  <si>
    <r>
      <rPr>
        <rFont val="Times New Roman"/>
        <b/>
        <color theme="1"/>
        <sz val="11.0"/>
      </rPr>
      <t>Apple</t>
    </r>
    <r>
      <rPr>
        <rFont val="Times New Roman"/>
        <color theme="1"/>
        <sz val="11.0"/>
      </rPr>
      <t>: Iphone 12: Regular, Mini, Pro y Pro Max y  los Iphone 11: Pro y Pro Max, junto con los modelos XS y XR</t>
    </r>
  </si>
  <si>
    <r>
      <rPr>
        <rFont val="Times New Roman"/>
        <b/>
        <color theme="1"/>
        <sz val="11.0"/>
      </rPr>
      <t>Samsung</t>
    </r>
    <r>
      <rPr>
        <rFont val="Times New Roman"/>
        <color theme="1"/>
        <sz val="11.0"/>
      </rPr>
      <t>: Note20, Note20 Ultra, S20, S20 Ultra, S20 FE, Z Flip, Z Fold2</t>
    </r>
  </si>
  <si>
    <r>
      <rPr>
        <rFont val="Times New Roman"/>
        <b/>
        <color theme="1"/>
      </rPr>
      <t>LG</t>
    </r>
    <r>
      <rPr>
        <rFont val="Times New Roman"/>
        <color theme="1"/>
      </rPr>
      <t>: V60 ThinQ, WING</t>
    </r>
  </si>
  <si>
    <r>
      <rPr>
        <rFont val="Times New Roman"/>
        <b/>
        <color theme="1"/>
      </rPr>
      <t>DISPOSITIVOS PREMIUM:</t>
    </r>
    <r>
      <rPr>
        <rFont val="Times New Roman"/>
        <color theme="1"/>
        <sz val="11.0"/>
      </rPr>
      <t xml:space="preserve"> Microsoft: Surface Duo</t>
    </r>
  </si>
  <si>
    <r>
      <rPr>
        <rFont val="Times New Roman"/>
        <b/>
        <color theme="1"/>
        <sz val="11.0"/>
      </rPr>
      <t>Apple</t>
    </r>
    <r>
      <rPr>
        <rFont val="Times New Roman"/>
        <color theme="1"/>
        <sz val="11.0"/>
      </rPr>
      <t>: Iphone 12: Regular, Mini, Pro y Pro Max y  los Iphone 11: Pro y Pro Max, junto con los modelos XS y XR</t>
    </r>
  </si>
  <si>
    <r>
      <rPr>
        <rFont val="Times New Roman"/>
        <b/>
        <color theme="1"/>
        <sz val="11.0"/>
      </rPr>
      <t>Samsung</t>
    </r>
    <r>
      <rPr>
        <rFont val="Times New Roman"/>
        <color theme="1"/>
        <sz val="11.0"/>
      </rPr>
      <t>: Note20, Note20 Ultra, S20, S20 Ultra, S20 FE, Z Flip, Z Fold2</t>
    </r>
  </si>
  <si>
    <r>
      <rPr>
        <rFont val="Times New Roman"/>
        <b/>
        <color theme="1"/>
      </rPr>
      <t>LG</t>
    </r>
    <r>
      <rPr>
        <rFont val="Times New Roman"/>
        <color theme="1"/>
      </rPr>
      <t>: V60 ThinQ, WING</t>
    </r>
  </si>
  <si>
    <r>
      <rPr>
        <rFont val="Times New Roman"/>
        <b/>
        <color theme="1"/>
      </rPr>
      <t>DISPOSITIVOS PREMIUM:</t>
    </r>
    <r>
      <rPr>
        <rFont val="Times New Roman"/>
        <color theme="1"/>
        <sz val="11.0"/>
      </rPr>
      <t xml:space="preserve"> Microsoft: Surface Duo</t>
    </r>
  </si>
  <si>
    <r>
      <rPr>
        <rFont val="Times New Roman"/>
        <b/>
        <color theme="1"/>
        <sz val="11.0"/>
      </rPr>
      <t>Apple</t>
    </r>
    <r>
      <rPr>
        <rFont val="Times New Roman"/>
        <color theme="1"/>
        <sz val="11.0"/>
      </rPr>
      <t>: Iphone 12: Regular, Mini, Pro y Pro Max y  los Iphone 11: Pro y Pro Max, junto con los modelos XS y XR</t>
    </r>
  </si>
  <si>
    <r>
      <rPr>
        <rFont val="Times New Roman"/>
        <b/>
        <color theme="1"/>
        <sz val="11.0"/>
      </rPr>
      <t>Samsung</t>
    </r>
    <r>
      <rPr>
        <rFont val="Times New Roman"/>
        <color theme="1"/>
        <sz val="11.0"/>
      </rPr>
      <t>: Note20, Note20 Ultra, S20, S20 Ultra, S20 FE, Z Flip, Z Fold2</t>
    </r>
  </si>
  <si>
    <r>
      <rPr>
        <rFont val="Times New Roman"/>
        <b/>
        <color theme="1"/>
      </rPr>
      <t>LG</t>
    </r>
    <r>
      <rPr>
        <rFont val="Times New Roman"/>
        <color theme="1"/>
      </rPr>
      <t>: V60 ThinQ, WING</t>
    </r>
  </si>
  <si>
    <r>
      <rPr>
        <rFont val="Times New Roman"/>
        <b/>
        <color theme="1"/>
      </rPr>
      <t>DISPOSITIVOS PREMIUM:</t>
    </r>
    <r>
      <rPr>
        <rFont val="Times New Roman"/>
        <color theme="1"/>
        <sz val="11.0"/>
      </rPr>
      <t xml:space="preserve"> Microsoft: Surface Duo</t>
    </r>
  </si>
  <si>
    <r>
      <rPr>
        <rFont val="Times New Roman"/>
        <b/>
        <color theme="1"/>
        <sz val="11.0"/>
      </rPr>
      <t>Apple</t>
    </r>
    <r>
      <rPr>
        <rFont val="Times New Roman"/>
        <color theme="1"/>
        <sz val="11.0"/>
      </rPr>
      <t>: Iphone 12: Regular, Mini, Pro y Pro Max y  los Iphone 11: Pro y Pro Max, junto con los modelos XS y XR</t>
    </r>
  </si>
  <si>
    <r>
      <rPr>
        <rFont val="Times New Roman"/>
        <b/>
        <color theme="1"/>
        <sz val="11.0"/>
      </rPr>
      <t>Samsung</t>
    </r>
    <r>
      <rPr>
        <rFont val="Times New Roman"/>
        <color theme="1"/>
        <sz val="11.0"/>
      </rPr>
      <t>: Note20, Note20 Ultra, S20, S20 Ultra, S20 FE, Z Flip, Z Fold2</t>
    </r>
  </si>
  <si>
    <r>
      <rPr>
        <rFont val="Times New Roman"/>
        <b/>
        <color theme="1"/>
      </rPr>
      <t>LG</t>
    </r>
    <r>
      <rPr>
        <rFont val="Times New Roman"/>
        <color theme="1"/>
      </rPr>
      <t>: V60 ThinQ, WING</t>
    </r>
  </si>
  <si>
    <r>
      <rPr>
        <rFont val="Times New Roman"/>
        <b/>
        <color theme="1"/>
      </rPr>
      <t>DISPOSITIVOS PREMIUM:</t>
    </r>
    <r>
      <rPr>
        <rFont val="Times New Roman"/>
        <color theme="1"/>
        <sz val="11.0"/>
      </rPr>
      <t xml:space="preserve"> Microsoft: Surface Duo</t>
    </r>
  </si>
  <si>
    <r>
      <rPr>
        <rFont val="Times New Roman"/>
        <b/>
        <color theme="1"/>
        <sz val="11.0"/>
      </rPr>
      <t>Apple</t>
    </r>
    <r>
      <rPr>
        <rFont val="Times New Roman"/>
        <color theme="1"/>
        <sz val="11.0"/>
      </rPr>
      <t>: Iphone 12: Regular, Mini, Pro y Pro Max y  los Iphone 11: Pro y Pro Max, junto con los modelos XS y XR</t>
    </r>
  </si>
  <si>
    <r>
      <rPr>
        <rFont val="Times New Roman"/>
        <b/>
        <color theme="1"/>
        <sz val="11.0"/>
      </rPr>
      <t>Samsung</t>
    </r>
    <r>
      <rPr>
        <rFont val="Times New Roman"/>
        <color theme="1"/>
        <sz val="11.0"/>
      </rPr>
      <t>: Note20, Note20 Ultra, S20, S20 Ultra, S20 FE, Z Flip, Z Fold2</t>
    </r>
  </si>
  <si>
    <r>
      <rPr>
        <rFont val="Times New Roman"/>
        <b/>
        <color theme="1"/>
      </rPr>
      <t>LG</t>
    </r>
    <r>
      <rPr>
        <rFont val="Times New Roman"/>
        <color theme="1"/>
      </rPr>
      <t>: V60 ThinQ, WING</t>
    </r>
  </si>
  <si>
    <t xml:space="preserve">Hasta $ 1100 en créditos con el intercambio de $ 95 o más y hasta $ 750  con el intercambio de $ 35 a $ 94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</si>
</sst>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$-540A]#,##0.00"/>
    <numFmt numFmtId="165" formatCode="[$$]#,##0.00"/>
    <numFmt numFmtId="166" formatCode="d.m"/>
    <numFmt numFmtId="167" formatCode="[$$]#,##0"/>
    <numFmt numFmtId="168" formatCode="[$$]#,##0.000"/>
  </numFmts>
  <fonts count="24">
    <font>
      <sz val="10.0"/>
      <color rgb="FF000000"/>
      <name val="Arial"/>
    </font>
    <font>
      <sz val="12.0"/>
      <color theme="1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/>
    <font>
      <color theme="1"/>
      <name val="Arial"/>
    </font>
    <font>
      <color theme="1"/>
      <name val="Times New Roman"/>
    </font>
    <font>
      <sz val="11.0"/>
      <color theme="1"/>
      <name val="Times New Roman"/>
    </font>
    <font>
      <sz val="12.0"/>
      <color rgb="FFFFFFFF"/>
      <name val="Times New Roman"/>
    </font>
    <font>
      <b/>
      <sz val="12.0"/>
      <color rgb="FF000000"/>
      <name val="Times New Roman"/>
    </font>
    <font>
      <b/>
      <sz val="9.0"/>
      <color rgb="FF454B52"/>
      <name val="Arial"/>
    </font>
    <font>
      <sz val="12.0"/>
      <color theme="1"/>
      <name val="&quot;Times New Roman&quot;"/>
    </font>
    <font>
      <sz val="11.0"/>
      <color rgb="FF454B52"/>
      <name val="Att"/>
    </font>
    <font>
      <color rgb="FF454B52"/>
      <name val="Arial"/>
    </font>
    <font>
      <color rgb="FF454B52"/>
      <name val="Att"/>
    </font>
    <font>
      <sz val="10.0"/>
      <color theme="1"/>
      <name val="Times New Roman"/>
    </font>
    <font>
      <color rgb="FF000000"/>
      <name val="Roboto"/>
    </font>
    <font>
      <b/>
      <color theme="1"/>
      <name val="Arial"/>
    </font>
    <font>
      <sz val="12.0"/>
      <name val="Times New Roman"/>
    </font>
    <font>
      <i/>
      <sz val="12.0"/>
      <color theme="1"/>
      <name val="Times New Roman"/>
    </font>
    <font>
      <sz val="12.0"/>
      <color rgb="FFFF0000"/>
      <name val="Times New Roman"/>
    </font>
    <font>
      <b/>
      <i/>
      <sz val="12.0"/>
      <color theme="1"/>
      <name val="Times New Roman"/>
    </font>
    <font>
      <b/>
      <i/>
      <sz val="12.0"/>
      <color rgb="FF741B47"/>
      <name val="Times New Roman"/>
    </font>
    <font>
      <sz val="12.0"/>
      <color rgb="FF741B47"/>
      <name val="Times New Roman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8CFB"/>
        <bgColor rgb="FFFF8CFB"/>
      </patternFill>
    </fill>
    <fill>
      <patternFill patternType="solid">
        <fgColor rgb="FFFFD65F"/>
        <bgColor rgb="FFFFD65F"/>
      </patternFill>
    </fill>
    <fill>
      <patternFill patternType="solid">
        <fgColor rgb="FF31859B"/>
        <bgColor rgb="FF31859B"/>
      </patternFill>
    </fill>
    <fill>
      <patternFill patternType="solid">
        <fgColor rgb="FF6DEBF7"/>
        <bgColor rgb="FF6DEBF7"/>
      </patternFill>
    </fill>
    <fill>
      <patternFill patternType="solid">
        <fgColor rgb="FF92CDDC"/>
        <bgColor rgb="FF92CDDC"/>
      </patternFill>
    </fill>
    <fill>
      <patternFill patternType="solid">
        <fgColor rgb="FFB6DDE8"/>
        <bgColor rgb="FFB6DDE8"/>
      </patternFill>
    </fill>
    <fill>
      <patternFill patternType="solid">
        <fgColor rgb="FFC9F4FF"/>
        <bgColor rgb="FFC9F4FF"/>
      </patternFill>
    </fill>
    <fill>
      <patternFill patternType="solid">
        <fgColor theme="8"/>
        <bgColor theme="8"/>
      </patternFill>
    </fill>
    <fill>
      <patternFill patternType="solid">
        <fgColor rgb="FFCFE2F3"/>
        <bgColor rgb="FFCFE2F3"/>
      </patternFill>
    </fill>
    <fill>
      <patternFill patternType="solid">
        <fgColor rgb="FFD9E1F2"/>
        <bgColor rgb="FFD9E1F2"/>
      </patternFill>
    </fill>
    <fill>
      <patternFill patternType="solid">
        <fgColor rgb="FFB3FFA8"/>
        <bgColor rgb="FFB3FFA8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  <fill>
      <patternFill patternType="solid">
        <fgColor rgb="FF6FA8DC"/>
        <bgColor rgb="FF6FA8DC"/>
      </patternFill>
    </fill>
    <fill>
      <patternFill patternType="solid">
        <fgColor rgb="FF87D5FA"/>
        <bgColor rgb="FF87D5FA"/>
      </patternFill>
    </fill>
  </fills>
  <borders count="37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2CC"/>
      </left>
      <top style="thin">
        <color rgb="FFFFF2CC"/>
      </top>
      <bottom style="thin">
        <color rgb="FFFFF2CC"/>
      </bottom>
    </border>
    <border>
      <top style="thin">
        <color rgb="FFFFF2CC"/>
      </top>
      <bottom style="thin">
        <color rgb="FFFFF2CC"/>
      </bottom>
    </border>
    <border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FFF"/>
      </left>
      <top style="thin">
        <color rgb="FFFFFFFF"/>
      </top>
    </border>
    <border>
      <left style="thin">
        <color rgb="FFFFF2CC"/>
      </left>
      <top style="thin">
        <color rgb="FFFFF2CC"/>
      </top>
    </border>
    <border>
      <right style="thin">
        <color rgb="FFFFF2CC"/>
      </right>
      <top style="thin">
        <color rgb="FFFFF2CC"/>
      </top>
    </border>
    <border>
      <left style="thin">
        <color rgb="FFFFF2CC"/>
      </left>
      <right style="thin">
        <color rgb="FFFFF2CC"/>
      </right>
      <top style="thin">
        <color rgb="FFFFF2CC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FFFFFF"/>
      </left>
      <right style="thin">
        <color rgb="FFFFFFFF"/>
      </right>
    </border>
    <border>
      <left style="thin">
        <color rgb="FF000000"/>
      </lef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FFFFFF"/>
      </top>
      <bottom style="thin">
        <color rgb="FF000000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</borders>
  <cellStyleXfs count="1">
    <xf borderId="0" fillId="0" fontId="0" numFmtId="0" applyAlignment="1" applyFont="1"/>
  </cellStyleXfs>
  <cellXfs count="2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2" fontId="2" numFmtId="0" xfId="0" applyAlignment="1" applyBorder="1" applyFill="1" applyFont="1">
      <alignment horizontal="center"/>
    </xf>
    <xf borderId="1" fillId="3" fontId="3" numFmtId="0" xfId="0" applyAlignment="1" applyBorder="1" applyFill="1" applyFont="1">
      <alignment horizontal="center" vertical="bottom"/>
    </xf>
    <xf borderId="3" fillId="2" fontId="3" numFmtId="0" xfId="0" applyAlignment="1" applyBorder="1" applyFont="1">
      <alignment vertical="bottom"/>
    </xf>
    <xf borderId="4" fillId="0" fontId="4" numFmtId="0" xfId="0" applyBorder="1" applyFont="1"/>
    <xf borderId="3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6" fillId="0" fontId="4" numFmtId="0" xfId="0" applyBorder="1" applyFont="1"/>
    <xf borderId="1" fillId="4" fontId="3" numFmtId="0" xfId="0" applyAlignment="1" applyBorder="1" applyFill="1" applyFont="1">
      <alignment horizontal="center" shrinkToFit="0" wrapText="1"/>
    </xf>
    <xf borderId="1" fillId="2" fontId="5" numFmtId="0" xfId="0" applyBorder="1" applyFont="1"/>
    <xf borderId="3" fillId="2" fontId="5" numFmtId="0" xfId="0" applyBorder="1" applyFont="1"/>
    <xf borderId="7" fillId="5" fontId="6" numFmtId="0" xfId="0" applyAlignment="1" applyBorder="1" applyFill="1" applyFont="1">
      <alignment readingOrder="0"/>
    </xf>
    <xf borderId="8" fillId="0" fontId="4" numFmtId="0" xfId="0" applyBorder="1" applyFont="1"/>
    <xf borderId="9" fillId="0" fontId="4" numFmtId="0" xfId="0" applyBorder="1" applyFont="1"/>
    <xf borderId="10" fillId="5" fontId="6" numFmtId="0" xfId="0" applyAlignment="1" applyBorder="1" applyFont="1">
      <alignment readingOrder="0"/>
    </xf>
    <xf borderId="10" fillId="5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6" fontId="1" numFmtId="0" xfId="0" applyAlignment="1" applyBorder="1" applyFill="1" applyFont="1">
      <alignment horizontal="center" readingOrder="0" vertical="bottom"/>
    </xf>
    <xf borderId="2" fillId="0" fontId="1" numFmtId="0" xfId="0" applyAlignment="1" applyBorder="1" applyFont="1">
      <alignment readingOrder="0" vertical="bottom"/>
    </xf>
    <xf borderId="11" fillId="0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7" fillId="5" fontId="7" numFmtId="0" xfId="0" applyAlignment="1" applyBorder="1" applyFont="1">
      <alignment horizontal="left" readingOrder="0"/>
    </xf>
    <xf borderId="2" fillId="7" fontId="1" numFmtId="0" xfId="0" applyAlignment="1" applyBorder="1" applyFill="1" applyFont="1">
      <alignment horizontal="center" readingOrder="0" vertical="bottom"/>
    </xf>
    <xf borderId="7" fillId="5" fontId="7" numFmtId="0" xfId="0" applyAlignment="1" applyBorder="1" applyFont="1">
      <alignment readingOrder="0"/>
    </xf>
    <xf borderId="10" fillId="5" fontId="7" numFmtId="0" xfId="0" applyAlignment="1" applyBorder="1" applyFont="1">
      <alignment readingOrder="0"/>
    </xf>
    <xf borderId="2" fillId="8" fontId="1" numFmtId="0" xfId="0" applyAlignment="1" applyBorder="1" applyFill="1" applyFont="1">
      <alignment horizontal="center" readingOrder="0" vertical="bottom"/>
    </xf>
    <xf borderId="11" fillId="2" fontId="5" numFmtId="0" xfId="0" applyBorder="1" applyFont="1"/>
    <xf borderId="12" fillId="5" fontId="6" numFmtId="0" xfId="0" applyAlignment="1" applyBorder="1" applyFont="1">
      <alignment readingOrder="0"/>
    </xf>
    <xf borderId="13" fillId="0" fontId="4" numFmtId="0" xfId="0" applyBorder="1" applyFont="1"/>
    <xf borderId="14" fillId="5" fontId="5" numFmtId="0" xfId="0" applyBorder="1" applyFont="1"/>
    <xf borderId="3" fillId="0" fontId="8" numFmtId="0" xfId="0" applyAlignment="1" applyBorder="1" applyFont="1">
      <alignment horizontal="right" vertical="bottom"/>
    </xf>
    <xf borderId="15" fillId="9" fontId="2" numFmtId="0" xfId="0" applyAlignment="1" applyBorder="1" applyFill="1" applyFont="1">
      <alignment horizontal="center" readingOrder="0" shrinkToFit="0" vertical="center" wrapText="1"/>
    </xf>
    <xf borderId="15" fillId="9" fontId="2" numFmtId="0" xfId="0" applyAlignment="1" applyBorder="1" applyFont="1">
      <alignment horizontal="center" shrinkToFit="0" vertical="center" wrapText="1"/>
    </xf>
    <xf borderId="16" fillId="9" fontId="2" numFmtId="0" xfId="0" applyAlignment="1" applyBorder="1" applyFont="1">
      <alignment horizontal="center" readingOrder="0" shrinkToFit="0" vertical="center" wrapText="1"/>
    </xf>
    <xf borderId="17" fillId="0" fontId="4" numFmtId="0" xfId="0" applyBorder="1" applyFont="1"/>
    <xf borderId="18" fillId="0" fontId="4" numFmtId="0" xfId="0" applyBorder="1" applyFont="1"/>
    <xf borderId="19" fillId="9" fontId="2" numFmtId="0" xfId="0" applyAlignment="1" applyBorder="1" applyFont="1">
      <alignment horizontal="center" readingOrder="0" shrinkToFit="0" vertical="center" wrapText="1"/>
    </xf>
    <xf borderId="20" fillId="0" fontId="4" numFmtId="0" xfId="0" applyBorder="1" applyFont="1"/>
    <xf borderId="21" fillId="0" fontId="4" numFmtId="0" xfId="0" applyBorder="1" applyFont="1"/>
    <xf borderId="22" fillId="0" fontId="5" numFmtId="0" xfId="0" applyBorder="1" applyFont="1"/>
    <xf borderId="16" fillId="10" fontId="9" numFmtId="0" xfId="0" applyAlignment="1" applyBorder="1" applyFill="1" applyFont="1">
      <alignment horizontal="center" shrinkToFit="0" vertical="center" wrapText="1"/>
    </xf>
    <xf borderId="2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23" fillId="0" fontId="4" numFmtId="0" xfId="0" applyBorder="1" applyFont="1"/>
    <xf borderId="1" fillId="2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24" fillId="0" fontId="4" numFmtId="0" xfId="0" applyBorder="1" applyFont="1"/>
    <xf borderId="25" fillId="9" fontId="2" numFmtId="0" xfId="0" applyAlignment="1" applyBorder="1" applyFont="1">
      <alignment horizontal="center" readingOrder="0" shrinkToFit="0" vertical="center" wrapText="1"/>
    </xf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23" fillId="0" fontId="5" numFmtId="0" xfId="0" applyBorder="1" applyFont="1"/>
    <xf borderId="25" fillId="9" fontId="2" numFmtId="0" xfId="0" applyAlignment="1" applyBorder="1" applyFont="1">
      <alignment horizontal="center" shrinkToFit="0" vertical="center" wrapText="1"/>
    </xf>
    <xf borderId="25" fillId="9" fontId="2" numFmtId="9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right" vertical="center"/>
    </xf>
    <xf borderId="15" fillId="11" fontId="2" numFmtId="0" xfId="0" applyAlignment="1" applyBorder="1" applyFill="1" applyFont="1">
      <alignment horizontal="center" vertical="center"/>
    </xf>
    <xf borderId="25" fillId="12" fontId="1" numFmtId="0" xfId="0" applyAlignment="1" applyBorder="1" applyFill="1" applyFont="1">
      <alignment readingOrder="0" vertical="center"/>
    </xf>
    <xf borderId="25" fillId="13" fontId="1" numFmtId="164" xfId="0" applyAlignment="1" applyBorder="1" applyFill="1" applyFont="1" applyNumberFormat="1">
      <alignment horizontal="center" readingOrder="0" vertical="center"/>
    </xf>
    <xf borderId="25" fillId="13" fontId="5" numFmtId="0" xfId="0" applyBorder="1" applyFont="1"/>
    <xf borderId="25" fillId="13" fontId="1" numFmtId="0" xfId="0" applyAlignment="1" applyBorder="1" applyFont="1">
      <alignment horizontal="center" readingOrder="0" vertical="center"/>
    </xf>
    <xf borderId="19" fillId="3" fontId="10" numFmtId="0" xfId="0" applyAlignment="1" applyBorder="1" applyFont="1">
      <alignment horizontal="left" readingOrder="0" shrinkToFit="0" vertical="center" wrapText="1"/>
    </xf>
    <xf borderId="23" fillId="0" fontId="5" numFmtId="0" xfId="0" applyAlignment="1" applyBorder="1" applyFont="1">
      <alignment vertical="center"/>
    </xf>
    <xf borderId="25" fillId="13" fontId="1" numFmtId="165" xfId="0" applyAlignment="1" applyBorder="1" applyFont="1" applyNumberFormat="1">
      <alignment horizontal="center" readingOrder="0" vertical="center"/>
    </xf>
    <xf borderId="25" fillId="13" fontId="1" numFmtId="164" xfId="0" applyAlignment="1" applyBorder="1" applyFont="1" applyNumberFormat="1">
      <alignment horizontal="center" vertical="center"/>
    </xf>
    <xf borderId="23" fillId="0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vertical="center"/>
    </xf>
    <xf borderId="29" fillId="0" fontId="4" numFmtId="0" xfId="0" applyBorder="1" applyFont="1"/>
    <xf borderId="30" fillId="0" fontId="4" numFmtId="0" xfId="0" applyBorder="1" applyFont="1"/>
    <xf borderId="31" fillId="0" fontId="4" numFmtId="0" xfId="0" applyBorder="1" applyFont="1"/>
    <xf borderId="25" fillId="13" fontId="1" numFmtId="0" xfId="0" applyAlignment="1" applyBorder="1" applyFont="1">
      <alignment horizontal="center" vertical="center"/>
    </xf>
    <xf borderId="25" fillId="3" fontId="1" numFmtId="164" xfId="0" applyAlignment="1" applyBorder="1" applyFont="1" applyNumberFormat="1">
      <alignment horizontal="center" readingOrder="0" vertical="center"/>
    </xf>
    <xf borderId="25" fillId="12" fontId="1" numFmtId="0" xfId="0" applyAlignment="1" applyBorder="1" applyFont="1">
      <alignment vertical="center"/>
    </xf>
    <xf borderId="0" fillId="12" fontId="5" numFmtId="0" xfId="0" applyFont="1"/>
    <xf borderId="25" fillId="13" fontId="5" numFmtId="164" xfId="0" applyBorder="1" applyFont="1" applyNumberFormat="1"/>
    <xf borderId="16" fillId="13" fontId="1" numFmtId="0" xfId="0" applyAlignment="1" applyBorder="1" applyFont="1">
      <alignment vertical="center"/>
    </xf>
    <xf borderId="25" fillId="13" fontId="5" numFmtId="0" xfId="0" applyBorder="1" applyFont="1"/>
    <xf borderId="16" fillId="3" fontId="11" numFmtId="0" xfId="0" applyAlignment="1" applyBorder="1" applyFont="1">
      <alignment shrinkToFit="0" wrapText="1"/>
    </xf>
    <xf borderId="25" fillId="12" fontId="5" numFmtId="0" xfId="0" applyBorder="1" applyFont="1"/>
    <xf borderId="16" fillId="13" fontId="1" numFmtId="0" xfId="0" applyAlignment="1" applyBorder="1" applyFont="1">
      <alignment readingOrder="0" vertical="center"/>
    </xf>
    <xf borderId="16" fillId="13" fontId="10" numFmtId="0" xfId="0" applyAlignment="1" applyBorder="1" applyFont="1">
      <alignment horizontal="left" readingOrder="0" shrinkToFit="0" vertical="center" wrapText="1"/>
    </xf>
    <xf borderId="15" fillId="11" fontId="2" numFmtId="0" xfId="0" applyAlignment="1" applyBorder="1" applyFont="1">
      <alignment horizontal="center" readingOrder="0" vertical="center"/>
    </xf>
    <xf borderId="18" fillId="8" fontId="1" numFmtId="0" xfId="0" applyAlignment="1" applyBorder="1" applyFont="1">
      <alignment vertical="center"/>
    </xf>
    <xf borderId="18" fillId="8" fontId="1" numFmtId="0" xfId="0" applyAlignment="1" applyBorder="1" applyFont="1">
      <alignment readingOrder="0" vertical="center"/>
    </xf>
    <xf borderId="18" fillId="12" fontId="1" numFmtId="0" xfId="0" applyAlignment="1" applyBorder="1" applyFont="1">
      <alignment vertical="center"/>
    </xf>
    <xf borderId="25" fillId="14" fontId="1" numFmtId="164" xfId="0" applyAlignment="1" applyBorder="1" applyFill="1" applyFont="1" applyNumberFormat="1">
      <alignment horizontal="center" readingOrder="0" vertical="center"/>
    </xf>
    <xf borderId="18" fillId="13" fontId="1" numFmtId="0" xfId="0" applyAlignment="1" applyBorder="1" applyFont="1">
      <alignment vertical="center"/>
    </xf>
    <xf borderId="1" fillId="2" fontId="12" numFmtId="0" xfId="0" applyAlignment="1" applyBorder="1" applyFont="1">
      <alignment horizontal="center" readingOrder="0" shrinkToFit="0" vertical="center" wrapText="1"/>
    </xf>
    <xf borderId="1" fillId="2" fontId="13" numFmtId="0" xfId="0" applyAlignment="1" applyBorder="1" applyFont="1">
      <alignment horizontal="center" readingOrder="0" shrinkToFit="0" vertical="center" wrapText="1"/>
    </xf>
    <xf borderId="0" fillId="2" fontId="14" numFmtId="0" xfId="0" applyAlignment="1" applyFont="1">
      <alignment horizontal="left" readingOrder="0"/>
    </xf>
    <xf borderId="1" fillId="0" fontId="1" numFmtId="0" xfId="0" applyAlignment="1" applyBorder="1" applyFont="1">
      <alignment horizontal="center" shrinkToFit="0" vertical="center" wrapText="1"/>
    </xf>
    <xf borderId="18" fillId="12" fontId="1" numFmtId="0" xfId="0" applyAlignment="1" applyBorder="1" applyFont="1">
      <alignment readingOrder="0" vertical="center"/>
    </xf>
    <xf borderId="16" fillId="13" fontId="1" numFmtId="164" xfId="0" applyAlignment="1" applyBorder="1" applyFont="1" applyNumberFormat="1">
      <alignment horizontal="center" vertical="center"/>
    </xf>
    <xf borderId="16" fillId="13" fontId="1" numFmtId="164" xfId="0" applyAlignment="1" applyBorder="1" applyFont="1" applyNumberFormat="1">
      <alignment horizontal="center" readingOrder="0" vertical="center"/>
    </xf>
    <xf borderId="22" fillId="0" fontId="5" numFmtId="0" xfId="0" applyAlignment="1" applyBorder="1" applyFont="1">
      <alignment vertical="center"/>
    </xf>
    <xf borderId="22" fillId="0" fontId="1" numFmtId="0" xfId="0" applyAlignment="1" applyBorder="1" applyFont="1">
      <alignment vertical="center"/>
    </xf>
    <xf borderId="1" fillId="2" fontId="1" numFmtId="166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21" fillId="8" fontId="1" numFmtId="0" xfId="0" applyAlignment="1" applyBorder="1" applyFont="1">
      <alignment readingOrder="0" vertical="center"/>
    </xf>
    <xf borderId="30" fillId="11" fontId="2" numFmtId="0" xfId="0" applyAlignment="1" applyBorder="1" applyFont="1">
      <alignment horizontal="center" readingOrder="0" shrinkToFit="0" vertical="center" wrapText="1"/>
    </xf>
    <xf borderId="15" fillId="12" fontId="1" numFmtId="0" xfId="0" applyAlignment="1" applyBorder="1" applyFont="1">
      <alignment readingOrder="0" vertical="center"/>
    </xf>
    <xf borderId="25" fillId="11" fontId="2" numFmtId="0" xfId="0" applyAlignment="1" applyBorder="1" applyFont="1">
      <alignment horizontal="center" readingOrder="0" vertical="center"/>
    </xf>
    <xf borderId="15" fillId="11" fontId="2" numFmtId="0" xfId="0" applyAlignment="1" applyBorder="1" applyFont="1">
      <alignment horizontal="center" readingOrder="0" shrinkToFit="0" vertical="center" wrapText="1"/>
    </xf>
    <xf borderId="18" fillId="13" fontId="1" numFmtId="0" xfId="0" applyAlignment="1" applyBorder="1" applyFont="1">
      <alignment readingOrder="0" vertical="center"/>
    </xf>
    <xf borderId="16" fillId="13" fontId="10" numFmtId="0" xfId="0" applyAlignment="1" applyBorder="1" applyFont="1">
      <alignment horizontal="left" readingOrder="0" shrinkToFit="0" vertical="bottom" wrapText="1"/>
    </xf>
    <xf borderId="25" fillId="8" fontId="1" numFmtId="0" xfId="0" applyAlignment="1" applyBorder="1" applyFont="1">
      <alignment readingOrder="0" vertical="center"/>
    </xf>
    <xf borderId="16" fillId="3" fontId="1" numFmtId="0" xfId="0" applyAlignment="1" applyBorder="1" applyFont="1">
      <alignment readingOrder="0" shrinkToFit="0" vertical="center" wrapText="1"/>
    </xf>
    <xf borderId="25" fillId="11" fontId="2" numFmtId="0" xfId="0" applyAlignment="1" applyBorder="1" applyFont="1">
      <alignment horizontal="center" readingOrder="0" shrinkToFit="0" vertical="center" wrapText="1"/>
    </xf>
    <xf borderId="0" fillId="13" fontId="1" numFmtId="165" xfId="0" applyAlignment="1" applyFont="1" applyNumberFormat="1">
      <alignment horizontal="center" readingOrder="0" vertical="center"/>
    </xf>
    <xf borderId="0" fillId="13" fontId="1" numFmtId="164" xfId="0" applyAlignment="1" applyFont="1" applyNumberFormat="1">
      <alignment horizontal="center" vertical="center"/>
    </xf>
    <xf borderId="32" fillId="2" fontId="2" numFmtId="0" xfId="0" applyAlignment="1" applyBorder="1" applyFont="1">
      <alignment horizontal="center" readingOrder="0" shrinkToFit="0" vertical="center" wrapText="1"/>
    </xf>
    <xf borderId="6" fillId="2" fontId="1" numFmtId="0" xfId="0" applyAlignment="1" applyBorder="1" applyFont="1">
      <alignment readingOrder="0" vertical="center"/>
    </xf>
    <xf borderId="6" fillId="2" fontId="1" numFmtId="164" xfId="0" applyAlignment="1" applyBorder="1" applyFont="1" applyNumberFormat="1">
      <alignment horizontal="center" readingOrder="0" vertical="center"/>
    </xf>
    <xf borderId="6" fillId="2" fontId="1" numFmtId="167" xfId="0" applyAlignment="1" applyBorder="1" applyFont="1" applyNumberFormat="1">
      <alignment horizontal="center" readingOrder="0" vertical="center"/>
    </xf>
    <xf borderId="6" fillId="2" fontId="1" numFmtId="164" xfId="0" applyAlignment="1" applyBorder="1" applyFont="1" applyNumberFormat="1">
      <alignment horizontal="center" vertical="center"/>
    </xf>
    <xf borderId="6" fillId="2" fontId="1" numFmtId="165" xfId="0" applyAlignment="1" applyBorder="1" applyFont="1" applyNumberFormat="1">
      <alignment horizontal="center" readingOrder="0" vertical="center"/>
    </xf>
    <xf borderId="5" fillId="2" fontId="1" numFmtId="0" xfId="0" applyAlignment="1" applyBorder="1" applyFont="1">
      <alignment readingOrder="0" vertical="center"/>
    </xf>
    <xf borderId="2" fillId="2" fontId="1" numFmtId="167" xfId="0" applyAlignment="1" applyBorder="1" applyFont="1" applyNumberFormat="1">
      <alignment horizontal="center" readingOrder="0" vertical="center"/>
    </xf>
    <xf borderId="2" fillId="2" fontId="1" numFmtId="164" xfId="0" applyAlignment="1" applyBorder="1" applyFont="1" applyNumberFormat="1">
      <alignment horizontal="center" readingOrder="0" vertical="center"/>
    </xf>
    <xf borderId="2" fillId="2" fontId="1" numFmtId="165" xfId="0" applyAlignment="1" applyBorder="1" applyFont="1" applyNumberFormat="1">
      <alignment horizontal="center" readingOrder="0" vertical="center"/>
    </xf>
    <xf borderId="2" fillId="2" fontId="1" numFmtId="164" xfId="0" applyAlignment="1" applyBorder="1" applyFont="1" applyNumberFormat="1">
      <alignment horizontal="center" vertical="center"/>
    </xf>
    <xf borderId="25" fillId="13" fontId="1" numFmtId="167" xfId="0" applyAlignment="1" applyBorder="1" applyFont="1" applyNumberFormat="1">
      <alignment horizontal="center" readingOrder="0" vertical="center"/>
    </xf>
    <xf borderId="16" fillId="13" fontId="1" numFmtId="164" xfId="0" applyAlignment="1" applyBorder="1" applyFont="1" applyNumberFormat="1">
      <alignment horizontal="left" readingOrder="0" vertical="center"/>
    </xf>
    <xf borderId="16" fillId="3" fontId="10" numFmtId="0" xfId="0" applyAlignment="1" applyBorder="1" applyFont="1">
      <alignment horizontal="left" readingOrder="0" shrinkToFit="0" vertical="bottom" wrapText="1"/>
    </xf>
    <xf borderId="32" fillId="0" fontId="1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vertical="center"/>
    </xf>
    <xf borderId="32" fillId="0" fontId="1" numFmtId="164" xfId="0" applyAlignment="1" applyBorder="1" applyFont="1" applyNumberFormat="1">
      <alignment vertical="center"/>
    </xf>
    <xf borderId="6" fillId="0" fontId="1" numFmtId="164" xfId="0" applyAlignment="1" applyBorder="1" applyFont="1" applyNumberFormat="1">
      <alignment vertical="center"/>
    </xf>
    <xf borderId="1" fillId="2" fontId="1" numFmtId="164" xfId="0" applyAlignment="1" applyBorder="1" applyFont="1" applyNumberFormat="1">
      <alignment vertical="center"/>
    </xf>
    <xf borderId="15" fillId="13" fontId="15" numFmtId="164" xfId="0" applyAlignment="1" applyBorder="1" applyFont="1" applyNumberFormat="1">
      <alignment horizontal="center" readingOrder="0" shrinkToFit="0" vertical="center" wrapText="1"/>
    </xf>
    <xf borderId="1" fillId="2" fontId="1" numFmtId="0" xfId="0" applyBorder="1" applyFont="1"/>
    <xf borderId="1" fillId="0" fontId="1" numFmtId="0" xfId="0" applyBorder="1" applyFont="1"/>
    <xf borderId="15" fillId="13" fontId="15" numFmtId="167" xfId="0" applyAlignment="1" applyBorder="1" applyFont="1" applyNumberFormat="1">
      <alignment horizontal="center" readingOrder="0" shrinkToFit="0" vertical="center" wrapText="1"/>
    </xf>
    <xf borderId="0" fillId="3" fontId="16" numFmtId="164" xfId="0" applyAlignment="1" applyFont="1" applyNumberFormat="1">
      <alignment readingOrder="0" shrinkToFit="0" vertical="center" wrapText="1"/>
    </xf>
    <xf borderId="1" fillId="0" fontId="1" numFmtId="164" xfId="0" applyAlignment="1" applyBorder="1" applyFont="1" applyNumberFormat="1">
      <alignment vertical="center"/>
    </xf>
    <xf borderId="6" fillId="0" fontId="1" numFmtId="0" xfId="0" applyAlignment="1" applyBorder="1" applyFont="1">
      <alignment horizontal="center" shrinkToFit="0" vertical="center" wrapText="1"/>
    </xf>
    <xf borderId="2" fillId="2" fontId="5" numFmtId="0" xfId="0" applyBorder="1" applyFont="1"/>
    <xf borderId="2" fillId="2" fontId="2" numFmtId="0" xfId="0" applyAlignment="1" applyBorder="1" applyFont="1">
      <alignment horizontal="center" vertical="center"/>
    </xf>
    <xf borderId="2" fillId="0" fontId="5" numFmtId="0" xfId="0" applyBorder="1" applyFont="1"/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6" fillId="11" fontId="2" numFmtId="0" xfId="0" applyAlignment="1" applyBorder="1" applyFont="1">
      <alignment horizontal="center" vertical="center"/>
    </xf>
    <xf borderId="16" fillId="11" fontId="2" numFmtId="0" xfId="0" applyAlignment="1" applyBorder="1" applyFont="1">
      <alignment horizontal="center" readingOrder="0" shrinkToFit="0" vertical="center" wrapText="1"/>
    </xf>
    <xf borderId="16" fillId="9" fontId="2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vertical="center"/>
    </xf>
    <xf borderId="3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readingOrder="0" vertical="center"/>
    </xf>
    <xf borderId="4" fillId="0" fontId="1" numFmtId="0" xfId="0" applyBorder="1" applyFont="1"/>
    <xf borderId="33" fillId="2" fontId="1" numFmtId="0" xfId="0" applyAlignment="1" applyBorder="1" applyFont="1">
      <alignment horizontal="center" vertical="center"/>
    </xf>
    <xf borderId="15" fillId="12" fontId="2" numFmtId="0" xfId="0" applyAlignment="1" applyBorder="1" applyFont="1">
      <alignment horizontal="center" readingOrder="0" shrinkToFit="0" vertical="center" wrapText="1"/>
    </xf>
    <xf borderId="34" fillId="2" fontId="1" numFmtId="0" xfId="0" applyAlignment="1" applyBorder="1" applyFont="1">
      <alignment horizontal="center" vertical="center"/>
    </xf>
    <xf borderId="25" fillId="12" fontId="2" numFmtId="0" xfId="0" applyAlignment="1" applyBorder="1" applyFont="1">
      <alignment horizontal="center" readingOrder="0" shrinkToFit="0" vertical="center" wrapText="1"/>
    </xf>
    <xf borderId="16" fillId="13" fontId="1" numFmtId="0" xfId="0" applyAlignment="1" applyBorder="1" applyFont="1">
      <alignment readingOrder="0" shrinkToFit="0" vertical="center" wrapText="1"/>
    </xf>
    <xf borderId="25" fillId="13" fontId="17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vertical="center"/>
    </xf>
    <xf borderId="1" fillId="2" fontId="1" numFmtId="164" xfId="0" applyAlignment="1" applyBorder="1" applyFont="1" applyNumberFormat="1">
      <alignment horizontal="center" readingOrder="0" vertical="center"/>
    </xf>
    <xf borderId="1" fillId="2" fontId="2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9" fillId="9" fontId="2" numFmtId="0" xfId="0" applyAlignment="1" applyBorder="1" applyFont="1">
      <alignment horizontal="center" shrinkToFit="0" vertical="center" wrapText="1"/>
    </xf>
    <xf borderId="25" fillId="15" fontId="1" numFmtId="0" xfId="0" applyAlignment="1" applyBorder="1" applyFill="1" applyFont="1">
      <alignment horizontal="center" vertical="center"/>
    </xf>
    <xf borderId="25" fillId="16" fontId="1" numFmtId="164" xfId="0" applyAlignment="1" applyBorder="1" applyFill="1" applyFont="1" applyNumberFormat="1">
      <alignment horizontal="center" vertical="center"/>
    </xf>
    <xf borderId="25" fillId="16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1" fillId="0" fontId="5" numFmtId="0" xfId="0" applyBorder="1" applyFont="1"/>
    <xf borderId="19" fillId="9" fontId="2" numFmtId="0" xfId="0" applyAlignment="1" applyBorder="1" applyFont="1">
      <alignment horizontal="center" readingOrder="0" vertical="center"/>
    </xf>
    <xf borderId="25" fillId="16" fontId="1" numFmtId="164" xfId="0" applyAlignment="1" applyBorder="1" applyFont="1" applyNumberFormat="1">
      <alignment horizontal="center" readingOrder="0" vertical="center"/>
    </xf>
    <xf borderId="25" fillId="16" fontId="18" numFmtId="164" xfId="0" applyAlignment="1" applyBorder="1" applyFont="1" applyNumberFormat="1">
      <alignment horizontal="center" readingOrder="0" vertical="center"/>
    </xf>
    <xf borderId="2" fillId="0" fontId="18" numFmtId="0" xfId="0" applyAlignment="1" applyBorder="1" applyFont="1">
      <alignment vertical="center"/>
    </xf>
    <xf borderId="25" fillId="15" fontId="1" numFmtId="0" xfId="0" applyAlignment="1" applyBorder="1" applyFont="1">
      <alignment horizontal="center" readingOrder="0" vertical="center"/>
    </xf>
    <xf borderId="25" fillId="16" fontId="18" numFmtId="0" xfId="0" applyAlignment="1" applyBorder="1" applyFont="1">
      <alignment readingOrder="0" vertical="center"/>
    </xf>
    <xf borderId="35" fillId="0" fontId="18" numFmtId="0" xfId="0" applyAlignment="1" applyBorder="1" applyFont="1">
      <alignment vertical="center"/>
    </xf>
    <xf borderId="15" fillId="9" fontId="2" numFmtId="0" xfId="0" applyAlignment="1" applyBorder="1" applyFont="1">
      <alignment horizontal="center" readingOrder="0" vertical="center"/>
    </xf>
    <xf borderId="35" fillId="0" fontId="1" numFmtId="0" xfId="0" applyAlignment="1" applyBorder="1" applyFont="1">
      <alignment vertical="center"/>
    </xf>
    <xf borderId="6" fillId="0" fontId="18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bottom"/>
    </xf>
    <xf borderId="1" fillId="2" fontId="3" numFmtId="164" xfId="0" applyAlignment="1" applyBorder="1" applyFont="1" applyNumberFormat="1">
      <alignment horizontal="center" readingOrder="0" vertical="bottom"/>
    </xf>
    <xf borderId="1" fillId="2" fontId="1" numFmtId="164" xfId="0" applyAlignment="1" applyBorder="1" applyFont="1" applyNumberFormat="1">
      <alignment horizontal="center" readingOrder="0"/>
    </xf>
    <xf borderId="1" fillId="2" fontId="19" numFmtId="0" xfId="0" applyAlignment="1" applyBorder="1" applyFont="1">
      <alignment horizontal="right" readingOrder="0" vertical="center"/>
    </xf>
    <xf borderId="1" fillId="2" fontId="1" numFmtId="164" xfId="0" applyAlignment="1" applyBorder="1" applyFont="1" applyNumberFormat="1">
      <alignment horizontal="center" readingOrder="0" vertical="bottom"/>
    </xf>
    <xf borderId="1" fillId="0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readingOrder="0" vertical="bottom"/>
    </xf>
    <xf borderId="25" fillId="17" fontId="2" numFmtId="0" xfId="0" applyAlignment="1" applyBorder="1" applyFill="1" applyFont="1">
      <alignment horizontal="center" readingOrder="0" vertical="center"/>
    </xf>
    <xf borderId="25" fillId="17" fontId="1" numFmtId="164" xfId="0" applyAlignment="1" applyBorder="1" applyFont="1" applyNumberFormat="1">
      <alignment horizontal="center" readingOrder="0" vertical="center"/>
    </xf>
    <xf borderId="1" fillId="2" fontId="2" numFmtId="164" xfId="0" applyAlignment="1" applyBorder="1" applyFont="1" applyNumberFormat="1">
      <alignment horizontal="center" readingOrder="0" vertical="center"/>
    </xf>
    <xf borderId="25" fillId="18" fontId="2" numFmtId="0" xfId="0" applyAlignment="1" applyBorder="1" applyFill="1" applyFont="1">
      <alignment horizontal="center" readingOrder="0" shrinkToFit="0" vertical="center" wrapText="1"/>
    </xf>
    <xf borderId="25" fillId="18" fontId="1" numFmtId="164" xfId="0" applyAlignment="1" applyBorder="1" applyFont="1" applyNumberFormat="1">
      <alignment horizontal="center" readingOrder="0" vertical="center"/>
    </xf>
    <xf borderId="6" fillId="0" fontId="5" numFmtId="0" xfId="0" applyBorder="1" applyFont="1"/>
    <xf borderId="2" fillId="0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vertical="center"/>
    </xf>
    <xf borderId="2" fillId="2" fontId="2" numFmtId="0" xfId="0" applyAlignment="1" applyBorder="1" applyFont="1">
      <alignment horizontal="center" readingOrder="0" shrinkToFit="0" vertical="center" wrapText="0"/>
    </xf>
    <xf borderId="25" fillId="9" fontId="2" numFmtId="0" xfId="0" applyAlignment="1" applyBorder="1" applyFont="1">
      <alignment horizontal="center" vertical="center"/>
    </xf>
    <xf borderId="16" fillId="3" fontId="2" numFmtId="0" xfId="0" applyAlignment="1" applyBorder="1" applyFont="1">
      <alignment horizontal="center" readingOrder="0" vertical="center"/>
    </xf>
    <xf borderId="4" fillId="0" fontId="20" numFmtId="0" xfId="0" applyAlignment="1" applyBorder="1" applyFont="1">
      <alignment horizontal="center" readingOrder="0" shrinkToFit="0" vertical="center" wrapText="1"/>
    </xf>
    <xf borderId="36" fillId="2" fontId="1" numFmtId="0" xfId="0" applyAlignment="1" applyBorder="1" applyFont="1">
      <alignment vertical="center"/>
    </xf>
    <xf borderId="25" fillId="13" fontId="3" numFmtId="168" xfId="0" applyAlignment="1" applyBorder="1" applyFont="1" applyNumberFormat="1">
      <alignment horizontal="center" vertical="center"/>
    </xf>
    <xf borderId="25" fillId="13" fontId="1" numFmtId="168" xfId="0" applyAlignment="1" applyBorder="1" applyFont="1" applyNumberFormat="1">
      <alignment horizontal="center" vertical="center"/>
    </xf>
    <xf borderId="22" fillId="2" fontId="1" numFmtId="0" xfId="0" applyAlignment="1" applyBorder="1" applyFont="1">
      <alignment horizontal="center" vertical="center"/>
    </xf>
    <xf borderId="25" fillId="13" fontId="3" numFmtId="168" xfId="0" applyAlignment="1" applyBorder="1" applyFont="1" applyNumberFormat="1">
      <alignment horizontal="center" readingOrder="0" vertical="center"/>
    </xf>
    <xf borderId="24" fillId="13" fontId="1" numFmtId="168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vertical="center"/>
    </xf>
    <xf borderId="4" fillId="0" fontId="5" numFmtId="0" xfId="0" applyBorder="1" applyFont="1"/>
    <xf borderId="3" fillId="2" fontId="1" numFmtId="0" xfId="0" applyAlignment="1" applyBorder="1" applyFont="1">
      <alignment vertical="center"/>
    </xf>
    <xf borderId="3" fillId="2" fontId="1" numFmtId="0" xfId="0" applyAlignment="1" applyBorder="1" applyFont="1">
      <alignment horizontal="center" vertical="center"/>
    </xf>
    <xf borderId="3" fillId="2" fontId="1" numFmtId="164" xfId="0" applyAlignment="1" applyBorder="1" applyFont="1" applyNumberFormat="1">
      <alignment vertical="center"/>
    </xf>
    <xf borderId="3" fillId="2" fontId="1" numFmtId="0" xfId="0" applyAlignment="1" applyBorder="1" applyFont="1">
      <alignment readingOrder="0" vertical="center"/>
    </xf>
    <xf borderId="11" fillId="2" fontId="1" numFmtId="0" xfId="0" applyAlignment="1" applyBorder="1" applyFont="1">
      <alignment vertical="center"/>
    </xf>
    <xf borderId="11" fillId="2" fontId="1" numFmtId="164" xfId="0" applyAlignment="1" applyBorder="1" applyFont="1" applyNumberFormat="1">
      <alignment vertical="center"/>
    </xf>
    <xf borderId="25" fillId="3" fontId="2" numFmtId="0" xfId="0" applyAlignment="1" applyBorder="1" applyFont="1">
      <alignment horizontal="center" vertical="center"/>
    </xf>
    <xf borderId="25" fillId="3" fontId="9" numFmtId="168" xfId="0" applyAlignment="1" applyBorder="1" applyFont="1" applyNumberFormat="1">
      <alignment horizontal="center" vertical="center"/>
    </xf>
    <xf borderId="25" fillId="3" fontId="2" numFmtId="168" xfId="0" applyAlignment="1" applyBorder="1" applyFont="1" applyNumberFormat="1">
      <alignment horizontal="center" vertical="center"/>
    </xf>
    <xf borderId="25" fillId="3" fontId="2" numFmtId="164" xfId="0" applyAlignment="1" applyBorder="1" applyFont="1" applyNumberFormat="1">
      <alignment horizontal="center" vertical="center"/>
    </xf>
    <xf borderId="3" fillId="2" fontId="21" numFmtId="2" xfId="0" applyAlignment="1" applyBorder="1" applyFont="1" applyNumberFormat="1">
      <alignment horizontal="center" readingOrder="0" vertical="center"/>
    </xf>
    <xf borderId="25" fillId="4" fontId="21" numFmtId="2" xfId="0" applyAlignment="1" applyBorder="1" applyFont="1" applyNumberFormat="1">
      <alignment horizontal="center" readingOrder="0" vertical="center"/>
    </xf>
    <xf borderId="25" fillId="4" fontId="2" numFmtId="168" xfId="0" applyAlignment="1" applyBorder="1" applyFont="1" applyNumberFormat="1">
      <alignment horizontal="center" vertical="center"/>
    </xf>
    <xf borderId="25" fillId="4" fontId="21" numFmtId="2" xfId="0" applyAlignment="1" applyBorder="1" applyFont="1" applyNumberFormat="1">
      <alignment horizontal="right" readingOrder="0" vertical="center"/>
    </xf>
    <xf borderId="25" fillId="4" fontId="21" numFmtId="168" xfId="0" applyAlignment="1" applyBorder="1" applyFont="1" applyNumberFormat="1">
      <alignment horizontal="center" readingOrder="0" vertical="center"/>
    </xf>
    <xf borderId="16" fillId="4" fontId="21" numFmtId="2" xfId="0" applyAlignment="1" applyBorder="1" applyFont="1" applyNumberFormat="1">
      <alignment horizontal="right" readingOrder="0" vertical="center"/>
    </xf>
    <xf borderId="1" fillId="2" fontId="22" numFmtId="0" xfId="0" applyAlignment="1" applyBorder="1" applyFont="1">
      <alignment readingOrder="0" vertical="center"/>
    </xf>
    <xf borderId="1" fillId="0" fontId="23" numFmtId="0" xfId="0" applyAlignment="1" applyBorder="1" applyFont="1">
      <alignment horizontal="right" readingOrder="0" vertical="center"/>
    </xf>
    <xf borderId="1" fillId="2" fontId="23" numFmtId="0" xfId="0" applyAlignment="1" applyBorder="1" applyFont="1">
      <alignment readingOrder="0"/>
    </xf>
    <xf borderId="3" fillId="2" fontId="2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4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/>
    </xf>
    <xf borderId="1" fillId="0" fontId="23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vertical="bottom"/>
    </xf>
    <xf borderId="3" fillId="2" fontId="1" numFmtId="0" xfId="0" applyBorder="1" applyFont="1"/>
    <xf borderId="4" fillId="0" fontId="5" numFmtId="0" xfId="0" applyAlignment="1" applyBorder="1" applyFont="1">
      <alignment readingOrder="0"/>
    </xf>
    <xf borderId="23" fillId="0" fontId="3" numFmtId="0" xfId="0" applyAlignment="1" applyBorder="1" applyFont="1">
      <alignment horizontal="center"/>
    </xf>
    <xf borderId="1" fillId="0" fontId="23" numFmtId="0" xfId="0" applyAlignment="1" applyBorder="1" applyFont="1">
      <alignment readingOrder="0"/>
    </xf>
    <xf borderId="1" fillId="2" fontId="3" numFmtId="2" xfId="0" applyAlignment="1" applyBorder="1" applyFont="1" applyNumberFormat="1">
      <alignment horizontal="center" vertical="bottom"/>
    </xf>
    <xf borderId="6" fillId="0" fontId="1" numFmtId="0" xfId="0" applyBorder="1" applyFont="1"/>
    <xf borderId="1" fillId="2" fontId="1" numFmtId="0" xfId="0" applyAlignment="1" applyBorder="1" applyFont="1">
      <alignment horizontal="center" vertical="bottom"/>
    </xf>
    <xf borderId="1" fillId="2" fontId="19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/>
    </xf>
    <xf borderId="2" fillId="0" fontId="1" numFmtId="0" xfId="0" applyBorder="1" applyFont="1"/>
    <xf borderId="6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vertical="bottom"/>
    </xf>
    <xf borderId="2" fillId="2" fontId="2" numFmtId="0" xfId="0" applyAlignment="1" applyBorder="1" applyFont="1">
      <alignment horizontal="left" readingOrder="0" shrinkToFit="0" wrapText="0"/>
    </xf>
    <xf borderId="4" fillId="0" fontId="1" numFmtId="0" xfId="0" applyAlignment="1" applyBorder="1" applyFont="1">
      <alignment horizontal="center" vertical="bottom"/>
    </xf>
    <xf borderId="25" fillId="19" fontId="2" numFmtId="0" xfId="0" applyAlignment="1" applyBorder="1" applyFill="1" applyFont="1">
      <alignment horizontal="center" readingOrder="0" shrinkToFit="0" vertical="center" wrapText="1"/>
    </xf>
    <xf borderId="25" fillId="20" fontId="3" numFmtId="0" xfId="0" applyAlignment="1" applyBorder="1" applyFill="1" applyFont="1">
      <alignment horizontal="center" readingOrder="0" shrinkToFit="0" vertical="center" wrapText="1"/>
    </xf>
    <xf borderId="25" fillId="17" fontId="1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/>
    </xf>
    <xf borderId="3" fillId="0" fontId="1" numFmtId="0" xfId="0" applyBorder="1" applyFont="1"/>
    <xf borderId="23" fillId="0" fontId="8" numFmtId="0" xfId="0" applyAlignment="1" applyBorder="1" applyFont="1">
      <alignment horizontal="center" vertical="center"/>
    </xf>
    <xf borderId="25" fillId="17" fontId="1" numFmtId="0" xfId="0" applyAlignment="1" applyBorder="1" applyFont="1">
      <alignment horizontal="center" readingOrder="0" vertical="center"/>
    </xf>
    <xf borderId="25" fillId="13" fontId="19" numFmtId="0" xfId="0" applyAlignment="1" applyBorder="1" applyFont="1">
      <alignment horizontal="center" readingOrder="0" shrinkToFit="0" vertical="center" wrapText="1"/>
    </xf>
    <xf borderId="4" fillId="2" fontId="9" numFmtId="2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vertical="center"/>
    </xf>
    <xf borderId="1" fillId="0" fontId="5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25" fillId="17" fontId="3" numFmtId="0" xfId="0" applyAlignment="1" applyBorder="1" applyFont="1">
      <alignment horizontal="center" readingOrder="0"/>
    </xf>
    <xf borderId="25" fillId="17" fontId="3" numFmtId="168" xfId="0" applyAlignment="1" applyBorder="1" applyFont="1" applyNumberFormat="1">
      <alignment horizontal="center" readingOrder="0" vertical="bottom"/>
    </xf>
    <xf borderId="25" fillId="17" fontId="1" numFmtId="168" xfId="0" applyAlignment="1" applyBorder="1" applyFont="1" applyNumberFormat="1">
      <alignment horizontal="center" readingOrder="0"/>
    </xf>
    <xf borderId="23" fillId="0" fontId="8" numFmtId="0" xfId="0" applyAlignment="1" applyBorder="1" applyFont="1">
      <alignment horizontal="center"/>
    </xf>
    <xf borderId="25" fillId="17" fontId="1" numFmtId="0" xfId="0" applyAlignment="1" applyBorder="1" applyFont="1">
      <alignment horizontal="center" readingOrder="0" vertical="bottom"/>
    </xf>
    <xf borderId="25" fillId="13" fontId="19" numFmtId="0" xfId="0" applyAlignment="1" applyBorder="1" applyFont="1">
      <alignment horizontal="center" vertical="center"/>
    </xf>
    <xf borderId="25" fillId="21" fontId="2" numFmtId="0" xfId="0" applyAlignment="1" applyBorder="1" applyFill="1" applyFont="1">
      <alignment horizontal="center" readingOrder="0" vertical="bottom"/>
    </xf>
    <xf borderId="6" fillId="2" fontId="19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/>
    </xf>
    <xf borderId="35" fillId="0" fontId="1" numFmtId="0" xfId="0" applyBorder="1" applyFont="1"/>
    <xf borderId="1" fillId="2" fontId="1" numFmtId="0" xfId="0" applyAlignment="1" applyBorder="1" applyFont="1">
      <alignment horizontal="center" readingOrder="0" vertical="bottom"/>
    </xf>
    <xf borderId="25" fillId="3" fontId="2" numFmtId="0" xfId="0" applyAlignment="1" applyBorder="1" applyFont="1">
      <alignment horizontal="center"/>
    </xf>
    <xf borderId="22" fillId="2" fontId="1" numFmtId="164" xfId="0" applyBorder="1" applyFont="1" applyNumberFormat="1"/>
    <xf borderId="25" fillId="3" fontId="2" numFmtId="168" xfId="0" applyAlignment="1" applyBorder="1" applyFont="1" applyNumberFormat="1">
      <alignment horizontal="center"/>
    </xf>
    <xf borderId="4" fillId="0" fontId="8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27.29"/>
    <col customWidth="1" min="3" max="3" width="46.57"/>
    <col customWidth="1" min="4" max="4" width="18.0"/>
    <col customWidth="1" min="5" max="5" width="24.14"/>
    <col customWidth="1" min="6" max="6" width="19.0"/>
    <col customWidth="1" min="7" max="9" width="22.86"/>
    <col customWidth="1" min="10" max="10" width="41.71"/>
    <col customWidth="1" min="11" max="12" width="20.71"/>
    <col customWidth="1" min="13" max="13" width="17.71"/>
    <col customWidth="1" min="14" max="14" width="22.0"/>
    <col customWidth="1" min="15" max="15" width="21.71"/>
    <col customWidth="1" min="16" max="16" width="8.57"/>
    <col customWidth="1" min="17" max="17" width="17.0"/>
    <col customWidth="1" min="18" max="24" width="21.0"/>
    <col customWidth="1" min="25" max="25" width="20.29"/>
    <col customWidth="1" min="26" max="26" width="22.86"/>
    <col customWidth="1" min="27" max="32" width="37.14"/>
    <col customWidth="1" min="33" max="33" width="22.86"/>
  </cols>
  <sheetData>
    <row r="1">
      <c r="A1" s="1"/>
      <c r="B1" s="2" t="s">
        <v>0</v>
      </c>
      <c r="C1" s="3" t="s">
        <v>1</v>
      </c>
      <c r="D1" s="4" t="s">
        <v>2</v>
      </c>
      <c r="E1" s="5"/>
      <c r="F1" s="6"/>
      <c r="G1" s="5"/>
      <c r="H1" s="6"/>
      <c r="I1" s="5"/>
      <c r="J1" s="7"/>
      <c r="K1" s="7"/>
      <c r="L1" s="7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>
      <c r="A2" s="9"/>
      <c r="B2" s="10"/>
      <c r="C2" s="11" t="s">
        <v>3</v>
      </c>
      <c r="D2" s="4" t="s">
        <v>4</v>
      </c>
      <c r="E2" s="5"/>
      <c r="F2" s="12"/>
      <c r="G2" s="12"/>
      <c r="H2" s="13"/>
      <c r="I2" s="14" t="s">
        <v>5</v>
      </c>
      <c r="J2" s="15"/>
      <c r="K2" s="16"/>
      <c r="L2" s="17"/>
      <c r="M2" s="18"/>
      <c r="N2" s="1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>
      <c r="A3" s="9"/>
      <c r="B3" s="20"/>
      <c r="C3" s="21" t="s">
        <v>6</v>
      </c>
      <c r="D3" s="22" t="s">
        <v>7</v>
      </c>
      <c r="E3" s="23"/>
      <c r="F3" s="24"/>
      <c r="G3" s="12"/>
      <c r="H3" s="13"/>
      <c r="I3" s="25" t="s">
        <v>8</v>
      </c>
      <c r="J3" s="15"/>
      <c r="K3" s="15"/>
      <c r="L3" s="15"/>
      <c r="M3" s="16"/>
      <c r="N3" s="8"/>
      <c r="O3" s="20"/>
      <c r="P3" s="20"/>
      <c r="Q3" s="20"/>
      <c r="R3" s="2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>
      <c r="A4" s="9"/>
      <c r="B4" s="20"/>
      <c r="C4" s="26" t="s">
        <v>9</v>
      </c>
      <c r="D4" s="22" t="s">
        <v>10</v>
      </c>
      <c r="E4" s="23"/>
      <c r="F4" s="24"/>
      <c r="G4" s="12"/>
      <c r="H4" s="13"/>
      <c r="I4" s="27" t="s">
        <v>11</v>
      </c>
      <c r="J4" s="15"/>
      <c r="K4" s="16"/>
      <c r="L4" s="28"/>
      <c r="M4" s="18"/>
      <c r="N4" s="8"/>
      <c r="O4" s="20"/>
      <c r="P4" s="20"/>
      <c r="Q4" s="20"/>
      <c r="R4" s="20"/>
      <c r="S4" s="20"/>
      <c r="T4" s="9"/>
      <c r="U4" s="9"/>
      <c r="V4" s="9"/>
      <c r="W4" s="9"/>
      <c r="X4" s="9"/>
      <c r="Y4" s="9"/>
      <c r="Z4" s="9"/>
      <c r="AA4" s="20"/>
      <c r="AB4" s="20"/>
      <c r="AC4" s="20"/>
      <c r="AD4" s="20"/>
      <c r="AE4" s="20"/>
      <c r="AF4" s="20"/>
      <c r="AG4" s="9"/>
    </row>
    <row r="5">
      <c r="A5" s="9"/>
      <c r="B5" s="20"/>
      <c r="C5" s="29" t="s">
        <v>12</v>
      </c>
      <c r="D5" s="22" t="s">
        <v>13</v>
      </c>
      <c r="E5" s="23"/>
      <c r="F5" s="24"/>
      <c r="G5" s="12"/>
      <c r="H5" s="30"/>
      <c r="I5" s="31" t="s">
        <v>14</v>
      </c>
      <c r="J5" s="32"/>
      <c r="K5" s="33"/>
      <c r="L5" s="33"/>
      <c r="M5" s="18"/>
      <c r="N5" s="8"/>
      <c r="O5" s="20"/>
      <c r="P5" s="20"/>
      <c r="Q5" s="20"/>
      <c r="R5" s="20"/>
      <c r="S5" s="20"/>
      <c r="T5" s="20"/>
      <c r="U5" s="20"/>
      <c r="V5" s="20"/>
      <c r="W5" s="20"/>
      <c r="X5" s="20"/>
      <c r="Y5" s="9"/>
      <c r="Z5" s="9"/>
      <c r="AA5" s="20"/>
      <c r="AB5" s="20"/>
      <c r="AC5" s="20"/>
      <c r="AD5" s="20"/>
      <c r="AE5" s="20"/>
      <c r="AF5" s="20"/>
      <c r="AG5" s="9"/>
    </row>
    <row r="6">
      <c r="A6" s="34">
        <v>1.0</v>
      </c>
      <c r="B6" s="35" t="s">
        <v>15</v>
      </c>
      <c r="C6" s="36" t="s">
        <v>16</v>
      </c>
      <c r="D6" s="36" t="s">
        <v>17</v>
      </c>
      <c r="E6" s="37" t="s">
        <v>18</v>
      </c>
      <c r="F6" s="38"/>
      <c r="G6" s="39"/>
      <c r="H6" s="35" t="s">
        <v>19</v>
      </c>
      <c r="I6" s="35" t="s">
        <v>20</v>
      </c>
      <c r="J6" s="40" t="s">
        <v>21</v>
      </c>
      <c r="K6" s="41"/>
      <c r="L6" s="42"/>
      <c r="M6" s="43"/>
      <c r="N6" s="44" t="s">
        <v>22</v>
      </c>
      <c r="O6" s="38"/>
      <c r="P6" s="39"/>
      <c r="Q6" s="45"/>
      <c r="R6" s="46"/>
      <c r="S6" s="47"/>
      <c r="T6" s="47"/>
      <c r="U6" s="47"/>
      <c r="V6" s="47"/>
      <c r="W6" s="47"/>
      <c r="X6" s="5"/>
      <c r="Y6" s="24"/>
      <c r="Z6" s="12"/>
      <c r="AA6" s="48"/>
      <c r="AB6" s="48"/>
      <c r="AC6" s="48"/>
      <c r="AD6" s="48"/>
      <c r="AE6" s="48"/>
      <c r="AF6" s="48"/>
      <c r="AG6" s="49"/>
    </row>
    <row r="7" ht="45.75" customHeight="1">
      <c r="A7" s="34">
        <v>2.0</v>
      </c>
      <c r="B7" s="50"/>
      <c r="C7" s="50"/>
      <c r="D7" s="50"/>
      <c r="E7" s="51" t="s">
        <v>23</v>
      </c>
      <c r="F7" s="51" t="s">
        <v>24</v>
      </c>
      <c r="G7" s="51" t="s">
        <v>25</v>
      </c>
      <c r="H7" s="50"/>
      <c r="I7" s="50"/>
      <c r="J7" s="52"/>
      <c r="K7" s="53"/>
      <c r="L7" s="54"/>
      <c r="M7" s="55"/>
      <c r="N7" s="56" t="s">
        <v>26</v>
      </c>
      <c r="O7" s="56" t="s">
        <v>27</v>
      </c>
      <c r="P7" s="57" t="s">
        <v>28</v>
      </c>
      <c r="Q7" s="45"/>
      <c r="R7" s="48"/>
      <c r="S7" s="48"/>
      <c r="T7" s="48"/>
      <c r="U7" s="48"/>
      <c r="V7" s="48"/>
      <c r="W7" s="48"/>
      <c r="X7" s="48"/>
      <c r="Y7" s="24"/>
      <c r="Z7" s="12"/>
      <c r="AA7" s="48"/>
      <c r="AB7" s="48"/>
      <c r="AC7" s="48"/>
      <c r="AD7" s="48"/>
      <c r="AE7" s="48"/>
      <c r="AF7" s="48"/>
      <c r="AG7" s="58"/>
    </row>
    <row r="8">
      <c r="A8" s="59"/>
      <c r="B8" s="60" t="s">
        <v>29</v>
      </c>
      <c r="C8" s="61" t="s">
        <v>30</v>
      </c>
      <c r="D8" s="62">
        <v>1399.99</v>
      </c>
      <c r="E8" s="63"/>
      <c r="F8" s="62">
        <f t="shared" ref="F8:F18" si="1">D8-700                   </f>
        <v>699.99</v>
      </c>
      <c r="G8" s="62">
        <f t="shared" ref="G8:G22" si="2">D8-350 </f>
        <v>1049.99</v>
      </c>
      <c r="H8" s="62"/>
      <c r="I8" s="64"/>
      <c r="J8" s="65" t="s">
        <v>31</v>
      </c>
      <c r="K8" s="41"/>
      <c r="L8" s="42"/>
      <c r="M8" s="66"/>
      <c r="N8" s="67">
        <f t="shared" ref="N8:N47" si="3">D8/30</f>
        <v>46.66633333</v>
      </c>
      <c r="O8" s="68">
        <f t="shared" ref="O8:O47" si="4">N8+5</f>
        <v>51.66633333</v>
      </c>
      <c r="P8" s="68">
        <f t="shared" ref="P8:P47" si="5">D8*7%</f>
        <v>97.9993</v>
      </c>
      <c r="Q8" s="69"/>
      <c r="R8" s="70"/>
      <c r="S8" s="70"/>
      <c r="T8" s="70"/>
      <c r="U8" s="70"/>
      <c r="V8" s="70"/>
      <c r="W8" s="70"/>
      <c r="X8" s="70"/>
      <c r="Y8" s="71"/>
      <c r="Z8" s="12"/>
      <c r="AA8" s="70"/>
      <c r="AB8" s="70"/>
      <c r="AC8" s="70"/>
      <c r="AD8" s="70"/>
      <c r="AE8" s="70"/>
      <c r="AF8" s="70"/>
      <c r="AG8" s="49"/>
    </row>
    <row r="9">
      <c r="A9" s="59"/>
      <c r="B9" s="72"/>
      <c r="C9" s="61" t="s">
        <v>32</v>
      </c>
      <c r="D9" s="62">
        <v>1199.99</v>
      </c>
      <c r="E9" s="63"/>
      <c r="F9" s="62">
        <f t="shared" si="1"/>
        <v>499.99</v>
      </c>
      <c r="G9" s="62">
        <f t="shared" si="2"/>
        <v>849.99</v>
      </c>
      <c r="H9" s="62"/>
      <c r="I9" s="64"/>
      <c r="J9" s="73"/>
      <c r="L9" s="74"/>
      <c r="M9" s="66"/>
      <c r="N9" s="67">
        <f t="shared" si="3"/>
        <v>39.99966667</v>
      </c>
      <c r="O9" s="68">
        <f t="shared" si="4"/>
        <v>44.99966667</v>
      </c>
      <c r="P9" s="68">
        <f t="shared" si="5"/>
        <v>83.9993</v>
      </c>
      <c r="Q9" s="69"/>
      <c r="R9" s="70"/>
      <c r="S9" s="70"/>
      <c r="T9" s="70"/>
      <c r="U9" s="70"/>
      <c r="V9" s="70"/>
      <c r="W9" s="70"/>
      <c r="X9" s="70"/>
      <c r="Y9" s="71"/>
      <c r="Z9" s="12"/>
      <c r="AA9" s="70"/>
      <c r="AB9" s="70"/>
      <c r="AC9" s="70"/>
      <c r="AD9" s="70"/>
      <c r="AE9" s="70"/>
      <c r="AF9" s="70"/>
      <c r="AG9" s="49"/>
    </row>
    <row r="10">
      <c r="A10" s="59"/>
      <c r="B10" s="72"/>
      <c r="C10" s="61" t="s">
        <v>33</v>
      </c>
      <c r="D10" s="62">
        <v>1099.99</v>
      </c>
      <c r="E10" s="63"/>
      <c r="F10" s="62">
        <f t="shared" si="1"/>
        <v>399.99</v>
      </c>
      <c r="G10" s="62">
        <f t="shared" si="2"/>
        <v>749.99</v>
      </c>
      <c r="H10" s="62"/>
      <c r="I10" s="64"/>
      <c r="J10" s="73"/>
      <c r="L10" s="74"/>
      <c r="M10" s="66"/>
      <c r="N10" s="67">
        <f t="shared" si="3"/>
        <v>36.66633333</v>
      </c>
      <c r="O10" s="68">
        <f t="shared" si="4"/>
        <v>41.66633333</v>
      </c>
      <c r="P10" s="68">
        <f t="shared" si="5"/>
        <v>76.9993</v>
      </c>
      <c r="Q10" s="69"/>
      <c r="R10" s="70"/>
      <c r="S10" s="70"/>
      <c r="T10" s="70"/>
      <c r="U10" s="70"/>
      <c r="V10" s="70"/>
      <c r="W10" s="70"/>
      <c r="X10" s="70"/>
      <c r="Y10" s="71"/>
      <c r="Z10" s="12"/>
      <c r="AA10" s="70"/>
      <c r="AB10" s="70"/>
      <c r="AC10" s="70"/>
      <c r="AD10" s="70"/>
      <c r="AE10" s="70"/>
      <c r="AF10" s="70"/>
      <c r="AG10" s="49"/>
    </row>
    <row r="11">
      <c r="A11" s="59"/>
      <c r="B11" s="72"/>
      <c r="C11" s="61" t="s">
        <v>34</v>
      </c>
      <c r="D11" s="62">
        <v>1299.99</v>
      </c>
      <c r="E11" s="63"/>
      <c r="F11" s="62">
        <f t="shared" si="1"/>
        <v>599.99</v>
      </c>
      <c r="G11" s="62">
        <f t="shared" si="2"/>
        <v>949.99</v>
      </c>
      <c r="H11" s="62"/>
      <c r="I11" s="64"/>
      <c r="J11" s="73"/>
      <c r="L11" s="74"/>
      <c r="M11" s="66"/>
      <c r="N11" s="67">
        <f t="shared" si="3"/>
        <v>43.333</v>
      </c>
      <c r="O11" s="68">
        <f t="shared" si="4"/>
        <v>48.333</v>
      </c>
      <c r="P11" s="68">
        <f t="shared" si="5"/>
        <v>90.9993</v>
      </c>
      <c r="Q11" s="69"/>
      <c r="R11" s="70"/>
      <c r="S11" s="70"/>
      <c r="T11" s="70"/>
      <c r="U11" s="70"/>
      <c r="V11" s="70"/>
      <c r="W11" s="70"/>
      <c r="X11" s="70"/>
      <c r="Y11" s="71"/>
      <c r="Z11" s="12"/>
      <c r="AA11" s="70"/>
      <c r="AB11" s="70"/>
      <c r="AC11" s="70"/>
      <c r="AD11" s="70"/>
      <c r="AE11" s="70"/>
      <c r="AF11" s="70"/>
      <c r="AG11" s="49"/>
    </row>
    <row r="12">
      <c r="A12" s="59"/>
      <c r="B12" s="72"/>
      <c r="C12" s="61" t="s">
        <v>35</v>
      </c>
      <c r="D12" s="62">
        <v>1099.99</v>
      </c>
      <c r="E12" s="63"/>
      <c r="F12" s="62">
        <f t="shared" si="1"/>
        <v>399.99</v>
      </c>
      <c r="G12" s="62">
        <f t="shared" si="2"/>
        <v>749.99</v>
      </c>
      <c r="H12" s="62"/>
      <c r="I12" s="64"/>
      <c r="J12" s="73"/>
      <c r="L12" s="74"/>
      <c r="M12" s="66"/>
      <c r="N12" s="67">
        <f t="shared" si="3"/>
        <v>36.66633333</v>
      </c>
      <c r="O12" s="68">
        <f t="shared" si="4"/>
        <v>41.66633333</v>
      </c>
      <c r="P12" s="68">
        <f t="shared" si="5"/>
        <v>76.9993</v>
      </c>
      <c r="Q12" s="69"/>
      <c r="R12" s="70"/>
      <c r="S12" s="70"/>
      <c r="T12" s="70"/>
      <c r="U12" s="70"/>
      <c r="V12" s="70"/>
      <c r="W12" s="70"/>
      <c r="X12" s="70"/>
      <c r="Y12" s="71"/>
      <c r="Z12" s="12"/>
      <c r="AA12" s="70"/>
      <c r="AB12" s="70"/>
      <c r="AC12" s="70"/>
      <c r="AD12" s="70"/>
      <c r="AE12" s="70"/>
      <c r="AF12" s="70"/>
      <c r="AG12" s="49"/>
    </row>
    <row r="13">
      <c r="A13" s="59"/>
      <c r="B13" s="72"/>
      <c r="C13" s="61" t="s">
        <v>36</v>
      </c>
      <c r="D13" s="62">
        <v>999.99</v>
      </c>
      <c r="E13" s="63"/>
      <c r="F13" s="62">
        <f t="shared" si="1"/>
        <v>299.99</v>
      </c>
      <c r="G13" s="62">
        <f t="shared" si="2"/>
        <v>649.99</v>
      </c>
      <c r="H13" s="62"/>
      <c r="I13" s="64"/>
      <c r="J13" s="73"/>
      <c r="L13" s="74"/>
      <c r="M13" s="66"/>
      <c r="N13" s="67">
        <f t="shared" si="3"/>
        <v>33.333</v>
      </c>
      <c r="O13" s="68">
        <f t="shared" si="4"/>
        <v>38.333</v>
      </c>
      <c r="P13" s="68">
        <f t="shared" si="5"/>
        <v>69.9993</v>
      </c>
      <c r="Q13" s="69"/>
      <c r="R13" s="70"/>
      <c r="S13" s="70"/>
      <c r="T13" s="70"/>
      <c r="U13" s="70"/>
      <c r="V13" s="70"/>
      <c r="W13" s="70"/>
      <c r="X13" s="70"/>
      <c r="Y13" s="71"/>
      <c r="Z13" s="12"/>
      <c r="AA13" s="70"/>
      <c r="AB13" s="70"/>
      <c r="AC13" s="70"/>
      <c r="AD13" s="70"/>
      <c r="AE13" s="70"/>
      <c r="AF13" s="70"/>
      <c r="AG13" s="49"/>
    </row>
    <row r="14">
      <c r="A14" s="59"/>
      <c r="B14" s="72"/>
      <c r="C14" s="61" t="s">
        <v>37</v>
      </c>
      <c r="D14" s="62">
        <v>949.99</v>
      </c>
      <c r="E14" s="63"/>
      <c r="F14" s="62">
        <f t="shared" si="1"/>
        <v>249.99</v>
      </c>
      <c r="G14" s="62">
        <f t="shared" si="2"/>
        <v>599.99</v>
      </c>
      <c r="H14" s="62"/>
      <c r="I14" s="64"/>
      <c r="J14" s="73"/>
      <c r="L14" s="74"/>
      <c r="M14" s="66"/>
      <c r="N14" s="67">
        <f t="shared" si="3"/>
        <v>31.66633333</v>
      </c>
      <c r="O14" s="68">
        <f t="shared" si="4"/>
        <v>36.66633333</v>
      </c>
      <c r="P14" s="68">
        <f t="shared" si="5"/>
        <v>66.4993</v>
      </c>
      <c r="Q14" s="69"/>
      <c r="R14" s="70"/>
      <c r="S14" s="70"/>
      <c r="T14" s="70"/>
      <c r="U14" s="70"/>
      <c r="V14" s="70"/>
      <c r="W14" s="70"/>
      <c r="X14" s="70"/>
      <c r="Y14" s="71"/>
      <c r="Z14" s="12"/>
      <c r="AA14" s="70"/>
      <c r="AB14" s="70"/>
      <c r="AC14" s="70"/>
      <c r="AD14" s="70"/>
      <c r="AE14" s="70"/>
      <c r="AF14" s="70"/>
      <c r="AG14" s="49"/>
    </row>
    <row r="15" ht="22.5" customHeight="1">
      <c r="A15" s="59"/>
      <c r="B15" s="72"/>
      <c r="C15" s="61" t="s">
        <v>38</v>
      </c>
      <c r="D15" s="62">
        <v>849.99</v>
      </c>
      <c r="E15" s="63"/>
      <c r="F15" s="62">
        <f t="shared" si="1"/>
        <v>149.99</v>
      </c>
      <c r="G15" s="62">
        <f t="shared" si="2"/>
        <v>499.99</v>
      </c>
      <c r="H15" s="62"/>
      <c r="I15" s="64"/>
      <c r="J15" s="73"/>
      <c r="L15" s="74"/>
      <c r="M15" s="66"/>
      <c r="N15" s="67">
        <f t="shared" si="3"/>
        <v>28.333</v>
      </c>
      <c r="O15" s="68">
        <f t="shared" si="4"/>
        <v>33.333</v>
      </c>
      <c r="P15" s="68">
        <f t="shared" si="5"/>
        <v>59.4993</v>
      </c>
      <c r="Q15" s="69"/>
      <c r="R15" s="70"/>
      <c r="S15" s="70"/>
      <c r="T15" s="70"/>
      <c r="U15" s="70"/>
      <c r="V15" s="70"/>
      <c r="W15" s="70"/>
      <c r="X15" s="70"/>
      <c r="Y15" s="71"/>
      <c r="Z15" s="12"/>
      <c r="AA15" s="48"/>
      <c r="AB15" s="48"/>
      <c r="AC15" s="48"/>
      <c r="AD15" s="48"/>
      <c r="AE15" s="48"/>
      <c r="AF15" s="48"/>
      <c r="AG15" s="49"/>
    </row>
    <row r="16">
      <c r="A16" s="59"/>
      <c r="B16" s="72"/>
      <c r="C16" s="61" t="s">
        <v>39</v>
      </c>
      <c r="D16" s="62">
        <v>799.99</v>
      </c>
      <c r="E16" s="63"/>
      <c r="F16" s="62">
        <f t="shared" si="1"/>
        <v>99.99</v>
      </c>
      <c r="G16" s="62">
        <f t="shared" si="2"/>
        <v>449.99</v>
      </c>
      <c r="H16" s="62"/>
      <c r="I16" s="64"/>
      <c r="J16" s="73"/>
      <c r="L16" s="74"/>
      <c r="M16" s="66"/>
      <c r="N16" s="67">
        <f t="shared" si="3"/>
        <v>26.66633333</v>
      </c>
      <c r="O16" s="68">
        <f t="shared" si="4"/>
        <v>31.66633333</v>
      </c>
      <c r="P16" s="68">
        <f t="shared" si="5"/>
        <v>55.9993</v>
      </c>
      <c r="Q16" s="69"/>
      <c r="R16" s="70"/>
      <c r="S16" s="70"/>
      <c r="T16" s="70"/>
      <c r="U16" s="70"/>
      <c r="V16" s="70"/>
      <c r="W16" s="70"/>
      <c r="X16" s="70"/>
      <c r="Y16" s="71"/>
      <c r="Z16" s="12"/>
      <c r="AA16" s="70"/>
      <c r="AB16" s="70"/>
      <c r="AC16" s="70"/>
      <c r="AD16" s="70"/>
      <c r="AE16" s="70"/>
      <c r="AF16" s="70"/>
      <c r="AG16" s="49"/>
    </row>
    <row r="17">
      <c r="A17" s="59"/>
      <c r="B17" s="72"/>
      <c r="C17" s="61" t="s">
        <v>40</v>
      </c>
      <c r="D17" s="62">
        <v>849.99</v>
      </c>
      <c r="E17" s="63"/>
      <c r="F17" s="62">
        <f t="shared" si="1"/>
        <v>149.99</v>
      </c>
      <c r="G17" s="62">
        <f t="shared" si="2"/>
        <v>499.99</v>
      </c>
      <c r="H17" s="62"/>
      <c r="I17" s="75"/>
      <c r="J17" s="73"/>
      <c r="L17" s="74"/>
      <c r="M17" s="66"/>
      <c r="N17" s="67">
        <f t="shared" si="3"/>
        <v>28.333</v>
      </c>
      <c r="O17" s="68">
        <f t="shared" si="4"/>
        <v>33.333</v>
      </c>
      <c r="P17" s="68">
        <f t="shared" si="5"/>
        <v>59.4993</v>
      </c>
      <c r="Q17" s="69"/>
      <c r="R17" s="70"/>
      <c r="S17" s="70"/>
      <c r="T17" s="70"/>
      <c r="U17" s="70"/>
      <c r="V17" s="70"/>
      <c r="W17" s="70"/>
      <c r="X17" s="70"/>
      <c r="Y17" s="71"/>
      <c r="Z17" s="12"/>
      <c r="AA17" s="70"/>
      <c r="AB17" s="70"/>
      <c r="AC17" s="70"/>
      <c r="AD17" s="70"/>
      <c r="AE17" s="70"/>
      <c r="AF17" s="70"/>
      <c r="AG17" s="49"/>
    </row>
    <row r="18">
      <c r="A18" s="59"/>
      <c r="B18" s="72"/>
      <c r="C18" s="61" t="s">
        <v>41</v>
      </c>
      <c r="D18" s="62">
        <v>749.99</v>
      </c>
      <c r="E18" s="63"/>
      <c r="F18" s="62">
        <f t="shared" si="1"/>
        <v>49.99</v>
      </c>
      <c r="G18" s="62">
        <f t="shared" si="2"/>
        <v>399.99</v>
      </c>
      <c r="H18" s="62"/>
      <c r="I18" s="75"/>
      <c r="J18" s="73"/>
      <c r="L18" s="74"/>
      <c r="M18" s="66"/>
      <c r="N18" s="67">
        <f t="shared" si="3"/>
        <v>24.99966667</v>
      </c>
      <c r="O18" s="68">
        <f t="shared" si="4"/>
        <v>29.99966667</v>
      </c>
      <c r="P18" s="68">
        <f t="shared" si="5"/>
        <v>52.4993</v>
      </c>
      <c r="Q18" s="69"/>
      <c r="R18" s="70"/>
      <c r="S18" s="70"/>
      <c r="T18" s="70"/>
      <c r="U18" s="70"/>
      <c r="V18" s="70"/>
      <c r="W18" s="70"/>
      <c r="X18" s="70"/>
      <c r="Y18" s="71"/>
      <c r="Z18" s="12"/>
      <c r="AA18" s="70"/>
      <c r="AB18" s="70"/>
      <c r="AC18" s="70"/>
      <c r="AD18" s="70"/>
      <c r="AE18" s="70"/>
      <c r="AF18" s="70"/>
      <c r="AG18" s="49"/>
    </row>
    <row r="19">
      <c r="A19" s="59"/>
      <c r="B19" s="72"/>
      <c r="C19" s="61" t="s">
        <v>42</v>
      </c>
      <c r="D19" s="62">
        <v>699.99</v>
      </c>
      <c r="E19" s="63"/>
      <c r="F19" s="76" t="s">
        <v>43</v>
      </c>
      <c r="G19" s="62">
        <f t="shared" si="2"/>
        <v>349.99</v>
      </c>
      <c r="H19" s="62"/>
      <c r="I19" s="75"/>
      <c r="J19" s="73"/>
      <c r="L19" s="74"/>
      <c r="M19" s="66"/>
      <c r="N19" s="67">
        <f t="shared" si="3"/>
        <v>23.333</v>
      </c>
      <c r="O19" s="68">
        <f t="shared" si="4"/>
        <v>28.333</v>
      </c>
      <c r="P19" s="68">
        <f t="shared" si="5"/>
        <v>48.9993</v>
      </c>
      <c r="Q19" s="69"/>
      <c r="R19" s="70"/>
      <c r="S19" s="70"/>
      <c r="T19" s="70"/>
      <c r="U19" s="70"/>
      <c r="V19" s="70"/>
      <c r="W19" s="70"/>
      <c r="X19" s="70"/>
      <c r="Y19" s="71"/>
      <c r="Z19" s="12"/>
      <c r="AA19" s="70"/>
      <c r="AB19" s="70"/>
      <c r="AC19" s="70"/>
      <c r="AD19" s="70"/>
      <c r="AE19" s="70"/>
      <c r="AF19" s="70"/>
      <c r="AG19" s="49"/>
    </row>
    <row r="20" ht="22.5" customHeight="1">
      <c r="A20" s="59">
        <v>3.0</v>
      </c>
      <c r="B20" s="72"/>
      <c r="C20" s="61" t="s">
        <v>44</v>
      </c>
      <c r="D20" s="62">
        <v>1349.99</v>
      </c>
      <c r="E20" s="63"/>
      <c r="F20" s="62">
        <f t="shared" ref="F20:F22" si="6">D20-700                   </f>
        <v>649.99</v>
      </c>
      <c r="G20" s="62">
        <f t="shared" si="2"/>
        <v>999.99</v>
      </c>
      <c r="H20" s="62"/>
      <c r="I20" s="75"/>
      <c r="J20" s="73"/>
      <c r="L20" s="74"/>
      <c r="M20" s="66"/>
      <c r="N20" s="67">
        <f t="shared" si="3"/>
        <v>44.99966667</v>
      </c>
      <c r="O20" s="68">
        <f t="shared" si="4"/>
        <v>49.99966667</v>
      </c>
      <c r="P20" s="68">
        <f t="shared" si="5"/>
        <v>94.4993</v>
      </c>
      <c r="Q20" s="69"/>
      <c r="R20" s="70"/>
      <c r="S20" s="70"/>
      <c r="T20" s="70"/>
      <c r="U20" s="70"/>
      <c r="V20" s="70"/>
      <c r="W20" s="70"/>
      <c r="X20" s="70"/>
      <c r="Y20" s="71"/>
      <c r="Z20" s="12"/>
      <c r="AA20" s="70"/>
      <c r="AB20" s="70"/>
      <c r="AC20" s="70"/>
      <c r="AD20" s="70"/>
      <c r="AE20" s="70"/>
      <c r="AF20" s="70"/>
      <c r="AG20" s="49"/>
    </row>
    <row r="21" ht="22.5" customHeight="1">
      <c r="A21" s="59"/>
      <c r="B21" s="72"/>
      <c r="C21" s="61" t="s">
        <v>45</v>
      </c>
      <c r="D21" s="62">
        <v>1149.99</v>
      </c>
      <c r="E21" s="63"/>
      <c r="F21" s="62">
        <f t="shared" si="6"/>
        <v>449.99</v>
      </c>
      <c r="G21" s="62">
        <f t="shared" si="2"/>
        <v>799.99</v>
      </c>
      <c r="H21" s="62"/>
      <c r="I21" s="64"/>
      <c r="J21" s="73"/>
      <c r="L21" s="74"/>
      <c r="M21" s="66"/>
      <c r="N21" s="67">
        <f t="shared" si="3"/>
        <v>38.333</v>
      </c>
      <c r="O21" s="68">
        <f t="shared" si="4"/>
        <v>43.333</v>
      </c>
      <c r="P21" s="68">
        <f t="shared" si="5"/>
        <v>80.4993</v>
      </c>
      <c r="Q21" s="69"/>
      <c r="R21" s="70"/>
      <c r="S21" s="70"/>
      <c r="T21" s="70"/>
      <c r="U21" s="70"/>
      <c r="V21" s="70"/>
      <c r="W21" s="70"/>
      <c r="X21" s="70"/>
      <c r="Y21" s="71"/>
      <c r="Z21" s="12"/>
      <c r="AA21" s="70"/>
      <c r="AB21" s="70"/>
      <c r="AC21" s="70"/>
      <c r="AD21" s="70"/>
      <c r="AE21" s="70"/>
      <c r="AF21" s="70"/>
      <c r="AG21" s="49"/>
    </row>
    <row r="22" ht="22.5" customHeight="1">
      <c r="A22" s="59"/>
      <c r="B22" s="72"/>
      <c r="C22" s="77" t="s">
        <v>46</v>
      </c>
      <c r="D22" s="62">
        <v>999.99</v>
      </c>
      <c r="E22" s="63"/>
      <c r="F22" s="62">
        <f t="shared" si="6"/>
        <v>299.99</v>
      </c>
      <c r="G22" s="62">
        <f t="shared" si="2"/>
        <v>649.99</v>
      </c>
      <c r="H22" s="62"/>
      <c r="I22" s="64"/>
      <c r="J22" s="73"/>
      <c r="L22" s="74"/>
      <c r="M22" s="66"/>
      <c r="N22" s="67">
        <f t="shared" si="3"/>
        <v>33.333</v>
      </c>
      <c r="O22" s="68">
        <f t="shared" si="4"/>
        <v>38.333</v>
      </c>
      <c r="P22" s="68">
        <f t="shared" si="5"/>
        <v>69.9993</v>
      </c>
      <c r="Q22" s="69"/>
      <c r="R22" s="70"/>
      <c r="S22" s="70"/>
      <c r="T22" s="70"/>
      <c r="U22" s="70"/>
      <c r="V22" s="70"/>
      <c r="W22" s="70"/>
      <c r="X22" s="70"/>
      <c r="Y22" s="71"/>
      <c r="Z22" s="12"/>
      <c r="AA22" s="70"/>
      <c r="AB22" s="70"/>
      <c r="AC22" s="70"/>
      <c r="AD22" s="70"/>
      <c r="AE22" s="70"/>
      <c r="AF22" s="70"/>
      <c r="AG22" s="49"/>
    </row>
    <row r="23" ht="22.5" customHeight="1">
      <c r="A23" s="59">
        <v>4.0</v>
      </c>
      <c r="B23" s="72"/>
      <c r="C23" s="78"/>
      <c r="D23" s="79"/>
      <c r="E23" s="79"/>
      <c r="F23" s="79"/>
      <c r="G23" s="79"/>
      <c r="H23" s="79"/>
      <c r="I23" s="63"/>
      <c r="J23" s="80"/>
      <c r="K23" s="38"/>
      <c r="L23" s="39"/>
      <c r="M23" s="66"/>
      <c r="N23" s="67">
        <f t="shared" si="3"/>
        <v>0</v>
      </c>
      <c r="O23" s="68">
        <f t="shared" si="4"/>
        <v>5</v>
      </c>
      <c r="P23" s="68">
        <f t="shared" si="5"/>
        <v>0</v>
      </c>
      <c r="Q23" s="69"/>
      <c r="R23" s="70"/>
      <c r="S23" s="70"/>
      <c r="T23" s="70"/>
      <c r="U23" s="70"/>
      <c r="V23" s="70"/>
      <c r="W23" s="70"/>
      <c r="X23" s="70"/>
      <c r="Y23" s="71"/>
      <c r="Z23" s="12"/>
      <c r="AA23" s="70"/>
      <c r="AB23" s="70"/>
      <c r="AC23" s="70"/>
      <c r="AD23" s="70"/>
      <c r="AE23" s="70"/>
      <c r="AF23" s="70"/>
      <c r="AG23" s="49"/>
    </row>
    <row r="24">
      <c r="A24" s="59"/>
      <c r="B24" s="72"/>
      <c r="C24" s="77" t="s">
        <v>47</v>
      </c>
      <c r="D24" s="62">
        <v>1049.99</v>
      </c>
      <c r="E24" s="62">
        <f>D24/2</f>
        <v>524.995</v>
      </c>
      <c r="F24" s="62"/>
      <c r="G24" s="79"/>
      <c r="H24" s="79"/>
      <c r="I24" s="81"/>
      <c r="J24" s="82" t="s">
        <v>48</v>
      </c>
      <c r="K24" s="38"/>
      <c r="L24" s="39"/>
      <c r="M24" s="66"/>
      <c r="N24" s="67">
        <f t="shared" si="3"/>
        <v>34.99966667</v>
      </c>
      <c r="O24" s="68">
        <f t="shared" si="4"/>
        <v>39.99966667</v>
      </c>
      <c r="P24" s="68">
        <f t="shared" si="5"/>
        <v>73.4993</v>
      </c>
      <c r="Q24" s="69"/>
      <c r="R24" s="70"/>
      <c r="S24" s="70"/>
      <c r="T24" s="70"/>
      <c r="U24" s="70"/>
      <c r="V24" s="70"/>
      <c r="W24" s="70"/>
      <c r="X24" s="70"/>
      <c r="Y24" s="71"/>
      <c r="Z24" s="12"/>
      <c r="AA24" s="70"/>
      <c r="AB24" s="70"/>
      <c r="AC24" s="70"/>
      <c r="AD24" s="70"/>
      <c r="AE24" s="70"/>
      <c r="AF24" s="70"/>
      <c r="AG24" s="49"/>
    </row>
    <row r="25" ht="22.5" hidden="1" customHeight="1">
      <c r="A25" s="59">
        <v>5.0</v>
      </c>
      <c r="B25" s="72"/>
      <c r="C25" s="83"/>
      <c r="D25" s="79"/>
      <c r="E25" s="79"/>
      <c r="F25" s="79"/>
      <c r="G25" s="79"/>
      <c r="H25" s="79"/>
      <c r="I25" s="63"/>
      <c r="J25" s="80"/>
      <c r="K25" s="38"/>
      <c r="L25" s="39"/>
      <c r="M25" s="66"/>
      <c r="N25" s="67">
        <f t="shared" si="3"/>
        <v>0</v>
      </c>
      <c r="O25" s="68">
        <f t="shared" si="4"/>
        <v>5</v>
      </c>
      <c r="P25" s="68">
        <f t="shared" si="5"/>
        <v>0</v>
      </c>
      <c r="Q25" s="69"/>
      <c r="R25" s="48"/>
      <c r="S25" s="48"/>
      <c r="T25" s="48"/>
      <c r="U25" s="48"/>
      <c r="V25" s="48"/>
      <c r="W25" s="48"/>
      <c r="X25" s="48"/>
      <c r="Y25" s="71"/>
      <c r="Z25" s="12"/>
      <c r="AA25" s="70"/>
      <c r="AB25" s="70"/>
      <c r="AC25" s="70"/>
      <c r="AD25" s="70"/>
      <c r="AE25" s="70"/>
      <c r="AF25" s="70"/>
      <c r="AG25" s="49"/>
    </row>
    <row r="26">
      <c r="A26" s="59">
        <v>6.0</v>
      </c>
      <c r="B26" s="72"/>
      <c r="C26" s="61" t="s">
        <v>49</v>
      </c>
      <c r="D26" s="62">
        <v>749.99</v>
      </c>
      <c r="E26" s="62">
        <f t="shared" ref="E26:F26" si="7">D26-150                     </f>
        <v>599.99</v>
      </c>
      <c r="F26" s="62">
        <f t="shared" si="7"/>
        <v>449.99</v>
      </c>
      <c r="G26" s="62"/>
      <c r="H26" s="62"/>
      <c r="I26" s="75"/>
      <c r="J26" s="80"/>
      <c r="K26" s="38"/>
      <c r="L26" s="39"/>
      <c r="M26" s="66"/>
      <c r="N26" s="67">
        <f t="shared" si="3"/>
        <v>24.99966667</v>
      </c>
      <c r="O26" s="68">
        <f t="shared" si="4"/>
        <v>29.99966667</v>
      </c>
      <c r="P26" s="68">
        <f t="shared" si="5"/>
        <v>52.4993</v>
      </c>
      <c r="Q26" s="69"/>
      <c r="R26" s="70"/>
      <c r="S26" s="70"/>
      <c r="T26" s="70"/>
      <c r="U26" s="70"/>
      <c r="V26" s="70"/>
      <c r="W26" s="70"/>
      <c r="X26" s="70"/>
      <c r="Y26" s="71"/>
      <c r="Z26" s="12"/>
      <c r="AA26" s="70"/>
      <c r="AB26" s="70"/>
      <c r="AC26" s="70"/>
      <c r="AD26" s="70"/>
      <c r="AE26" s="70"/>
      <c r="AF26" s="70"/>
      <c r="AG26" s="49"/>
    </row>
    <row r="27">
      <c r="A27" s="59">
        <v>7.0</v>
      </c>
      <c r="B27" s="72"/>
      <c r="C27" s="61" t="s">
        <v>50</v>
      </c>
      <c r="D27" s="62">
        <v>649.99</v>
      </c>
      <c r="E27" s="62">
        <f>D27-200                         </f>
        <v>449.99</v>
      </c>
      <c r="F27" s="62">
        <f>E27-150                     </f>
        <v>299.99</v>
      </c>
      <c r="G27" s="62"/>
      <c r="H27" s="62"/>
      <c r="I27" s="75"/>
      <c r="J27" s="80"/>
      <c r="K27" s="38"/>
      <c r="L27" s="39"/>
      <c r="M27" s="66"/>
      <c r="N27" s="67">
        <f t="shared" si="3"/>
        <v>21.66633333</v>
      </c>
      <c r="O27" s="68">
        <f t="shared" si="4"/>
        <v>26.66633333</v>
      </c>
      <c r="P27" s="68">
        <f t="shared" si="5"/>
        <v>45.4993</v>
      </c>
      <c r="Q27" s="69"/>
      <c r="R27" s="70"/>
      <c r="S27" s="70"/>
      <c r="T27" s="70"/>
      <c r="U27" s="70"/>
      <c r="V27" s="70"/>
      <c r="W27" s="70"/>
      <c r="X27" s="70"/>
      <c r="Y27" s="71"/>
      <c r="Z27" s="12"/>
      <c r="AA27" s="70"/>
      <c r="AB27" s="70"/>
      <c r="AC27" s="70"/>
      <c r="AD27" s="70"/>
      <c r="AE27" s="70"/>
      <c r="AF27" s="70"/>
      <c r="AG27" s="49"/>
    </row>
    <row r="28">
      <c r="A28" s="59">
        <v>8.0</v>
      </c>
      <c r="B28" s="72"/>
      <c r="C28" s="61" t="s">
        <v>51</v>
      </c>
      <c r="D28" s="62">
        <v>599.99</v>
      </c>
      <c r="E28" s="62" t="s">
        <v>52</v>
      </c>
      <c r="F28" s="62" t="s">
        <v>53</v>
      </c>
      <c r="G28" s="62"/>
      <c r="H28" s="68"/>
      <c r="I28" s="75"/>
      <c r="J28" s="80"/>
      <c r="K28" s="38"/>
      <c r="L28" s="39"/>
      <c r="M28" s="66"/>
      <c r="N28" s="67">
        <f t="shared" si="3"/>
        <v>19.99966667</v>
      </c>
      <c r="O28" s="68">
        <f t="shared" si="4"/>
        <v>24.99966667</v>
      </c>
      <c r="P28" s="68">
        <f t="shared" si="5"/>
        <v>41.9993</v>
      </c>
      <c r="Q28" s="69"/>
      <c r="R28" s="70"/>
      <c r="S28" s="70"/>
      <c r="T28" s="70"/>
      <c r="U28" s="70"/>
      <c r="V28" s="70"/>
      <c r="W28" s="70"/>
      <c r="X28" s="70"/>
      <c r="Y28" s="71"/>
      <c r="Z28" s="12"/>
      <c r="AA28" s="70"/>
      <c r="AB28" s="70"/>
      <c r="AC28" s="70"/>
      <c r="AD28" s="70"/>
      <c r="AE28" s="70"/>
      <c r="AF28" s="70"/>
      <c r="AG28" s="49"/>
    </row>
    <row r="29">
      <c r="A29" s="59">
        <v>9.0</v>
      </c>
      <c r="B29" s="72"/>
      <c r="C29" s="61" t="s">
        <v>54</v>
      </c>
      <c r="D29" s="62">
        <v>399.99</v>
      </c>
      <c r="E29" s="62"/>
      <c r="F29" s="68"/>
      <c r="G29" s="68"/>
      <c r="H29" s="62"/>
      <c r="I29" s="75"/>
      <c r="J29" s="80"/>
      <c r="K29" s="38"/>
      <c r="L29" s="39"/>
      <c r="M29" s="66"/>
      <c r="N29" s="67">
        <f t="shared" si="3"/>
        <v>13.333</v>
      </c>
      <c r="O29" s="68">
        <f t="shared" si="4"/>
        <v>18.333</v>
      </c>
      <c r="P29" s="68">
        <f t="shared" si="5"/>
        <v>27.9993</v>
      </c>
      <c r="Q29" s="69"/>
      <c r="R29" s="70"/>
      <c r="S29" s="70"/>
      <c r="T29" s="70"/>
      <c r="U29" s="70"/>
      <c r="V29" s="70"/>
      <c r="W29" s="70"/>
      <c r="X29" s="70"/>
      <c r="Y29" s="71"/>
      <c r="Z29" s="12"/>
      <c r="AA29" s="70"/>
      <c r="AB29" s="70"/>
      <c r="AC29" s="70"/>
      <c r="AD29" s="70"/>
      <c r="AE29" s="70"/>
      <c r="AF29" s="70"/>
      <c r="AG29" s="49"/>
    </row>
    <row r="30">
      <c r="A30" s="59">
        <v>10.0</v>
      </c>
      <c r="B30" s="72"/>
      <c r="C30" s="61" t="s">
        <v>55</v>
      </c>
      <c r="D30" s="62">
        <v>349.99</v>
      </c>
      <c r="E30" s="62"/>
      <c r="F30" s="68"/>
      <c r="G30" s="68"/>
      <c r="H30" s="62"/>
      <c r="I30" s="75"/>
      <c r="J30" s="80"/>
      <c r="K30" s="38"/>
      <c r="L30" s="39"/>
      <c r="M30" s="66"/>
      <c r="N30" s="67">
        <f t="shared" si="3"/>
        <v>11.66633333</v>
      </c>
      <c r="O30" s="68">
        <f t="shared" si="4"/>
        <v>16.66633333</v>
      </c>
      <c r="P30" s="68">
        <f t="shared" si="5"/>
        <v>24.4993</v>
      </c>
      <c r="Q30" s="69"/>
      <c r="R30" s="70"/>
      <c r="S30" s="70"/>
      <c r="T30" s="70"/>
      <c r="U30" s="70"/>
      <c r="V30" s="70"/>
      <c r="W30" s="70"/>
      <c r="X30" s="70"/>
      <c r="Y30" s="71"/>
      <c r="Z30" s="12"/>
      <c r="AA30" s="70"/>
      <c r="AB30" s="70"/>
      <c r="AC30" s="70"/>
      <c r="AD30" s="70"/>
      <c r="AE30" s="70"/>
      <c r="AF30" s="70"/>
      <c r="AG30" s="49"/>
    </row>
    <row r="31">
      <c r="A31" s="59">
        <v>12.0</v>
      </c>
      <c r="B31" s="72"/>
      <c r="C31" s="61" t="s">
        <v>56</v>
      </c>
      <c r="D31" s="62">
        <v>549.99</v>
      </c>
      <c r="E31" s="62">
        <v>300.0</v>
      </c>
      <c r="F31" s="62">
        <v>150.0</v>
      </c>
      <c r="G31" s="62"/>
      <c r="H31" s="62"/>
      <c r="I31" s="75"/>
      <c r="J31" s="80"/>
      <c r="K31" s="38"/>
      <c r="L31" s="39"/>
      <c r="M31" s="66"/>
      <c r="N31" s="67">
        <f t="shared" si="3"/>
        <v>18.333</v>
      </c>
      <c r="O31" s="68">
        <f t="shared" si="4"/>
        <v>23.333</v>
      </c>
      <c r="P31" s="68">
        <f t="shared" si="5"/>
        <v>38.4993</v>
      </c>
      <c r="Q31" s="69"/>
      <c r="R31" s="70"/>
      <c r="S31" s="70"/>
      <c r="T31" s="70"/>
      <c r="U31" s="70"/>
      <c r="V31" s="70"/>
      <c r="W31" s="70"/>
      <c r="X31" s="70"/>
      <c r="Y31" s="71"/>
      <c r="Z31" s="12"/>
      <c r="AA31" s="70"/>
      <c r="AB31" s="70"/>
      <c r="AC31" s="70"/>
      <c r="AD31" s="70"/>
      <c r="AE31" s="70"/>
      <c r="AF31" s="70"/>
      <c r="AG31" s="49"/>
    </row>
    <row r="32">
      <c r="A32" s="59"/>
      <c r="B32" s="72"/>
      <c r="C32" s="61" t="s">
        <v>57</v>
      </c>
      <c r="D32" s="62">
        <v>399.99</v>
      </c>
      <c r="E32" s="62" t="s">
        <v>53</v>
      </c>
      <c r="F32" s="76" t="s">
        <v>43</v>
      </c>
      <c r="G32" s="62"/>
      <c r="H32" s="62"/>
      <c r="I32" s="64"/>
      <c r="J32" s="84"/>
      <c r="K32" s="38"/>
      <c r="L32" s="39"/>
      <c r="M32" s="66"/>
      <c r="N32" s="67">
        <f t="shared" si="3"/>
        <v>13.333</v>
      </c>
      <c r="O32" s="68">
        <f t="shared" si="4"/>
        <v>18.333</v>
      </c>
      <c r="P32" s="68">
        <f t="shared" si="5"/>
        <v>27.9993</v>
      </c>
      <c r="Q32" s="69"/>
      <c r="R32" s="70"/>
      <c r="S32" s="70"/>
      <c r="T32" s="70"/>
      <c r="U32" s="70"/>
      <c r="V32" s="70"/>
      <c r="W32" s="70"/>
      <c r="X32" s="70"/>
      <c r="Y32" s="71"/>
      <c r="Z32" s="12"/>
      <c r="AA32" s="70"/>
      <c r="AB32" s="70"/>
      <c r="AC32" s="70"/>
      <c r="AD32" s="70"/>
      <c r="AE32" s="70"/>
      <c r="AF32" s="70"/>
      <c r="AG32" s="49"/>
    </row>
    <row r="33">
      <c r="A33" s="59"/>
      <c r="B33" s="72"/>
      <c r="C33" s="61" t="s">
        <v>58</v>
      </c>
      <c r="D33" s="62">
        <v>1049.99</v>
      </c>
      <c r="E33" s="62"/>
      <c r="F33" s="68"/>
      <c r="G33" s="68"/>
      <c r="H33" s="62"/>
      <c r="I33" s="64"/>
      <c r="J33" s="84"/>
      <c r="K33" s="38"/>
      <c r="L33" s="39"/>
      <c r="M33" s="66"/>
      <c r="N33" s="67">
        <f t="shared" si="3"/>
        <v>34.99966667</v>
      </c>
      <c r="O33" s="68">
        <f t="shared" si="4"/>
        <v>39.99966667</v>
      </c>
      <c r="P33" s="68">
        <f t="shared" si="5"/>
        <v>73.4993</v>
      </c>
      <c r="Q33" s="69"/>
      <c r="R33" s="70"/>
      <c r="S33" s="70"/>
      <c r="T33" s="70"/>
      <c r="U33" s="70"/>
      <c r="V33" s="70"/>
      <c r="W33" s="70"/>
      <c r="X33" s="70"/>
      <c r="Y33" s="71"/>
      <c r="Z33" s="12"/>
      <c r="AA33" s="70"/>
      <c r="AB33" s="70"/>
      <c r="AC33" s="70"/>
      <c r="AD33" s="70"/>
      <c r="AE33" s="70"/>
      <c r="AF33" s="70"/>
      <c r="AG33" s="49"/>
    </row>
    <row r="34">
      <c r="A34" s="59"/>
      <c r="B34" s="72"/>
      <c r="C34" s="77" t="s">
        <v>59</v>
      </c>
      <c r="D34" s="68">
        <v>899.99</v>
      </c>
      <c r="E34" s="68"/>
      <c r="F34" s="68"/>
      <c r="G34" s="68"/>
      <c r="H34" s="68"/>
      <c r="I34" s="64"/>
      <c r="J34" s="84"/>
      <c r="K34" s="38"/>
      <c r="L34" s="39"/>
      <c r="M34" s="66"/>
      <c r="N34" s="67">
        <f t="shared" si="3"/>
        <v>29.99966667</v>
      </c>
      <c r="O34" s="68">
        <f t="shared" si="4"/>
        <v>34.99966667</v>
      </c>
      <c r="P34" s="68">
        <f t="shared" si="5"/>
        <v>62.9993</v>
      </c>
      <c r="Q34" s="69"/>
      <c r="R34" s="70"/>
      <c r="S34" s="70"/>
      <c r="T34" s="70"/>
      <c r="U34" s="70"/>
      <c r="V34" s="70"/>
      <c r="W34" s="70"/>
      <c r="X34" s="70"/>
      <c r="Y34" s="71"/>
      <c r="Z34" s="12"/>
      <c r="AA34" s="70"/>
      <c r="AB34" s="70"/>
      <c r="AC34" s="70"/>
      <c r="AD34" s="70"/>
      <c r="AE34" s="70"/>
      <c r="AF34" s="70"/>
      <c r="AG34" s="49"/>
    </row>
    <row r="35">
      <c r="A35" s="59"/>
      <c r="B35" s="72"/>
      <c r="C35" s="61" t="s">
        <v>60</v>
      </c>
      <c r="D35" s="62">
        <v>549.99</v>
      </c>
      <c r="E35" s="62"/>
      <c r="F35" s="76" t="s">
        <v>43</v>
      </c>
      <c r="G35" s="62"/>
      <c r="H35" s="75"/>
      <c r="I35" s="64"/>
      <c r="J35" s="84"/>
      <c r="K35" s="38"/>
      <c r="L35" s="39"/>
      <c r="M35" s="66"/>
      <c r="N35" s="67">
        <f t="shared" si="3"/>
        <v>18.333</v>
      </c>
      <c r="O35" s="68">
        <f t="shared" si="4"/>
        <v>23.333</v>
      </c>
      <c r="P35" s="68">
        <f t="shared" si="5"/>
        <v>38.4993</v>
      </c>
      <c r="Q35" s="69"/>
      <c r="R35" s="70"/>
      <c r="S35" s="70"/>
      <c r="T35" s="70"/>
      <c r="U35" s="70"/>
      <c r="V35" s="70"/>
      <c r="W35" s="70"/>
      <c r="X35" s="70"/>
      <c r="Y35" s="71"/>
      <c r="Z35" s="12"/>
      <c r="AA35" s="70"/>
      <c r="AB35" s="70"/>
      <c r="AC35" s="70"/>
      <c r="AD35" s="70"/>
      <c r="AE35" s="70"/>
      <c r="AF35" s="70"/>
      <c r="AG35" s="49"/>
    </row>
    <row r="36">
      <c r="A36" s="59"/>
      <c r="B36" s="72"/>
      <c r="C36" s="77" t="s">
        <v>61</v>
      </c>
      <c r="D36" s="62">
        <v>499.99</v>
      </c>
      <c r="E36" s="62"/>
      <c r="F36" s="76" t="s">
        <v>43</v>
      </c>
      <c r="G36" s="62"/>
      <c r="H36" s="75"/>
      <c r="I36" s="64"/>
      <c r="J36" s="84"/>
      <c r="K36" s="38"/>
      <c r="L36" s="39"/>
      <c r="M36" s="66"/>
      <c r="N36" s="67">
        <f t="shared" si="3"/>
        <v>16.66633333</v>
      </c>
      <c r="O36" s="68">
        <f t="shared" si="4"/>
        <v>21.66633333</v>
      </c>
      <c r="P36" s="68">
        <f t="shared" si="5"/>
        <v>34.9993</v>
      </c>
      <c r="Q36" s="69"/>
      <c r="R36" s="70"/>
      <c r="S36" s="70"/>
      <c r="T36" s="70"/>
      <c r="U36" s="70"/>
      <c r="V36" s="70"/>
      <c r="W36" s="70"/>
      <c r="X36" s="70"/>
      <c r="Y36" s="71"/>
      <c r="Z36" s="12"/>
      <c r="AA36" s="70"/>
      <c r="AB36" s="70"/>
      <c r="AC36" s="70"/>
      <c r="AD36" s="70"/>
      <c r="AE36" s="70"/>
      <c r="AF36" s="70"/>
      <c r="AG36" s="49"/>
    </row>
    <row r="37">
      <c r="A37" s="59"/>
      <c r="B37" s="72"/>
      <c r="C37" s="61"/>
      <c r="D37" s="62"/>
      <c r="E37" s="62"/>
      <c r="F37" s="68"/>
      <c r="G37" s="68"/>
      <c r="H37" s="75"/>
      <c r="I37" s="64"/>
      <c r="J37" s="85"/>
      <c r="K37" s="38"/>
      <c r="L37" s="39"/>
      <c r="M37" s="66"/>
      <c r="N37" s="67">
        <f t="shared" si="3"/>
        <v>0</v>
      </c>
      <c r="O37" s="68">
        <f t="shared" si="4"/>
        <v>5</v>
      </c>
      <c r="P37" s="68">
        <f t="shared" si="5"/>
        <v>0</v>
      </c>
      <c r="Q37" s="69"/>
      <c r="R37" s="70"/>
      <c r="S37" s="70"/>
      <c r="T37" s="70"/>
      <c r="U37" s="70"/>
      <c r="V37" s="70"/>
      <c r="W37" s="70"/>
      <c r="X37" s="70"/>
      <c r="Y37" s="71"/>
      <c r="Z37" s="12"/>
      <c r="AA37" s="70"/>
      <c r="AB37" s="70"/>
      <c r="AC37" s="70"/>
      <c r="AD37" s="70"/>
      <c r="AE37" s="70"/>
      <c r="AF37" s="70"/>
      <c r="AG37" s="49"/>
    </row>
    <row r="38">
      <c r="A38" s="59"/>
      <c r="B38" s="86" t="s">
        <v>62</v>
      </c>
      <c r="C38" s="87" t="s">
        <v>63</v>
      </c>
      <c r="D38" s="62">
        <v>499.99</v>
      </c>
      <c r="E38" s="62">
        <v>150.0</v>
      </c>
      <c r="F38" s="76" t="s">
        <v>43</v>
      </c>
      <c r="G38" s="62"/>
      <c r="H38" s="68"/>
      <c r="I38" s="68"/>
      <c r="J38" s="84"/>
      <c r="K38" s="38"/>
      <c r="L38" s="39"/>
      <c r="M38" s="66"/>
      <c r="N38" s="67">
        <f t="shared" si="3"/>
        <v>16.66633333</v>
      </c>
      <c r="O38" s="68">
        <f t="shared" si="4"/>
        <v>21.66633333</v>
      </c>
      <c r="P38" s="68">
        <f t="shared" si="5"/>
        <v>34.9993</v>
      </c>
      <c r="Q38" s="69"/>
      <c r="R38" s="70"/>
      <c r="S38" s="70"/>
      <c r="T38" s="70"/>
      <c r="U38" s="70"/>
      <c r="V38" s="70"/>
      <c r="W38" s="70"/>
      <c r="X38" s="70"/>
      <c r="Y38" s="71"/>
      <c r="Z38" s="12"/>
      <c r="AA38" s="70"/>
      <c r="AB38" s="70"/>
      <c r="AC38" s="70"/>
      <c r="AD38" s="70"/>
      <c r="AE38" s="70"/>
      <c r="AF38" s="70"/>
      <c r="AG38" s="49"/>
    </row>
    <row r="39">
      <c r="A39" s="59"/>
      <c r="B39" s="72"/>
      <c r="C39" s="88" t="s">
        <v>64</v>
      </c>
      <c r="D39" s="62">
        <v>599.99</v>
      </c>
      <c r="E39" s="62"/>
      <c r="F39" s="68"/>
      <c r="G39" s="68"/>
      <c r="H39" s="62"/>
      <c r="I39" s="64"/>
      <c r="J39" s="84"/>
      <c r="K39" s="38"/>
      <c r="L39" s="39"/>
      <c r="M39" s="66"/>
      <c r="N39" s="67">
        <f t="shared" si="3"/>
        <v>19.99966667</v>
      </c>
      <c r="O39" s="68">
        <f t="shared" si="4"/>
        <v>24.99966667</v>
      </c>
      <c r="P39" s="68">
        <f t="shared" si="5"/>
        <v>41.9993</v>
      </c>
      <c r="Q39" s="69"/>
      <c r="R39" s="70"/>
      <c r="S39" s="70"/>
      <c r="T39" s="70"/>
      <c r="U39" s="70"/>
      <c r="V39" s="70"/>
      <c r="W39" s="70"/>
      <c r="X39" s="70"/>
      <c r="Y39" s="71"/>
      <c r="Z39" s="12"/>
      <c r="AA39" s="70"/>
      <c r="AB39" s="70"/>
      <c r="AC39" s="70"/>
      <c r="AD39" s="70"/>
      <c r="AE39" s="70"/>
      <c r="AF39" s="70"/>
      <c r="AG39" s="49"/>
    </row>
    <row r="40">
      <c r="A40" s="59"/>
      <c r="B40" s="72"/>
      <c r="C40" s="89" t="s">
        <v>65</v>
      </c>
      <c r="D40" s="62">
        <v>179.99</v>
      </c>
      <c r="E40" s="90" t="s">
        <v>43</v>
      </c>
      <c r="F40" s="68"/>
      <c r="G40" s="68"/>
      <c r="H40" s="62"/>
      <c r="I40" s="64"/>
      <c r="J40" s="84"/>
      <c r="K40" s="38"/>
      <c r="L40" s="39"/>
      <c r="M40" s="66"/>
      <c r="N40" s="67">
        <f t="shared" si="3"/>
        <v>5.999666667</v>
      </c>
      <c r="O40" s="68">
        <f t="shared" si="4"/>
        <v>10.99966667</v>
      </c>
      <c r="P40" s="68">
        <f t="shared" si="5"/>
        <v>12.5993</v>
      </c>
      <c r="Q40" s="69"/>
      <c r="R40" s="70"/>
      <c r="S40" s="70"/>
      <c r="T40" s="70"/>
      <c r="U40" s="70"/>
      <c r="V40" s="70"/>
      <c r="W40" s="70"/>
      <c r="X40" s="70"/>
      <c r="Y40" s="71"/>
      <c r="Z40" s="12"/>
      <c r="AA40" s="70"/>
      <c r="AB40" s="70"/>
      <c r="AC40" s="70"/>
      <c r="AD40" s="70"/>
      <c r="AE40" s="70"/>
      <c r="AF40" s="70"/>
      <c r="AG40" s="49"/>
    </row>
    <row r="41">
      <c r="A41" s="59"/>
      <c r="B41" s="72"/>
      <c r="C41" s="89" t="s">
        <v>66</v>
      </c>
      <c r="D41" s="68">
        <v>949.99</v>
      </c>
      <c r="E41" s="68"/>
      <c r="F41" s="68"/>
      <c r="G41" s="68"/>
      <c r="H41" s="68"/>
      <c r="I41" s="75"/>
      <c r="J41" s="84"/>
      <c r="K41" s="38"/>
      <c r="L41" s="39"/>
      <c r="M41" s="66"/>
      <c r="N41" s="67">
        <f t="shared" si="3"/>
        <v>31.66633333</v>
      </c>
      <c r="O41" s="68">
        <f t="shared" si="4"/>
        <v>36.66633333</v>
      </c>
      <c r="P41" s="68">
        <f t="shared" si="5"/>
        <v>66.4993</v>
      </c>
      <c r="Q41" s="69"/>
      <c r="R41" s="70"/>
      <c r="S41" s="70"/>
      <c r="T41" s="70"/>
      <c r="U41" s="70"/>
      <c r="V41" s="70"/>
      <c r="W41" s="70"/>
      <c r="X41" s="70"/>
      <c r="Y41" s="71"/>
      <c r="Z41" s="12"/>
      <c r="AA41" s="70"/>
      <c r="AB41" s="70"/>
      <c r="AC41" s="70"/>
      <c r="AD41" s="70"/>
      <c r="AE41" s="70"/>
      <c r="AF41" s="70"/>
      <c r="AG41" s="49"/>
    </row>
    <row r="42">
      <c r="A42" s="59"/>
      <c r="B42" s="72"/>
      <c r="C42" s="89"/>
      <c r="D42" s="68"/>
      <c r="E42" s="68"/>
      <c r="F42" s="68"/>
      <c r="G42" s="68"/>
      <c r="H42" s="68"/>
      <c r="I42" s="75"/>
      <c r="J42" s="80"/>
      <c r="K42" s="38"/>
      <c r="L42" s="39"/>
      <c r="M42" s="66"/>
      <c r="N42" s="67">
        <f t="shared" si="3"/>
        <v>0</v>
      </c>
      <c r="O42" s="68">
        <f t="shared" si="4"/>
        <v>5</v>
      </c>
      <c r="P42" s="68">
        <f t="shared" si="5"/>
        <v>0</v>
      </c>
      <c r="Q42" s="69"/>
      <c r="R42" s="70"/>
      <c r="S42" s="70"/>
      <c r="T42" s="70"/>
      <c r="U42" s="70"/>
      <c r="V42" s="70"/>
      <c r="W42" s="70"/>
      <c r="X42" s="70"/>
      <c r="Y42" s="71"/>
      <c r="Z42" s="12"/>
      <c r="AA42" s="70"/>
      <c r="AB42" s="70"/>
      <c r="AC42" s="70"/>
      <c r="AD42" s="70"/>
      <c r="AE42" s="70"/>
      <c r="AF42" s="70"/>
      <c r="AG42" s="49"/>
    </row>
    <row r="43">
      <c r="A43" s="59"/>
      <c r="B43" s="72"/>
      <c r="C43" s="91"/>
      <c r="D43" s="68"/>
      <c r="E43" s="68"/>
      <c r="F43" s="68"/>
      <c r="G43" s="68"/>
      <c r="H43" s="68"/>
      <c r="I43" s="75"/>
      <c r="J43" s="80"/>
      <c r="K43" s="38"/>
      <c r="L43" s="39"/>
      <c r="M43" s="66"/>
      <c r="N43" s="67">
        <f t="shared" si="3"/>
        <v>0</v>
      </c>
      <c r="O43" s="68">
        <f t="shared" si="4"/>
        <v>5</v>
      </c>
      <c r="P43" s="68">
        <f t="shared" si="5"/>
        <v>0</v>
      </c>
      <c r="Q43" s="69"/>
      <c r="R43" s="70"/>
      <c r="S43" s="70"/>
      <c r="T43" s="70"/>
      <c r="U43" s="70"/>
      <c r="V43" s="70"/>
      <c r="W43" s="70"/>
      <c r="X43" s="70"/>
      <c r="Y43" s="71"/>
      <c r="Z43" s="12"/>
      <c r="AA43" s="92"/>
      <c r="AB43" s="70"/>
      <c r="AC43" s="70"/>
      <c r="AD43" s="70"/>
      <c r="AE43" s="92"/>
      <c r="AF43" s="93"/>
      <c r="AG43" s="94"/>
    </row>
    <row r="44">
      <c r="A44" s="59">
        <v>13.0</v>
      </c>
      <c r="B44" s="72"/>
      <c r="C44" s="88" t="s">
        <v>67</v>
      </c>
      <c r="D44" s="62">
        <v>999.99</v>
      </c>
      <c r="E44" s="68"/>
      <c r="F44" s="68">
        <f t="shared" ref="F44:F46" si="8">D44-700                   </f>
        <v>299.99</v>
      </c>
      <c r="G44" s="68">
        <f t="shared" ref="G44:G46" si="9">D44-350 </f>
        <v>649.99</v>
      </c>
      <c r="H44" s="62"/>
      <c r="I44" s="75"/>
      <c r="J44" s="84"/>
      <c r="K44" s="38"/>
      <c r="L44" s="39"/>
      <c r="M44" s="66"/>
      <c r="N44" s="67">
        <f t="shared" si="3"/>
        <v>33.333</v>
      </c>
      <c r="O44" s="68">
        <f t="shared" si="4"/>
        <v>38.333</v>
      </c>
      <c r="P44" s="68">
        <f t="shared" si="5"/>
        <v>69.9993</v>
      </c>
      <c r="Q44" s="69"/>
      <c r="R44" s="70"/>
      <c r="S44" s="70"/>
      <c r="T44" s="70"/>
      <c r="U44" s="70"/>
      <c r="V44" s="70"/>
      <c r="W44" s="70"/>
      <c r="X44" s="70"/>
      <c r="Y44" s="71"/>
      <c r="Z44" s="12"/>
      <c r="AA44" s="70"/>
      <c r="AB44" s="70"/>
      <c r="AC44" s="70"/>
      <c r="AD44" s="70"/>
      <c r="AE44" s="70"/>
      <c r="AF44" s="70"/>
      <c r="AG44" s="95"/>
    </row>
    <row r="45">
      <c r="A45" s="59">
        <v>14.0</v>
      </c>
      <c r="B45" s="72"/>
      <c r="C45" s="88" t="s">
        <v>68</v>
      </c>
      <c r="D45" s="62">
        <v>1299.99</v>
      </c>
      <c r="E45" s="68"/>
      <c r="F45" s="68">
        <f t="shared" si="8"/>
        <v>599.99</v>
      </c>
      <c r="G45" s="68">
        <f t="shared" si="9"/>
        <v>949.99</v>
      </c>
      <c r="H45" s="62"/>
      <c r="I45" s="75"/>
      <c r="J45" s="80"/>
      <c r="K45" s="38"/>
      <c r="L45" s="39"/>
      <c r="M45" s="66"/>
      <c r="N45" s="67">
        <f t="shared" si="3"/>
        <v>43.333</v>
      </c>
      <c r="O45" s="68">
        <f t="shared" si="4"/>
        <v>48.333</v>
      </c>
      <c r="P45" s="68">
        <f t="shared" si="5"/>
        <v>90.9993</v>
      </c>
      <c r="Q45" s="69"/>
      <c r="R45" s="70"/>
      <c r="S45" s="70"/>
      <c r="T45" s="70"/>
      <c r="U45" s="70"/>
      <c r="V45" s="70"/>
      <c r="W45" s="70"/>
      <c r="X45" s="70"/>
      <c r="Y45" s="71"/>
      <c r="Z45" s="12"/>
      <c r="AA45" s="70"/>
      <c r="AB45" s="70"/>
      <c r="AC45" s="70"/>
      <c r="AD45" s="70"/>
      <c r="AE45" s="70"/>
      <c r="AF45" s="70"/>
      <c r="AG45" s="95"/>
    </row>
    <row r="46">
      <c r="A46" s="59">
        <v>15.0</v>
      </c>
      <c r="B46" s="72"/>
      <c r="C46" s="88" t="s">
        <v>69</v>
      </c>
      <c r="D46" s="62">
        <v>1449.99</v>
      </c>
      <c r="E46" s="68"/>
      <c r="F46" s="68">
        <f t="shared" si="8"/>
        <v>749.99</v>
      </c>
      <c r="G46" s="68">
        <f t="shared" si="9"/>
        <v>1099.99</v>
      </c>
      <c r="H46" s="62"/>
      <c r="I46" s="75"/>
      <c r="J46" s="80"/>
      <c r="K46" s="38"/>
      <c r="L46" s="39"/>
      <c r="M46" s="66"/>
      <c r="N46" s="67">
        <f t="shared" si="3"/>
        <v>48.333</v>
      </c>
      <c r="O46" s="68">
        <f t="shared" si="4"/>
        <v>53.333</v>
      </c>
      <c r="P46" s="68">
        <f t="shared" si="5"/>
        <v>101.4993</v>
      </c>
      <c r="Q46" s="69"/>
      <c r="R46" s="70"/>
      <c r="S46" s="70"/>
      <c r="T46" s="70"/>
      <c r="U46" s="70"/>
      <c r="V46" s="70"/>
      <c r="W46" s="70"/>
      <c r="X46" s="70"/>
      <c r="Y46" s="71"/>
      <c r="Z46" s="12"/>
      <c r="AA46" s="70"/>
      <c r="AB46" s="70"/>
      <c r="AC46" s="70"/>
      <c r="AD46" s="70"/>
      <c r="AE46" s="70"/>
      <c r="AF46" s="70"/>
      <c r="AG46" s="95"/>
    </row>
    <row r="47">
      <c r="A47" s="59">
        <v>17.0</v>
      </c>
      <c r="B47" s="72"/>
      <c r="C47" s="96" t="s">
        <v>70</v>
      </c>
      <c r="D47" s="68">
        <v>749.99</v>
      </c>
      <c r="E47" s="68"/>
      <c r="F47" s="68"/>
      <c r="G47" s="68"/>
      <c r="H47" s="68"/>
      <c r="I47" s="68"/>
      <c r="J47" s="97"/>
      <c r="K47" s="38"/>
      <c r="L47" s="39"/>
      <c r="M47" s="66"/>
      <c r="N47" s="67">
        <f t="shared" si="3"/>
        <v>24.99966667</v>
      </c>
      <c r="O47" s="68">
        <f t="shared" si="4"/>
        <v>29.99966667</v>
      </c>
      <c r="P47" s="68">
        <f t="shared" si="5"/>
        <v>52.4993</v>
      </c>
      <c r="Q47" s="69"/>
      <c r="R47" s="70"/>
      <c r="S47" s="70"/>
      <c r="T47" s="70"/>
      <c r="U47" s="70"/>
      <c r="V47" s="70"/>
      <c r="W47" s="70"/>
      <c r="X47" s="70"/>
      <c r="Y47" s="71"/>
      <c r="Z47" s="12"/>
      <c r="AA47" s="70"/>
      <c r="AB47" s="70"/>
      <c r="AC47" s="70"/>
      <c r="AD47" s="70"/>
      <c r="AE47" s="70"/>
      <c r="AF47" s="70"/>
      <c r="AG47" s="95"/>
    </row>
    <row r="48">
      <c r="A48" s="59"/>
      <c r="B48" s="72"/>
      <c r="C48" s="88" t="s">
        <v>71</v>
      </c>
      <c r="D48" s="62">
        <v>1199.99</v>
      </c>
      <c r="E48" s="62"/>
      <c r="F48" s="68">
        <f>D48-800</f>
        <v>399.99</v>
      </c>
      <c r="G48" s="68"/>
      <c r="H48" s="68"/>
      <c r="I48" s="68"/>
      <c r="J48" s="84"/>
      <c r="K48" s="38"/>
      <c r="L48" s="39"/>
      <c r="M48" s="66"/>
      <c r="N48" s="67"/>
      <c r="O48" s="68"/>
      <c r="P48" s="68"/>
      <c r="Q48" s="69"/>
      <c r="R48" s="70"/>
      <c r="S48" s="70"/>
      <c r="T48" s="70"/>
      <c r="U48" s="70"/>
      <c r="V48" s="70"/>
      <c r="W48" s="70"/>
      <c r="X48" s="70"/>
      <c r="Y48" s="71"/>
      <c r="Z48" s="12"/>
      <c r="AA48" s="70"/>
      <c r="AB48" s="70"/>
      <c r="AC48" s="70"/>
      <c r="AD48" s="70"/>
      <c r="AE48" s="70"/>
      <c r="AF48" s="70"/>
      <c r="AG48" s="95"/>
    </row>
    <row r="49">
      <c r="A49" s="59"/>
      <c r="B49" s="72"/>
      <c r="C49" s="88" t="s">
        <v>72</v>
      </c>
      <c r="D49" s="62">
        <v>799.99</v>
      </c>
      <c r="E49" s="62"/>
      <c r="F49" s="76" t="s">
        <v>43</v>
      </c>
      <c r="G49" s="68"/>
      <c r="H49" s="68"/>
      <c r="I49" s="68"/>
      <c r="J49" s="84"/>
      <c r="K49" s="38"/>
      <c r="L49" s="39"/>
      <c r="M49" s="66"/>
      <c r="N49" s="67"/>
      <c r="O49" s="68"/>
      <c r="P49" s="68"/>
      <c r="Q49" s="69"/>
      <c r="R49" s="70"/>
      <c r="S49" s="70"/>
      <c r="T49" s="70"/>
      <c r="U49" s="70"/>
      <c r="V49" s="70"/>
      <c r="W49" s="70"/>
      <c r="X49" s="70"/>
      <c r="Y49" s="71"/>
      <c r="Z49" s="12"/>
      <c r="AA49" s="70"/>
      <c r="AB49" s="70"/>
      <c r="AC49" s="70"/>
      <c r="AD49" s="70"/>
      <c r="AE49" s="70"/>
      <c r="AF49" s="70"/>
      <c r="AG49" s="95"/>
    </row>
    <row r="50">
      <c r="A50" s="59"/>
      <c r="B50" s="72"/>
      <c r="C50" s="88" t="s">
        <v>73</v>
      </c>
      <c r="D50" s="62">
        <v>999.99</v>
      </c>
      <c r="E50" s="62"/>
      <c r="F50" s="68">
        <f>D50-800</f>
        <v>199.99</v>
      </c>
      <c r="G50" s="68"/>
      <c r="H50" s="68"/>
      <c r="I50" s="68"/>
      <c r="J50" s="84"/>
      <c r="K50" s="38"/>
      <c r="L50" s="39"/>
      <c r="M50" s="66"/>
      <c r="N50" s="67"/>
      <c r="O50" s="68"/>
      <c r="P50" s="68"/>
      <c r="Q50" s="69"/>
      <c r="R50" s="70"/>
      <c r="S50" s="70"/>
      <c r="T50" s="70"/>
      <c r="U50" s="70"/>
      <c r="V50" s="70"/>
      <c r="W50" s="70"/>
      <c r="X50" s="70"/>
      <c r="Y50" s="71"/>
      <c r="Z50" s="12"/>
      <c r="AA50" s="70"/>
      <c r="AB50" s="70"/>
      <c r="AC50" s="70"/>
      <c r="AD50" s="70"/>
      <c r="AE50" s="70"/>
      <c r="AF50" s="70"/>
      <c r="AG50" s="95"/>
    </row>
    <row r="51">
      <c r="A51" s="59">
        <v>18.0</v>
      </c>
      <c r="B51" s="72"/>
      <c r="C51" s="87" t="s">
        <v>74</v>
      </c>
      <c r="D51" s="68">
        <v>999.99</v>
      </c>
      <c r="E51" s="62"/>
      <c r="F51" s="68"/>
      <c r="G51" s="68"/>
      <c r="H51" s="68"/>
      <c r="I51" s="68"/>
      <c r="J51" s="98"/>
      <c r="K51" s="38"/>
      <c r="L51" s="39"/>
      <c r="M51" s="66"/>
      <c r="N51" s="67">
        <f t="shared" ref="N51:N56" si="10">D51/30</f>
        <v>33.333</v>
      </c>
      <c r="O51" s="68">
        <f t="shared" ref="O51:O56" si="11">N51+5</f>
        <v>38.333</v>
      </c>
      <c r="P51" s="68">
        <f t="shared" ref="P51:P56" si="12">D51*7%</f>
        <v>69.9993</v>
      </c>
      <c r="Q51" s="69"/>
      <c r="R51" s="70"/>
      <c r="S51" s="70"/>
      <c r="T51" s="70"/>
      <c r="U51" s="70"/>
      <c r="V51" s="70"/>
      <c r="W51" s="70"/>
      <c r="X51" s="70"/>
      <c r="Y51" s="71"/>
      <c r="Z51" s="12"/>
      <c r="AA51" s="70"/>
      <c r="AB51" s="70"/>
      <c r="AC51" s="70"/>
      <c r="AD51" s="70"/>
      <c r="AE51" s="70"/>
      <c r="AF51" s="70"/>
      <c r="AG51" s="95"/>
    </row>
    <row r="52">
      <c r="A52" s="59">
        <v>19.0</v>
      </c>
      <c r="B52" s="72"/>
      <c r="C52" s="87" t="s">
        <v>75</v>
      </c>
      <c r="D52" s="68">
        <v>1399.99</v>
      </c>
      <c r="E52" s="68"/>
      <c r="F52" s="68"/>
      <c r="G52" s="68"/>
      <c r="H52" s="68"/>
      <c r="I52" s="62"/>
      <c r="J52" s="98"/>
      <c r="K52" s="38"/>
      <c r="L52" s="39"/>
      <c r="M52" s="66"/>
      <c r="N52" s="67">
        <f t="shared" si="10"/>
        <v>46.66633333</v>
      </c>
      <c r="O52" s="68">
        <f t="shared" si="11"/>
        <v>51.66633333</v>
      </c>
      <c r="P52" s="68">
        <f t="shared" si="12"/>
        <v>97.9993</v>
      </c>
      <c r="Q52" s="69"/>
      <c r="R52" s="70"/>
      <c r="S52" s="70"/>
      <c r="T52" s="70"/>
      <c r="U52" s="70"/>
      <c r="V52" s="70"/>
      <c r="W52" s="70"/>
      <c r="X52" s="70"/>
      <c r="Y52" s="71"/>
      <c r="Z52" s="12"/>
      <c r="AA52" s="70"/>
      <c r="AB52" s="70"/>
      <c r="AC52" s="70"/>
      <c r="AD52" s="70"/>
      <c r="AE52" s="70"/>
      <c r="AF52" s="70"/>
      <c r="AG52" s="95"/>
    </row>
    <row r="53">
      <c r="A53" s="59">
        <v>20.0</v>
      </c>
      <c r="B53" s="72"/>
      <c r="C53" s="88" t="s">
        <v>76</v>
      </c>
      <c r="D53" s="62">
        <v>1599.99</v>
      </c>
      <c r="E53" s="68"/>
      <c r="F53" s="68"/>
      <c r="G53" s="68"/>
      <c r="H53" s="68"/>
      <c r="I53" s="62"/>
      <c r="J53" s="98"/>
      <c r="K53" s="38"/>
      <c r="L53" s="39"/>
      <c r="M53" s="66"/>
      <c r="N53" s="67">
        <f t="shared" si="10"/>
        <v>53.333</v>
      </c>
      <c r="O53" s="68">
        <f t="shared" si="11"/>
        <v>58.333</v>
      </c>
      <c r="P53" s="68">
        <f t="shared" si="12"/>
        <v>111.9993</v>
      </c>
      <c r="Q53" s="69"/>
      <c r="R53" s="70"/>
      <c r="S53" s="70"/>
      <c r="T53" s="70"/>
      <c r="U53" s="70"/>
      <c r="V53" s="70"/>
      <c r="W53" s="70"/>
      <c r="X53" s="70"/>
      <c r="Y53" s="71"/>
      <c r="Z53" s="12"/>
      <c r="AA53" s="70"/>
      <c r="AB53" s="70"/>
      <c r="AC53" s="70"/>
      <c r="AD53" s="70"/>
      <c r="AE53" s="70"/>
      <c r="AF53" s="70"/>
      <c r="AG53" s="95"/>
    </row>
    <row r="54">
      <c r="A54" s="59"/>
      <c r="B54" s="72"/>
      <c r="C54" s="88" t="s">
        <v>77</v>
      </c>
      <c r="D54" s="68">
        <v>1199.99</v>
      </c>
      <c r="E54" s="68"/>
      <c r="F54" s="68"/>
      <c r="G54" s="68"/>
      <c r="H54" s="68"/>
      <c r="I54" s="62"/>
      <c r="J54" s="98"/>
      <c r="K54" s="38"/>
      <c r="L54" s="39"/>
      <c r="M54" s="99"/>
      <c r="N54" s="67">
        <f t="shared" si="10"/>
        <v>39.99966667</v>
      </c>
      <c r="O54" s="68">
        <f t="shared" si="11"/>
        <v>44.99966667</v>
      </c>
      <c r="P54" s="68">
        <f t="shared" si="12"/>
        <v>83.9993</v>
      </c>
      <c r="Q54" s="100"/>
      <c r="R54" s="101"/>
      <c r="S54" s="92"/>
      <c r="T54" s="70"/>
      <c r="U54" s="70"/>
      <c r="V54" s="70"/>
      <c r="W54" s="92"/>
      <c r="X54" s="93"/>
      <c r="Y54" s="71"/>
      <c r="Z54" s="12"/>
      <c r="AA54" s="70"/>
      <c r="AB54" s="70"/>
      <c r="AC54" s="70"/>
      <c r="AD54" s="70"/>
      <c r="AE54" s="70"/>
      <c r="AF54" s="70"/>
      <c r="AG54" s="95"/>
    </row>
    <row r="55">
      <c r="A55" s="102"/>
      <c r="B55" s="72"/>
      <c r="C55" s="87" t="s">
        <v>78</v>
      </c>
      <c r="D55" s="62">
        <v>699.99</v>
      </c>
      <c r="E55" s="62">
        <v>300.0</v>
      </c>
      <c r="F55" s="62">
        <v>150.0</v>
      </c>
      <c r="G55" s="68"/>
      <c r="H55" s="62"/>
      <c r="I55" s="62"/>
      <c r="J55" s="84"/>
      <c r="K55" s="38"/>
      <c r="L55" s="39"/>
      <c r="M55" s="103"/>
      <c r="N55" s="67">
        <f t="shared" si="10"/>
        <v>23.333</v>
      </c>
      <c r="O55" s="68">
        <f t="shared" si="11"/>
        <v>28.333</v>
      </c>
      <c r="P55" s="68">
        <f t="shared" si="12"/>
        <v>48.9993</v>
      </c>
      <c r="Q55" s="100"/>
      <c r="R55" s="101"/>
      <c r="S55" s="92"/>
      <c r="T55" s="70"/>
      <c r="U55" s="70"/>
      <c r="V55" s="70"/>
      <c r="W55" s="92"/>
      <c r="X55" s="93"/>
      <c r="Y55" s="71"/>
      <c r="Z55" s="70"/>
      <c r="AA55" s="71"/>
      <c r="AB55" s="71"/>
      <c r="AC55" s="71"/>
      <c r="AD55" s="71"/>
      <c r="AE55" s="71"/>
      <c r="AF55" s="71"/>
      <c r="AG55" s="104"/>
    </row>
    <row r="56">
      <c r="A56" s="102"/>
      <c r="B56" s="72"/>
      <c r="C56" s="96" t="s">
        <v>79</v>
      </c>
      <c r="D56" s="62">
        <v>509.99</v>
      </c>
      <c r="E56" s="62"/>
      <c r="F56" s="68"/>
      <c r="G56" s="68"/>
      <c r="H56" s="62"/>
      <c r="I56" s="62"/>
      <c r="J56" s="98"/>
      <c r="K56" s="38"/>
      <c r="L56" s="39"/>
      <c r="M56" s="103"/>
      <c r="N56" s="67">
        <f t="shared" si="10"/>
        <v>16.99966667</v>
      </c>
      <c r="O56" s="68">
        <f t="shared" si="11"/>
        <v>21.99966667</v>
      </c>
      <c r="P56" s="68">
        <f t="shared" si="12"/>
        <v>35.6993</v>
      </c>
      <c r="Q56" s="100"/>
      <c r="R56" s="101"/>
      <c r="S56" s="92"/>
      <c r="T56" s="70"/>
      <c r="U56" s="70"/>
      <c r="V56" s="70"/>
      <c r="W56" s="92"/>
      <c r="X56" s="93"/>
      <c r="Y56" s="71"/>
      <c r="Z56" s="70"/>
      <c r="AA56" s="70"/>
      <c r="AB56" s="70"/>
      <c r="AC56" s="70"/>
      <c r="AD56" s="70"/>
      <c r="AE56" s="70"/>
      <c r="AF56" s="70"/>
      <c r="AG56" s="95"/>
    </row>
    <row r="57">
      <c r="A57" s="102"/>
      <c r="B57" s="72"/>
      <c r="C57" s="96" t="s">
        <v>80</v>
      </c>
      <c r="D57" s="62">
        <v>1104.99</v>
      </c>
      <c r="E57" s="62"/>
      <c r="F57" s="68"/>
      <c r="G57" s="68"/>
      <c r="H57" s="62"/>
      <c r="I57" s="62"/>
      <c r="J57" s="98"/>
      <c r="K57" s="38"/>
      <c r="L57" s="39"/>
      <c r="M57" s="103"/>
      <c r="N57" s="67"/>
      <c r="O57" s="68"/>
      <c r="P57" s="68"/>
      <c r="Q57" s="100"/>
      <c r="R57" s="101"/>
      <c r="S57" s="92"/>
      <c r="T57" s="70"/>
      <c r="U57" s="70"/>
      <c r="V57" s="70"/>
      <c r="W57" s="92"/>
      <c r="X57" s="93"/>
      <c r="Y57" s="71"/>
      <c r="Z57" s="70"/>
      <c r="AA57" s="70"/>
      <c r="AB57" s="70"/>
      <c r="AC57" s="70"/>
      <c r="AD57" s="70"/>
      <c r="AE57" s="70"/>
      <c r="AF57" s="70"/>
      <c r="AG57" s="95"/>
    </row>
    <row r="58">
      <c r="A58" s="102"/>
      <c r="B58" s="72"/>
      <c r="C58" s="96" t="s">
        <v>81</v>
      </c>
      <c r="D58" s="68">
        <v>1379.99</v>
      </c>
      <c r="E58" s="68"/>
      <c r="F58" s="68"/>
      <c r="G58" s="68"/>
      <c r="H58" s="68"/>
      <c r="I58" s="62"/>
      <c r="J58" s="98"/>
      <c r="K58" s="38"/>
      <c r="L58" s="39"/>
      <c r="M58" s="103"/>
      <c r="N58" s="67">
        <f t="shared" ref="N58:N65" si="13">D58/30</f>
        <v>45.99966667</v>
      </c>
      <c r="O58" s="68">
        <f t="shared" ref="O58:O65" si="14">N58+5</f>
        <v>50.99966667</v>
      </c>
      <c r="P58" s="68">
        <f t="shared" ref="P58:P65" si="15">D58*7%</f>
        <v>96.5993</v>
      </c>
      <c r="Q58" s="100"/>
      <c r="R58" s="101"/>
      <c r="S58" s="92"/>
      <c r="T58" s="70"/>
      <c r="U58" s="70"/>
      <c r="V58" s="70"/>
      <c r="W58" s="92"/>
      <c r="X58" s="93"/>
      <c r="Y58" s="71"/>
      <c r="Z58" s="70"/>
      <c r="AA58" s="71"/>
      <c r="AB58" s="71"/>
      <c r="AC58" s="71"/>
      <c r="AD58" s="71"/>
      <c r="AE58" s="71"/>
      <c r="AF58" s="71"/>
      <c r="AG58" s="104"/>
    </row>
    <row r="59">
      <c r="A59" s="102"/>
      <c r="B59" s="72"/>
      <c r="C59" s="105" t="s">
        <v>82</v>
      </c>
      <c r="D59" s="62">
        <v>1199.99</v>
      </c>
      <c r="E59" s="68"/>
      <c r="F59" s="68">
        <f t="shared" ref="F59:F61" si="16">D59-700                   </f>
        <v>499.99</v>
      </c>
      <c r="G59" s="68"/>
      <c r="H59" s="68"/>
      <c r="I59" s="62"/>
      <c r="J59" s="84"/>
      <c r="K59" s="38"/>
      <c r="L59" s="39"/>
      <c r="M59" s="103"/>
      <c r="N59" s="67">
        <f t="shared" si="13"/>
        <v>39.99966667</v>
      </c>
      <c r="O59" s="68">
        <f t="shared" si="14"/>
        <v>44.99966667</v>
      </c>
      <c r="P59" s="68">
        <f t="shared" si="15"/>
        <v>83.9993</v>
      </c>
      <c r="Q59" s="100"/>
      <c r="R59" s="101"/>
      <c r="S59" s="92"/>
      <c r="T59" s="70"/>
      <c r="U59" s="70"/>
      <c r="V59" s="70"/>
      <c r="W59" s="92"/>
      <c r="X59" s="93"/>
      <c r="Y59" s="71"/>
      <c r="Z59" s="70"/>
      <c r="AA59" s="71"/>
      <c r="AB59" s="71"/>
      <c r="AC59" s="71"/>
      <c r="AD59" s="71"/>
      <c r="AE59" s="71"/>
      <c r="AF59" s="71"/>
      <c r="AG59" s="104"/>
    </row>
    <row r="60">
      <c r="A60" s="102"/>
      <c r="B60" s="50"/>
      <c r="C60" s="105" t="s">
        <v>83</v>
      </c>
      <c r="D60" s="62">
        <v>1999.99</v>
      </c>
      <c r="E60" s="68"/>
      <c r="F60" s="68">
        <f t="shared" si="16"/>
        <v>1299.99</v>
      </c>
      <c r="G60" s="68"/>
      <c r="H60" s="68"/>
      <c r="I60" s="62"/>
      <c r="J60" s="84"/>
      <c r="K60" s="38"/>
      <c r="L60" s="39"/>
      <c r="M60" s="103"/>
      <c r="N60" s="67">
        <f t="shared" si="13"/>
        <v>66.66633333</v>
      </c>
      <c r="O60" s="68">
        <f t="shared" si="14"/>
        <v>71.66633333</v>
      </c>
      <c r="P60" s="68">
        <f t="shared" si="15"/>
        <v>139.9993</v>
      </c>
      <c r="Q60" s="100"/>
      <c r="R60" s="101"/>
      <c r="S60" s="92"/>
      <c r="T60" s="70"/>
      <c r="U60" s="70"/>
      <c r="V60" s="70"/>
      <c r="W60" s="92"/>
      <c r="X60" s="93"/>
      <c r="Y60" s="71"/>
      <c r="Z60" s="70"/>
      <c r="AA60" s="71"/>
      <c r="AB60" s="71"/>
      <c r="AC60" s="71"/>
      <c r="AD60" s="71"/>
      <c r="AE60" s="71"/>
      <c r="AF60" s="71"/>
      <c r="AG60" s="104"/>
    </row>
    <row r="61">
      <c r="A61" s="102"/>
      <c r="B61" s="106" t="s">
        <v>84</v>
      </c>
      <c r="C61" s="107" t="s">
        <v>85</v>
      </c>
      <c r="D61" s="62">
        <v>1399.99</v>
      </c>
      <c r="E61" s="62">
        <f>D61-400</f>
        <v>999.99</v>
      </c>
      <c r="F61" s="68">
        <f t="shared" si="16"/>
        <v>699.99</v>
      </c>
      <c r="G61" s="68"/>
      <c r="H61" s="62"/>
      <c r="I61" s="62"/>
      <c r="J61" s="98"/>
      <c r="K61" s="38"/>
      <c r="L61" s="39"/>
      <c r="M61" s="103"/>
      <c r="N61" s="67">
        <f t="shared" si="13"/>
        <v>46.66633333</v>
      </c>
      <c r="O61" s="68">
        <f t="shared" si="14"/>
        <v>51.66633333</v>
      </c>
      <c r="P61" s="68">
        <f t="shared" si="15"/>
        <v>97.9993</v>
      </c>
      <c r="Q61" s="100"/>
      <c r="R61" s="101"/>
      <c r="S61" s="92"/>
      <c r="T61" s="70"/>
      <c r="U61" s="70"/>
      <c r="V61" s="70"/>
      <c r="W61" s="92"/>
      <c r="X61" s="93"/>
      <c r="Y61" s="71"/>
      <c r="Z61" s="70"/>
      <c r="AA61" s="71"/>
      <c r="AB61" s="71"/>
      <c r="AC61" s="71"/>
      <c r="AD61" s="71"/>
      <c r="AE61" s="71"/>
      <c r="AF61" s="71"/>
      <c r="AG61" s="104"/>
    </row>
    <row r="62">
      <c r="A62" s="102"/>
      <c r="B62" s="86" t="s">
        <v>86</v>
      </c>
      <c r="C62" s="88" t="s">
        <v>87</v>
      </c>
      <c r="D62" s="62">
        <v>599.99</v>
      </c>
      <c r="E62" s="62">
        <v>300.0</v>
      </c>
      <c r="F62" s="68">
        <v>150.0</v>
      </c>
      <c r="G62" s="68"/>
      <c r="H62" s="62"/>
      <c r="I62" s="62"/>
      <c r="J62" s="98"/>
      <c r="K62" s="38"/>
      <c r="L62" s="39"/>
      <c r="M62" s="103"/>
      <c r="N62" s="67">
        <f t="shared" si="13"/>
        <v>19.99966667</v>
      </c>
      <c r="O62" s="68">
        <f t="shared" si="14"/>
        <v>24.99966667</v>
      </c>
      <c r="P62" s="68">
        <f t="shared" si="15"/>
        <v>41.9993</v>
      </c>
      <c r="Q62" s="100"/>
      <c r="R62" s="101"/>
      <c r="S62" s="92"/>
      <c r="T62" s="70"/>
      <c r="U62" s="70"/>
      <c r="V62" s="70"/>
      <c r="W62" s="92"/>
      <c r="X62" s="93"/>
      <c r="Y62" s="71"/>
      <c r="Z62" s="70"/>
      <c r="AA62" s="71"/>
      <c r="AB62" s="71"/>
      <c r="AC62" s="71"/>
      <c r="AD62" s="71"/>
      <c r="AE62" s="71"/>
      <c r="AF62" s="71"/>
      <c r="AG62" s="104"/>
    </row>
    <row r="63">
      <c r="A63" s="102"/>
      <c r="B63" s="72"/>
      <c r="C63" s="96" t="s">
        <v>88</v>
      </c>
      <c r="D63" s="62">
        <v>394.99</v>
      </c>
      <c r="E63" s="68">
        <v>150.0</v>
      </c>
      <c r="F63" s="76" t="s">
        <v>43</v>
      </c>
      <c r="G63" s="68"/>
      <c r="H63" s="62"/>
      <c r="I63" s="62"/>
      <c r="J63" s="98"/>
      <c r="K63" s="38"/>
      <c r="L63" s="39"/>
      <c r="M63" s="103"/>
      <c r="N63" s="67">
        <f t="shared" si="13"/>
        <v>13.16633333</v>
      </c>
      <c r="O63" s="68">
        <f t="shared" si="14"/>
        <v>18.16633333</v>
      </c>
      <c r="P63" s="68">
        <f t="shared" si="15"/>
        <v>27.6493</v>
      </c>
      <c r="Q63" s="100"/>
      <c r="R63" s="101"/>
      <c r="S63" s="92"/>
      <c r="T63" s="70"/>
      <c r="U63" s="70"/>
      <c r="V63" s="70"/>
      <c r="W63" s="92"/>
      <c r="X63" s="93"/>
      <c r="Y63" s="71"/>
      <c r="Z63" s="70"/>
      <c r="AA63" s="71"/>
      <c r="AB63" s="71"/>
      <c r="AC63" s="71"/>
      <c r="AD63" s="71"/>
      <c r="AE63" s="71"/>
      <c r="AF63" s="71"/>
      <c r="AG63" s="104"/>
    </row>
    <row r="64">
      <c r="A64" s="102"/>
      <c r="B64" s="72"/>
      <c r="C64" s="96" t="s">
        <v>89</v>
      </c>
      <c r="D64" s="62">
        <v>1049.99</v>
      </c>
      <c r="E64" s="68"/>
      <c r="F64" s="62">
        <f t="shared" ref="F64:F65" si="17">D64-700                   </f>
        <v>349.99</v>
      </c>
      <c r="G64" s="62"/>
      <c r="H64" s="62"/>
      <c r="I64" s="62"/>
      <c r="J64" s="98"/>
      <c r="K64" s="38"/>
      <c r="L64" s="39"/>
      <c r="M64" s="103"/>
      <c r="N64" s="67">
        <f t="shared" si="13"/>
        <v>34.99966667</v>
      </c>
      <c r="O64" s="68">
        <f t="shared" si="14"/>
        <v>39.99966667</v>
      </c>
      <c r="P64" s="68">
        <f t="shared" si="15"/>
        <v>73.4993</v>
      </c>
      <c r="Q64" s="100"/>
      <c r="R64" s="101"/>
      <c r="S64" s="92"/>
      <c r="T64" s="70"/>
      <c r="U64" s="70"/>
      <c r="V64" s="70"/>
      <c r="W64" s="92"/>
      <c r="X64" s="93"/>
      <c r="Y64" s="71"/>
      <c r="Z64" s="70"/>
      <c r="AA64" s="71"/>
      <c r="AB64" s="71"/>
      <c r="AC64" s="71"/>
      <c r="AD64" s="71"/>
      <c r="AE64" s="71"/>
      <c r="AF64" s="71"/>
      <c r="AG64" s="104"/>
    </row>
    <row r="65">
      <c r="A65" s="102"/>
      <c r="B65" s="50"/>
      <c r="C65" s="88" t="s">
        <v>90</v>
      </c>
      <c r="D65" s="62">
        <v>899.99</v>
      </c>
      <c r="E65" s="68"/>
      <c r="F65" s="68">
        <f t="shared" si="17"/>
        <v>199.99</v>
      </c>
      <c r="G65" s="68"/>
      <c r="H65" s="62"/>
      <c r="I65" s="62"/>
      <c r="J65" s="98"/>
      <c r="K65" s="38"/>
      <c r="L65" s="39"/>
      <c r="M65" s="103"/>
      <c r="N65" s="67">
        <f t="shared" si="13"/>
        <v>29.99966667</v>
      </c>
      <c r="O65" s="68">
        <f t="shared" si="14"/>
        <v>34.99966667</v>
      </c>
      <c r="P65" s="68">
        <f t="shared" si="15"/>
        <v>62.9993</v>
      </c>
      <c r="Q65" s="100"/>
      <c r="R65" s="101"/>
      <c r="S65" s="92"/>
      <c r="T65" s="70"/>
      <c r="U65" s="70"/>
      <c r="V65" s="70"/>
      <c r="W65" s="92"/>
      <c r="X65" s="93"/>
      <c r="Y65" s="71"/>
      <c r="Z65" s="70"/>
      <c r="AA65" s="71"/>
      <c r="AB65" s="71"/>
      <c r="AC65" s="71"/>
      <c r="AD65" s="71"/>
      <c r="AE65" s="71"/>
      <c r="AF65" s="71"/>
      <c r="AG65" s="104"/>
    </row>
    <row r="66">
      <c r="A66" s="102"/>
      <c r="B66" s="108"/>
      <c r="C66" s="96" t="s">
        <v>91</v>
      </c>
      <c r="D66" s="62">
        <v>300.0</v>
      </c>
      <c r="E66" s="68"/>
      <c r="F66" s="68"/>
      <c r="G66" s="68"/>
      <c r="H66" s="62"/>
      <c r="I66" s="62"/>
      <c r="J66" s="98"/>
      <c r="K66" s="38"/>
      <c r="L66" s="39"/>
      <c r="M66" s="103"/>
      <c r="N66" s="67"/>
      <c r="O66" s="68"/>
      <c r="P66" s="68"/>
      <c r="Q66" s="100"/>
      <c r="R66" s="101"/>
      <c r="S66" s="92"/>
      <c r="T66" s="70"/>
      <c r="U66" s="70"/>
      <c r="V66" s="70"/>
      <c r="W66" s="92"/>
      <c r="X66" s="93"/>
      <c r="Y66" s="71"/>
      <c r="Z66" s="70"/>
      <c r="AA66" s="71"/>
      <c r="AB66" s="71"/>
      <c r="AC66" s="71"/>
      <c r="AD66" s="71"/>
      <c r="AE66" s="71"/>
      <c r="AF66" s="71"/>
      <c r="AG66" s="104"/>
    </row>
    <row r="67">
      <c r="A67" s="102"/>
      <c r="B67" s="108"/>
      <c r="C67" s="96" t="s">
        <v>92</v>
      </c>
      <c r="D67" s="62">
        <v>180.0</v>
      </c>
      <c r="E67" s="68"/>
      <c r="F67" s="68"/>
      <c r="G67" s="68"/>
      <c r="H67" s="62"/>
      <c r="I67" s="62"/>
      <c r="J67" s="98"/>
      <c r="K67" s="38"/>
      <c r="L67" s="39"/>
      <c r="M67" s="103"/>
      <c r="N67" s="67"/>
      <c r="O67" s="68"/>
      <c r="P67" s="68"/>
      <c r="Q67" s="100"/>
      <c r="R67" s="101"/>
      <c r="S67" s="92"/>
      <c r="T67" s="70"/>
      <c r="U67" s="70"/>
      <c r="V67" s="70"/>
      <c r="W67" s="92"/>
      <c r="X67" s="93"/>
      <c r="Y67" s="71"/>
      <c r="Z67" s="70"/>
      <c r="AA67" s="71"/>
      <c r="AB67" s="71"/>
      <c r="AC67" s="71"/>
      <c r="AD67" s="71"/>
      <c r="AE67" s="71"/>
      <c r="AF67" s="71"/>
      <c r="AG67" s="104"/>
    </row>
    <row r="68">
      <c r="A68" s="102"/>
      <c r="B68" s="109" t="s">
        <v>93</v>
      </c>
      <c r="C68" s="110" t="s">
        <v>94</v>
      </c>
      <c r="D68" s="62" t="s">
        <v>95</v>
      </c>
      <c r="E68" s="62">
        <v>300.0</v>
      </c>
      <c r="F68" s="68">
        <v>150.0</v>
      </c>
      <c r="G68" s="68"/>
      <c r="H68" s="62"/>
      <c r="I68" s="62"/>
      <c r="J68" s="111"/>
      <c r="K68" s="38"/>
      <c r="L68" s="39"/>
      <c r="M68" s="103"/>
      <c r="N68" s="67"/>
      <c r="O68" s="68"/>
      <c r="P68" s="68"/>
      <c r="Q68" s="100"/>
      <c r="R68" s="101"/>
      <c r="S68" s="92"/>
      <c r="T68" s="70"/>
      <c r="U68" s="70"/>
      <c r="V68" s="70"/>
      <c r="W68" s="92"/>
      <c r="X68" s="93"/>
      <c r="Y68" s="71"/>
      <c r="Z68" s="70"/>
      <c r="AA68" s="71"/>
      <c r="AB68" s="71"/>
      <c r="AC68" s="71"/>
      <c r="AD68" s="71"/>
      <c r="AE68" s="71"/>
      <c r="AF68" s="71"/>
      <c r="AG68" s="104"/>
    </row>
    <row r="69">
      <c r="A69" s="102"/>
      <c r="B69" s="72"/>
      <c r="C69" s="110" t="s">
        <v>96</v>
      </c>
      <c r="D69" s="62" t="s">
        <v>97</v>
      </c>
      <c r="E69" s="62"/>
      <c r="F69" s="62"/>
      <c r="G69" s="62"/>
      <c r="H69" s="62"/>
      <c r="I69" s="62"/>
      <c r="J69" s="111"/>
      <c r="K69" s="38"/>
      <c r="L69" s="39"/>
      <c r="M69" s="103"/>
      <c r="N69" s="67"/>
      <c r="O69" s="68"/>
      <c r="P69" s="68"/>
      <c r="Q69" s="100"/>
      <c r="R69" s="101"/>
      <c r="S69" s="92"/>
      <c r="T69" s="70"/>
      <c r="U69" s="70"/>
      <c r="V69" s="70"/>
      <c r="W69" s="92"/>
      <c r="X69" s="93"/>
      <c r="Y69" s="71"/>
      <c r="Z69" s="70"/>
      <c r="AA69" s="71"/>
      <c r="AB69" s="71"/>
      <c r="AC69" s="71"/>
      <c r="AD69" s="71"/>
      <c r="AE69" s="71"/>
      <c r="AF69" s="71"/>
      <c r="AG69" s="104"/>
    </row>
    <row r="70">
      <c r="A70" s="102"/>
      <c r="B70" s="50"/>
      <c r="C70" s="110"/>
      <c r="D70" s="62"/>
      <c r="E70" s="62"/>
      <c r="F70" s="62"/>
      <c r="G70" s="62"/>
      <c r="H70" s="62"/>
      <c r="I70" s="62"/>
      <c r="J70" s="111"/>
      <c r="K70" s="38"/>
      <c r="L70" s="39"/>
      <c r="M70" s="103"/>
      <c r="N70" s="67"/>
      <c r="O70" s="68"/>
      <c r="P70" s="68"/>
      <c r="Q70" s="100"/>
      <c r="R70" s="101"/>
      <c r="S70" s="92"/>
      <c r="T70" s="70"/>
      <c r="U70" s="70"/>
      <c r="V70" s="70"/>
      <c r="W70" s="92"/>
      <c r="X70" s="93"/>
      <c r="Y70" s="71"/>
      <c r="Z70" s="70"/>
      <c r="AA70" s="71"/>
      <c r="AB70" s="71"/>
      <c r="AC70" s="71"/>
      <c r="AD70" s="71"/>
      <c r="AE70" s="71"/>
      <c r="AF70" s="71"/>
      <c r="AG70" s="104"/>
    </row>
    <row r="71">
      <c r="A71" s="102"/>
      <c r="B71" s="109" t="s">
        <v>98</v>
      </c>
      <c r="C71" s="112" t="s">
        <v>99</v>
      </c>
      <c r="D71" s="62">
        <v>444.99</v>
      </c>
      <c r="E71" s="68">
        <v>150.0</v>
      </c>
      <c r="F71" s="76" t="s">
        <v>43</v>
      </c>
      <c r="G71" s="62"/>
      <c r="H71" s="62"/>
      <c r="I71" s="62"/>
      <c r="J71" s="84"/>
      <c r="K71" s="38"/>
      <c r="L71" s="39"/>
      <c r="M71" s="104"/>
      <c r="N71" s="67">
        <f t="shared" ref="N71:N72" si="18">D71/30</f>
        <v>14.833</v>
      </c>
      <c r="O71" s="68">
        <f t="shared" ref="O71:O72" si="19">N71+5</f>
        <v>19.833</v>
      </c>
      <c r="P71" s="68">
        <f t="shared" ref="P71:P72" si="20">D71*7%</f>
        <v>31.1493</v>
      </c>
      <c r="Q71" s="100"/>
      <c r="R71" s="101"/>
      <c r="S71" s="92"/>
      <c r="T71" s="70"/>
      <c r="U71" s="70"/>
      <c r="V71" s="70"/>
      <c r="W71" s="92"/>
      <c r="X71" s="93"/>
      <c r="Y71" s="71"/>
      <c r="Z71" s="70"/>
      <c r="AA71" s="71"/>
      <c r="AB71" s="71"/>
      <c r="AC71" s="71"/>
      <c r="AD71" s="71"/>
      <c r="AE71" s="71"/>
      <c r="AF71" s="71"/>
      <c r="AG71" s="104"/>
    </row>
    <row r="72">
      <c r="A72" s="102"/>
      <c r="B72" s="50"/>
      <c r="C72" s="61" t="s">
        <v>100</v>
      </c>
      <c r="D72" s="62">
        <v>1399.99</v>
      </c>
      <c r="E72" s="68">
        <f>D72-400</f>
        <v>999.99</v>
      </c>
      <c r="F72" s="68">
        <f>D72-1100</f>
        <v>299.99</v>
      </c>
      <c r="G72" s="68">
        <f>D72-750</f>
        <v>649.99</v>
      </c>
      <c r="H72" s="62"/>
      <c r="I72" s="62"/>
      <c r="J72" s="113" t="s">
        <v>101</v>
      </c>
      <c r="K72" s="38"/>
      <c r="L72" s="39"/>
      <c r="M72" s="69"/>
      <c r="N72" s="67">
        <f t="shared" si="18"/>
        <v>46.66633333</v>
      </c>
      <c r="O72" s="68">
        <f t="shared" si="19"/>
        <v>51.66633333</v>
      </c>
      <c r="P72" s="68">
        <f t="shared" si="20"/>
        <v>97.9993</v>
      </c>
      <c r="Q72" s="100"/>
      <c r="R72" s="101"/>
      <c r="S72" s="92"/>
      <c r="T72" s="70"/>
      <c r="U72" s="70"/>
      <c r="V72" s="70"/>
      <c r="W72" s="92"/>
      <c r="X72" s="93"/>
      <c r="Y72" s="71"/>
      <c r="Z72" s="70"/>
      <c r="AA72" s="71"/>
      <c r="AB72" s="71"/>
      <c r="AC72" s="71"/>
      <c r="AD72" s="71"/>
      <c r="AE72" s="71"/>
      <c r="AF72" s="71"/>
      <c r="AG72" s="104"/>
    </row>
    <row r="73">
      <c r="A73" s="102"/>
      <c r="B73" s="114" t="s">
        <v>102</v>
      </c>
      <c r="C73" s="61" t="s">
        <v>103</v>
      </c>
      <c r="D73" s="62">
        <v>449.99</v>
      </c>
      <c r="E73" s="68"/>
      <c r="F73" s="68"/>
      <c r="G73" s="68"/>
      <c r="H73" s="62"/>
      <c r="I73" s="62"/>
      <c r="J73" s="84"/>
      <c r="K73" s="38"/>
      <c r="L73" s="39"/>
      <c r="M73" s="69"/>
      <c r="N73" s="115"/>
      <c r="O73" s="116"/>
      <c r="P73" s="116"/>
      <c r="Q73" s="100"/>
      <c r="R73" s="101"/>
      <c r="S73" s="92"/>
      <c r="T73" s="70"/>
      <c r="U73" s="70"/>
      <c r="V73" s="70"/>
      <c r="W73" s="92"/>
      <c r="X73" s="93"/>
      <c r="Y73" s="71"/>
      <c r="Z73" s="70"/>
      <c r="AA73" s="71"/>
      <c r="AB73" s="71"/>
      <c r="AC73" s="71"/>
      <c r="AD73" s="71"/>
      <c r="AE73" s="71"/>
      <c r="AF73" s="71"/>
      <c r="AG73" s="104"/>
    </row>
    <row r="74">
      <c r="A74" s="102"/>
      <c r="B74" s="117"/>
      <c r="C74" s="118"/>
      <c r="D74" s="119"/>
      <c r="E74" s="119"/>
      <c r="F74" s="120"/>
      <c r="G74" s="120"/>
      <c r="H74" s="119"/>
      <c r="I74" s="119"/>
      <c r="J74" s="121"/>
      <c r="K74" s="119"/>
      <c r="L74" s="119"/>
      <c r="M74" s="104"/>
      <c r="N74" s="122"/>
      <c r="O74" s="121"/>
      <c r="P74" s="121"/>
      <c r="Q74" s="104"/>
      <c r="R74" s="101"/>
      <c r="S74" s="92"/>
      <c r="T74" s="70"/>
      <c r="U74" s="70"/>
      <c r="V74" s="70"/>
      <c r="W74" s="92"/>
      <c r="X74" s="93"/>
      <c r="Y74" s="71"/>
      <c r="Z74" s="70"/>
      <c r="AA74" s="71"/>
      <c r="AB74" s="71"/>
      <c r="AC74" s="71"/>
      <c r="AD74" s="71"/>
      <c r="AE74" s="71"/>
      <c r="AF74" s="71"/>
      <c r="AG74" s="104"/>
    </row>
    <row r="75">
      <c r="A75" s="102"/>
      <c r="B75" s="35" t="s">
        <v>104</v>
      </c>
      <c r="C75" s="123"/>
      <c r="D75" s="51" t="s">
        <v>105</v>
      </c>
      <c r="E75" s="51" t="s">
        <v>106</v>
      </c>
      <c r="F75" s="124"/>
      <c r="G75" s="124"/>
      <c r="H75" s="125"/>
      <c r="I75" s="125"/>
      <c r="J75" s="125"/>
      <c r="K75" s="125"/>
      <c r="L75" s="125"/>
      <c r="M75" s="104"/>
      <c r="N75" s="126"/>
      <c r="O75" s="127"/>
      <c r="P75" s="127"/>
      <c r="Q75" s="104"/>
      <c r="R75" s="101"/>
      <c r="S75" s="92"/>
      <c r="T75" s="70"/>
      <c r="U75" s="70"/>
      <c r="V75" s="70"/>
      <c r="W75" s="92"/>
      <c r="X75" s="93"/>
      <c r="Y75" s="71"/>
      <c r="Z75" s="70"/>
      <c r="AA75" s="71"/>
      <c r="AB75" s="71"/>
      <c r="AC75" s="71"/>
      <c r="AD75" s="71"/>
      <c r="AE75" s="71"/>
      <c r="AF75" s="71"/>
      <c r="AG75" s="104"/>
    </row>
    <row r="76">
      <c r="A76" s="102"/>
      <c r="B76" s="109" t="s">
        <v>29</v>
      </c>
      <c r="C76" s="107" t="s">
        <v>107</v>
      </c>
      <c r="D76" s="62">
        <v>729.99</v>
      </c>
      <c r="E76" s="68"/>
      <c r="F76" s="128"/>
      <c r="G76" s="128"/>
      <c r="H76" s="62"/>
      <c r="I76" s="62"/>
      <c r="J76" s="129"/>
      <c r="K76" s="38"/>
      <c r="L76" s="39"/>
      <c r="M76" s="69"/>
      <c r="N76" s="68"/>
      <c r="O76" s="68"/>
      <c r="P76" s="68"/>
      <c r="Q76" s="103"/>
      <c r="R76" s="101"/>
      <c r="S76" s="92"/>
      <c r="T76" s="70"/>
      <c r="U76" s="70"/>
      <c r="V76" s="70"/>
      <c r="W76" s="92"/>
      <c r="X76" s="93"/>
      <c r="Y76" s="71"/>
      <c r="Z76" s="70"/>
      <c r="AA76" s="71"/>
      <c r="AB76" s="71"/>
      <c r="AC76" s="71"/>
      <c r="AD76" s="71"/>
      <c r="AE76" s="71"/>
      <c r="AF76" s="71"/>
      <c r="AG76" s="104"/>
    </row>
    <row r="77">
      <c r="A77" s="102"/>
      <c r="B77" s="72"/>
      <c r="C77" s="107" t="s">
        <v>108</v>
      </c>
      <c r="D77" s="62">
        <v>879.99</v>
      </c>
      <c r="E77" s="62"/>
      <c r="F77" s="128"/>
      <c r="G77" s="128"/>
      <c r="H77" s="62"/>
      <c r="I77" s="62"/>
      <c r="J77" s="129"/>
      <c r="K77" s="38"/>
      <c r="L77" s="39"/>
      <c r="M77" s="69"/>
      <c r="N77" s="67"/>
      <c r="O77" s="68"/>
      <c r="P77" s="68"/>
      <c r="Q77" s="103"/>
      <c r="R77" s="101"/>
      <c r="S77" s="92"/>
      <c r="T77" s="70"/>
      <c r="U77" s="70"/>
      <c r="V77" s="70"/>
      <c r="W77" s="92"/>
      <c r="X77" s="93"/>
      <c r="Y77" s="71"/>
      <c r="Z77" s="70"/>
      <c r="AA77" s="71"/>
      <c r="AB77" s="71"/>
      <c r="AC77" s="71"/>
      <c r="AD77" s="71"/>
      <c r="AE77" s="71"/>
      <c r="AF77" s="71"/>
      <c r="AG77" s="104"/>
    </row>
    <row r="78">
      <c r="A78" s="102"/>
      <c r="B78" s="72"/>
      <c r="C78" s="107" t="s">
        <v>109</v>
      </c>
      <c r="D78" s="62">
        <v>459.99</v>
      </c>
      <c r="E78" s="62"/>
      <c r="F78" s="128"/>
      <c r="G78" s="128"/>
      <c r="H78" s="62"/>
      <c r="I78" s="62"/>
      <c r="J78" s="129"/>
      <c r="K78" s="38"/>
      <c r="L78" s="39"/>
      <c r="M78" s="69"/>
      <c r="N78" s="67"/>
      <c r="O78" s="68"/>
      <c r="P78" s="68"/>
      <c r="Q78" s="103"/>
      <c r="R78" s="101"/>
      <c r="S78" s="92"/>
      <c r="T78" s="70"/>
      <c r="U78" s="70"/>
      <c r="V78" s="70"/>
      <c r="W78" s="92"/>
      <c r="X78" s="93"/>
      <c r="Y78" s="71"/>
      <c r="Z78" s="70"/>
      <c r="AA78" s="71"/>
      <c r="AB78" s="71"/>
      <c r="AC78" s="71"/>
      <c r="AD78" s="71"/>
      <c r="AE78" s="71"/>
      <c r="AF78" s="71"/>
      <c r="AG78" s="104"/>
    </row>
    <row r="79">
      <c r="A79" s="102"/>
      <c r="B79" s="50"/>
      <c r="C79" s="107" t="s">
        <v>110</v>
      </c>
      <c r="D79" s="62">
        <v>559.99</v>
      </c>
      <c r="E79" s="62"/>
      <c r="F79" s="128"/>
      <c r="G79" s="128"/>
      <c r="H79" s="62"/>
      <c r="I79" s="62"/>
      <c r="J79" s="129"/>
      <c r="K79" s="38"/>
      <c r="L79" s="39"/>
      <c r="M79" s="69"/>
      <c r="N79" s="67"/>
      <c r="O79" s="68"/>
      <c r="P79" s="68"/>
      <c r="Q79" s="103"/>
      <c r="R79" s="101"/>
      <c r="S79" s="92"/>
      <c r="T79" s="70"/>
      <c r="U79" s="70"/>
      <c r="V79" s="70"/>
      <c r="W79" s="92"/>
      <c r="X79" s="93"/>
      <c r="Y79" s="71"/>
      <c r="Z79" s="70"/>
      <c r="AA79" s="71"/>
      <c r="AB79" s="71"/>
      <c r="AC79" s="71"/>
      <c r="AD79" s="71"/>
      <c r="AE79" s="71"/>
      <c r="AF79" s="71"/>
      <c r="AG79" s="104"/>
    </row>
    <row r="80">
      <c r="A80" s="102"/>
      <c r="B80" s="109" t="s">
        <v>62</v>
      </c>
      <c r="C80" s="107" t="s">
        <v>111</v>
      </c>
      <c r="D80" s="62">
        <v>479.99</v>
      </c>
      <c r="E80" s="62"/>
      <c r="F80" s="128"/>
      <c r="G80" s="128"/>
      <c r="H80" s="62"/>
      <c r="I80" s="62"/>
      <c r="J80" s="129"/>
      <c r="K80" s="38"/>
      <c r="L80" s="39"/>
      <c r="M80" s="69"/>
      <c r="N80" s="67"/>
      <c r="O80" s="68"/>
      <c r="P80" s="68"/>
      <c r="Q80" s="103"/>
      <c r="R80" s="101"/>
      <c r="S80" s="92"/>
      <c r="T80" s="70"/>
      <c r="U80" s="70"/>
      <c r="V80" s="70"/>
      <c r="W80" s="92"/>
      <c r="X80" s="93"/>
      <c r="Y80" s="71"/>
      <c r="Z80" s="70"/>
      <c r="AA80" s="71"/>
      <c r="AB80" s="71"/>
      <c r="AC80" s="71"/>
      <c r="AD80" s="71"/>
      <c r="AE80" s="71"/>
      <c r="AF80" s="71"/>
      <c r="AG80" s="104"/>
    </row>
    <row r="81">
      <c r="A81" s="102"/>
      <c r="B81" s="72"/>
      <c r="C81" s="107" t="s">
        <v>112</v>
      </c>
      <c r="D81" s="62">
        <v>239.99</v>
      </c>
      <c r="E81" s="62">
        <f>D81/2</f>
        <v>119.995</v>
      </c>
      <c r="F81" s="128"/>
      <c r="G81" s="128"/>
      <c r="H81" s="62"/>
      <c r="I81" s="62"/>
      <c r="J81" s="130" t="s">
        <v>113</v>
      </c>
      <c r="K81" s="38"/>
      <c r="L81" s="39"/>
      <c r="M81" s="69"/>
      <c r="N81" s="67"/>
      <c r="O81" s="68"/>
      <c r="P81" s="68"/>
      <c r="Q81" s="103"/>
      <c r="R81" s="101"/>
      <c r="S81" s="92"/>
      <c r="T81" s="70"/>
      <c r="U81" s="70"/>
      <c r="V81" s="70"/>
      <c r="W81" s="92"/>
      <c r="X81" s="93"/>
      <c r="Y81" s="71"/>
      <c r="Z81" s="70"/>
      <c r="AA81" s="71"/>
      <c r="AB81" s="71"/>
      <c r="AC81" s="71"/>
      <c r="AD81" s="71"/>
      <c r="AE81" s="71"/>
      <c r="AF81" s="71"/>
      <c r="AG81" s="104"/>
    </row>
    <row r="82">
      <c r="A82" s="102"/>
      <c r="B82" s="72"/>
      <c r="C82" s="107" t="s">
        <v>114</v>
      </c>
      <c r="D82" s="62">
        <v>849.99</v>
      </c>
      <c r="E82" s="68"/>
      <c r="F82" s="128"/>
      <c r="G82" s="128"/>
      <c r="H82" s="62"/>
      <c r="I82" s="62"/>
      <c r="J82" s="129"/>
      <c r="K82" s="38"/>
      <c r="L82" s="39"/>
      <c r="M82" s="69"/>
      <c r="N82" s="67"/>
      <c r="O82" s="68"/>
      <c r="P82" s="68"/>
      <c r="Q82" s="103"/>
      <c r="R82" s="101"/>
      <c r="S82" s="92"/>
      <c r="T82" s="70"/>
      <c r="U82" s="70"/>
      <c r="V82" s="70"/>
      <c r="W82" s="92"/>
      <c r="X82" s="93"/>
      <c r="Y82" s="71"/>
      <c r="Z82" s="70"/>
      <c r="AA82" s="71"/>
      <c r="AB82" s="71"/>
      <c r="AC82" s="71"/>
      <c r="AD82" s="71"/>
      <c r="AE82" s="71"/>
      <c r="AF82" s="71"/>
      <c r="AG82" s="104"/>
    </row>
    <row r="83">
      <c r="A83" s="102"/>
      <c r="B83" s="72"/>
      <c r="C83" s="107"/>
      <c r="D83" s="62"/>
      <c r="E83" s="62"/>
      <c r="F83" s="128"/>
      <c r="G83" s="128"/>
      <c r="H83" s="62"/>
      <c r="I83" s="62"/>
      <c r="J83" s="129"/>
      <c r="K83" s="38"/>
      <c r="L83" s="39"/>
      <c r="M83" s="69"/>
      <c r="N83" s="67"/>
      <c r="O83" s="68"/>
      <c r="P83" s="68"/>
      <c r="Q83" s="103"/>
      <c r="R83" s="101"/>
      <c r="S83" s="92"/>
      <c r="T83" s="70"/>
      <c r="U83" s="70"/>
      <c r="V83" s="70"/>
      <c r="W83" s="92"/>
      <c r="X83" s="93"/>
      <c r="Y83" s="71"/>
      <c r="Z83" s="70"/>
      <c r="AA83" s="71"/>
      <c r="AB83" s="71"/>
      <c r="AC83" s="71"/>
      <c r="AD83" s="71"/>
      <c r="AE83" s="71"/>
      <c r="AF83" s="71"/>
      <c r="AG83" s="104"/>
    </row>
    <row r="84">
      <c r="A84" s="102"/>
      <c r="B84" s="50"/>
      <c r="C84" s="107"/>
      <c r="D84" s="62"/>
      <c r="E84" s="62"/>
      <c r="F84" s="128"/>
      <c r="G84" s="128"/>
      <c r="H84" s="62"/>
      <c r="I84" s="62"/>
      <c r="J84" s="129"/>
      <c r="K84" s="38"/>
      <c r="L84" s="39"/>
      <c r="M84" s="69"/>
      <c r="N84" s="67"/>
      <c r="O84" s="68"/>
      <c r="P84" s="68"/>
      <c r="Q84" s="103"/>
      <c r="R84" s="101"/>
      <c r="S84" s="92"/>
      <c r="T84" s="70"/>
      <c r="U84" s="70"/>
      <c r="V84" s="70"/>
      <c r="W84" s="92"/>
      <c r="X84" s="93"/>
      <c r="Y84" s="71"/>
      <c r="Z84" s="70"/>
      <c r="AA84" s="71"/>
      <c r="AB84" s="71"/>
      <c r="AC84" s="71"/>
      <c r="AD84" s="71"/>
      <c r="AE84" s="71"/>
      <c r="AF84" s="71"/>
      <c r="AG84" s="104"/>
    </row>
    <row r="85">
      <c r="A85" s="102"/>
      <c r="B85" s="114" t="s">
        <v>115</v>
      </c>
      <c r="C85" s="107" t="s">
        <v>116</v>
      </c>
      <c r="D85" s="62">
        <v>729.99</v>
      </c>
      <c r="E85" s="62"/>
      <c r="F85" s="128"/>
      <c r="G85" s="128"/>
      <c r="H85" s="62"/>
      <c r="I85" s="62"/>
      <c r="J85" s="129"/>
      <c r="K85" s="38"/>
      <c r="L85" s="39"/>
      <c r="M85" s="69"/>
      <c r="N85" s="67"/>
      <c r="O85" s="68"/>
      <c r="P85" s="68"/>
      <c r="Q85" s="103"/>
      <c r="R85" s="101"/>
      <c r="S85" s="92"/>
      <c r="T85" s="70"/>
      <c r="U85" s="70"/>
      <c r="V85" s="70"/>
      <c r="W85" s="92"/>
      <c r="X85" s="93"/>
      <c r="Y85" s="71"/>
      <c r="Z85" s="70"/>
      <c r="AA85" s="71"/>
      <c r="AB85" s="71"/>
      <c r="AC85" s="71"/>
      <c r="AD85" s="71"/>
      <c r="AE85" s="71"/>
      <c r="AF85" s="71"/>
      <c r="AG85" s="104"/>
    </row>
    <row r="86">
      <c r="A86" s="102"/>
      <c r="B86" s="114"/>
      <c r="C86" s="107"/>
      <c r="D86" s="62"/>
      <c r="E86" s="62"/>
      <c r="F86" s="128"/>
      <c r="G86" s="128"/>
      <c r="H86" s="62"/>
      <c r="I86" s="62"/>
      <c r="J86" s="129"/>
      <c r="K86" s="38"/>
      <c r="L86" s="39"/>
      <c r="M86" s="69"/>
      <c r="N86" s="67"/>
      <c r="O86" s="68"/>
      <c r="P86" s="68"/>
      <c r="Q86" s="103"/>
      <c r="R86" s="101"/>
      <c r="S86" s="92"/>
      <c r="T86" s="70"/>
      <c r="U86" s="70"/>
      <c r="V86" s="70"/>
      <c r="W86" s="92"/>
      <c r="X86" s="93"/>
      <c r="Y86" s="71"/>
      <c r="Z86" s="70"/>
      <c r="AA86" s="71"/>
      <c r="AB86" s="71"/>
      <c r="AC86" s="71"/>
      <c r="AD86" s="71"/>
      <c r="AE86" s="71"/>
      <c r="AF86" s="71"/>
      <c r="AG86" s="104"/>
    </row>
    <row r="87">
      <c r="A87" s="102"/>
      <c r="B87" s="114"/>
      <c r="C87" s="61"/>
      <c r="D87" s="62"/>
      <c r="E87" s="62"/>
      <c r="F87" s="128"/>
      <c r="G87" s="128"/>
      <c r="H87" s="62"/>
      <c r="I87" s="62"/>
      <c r="J87" s="129"/>
      <c r="K87" s="38"/>
      <c r="L87" s="39"/>
      <c r="M87" s="69"/>
      <c r="N87" s="67"/>
      <c r="O87" s="68"/>
      <c r="P87" s="68"/>
      <c r="Q87" s="103"/>
      <c r="R87" s="101"/>
      <c r="S87" s="92"/>
      <c r="T87" s="70"/>
      <c r="U87" s="70"/>
      <c r="V87" s="70"/>
      <c r="W87" s="92"/>
      <c r="X87" s="93"/>
      <c r="Y87" s="71"/>
      <c r="Z87" s="70"/>
      <c r="AA87" s="71"/>
      <c r="AB87" s="71"/>
      <c r="AC87" s="71"/>
      <c r="AD87" s="71"/>
      <c r="AE87" s="71"/>
      <c r="AF87" s="71"/>
      <c r="AG87" s="104"/>
    </row>
    <row r="88">
      <c r="A88" s="104"/>
      <c r="B88" s="131"/>
      <c r="C88" s="131"/>
      <c r="D88" s="131"/>
      <c r="E88" s="131"/>
      <c r="F88" s="132"/>
      <c r="G88" s="132"/>
      <c r="H88" s="132"/>
      <c r="I88" s="133"/>
      <c r="J88" s="134"/>
      <c r="K88" s="134"/>
      <c r="L88" s="131"/>
      <c r="M88" s="131"/>
      <c r="N88" s="131"/>
      <c r="O88" s="135"/>
      <c r="P88" s="136"/>
      <c r="Q88" s="135"/>
      <c r="R88" s="137"/>
      <c r="S88" s="137"/>
      <c r="T88" s="71"/>
      <c r="U88" s="71"/>
      <c r="V88" s="71"/>
      <c r="W88" s="71"/>
      <c r="X88" s="71"/>
      <c r="Y88" s="71"/>
      <c r="Z88" s="70"/>
      <c r="AA88" s="71"/>
      <c r="AB88" s="71"/>
      <c r="AC88" s="71"/>
      <c r="AD88" s="71"/>
      <c r="AE88" s="71"/>
      <c r="AF88" s="71"/>
      <c r="AG88" s="104"/>
    </row>
    <row r="89">
      <c r="A89" s="102"/>
      <c r="B89" s="35" t="s">
        <v>117</v>
      </c>
      <c r="C89" s="123"/>
      <c r="D89" s="51" t="s">
        <v>105</v>
      </c>
      <c r="E89" s="51" t="s">
        <v>118</v>
      </c>
      <c r="F89" s="124"/>
      <c r="G89" s="124"/>
      <c r="H89" s="125"/>
      <c r="I89" s="125"/>
      <c r="J89" s="125"/>
      <c r="K89" s="125"/>
      <c r="L89" s="125"/>
      <c r="M89" s="104"/>
      <c r="N89" s="126"/>
      <c r="O89" s="127"/>
      <c r="P89" s="127"/>
      <c r="Q89" s="104"/>
      <c r="R89" s="101"/>
      <c r="S89" s="92"/>
      <c r="T89" s="70"/>
      <c r="U89" s="70"/>
      <c r="V89" s="70"/>
      <c r="W89" s="92"/>
      <c r="X89" s="93"/>
      <c r="Y89" s="71"/>
      <c r="Z89" s="70"/>
      <c r="AA89" s="24"/>
      <c r="AB89" s="24"/>
      <c r="AC89" s="24"/>
      <c r="AD89" s="24"/>
      <c r="AE89" s="24"/>
      <c r="AF89" s="24"/>
      <c r="AG89" s="9"/>
    </row>
    <row r="90" ht="36.0" customHeight="1">
      <c r="A90" s="102"/>
      <c r="B90" s="109" t="s">
        <v>29</v>
      </c>
      <c r="C90" s="107" t="s">
        <v>119</v>
      </c>
      <c r="D90" s="62">
        <v>359.99</v>
      </c>
      <c r="E90" s="138" t="s">
        <v>120</v>
      </c>
      <c r="F90" s="128"/>
      <c r="G90" s="128"/>
      <c r="H90" s="62"/>
      <c r="I90" s="62"/>
      <c r="J90" s="65" t="s">
        <v>121</v>
      </c>
      <c r="K90" s="41"/>
      <c r="L90" s="42"/>
      <c r="M90" s="69"/>
      <c r="N90" s="67"/>
      <c r="O90" s="68"/>
      <c r="P90" s="68"/>
      <c r="Q90" s="103"/>
      <c r="R90" s="101"/>
      <c r="S90" s="92"/>
      <c r="T90" s="70"/>
      <c r="U90" s="70"/>
      <c r="V90" s="70"/>
      <c r="W90" s="92"/>
      <c r="X90" s="93"/>
      <c r="Y90" s="71"/>
      <c r="Z90" s="70"/>
      <c r="AA90" s="24"/>
      <c r="AB90" s="24"/>
      <c r="AC90" s="24"/>
      <c r="AD90" s="24"/>
      <c r="AE90" s="24"/>
      <c r="AF90" s="24"/>
      <c r="AG90" s="9"/>
    </row>
    <row r="91" ht="36.0" customHeight="1">
      <c r="A91" s="102"/>
      <c r="B91" s="72"/>
      <c r="C91" s="107" t="s">
        <v>122</v>
      </c>
      <c r="D91" s="62">
        <v>329.99</v>
      </c>
      <c r="E91" s="72"/>
      <c r="F91" s="128"/>
      <c r="G91" s="128"/>
      <c r="H91" s="62"/>
      <c r="I91" s="62"/>
      <c r="J91" s="73"/>
      <c r="L91" s="74"/>
      <c r="M91" s="69"/>
      <c r="N91" s="67"/>
      <c r="O91" s="68"/>
      <c r="P91" s="68"/>
      <c r="Q91" s="103"/>
      <c r="R91" s="101"/>
      <c r="S91" s="92"/>
      <c r="T91" s="70"/>
      <c r="U91" s="70"/>
      <c r="V91" s="70"/>
      <c r="W91" s="92"/>
      <c r="X91" s="93"/>
      <c r="Y91" s="71"/>
      <c r="Z91" s="70"/>
      <c r="AA91" s="24"/>
      <c r="AB91" s="24"/>
      <c r="AC91" s="24"/>
      <c r="AD91" s="24"/>
      <c r="AE91" s="24"/>
      <c r="AF91" s="24"/>
      <c r="AG91" s="9"/>
    </row>
    <row r="92" ht="36.0" customHeight="1">
      <c r="A92" s="102"/>
      <c r="B92" s="72"/>
      <c r="C92" s="107" t="s">
        <v>123</v>
      </c>
      <c r="D92" s="62">
        <v>359.99</v>
      </c>
      <c r="E92" s="72"/>
      <c r="F92" s="128"/>
      <c r="G92" s="128"/>
      <c r="H92" s="62"/>
      <c r="I92" s="62"/>
      <c r="J92" s="73"/>
      <c r="L92" s="74"/>
      <c r="M92" s="69"/>
      <c r="N92" s="67"/>
      <c r="O92" s="68"/>
      <c r="P92" s="68"/>
      <c r="Q92" s="103"/>
      <c r="R92" s="101"/>
      <c r="S92" s="92"/>
      <c r="T92" s="70"/>
      <c r="U92" s="70"/>
      <c r="V92" s="70"/>
      <c r="W92" s="92"/>
      <c r="X92" s="93"/>
      <c r="Y92" s="71"/>
      <c r="Z92" s="70"/>
      <c r="AA92" s="24"/>
      <c r="AB92" s="24"/>
      <c r="AC92" s="24"/>
      <c r="AD92" s="24"/>
      <c r="AE92" s="24"/>
      <c r="AF92" s="24"/>
      <c r="AG92" s="9"/>
    </row>
    <row r="93">
      <c r="A93" s="102"/>
      <c r="B93" s="72"/>
      <c r="C93" s="107" t="s">
        <v>124</v>
      </c>
      <c r="D93" s="62">
        <v>329.99</v>
      </c>
      <c r="E93" s="72"/>
      <c r="F93" s="128"/>
      <c r="G93" s="128"/>
      <c r="H93" s="62"/>
      <c r="I93" s="62"/>
      <c r="J93" s="52"/>
      <c r="K93" s="53"/>
      <c r="L93" s="54"/>
      <c r="M93" s="69"/>
      <c r="N93" s="67"/>
      <c r="O93" s="68"/>
      <c r="P93" s="68"/>
      <c r="Q93" s="103"/>
      <c r="R93" s="101"/>
      <c r="S93" s="92"/>
      <c r="T93" s="70"/>
      <c r="U93" s="70"/>
      <c r="V93" s="70"/>
      <c r="W93" s="92"/>
      <c r="X93" s="93"/>
      <c r="Y93" s="71"/>
      <c r="Z93" s="70"/>
      <c r="AA93" s="139"/>
      <c r="AB93" s="139"/>
      <c r="AC93" s="139"/>
      <c r="AD93" s="139"/>
      <c r="AE93" s="139"/>
      <c r="AF93" s="139"/>
      <c r="AG93" s="140"/>
    </row>
    <row r="94">
      <c r="A94" s="102"/>
      <c r="B94" s="72"/>
      <c r="C94" s="107" t="s">
        <v>125</v>
      </c>
      <c r="D94" s="62">
        <v>529.99</v>
      </c>
      <c r="E94" s="72"/>
      <c r="F94" s="128"/>
      <c r="G94" s="128"/>
      <c r="H94" s="62"/>
      <c r="I94" s="62"/>
      <c r="J94" s="111"/>
      <c r="K94" s="38"/>
      <c r="L94" s="39"/>
      <c r="M94" s="69"/>
      <c r="N94" s="67"/>
      <c r="O94" s="68"/>
      <c r="P94" s="68"/>
      <c r="Q94" s="103"/>
      <c r="R94" s="101"/>
      <c r="S94" s="92"/>
      <c r="T94" s="70"/>
      <c r="U94" s="70"/>
      <c r="V94" s="70"/>
      <c r="W94" s="92"/>
      <c r="X94" s="93"/>
      <c r="Y94" s="71"/>
      <c r="Z94" s="70"/>
      <c r="AA94" s="139"/>
      <c r="AB94" s="139"/>
      <c r="AC94" s="139"/>
      <c r="AD94" s="139"/>
      <c r="AE94" s="139"/>
      <c r="AF94" s="139"/>
      <c r="AG94" s="140"/>
    </row>
    <row r="95">
      <c r="A95" s="102"/>
      <c r="B95" s="50"/>
      <c r="C95" s="107" t="s">
        <v>126</v>
      </c>
      <c r="D95" s="62">
        <v>499.99</v>
      </c>
      <c r="E95" s="50"/>
      <c r="F95" s="128"/>
      <c r="G95" s="128"/>
      <c r="H95" s="62"/>
      <c r="I95" s="62"/>
      <c r="J95" s="129"/>
      <c r="K95" s="38"/>
      <c r="L95" s="39"/>
      <c r="M95" s="69"/>
      <c r="N95" s="67"/>
      <c r="O95" s="68"/>
      <c r="P95" s="68"/>
      <c r="Q95" s="103"/>
      <c r="R95" s="101"/>
      <c r="S95" s="92"/>
      <c r="T95" s="70"/>
      <c r="U95" s="70"/>
      <c r="V95" s="70"/>
      <c r="W95" s="92"/>
      <c r="X95" s="93"/>
      <c r="Y95" s="71"/>
      <c r="Z95" s="70"/>
      <c r="AA95" s="139"/>
      <c r="AB95" s="139"/>
      <c r="AC95" s="139"/>
      <c r="AD95" s="139"/>
      <c r="AE95" s="139"/>
      <c r="AF95" s="139"/>
      <c r="AG95" s="140"/>
    </row>
    <row r="96" ht="21.75" customHeight="1">
      <c r="A96" s="102"/>
      <c r="B96" s="109" t="s">
        <v>62</v>
      </c>
      <c r="C96" s="61" t="s">
        <v>127</v>
      </c>
      <c r="D96" s="62">
        <v>479.99</v>
      </c>
      <c r="E96" s="141" t="s">
        <v>128</v>
      </c>
      <c r="F96" s="128"/>
      <c r="G96" s="128"/>
      <c r="H96" s="62"/>
      <c r="I96" s="62"/>
      <c r="J96" s="142" t="s">
        <v>129</v>
      </c>
      <c r="M96" s="69"/>
      <c r="N96" s="67"/>
      <c r="O96" s="68"/>
      <c r="P96" s="68"/>
      <c r="Q96" s="103"/>
      <c r="R96" s="101"/>
      <c r="S96" s="92"/>
      <c r="T96" s="70"/>
      <c r="U96" s="70"/>
      <c r="V96" s="70"/>
      <c r="W96" s="92"/>
      <c r="X96" s="93"/>
      <c r="Y96" s="71"/>
      <c r="Z96" s="70"/>
      <c r="AA96" s="139"/>
      <c r="AB96" s="139"/>
      <c r="AC96" s="139"/>
      <c r="AD96" s="139"/>
      <c r="AE96" s="139"/>
      <c r="AF96" s="139"/>
      <c r="AG96" s="140"/>
    </row>
    <row r="97" ht="21.75" customHeight="1">
      <c r="A97" s="102"/>
      <c r="B97" s="72"/>
      <c r="C97" s="61" t="s">
        <v>130</v>
      </c>
      <c r="D97" s="62">
        <v>449.99</v>
      </c>
      <c r="E97" s="72"/>
      <c r="F97" s="128"/>
      <c r="G97" s="128"/>
      <c r="H97" s="62"/>
      <c r="I97" s="62"/>
      <c r="M97" s="69"/>
      <c r="N97" s="67"/>
      <c r="O97" s="68"/>
      <c r="P97" s="68"/>
      <c r="Q97" s="103"/>
      <c r="R97" s="101"/>
      <c r="S97" s="92"/>
      <c r="T97" s="70"/>
      <c r="U97" s="70"/>
      <c r="V97" s="70"/>
      <c r="W97" s="92"/>
      <c r="X97" s="93"/>
      <c r="Y97" s="71"/>
      <c r="Z97" s="70"/>
      <c r="AA97" s="139"/>
      <c r="AB97" s="139"/>
      <c r="AC97" s="139"/>
      <c r="AD97" s="139"/>
      <c r="AE97" s="139"/>
      <c r="AF97" s="139"/>
      <c r="AG97" s="140"/>
    </row>
    <row r="98" ht="21.75" customHeight="1">
      <c r="A98" s="102"/>
      <c r="B98" s="72"/>
      <c r="C98" s="61" t="s">
        <v>131</v>
      </c>
      <c r="D98" s="62">
        <v>299.99</v>
      </c>
      <c r="E98" s="72"/>
      <c r="F98" s="128"/>
      <c r="G98" s="128"/>
      <c r="H98" s="62"/>
      <c r="I98" s="62"/>
      <c r="M98" s="69"/>
      <c r="N98" s="67"/>
      <c r="O98" s="68"/>
      <c r="P98" s="68"/>
      <c r="Q98" s="103"/>
      <c r="R98" s="101"/>
      <c r="S98" s="92"/>
      <c r="T98" s="70"/>
      <c r="U98" s="70"/>
      <c r="V98" s="70"/>
      <c r="W98" s="92"/>
      <c r="X98" s="93"/>
      <c r="Y98" s="71"/>
      <c r="Z98" s="70"/>
      <c r="AA98" s="139"/>
      <c r="AB98" s="139"/>
      <c r="AC98" s="139"/>
      <c r="AD98" s="139"/>
      <c r="AE98" s="139"/>
      <c r="AF98" s="139"/>
      <c r="AG98" s="140"/>
    </row>
    <row r="99" ht="21.75" customHeight="1">
      <c r="A99" s="102"/>
      <c r="B99" s="72"/>
      <c r="C99" s="61" t="s">
        <v>132</v>
      </c>
      <c r="D99" s="62">
        <v>279.99</v>
      </c>
      <c r="E99" s="50"/>
      <c r="F99" s="128"/>
      <c r="G99" s="128"/>
      <c r="H99" s="62"/>
      <c r="I99" s="62"/>
      <c r="M99" s="69"/>
      <c r="N99" s="67"/>
      <c r="O99" s="68"/>
      <c r="P99" s="68"/>
      <c r="Q99" s="103"/>
      <c r="R99" s="101"/>
      <c r="S99" s="92"/>
      <c r="T99" s="70"/>
      <c r="U99" s="70"/>
      <c r="V99" s="70"/>
      <c r="W99" s="92"/>
      <c r="X99" s="93"/>
      <c r="Y99" s="71"/>
      <c r="Z99" s="70"/>
      <c r="AA99" s="139"/>
      <c r="AB99" s="139"/>
      <c r="AC99" s="139"/>
      <c r="AD99" s="139"/>
      <c r="AE99" s="139"/>
      <c r="AF99" s="139"/>
      <c r="AG99" s="140"/>
    </row>
    <row r="100">
      <c r="A100" s="102"/>
      <c r="B100" s="50"/>
      <c r="C100" s="61"/>
      <c r="D100" s="62"/>
      <c r="E100" s="62"/>
      <c r="F100" s="128"/>
      <c r="G100" s="128"/>
      <c r="H100" s="62"/>
      <c r="I100" s="62"/>
      <c r="M100" s="69"/>
      <c r="N100" s="67"/>
      <c r="O100" s="68"/>
      <c r="P100" s="68"/>
      <c r="Q100" s="69"/>
      <c r="R100" s="101"/>
      <c r="S100" s="92"/>
      <c r="T100" s="70"/>
      <c r="U100" s="70"/>
      <c r="V100" s="70"/>
      <c r="W100" s="92"/>
      <c r="X100" s="93"/>
      <c r="Y100" s="71"/>
      <c r="Z100" s="70"/>
      <c r="AA100" s="139"/>
      <c r="AB100" s="139"/>
      <c r="AC100" s="139"/>
      <c r="AD100" s="139"/>
      <c r="AE100" s="139"/>
      <c r="AF100" s="139"/>
      <c r="AG100" s="140"/>
    </row>
    <row r="101">
      <c r="A101" s="102"/>
      <c r="B101" s="104"/>
      <c r="C101" s="132"/>
      <c r="D101" s="132"/>
      <c r="E101" s="132"/>
      <c r="F101" s="132"/>
      <c r="G101" s="132"/>
      <c r="H101" s="132"/>
      <c r="I101" s="133"/>
      <c r="J101" s="134"/>
      <c r="K101" s="134"/>
      <c r="L101" s="132"/>
      <c r="M101" s="104"/>
      <c r="N101" s="132"/>
      <c r="O101" s="136"/>
      <c r="P101" s="136"/>
      <c r="Q101" s="143"/>
      <c r="R101" s="136"/>
      <c r="S101" s="136"/>
      <c r="T101" s="132"/>
      <c r="U101" s="132"/>
      <c r="V101" s="132"/>
      <c r="W101" s="104"/>
      <c r="X101" s="104"/>
      <c r="Y101" s="104"/>
      <c r="Z101" s="144"/>
      <c r="AA101" s="140"/>
      <c r="AB101" s="140"/>
      <c r="AC101" s="140"/>
      <c r="AD101" s="140"/>
      <c r="AE101" s="140"/>
      <c r="AF101" s="140"/>
      <c r="AG101" s="140"/>
    </row>
    <row r="102">
      <c r="A102" s="102"/>
      <c r="B102" s="145"/>
      <c r="C102" s="145"/>
      <c r="D102" s="146"/>
      <c r="E102" s="146"/>
      <c r="F102" s="146"/>
      <c r="G102" s="102"/>
      <c r="H102" s="147"/>
      <c r="I102" s="147"/>
      <c r="J102" s="147"/>
      <c r="K102" s="147"/>
      <c r="L102" s="71"/>
      <c r="M102" s="12"/>
      <c r="N102" s="148"/>
      <c r="O102" s="148"/>
      <c r="P102" s="148"/>
      <c r="Q102" s="12"/>
      <c r="R102" s="12"/>
      <c r="S102" s="149"/>
      <c r="T102" s="149"/>
      <c r="U102" s="149"/>
      <c r="V102" s="71"/>
      <c r="W102" s="12"/>
      <c r="X102" s="12"/>
      <c r="Y102" s="12"/>
      <c r="Z102" s="12"/>
      <c r="AA102" s="140"/>
      <c r="AB102" s="140"/>
      <c r="AC102" s="140"/>
      <c r="AD102" s="140"/>
      <c r="AE102" s="140"/>
      <c r="AF102" s="140"/>
      <c r="AG102" s="140"/>
    </row>
    <row r="103">
      <c r="A103" s="102"/>
      <c r="B103" s="36" t="s">
        <v>133</v>
      </c>
      <c r="C103" s="150" t="s">
        <v>134</v>
      </c>
      <c r="D103" s="39"/>
      <c r="E103" s="151" t="s">
        <v>135</v>
      </c>
      <c r="F103" s="39"/>
      <c r="G103" s="69"/>
      <c r="H103" s="152" t="s">
        <v>136</v>
      </c>
      <c r="I103" s="38"/>
      <c r="J103" s="38"/>
      <c r="K103" s="39"/>
      <c r="L103" s="153"/>
      <c r="M103" s="154"/>
      <c r="N103" s="5"/>
      <c r="O103" s="155"/>
      <c r="P103" s="5"/>
      <c r="Q103" s="12"/>
      <c r="R103" s="154"/>
      <c r="S103" s="5"/>
      <c r="T103" s="155"/>
      <c r="U103" s="5"/>
      <c r="V103" s="71"/>
      <c r="W103" s="12"/>
      <c r="X103" s="12"/>
      <c r="Y103" s="12"/>
      <c r="Z103" s="12"/>
      <c r="AA103" s="140"/>
      <c r="AB103" s="140"/>
      <c r="AC103" s="140"/>
      <c r="AD103" s="140"/>
      <c r="AE103" s="140"/>
      <c r="AF103" s="140"/>
      <c r="AG103" s="140"/>
    </row>
    <row r="104">
      <c r="A104" s="102"/>
      <c r="B104" s="72"/>
      <c r="C104" s="75" t="s">
        <v>137</v>
      </c>
      <c r="D104" s="68">
        <v>75.0</v>
      </c>
      <c r="E104" s="75" t="s">
        <v>137</v>
      </c>
      <c r="F104" s="68">
        <v>65.0</v>
      </c>
      <c r="G104" s="69"/>
      <c r="H104" s="156" t="s">
        <v>138</v>
      </c>
      <c r="I104" s="41"/>
      <c r="J104" s="41"/>
      <c r="K104" s="42"/>
      <c r="L104" s="153"/>
      <c r="M104" s="12"/>
      <c r="N104" s="12"/>
      <c r="O104" s="12"/>
      <c r="P104" s="12"/>
      <c r="Q104" s="12"/>
      <c r="R104" s="12"/>
      <c r="S104" s="12"/>
      <c r="T104" s="12"/>
      <c r="U104" s="12"/>
      <c r="V104" s="71"/>
      <c r="W104" s="12"/>
      <c r="X104" s="12"/>
      <c r="Y104" s="12"/>
      <c r="Z104" s="12"/>
      <c r="AA104" s="157"/>
      <c r="AB104" s="140"/>
      <c r="AC104" s="140"/>
      <c r="AD104" s="140"/>
      <c r="AE104" s="140"/>
      <c r="AF104" s="140"/>
      <c r="AG104" s="140"/>
    </row>
    <row r="105">
      <c r="A105" s="102"/>
      <c r="B105" s="72"/>
      <c r="C105" s="75" t="s">
        <v>139</v>
      </c>
      <c r="D105" s="68">
        <v>140.0</v>
      </c>
      <c r="E105" s="75" t="s">
        <v>139</v>
      </c>
      <c r="F105" s="68">
        <v>120.0</v>
      </c>
      <c r="G105" s="69"/>
      <c r="H105" s="158"/>
      <c r="I105" s="159" t="s">
        <v>140</v>
      </c>
      <c r="J105" s="159" t="s">
        <v>141</v>
      </c>
      <c r="K105" s="159" t="s">
        <v>142</v>
      </c>
      <c r="L105" s="153"/>
      <c r="M105" s="12"/>
      <c r="N105" s="12"/>
      <c r="O105" s="12"/>
      <c r="P105" s="12"/>
      <c r="Q105" s="12"/>
      <c r="R105" s="12"/>
      <c r="S105" s="12"/>
      <c r="T105" s="12"/>
      <c r="U105" s="12"/>
      <c r="V105" s="71"/>
      <c r="W105" s="12"/>
      <c r="X105" s="12"/>
      <c r="Y105" s="12"/>
      <c r="Z105" s="12"/>
      <c r="AA105" s="157"/>
      <c r="AB105" s="140"/>
      <c r="AC105" s="140"/>
      <c r="AD105" s="140"/>
      <c r="AE105" s="140"/>
      <c r="AF105" s="140"/>
      <c r="AG105" s="140"/>
    </row>
    <row r="106">
      <c r="A106" s="102"/>
      <c r="B106" s="72"/>
      <c r="C106" s="75" t="s">
        <v>143</v>
      </c>
      <c r="D106" s="68">
        <v>165.0</v>
      </c>
      <c r="E106" s="75" t="s">
        <v>143</v>
      </c>
      <c r="F106" s="68">
        <v>135.0</v>
      </c>
      <c r="G106" s="69"/>
      <c r="H106" s="160"/>
      <c r="I106" s="50"/>
      <c r="J106" s="50"/>
      <c r="K106" s="50"/>
      <c r="L106" s="153"/>
      <c r="M106" s="12"/>
      <c r="N106" s="12"/>
      <c r="O106" s="12"/>
      <c r="P106" s="12"/>
      <c r="Q106" s="12"/>
      <c r="R106" s="12"/>
      <c r="S106" s="12"/>
      <c r="T106" s="12"/>
      <c r="U106" s="12"/>
      <c r="V106" s="71"/>
      <c r="W106" s="12"/>
      <c r="X106" s="12"/>
      <c r="Y106" s="12"/>
      <c r="Z106" s="12"/>
      <c r="AA106" s="157"/>
      <c r="AB106" s="140"/>
      <c r="AC106" s="140"/>
      <c r="AD106" s="140"/>
      <c r="AE106" s="140"/>
      <c r="AF106" s="140"/>
      <c r="AG106" s="140"/>
    </row>
    <row r="107">
      <c r="A107" s="102"/>
      <c r="B107" s="72"/>
      <c r="C107" s="75" t="s">
        <v>144</v>
      </c>
      <c r="D107" s="68">
        <v>180.0</v>
      </c>
      <c r="E107" s="75" t="s">
        <v>144</v>
      </c>
      <c r="F107" s="68">
        <v>140.0</v>
      </c>
      <c r="G107" s="69"/>
      <c r="H107" s="161" t="s">
        <v>145</v>
      </c>
      <c r="I107" s="162" t="s">
        <v>146</v>
      </c>
      <c r="J107" s="38"/>
      <c r="K107" s="39"/>
      <c r="L107" s="71"/>
      <c r="M107" s="12"/>
      <c r="N107" s="12"/>
      <c r="O107" s="12"/>
      <c r="P107" s="12"/>
      <c r="Q107" s="12"/>
      <c r="R107" s="12"/>
      <c r="S107" s="12"/>
      <c r="T107" s="12"/>
      <c r="U107" s="12"/>
      <c r="V107" s="71"/>
      <c r="W107" s="12"/>
      <c r="X107" s="12"/>
      <c r="Y107" s="12"/>
      <c r="Z107" s="12"/>
      <c r="AA107" s="157"/>
      <c r="AB107" s="140"/>
      <c r="AC107" s="140"/>
      <c r="AD107" s="140"/>
      <c r="AE107" s="140"/>
      <c r="AF107" s="140"/>
      <c r="AG107" s="140"/>
    </row>
    <row r="108">
      <c r="A108" s="102"/>
      <c r="B108" s="72"/>
      <c r="C108" s="75" t="s">
        <v>147</v>
      </c>
      <c r="D108" s="68">
        <v>200.0</v>
      </c>
      <c r="E108" s="75" t="s">
        <v>147</v>
      </c>
      <c r="F108" s="68">
        <v>150.0</v>
      </c>
      <c r="G108" s="69"/>
      <c r="H108" s="163" t="s">
        <v>148</v>
      </c>
      <c r="I108" s="164" t="s">
        <v>149</v>
      </c>
      <c r="J108" s="164" t="s">
        <v>150</v>
      </c>
      <c r="K108" s="164" t="s">
        <v>151</v>
      </c>
      <c r="L108" s="71"/>
      <c r="M108" s="12"/>
      <c r="N108" s="12"/>
      <c r="O108" s="12"/>
      <c r="P108" s="12"/>
      <c r="Q108" s="12"/>
      <c r="R108" s="149"/>
      <c r="S108" s="165"/>
      <c r="T108" s="166"/>
      <c r="U108" s="165"/>
      <c r="V108" s="71"/>
      <c r="W108" s="12"/>
      <c r="X108" s="12"/>
      <c r="Y108" s="12"/>
      <c r="Z108" s="12"/>
      <c r="AA108" s="157"/>
      <c r="AB108" s="140"/>
      <c r="AC108" s="140"/>
      <c r="AD108" s="140"/>
      <c r="AE108" s="140"/>
      <c r="AF108" s="140"/>
      <c r="AG108" s="140"/>
    </row>
    <row r="109">
      <c r="A109" s="102"/>
      <c r="B109" s="72"/>
      <c r="C109" s="75" t="s">
        <v>152</v>
      </c>
      <c r="D109" s="68">
        <v>240.0</v>
      </c>
      <c r="E109" s="75" t="s">
        <v>152</v>
      </c>
      <c r="F109" s="68">
        <v>180.0</v>
      </c>
      <c r="G109" s="69"/>
      <c r="H109" s="163" t="s">
        <v>153</v>
      </c>
      <c r="I109" s="164" t="s">
        <v>150</v>
      </c>
      <c r="J109" s="164" t="s">
        <v>151</v>
      </c>
      <c r="K109" s="164" t="s">
        <v>154</v>
      </c>
      <c r="L109" s="71"/>
      <c r="M109" s="12"/>
      <c r="N109" s="12"/>
      <c r="O109" s="12"/>
      <c r="P109" s="12"/>
      <c r="Q109" s="12"/>
      <c r="R109" s="12"/>
      <c r="S109" s="12"/>
      <c r="T109" s="12"/>
      <c r="U109" s="71"/>
      <c r="V109" s="71"/>
      <c r="W109" s="12"/>
      <c r="X109" s="12"/>
      <c r="Y109" s="12"/>
      <c r="Z109" s="12"/>
      <c r="AA109" s="157"/>
      <c r="AB109" s="140"/>
      <c r="AC109" s="140"/>
      <c r="AD109" s="140"/>
      <c r="AE109" s="140"/>
      <c r="AF109" s="140"/>
      <c r="AG109" s="140"/>
    </row>
    <row r="110">
      <c r="A110" s="102"/>
      <c r="B110" s="72"/>
      <c r="C110" s="75" t="s">
        <v>155</v>
      </c>
      <c r="D110" s="68">
        <v>280.0</v>
      </c>
      <c r="E110" s="75" t="s">
        <v>155</v>
      </c>
      <c r="F110" s="68">
        <v>210.0</v>
      </c>
      <c r="G110" s="69"/>
      <c r="H110" s="163" t="s">
        <v>156</v>
      </c>
      <c r="I110" s="164" t="s">
        <v>154</v>
      </c>
      <c r="J110" s="164" t="s">
        <v>157</v>
      </c>
      <c r="K110" s="164" t="s">
        <v>158</v>
      </c>
      <c r="L110" s="71"/>
      <c r="M110" s="12"/>
      <c r="N110" s="12"/>
      <c r="O110" s="12"/>
      <c r="P110" s="12"/>
      <c r="Q110" s="12"/>
      <c r="R110" s="167"/>
      <c r="S110" s="5"/>
      <c r="T110" s="149"/>
      <c r="U110" s="149"/>
      <c r="V110" s="71"/>
      <c r="W110" s="12"/>
      <c r="X110" s="12"/>
      <c r="Y110" s="12"/>
      <c r="Z110" s="12"/>
      <c r="AA110" s="157"/>
      <c r="AB110" s="140"/>
      <c r="AC110" s="140"/>
      <c r="AD110" s="140"/>
      <c r="AE110" s="140"/>
      <c r="AF110" s="140"/>
      <c r="AG110" s="140"/>
    </row>
    <row r="111">
      <c r="A111" s="102"/>
      <c r="B111" s="72"/>
      <c r="C111" s="75" t="s">
        <v>159</v>
      </c>
      <c r="D111" s="68">
        <v>320.0</v>
      </c>
      <c r="E111" s="75" t="s">
        <v>159</v>
      </c>
      <c r="F111" s="68">
        <f>F110+30</f>
        <v>240</v>
      </c>
      <c r="G111" s="69"/>
      <c r="H111" s="163" t="s">
        <v>160</v>
      </c>
      <c r="I111" s="164" t="s">
        <v>157</v>
      </c>
      <c r="J111" s="164" t="s">
        <v>161</v>
      </c>
      <c r="K111" s="164" t="s">
        <v>162</v>
      </c>
      <c r="L111" s="71"/>
      <c r="M111" s="12"/>
      <c r="N111" s="12"/>
      <c r="O111" s="12"/>
      <c r="P111" s="12"/>
      <c r="Q111" s="12"/>
      <c r="R111" s="167"/>
      <c r="S111" s="5"/>
      <c r="T111" s="155"/>
      <c r="U111" s="5"/>
      <c r="V111" s="71"/>
      <c r="W111" s="12"/>
      <c r="X111" s="71"/>
      <c r="Y111" s="71"/>
      <c r="Z111" s="71"/>
      <c r="AA111" s="140"/>
      <c r="AB111" s="140"/>
      <c r="AC111" s="140"/>
      <c r="AD111" s="140"/>
      <c r="AE111" s="140"/>
      <c r="AF111" s="140"/>
      <c r="AG111" s="140"/>
    </row>
    <row r="112">
      <c r="A112" s="102"/>
      <c r="B112" s="72"/>
      <c r="C112" s="75" t="s">
        <v>163</v>
      </c>
      <c r="D112" s="68">
        <v>360.0</v>
      </c>
      <c r="E112" s="75" t="s">
        <v>163</v>
      </c>
      <c r="F112" s="68">
        <v>270.0</v>
      </c>
      <c r="G112" s="69"/>
      <c r="H112" s="12"/>
      <c r="I112" s="12"/>
      <c r="J112" s="12"/>
      <c r="K112" s="12"/>
      <c r="L112" s="71"/>
      <c r="M112" s="12"/>
      <c r="N112" s="12"/>
      <c r="O112" s="12"/>
      <c r="P112" s="12"/>
      <c r="Q112" s="12"/>
      <c r="R112" s="168"/>
      <c r="S112" s="165"/>
      <c r="T112" s="168"/>
      <c r="U112" s="165"/>
      <c r="V112" s="71"/>
      <c r="W112" s="12"/>
      <c r="X112" s="12"/>
      <c r="Y112" s="71"/>
      <c r="Z112" s="71"/>
      <c r="AA112" s="140"/>
      <c r="AB112" s="140"/>
      <c r="AC112" s="140"/>
      <c r="AD112" s="140"/>
      <c r="AE112" s="140"/>
      <c r="AF112" s="140"/>
      <c r="AG112" s="140"/>
    </row>
    <row r="113">
      <c r="A113" s="102"/>
      <c r="B113" s="50"/>
      <c r="C113" s="75" t="s">
        <v>164</v>
      </c>
      <c r="D113" s="68">
        <v>400.0</v>
      </c>
      <c r="E113" s="75" t="s">
        <v>164</v>
      </c>
      <c r="F113" s="68">
        <v>300.0</v>
      </c>
      <c r="G113" s="69"/>
      <c r="H113" s="12"/>
      <c r="I113" s="12"/>
      <c r="J113" s="12"/>
      <c r="K113" s="12"/>
      <c r="L113" s="71"/>
      <c r="M113" s="12"/>
      <c r="N113" s="12"/>
      <c r="O113" s="12"/>
      <c r="P113" s="12"/>
      <c r="Q113" s="12"/>
      <c r="R113" s="168"/>
      <c r="S113" s="165"/>
      <c r="T113" s="168"/>
      <c r="U113" s="165"/>
      <c r="V113" s="71"/>
      <c r="W113" s="12"/>
      <c r="X113" s="12"/>
      <c r="Y113" s="71"/>
      <c r="Z113" s="71"/>
      <c r="AA113" s="140"/>
      <c r="AB113" s="140"/>
      <c r="AC113" s="140"/>
      <c r="AD113" s="140"/>
      <c r="AE113" s="140"/>
      <c r="AF113" s="140"/>
      <c r="AG113" s="140"/>
    </row>
    <row r="114">
      <c r="A114" s="104"/>
      <c r="B114" s="169" t="s">
        <v>165</v>
      </c>
      <c r="C114" s="170" t="s">
        <v>137</v>
      </c>
      <c r="D114" s="171">
        <v>85.0</v>
      </c>
      <c r="E114" s="172" t="s">
        <v>137</v>
      </c>
      <c r="F114" s="171">
        <v>75.0</v>
      </c>
      <c r="G114" s="104"/>
      <c r="H114" s="132"/>
      <c r="I114" s="133"/>
      <c r="J114" s="134"/>
      <c r="K114" s="134"/>
      <c r="L114" s="132"/>
      <c r="M114" s="132"/>
      <c r="N114" s="132"/>
      <c r="O114" s="132"/>
      <c r="P114" s="132"/>
      <c r="Q114" s="71"/>
      <c r="R114" s="71"/>
      <c r="S114" s="71"/>
      <c r="T114" s="71"/>
      <c r="U114" s="71"/>
      <c r="V114" s="71"/>
      <c r="W114" s="12"/>
      <c r="X114" s="71"/>
      <c r="Y114" s="71"/>
      <c r="Z114" s="71"/>
      <c r="AA114" s="140"/>
      <c r="AB114" s="140"/>
      <c r="AC114" s="140"/>
      <c r="AD114" s="140"/>
      <c r="AE114" s="140"/>
      <c r="AF114" s="140"/>
      <c r="AG114" s="140"/>
    </row>
    <row r="115">
      <c r="A115" s="102"/>
      <c r="B115" s="73"/>
      <c r="C115" s="170" t="s">
        <v>139</v>
      </c>
      <c r="D115" s="171">
        <v>150.0</v>
      </c>
      <c r="E115" s="172" t="s">
        <v>139</v>
      </c>
      <c r="F115" s="171">
        <v>130.0</v>
      </c>
      <c r="G115" s="104"/>
      <c r="H115" s="132"/>
      <c r="I115" s="133"/>
      <c r="J115" s="134"/>
      <c r="K115" s="134"/>
      <c r="L115" s="132"/>
      <c r="M115" s="132"/>
      <c r="N115" s="132"/>
      <c r="O115" s="132"/>
      <c r="P115" s="132"/>
      <c r="Q115" s="132"/>
      <c r="R115" s="132"/>
      <c r="S115" s="132"/>
      <c r="T115" s="132"/>
      <c r="U115" s="104"/>
      <c r="V115" s="173"/>
      <c r="W115" s="174"/>
      <c r="X115" s="104"/>
      <c r="Y115" s="104"/>
      <c r="Z115" s="104"/>
      <c r="AA115" s="140"/>
      <c r="AB115" s="140"/>
      <c r="AC115" s="140"/>
      <c r="AD115" s="140"/>
      <c r="AE115" s="140"/>
      <c r="AF115" s="140"/>
      <c r="AG115" s="140"/>
    </row>
    <row r="116">
      <c r="A116" s="102"/>
      <c r="B116" s="73"/>
      <c r="C116" s="170" t="s">
        <v>143</v>
      </c>
      <c r="D116" s="171">
        <v>180.0</v>
      </c>
      <c r="E116" s="172" t="s">
        <v>143</v>
      </c>
      <c r="F116" s="171">
        <v>150.0</v>
      </c>
      <c r="G116" s="104"/>
      <c r="H116" s="132"/>
      <c r="I116" s="133"/>
      <c r="J116" s="134"/>
      <c r="K116" s="134"/>
      <c r="L116" s="132"/>
      <c r="M116" s="132"/>
      <c r="N116" s="132"/>
      <c r="O116" s="132"/>
      <c r="P116" s="132"/>
      <c r="Q116" s="132"/>
      <c r="R116" s="132"/>
      <c r="S116" s="132"/>
      <c r="T116" s="132"/>
      <c r="U116" s="104"/>
      <c r="V116" s="173"/>
      <c r="W116" s="174"/>
      <c r="X116" s="104"/>
      <c r="Y116" s="104"/>
      <c r="Z116" s="104"/>
      <c r="AA116" s="140"/>
      <c r="AB116" s="140"/>
      <c r="AC116" s="140"/>
      <c r="AD116" s="140"/>
      <c r="AE116" s="140"/>
      <c r="AF116" s="140"/>
      <c r="AG116" s="140"/>
    </row>
    <row r="117">
      <c r="A117" s="102"/>
      <c r="B117" s="73"/>
      <c r="C117" s="170" t="s">
        <v>144</v>
      </c>
      <c r="D117" s="171">
        <v>200.0</v>
      </c>
      <c r="E117" s="172" t="s">
        <v>144</v>
      </c>
      <c r="F117" s="171">
        <v>160.0</v>
      </c>
      <c r="G117" s="104"/>
      <c r="H117" s="132"/>
      <c r="I117" s="133"/>
      <c r="J117" s="134"/>
      <c r="K117" s="134"/>
      <c r="L117" s="132"/>
      <c r="M117" s="132"/>
      <c r="N117" s="132"/>
      <c r="O117" s="132"/>
      <c r="P117" s="132"/>
      <c r="Q117" s="132"/>
      <c r="R117" s="132"/>
      <c r="S117" s="132"/>
      <c r="T117" s="132"/>
      <c r="U117" s="104"/>
      <c r="V117" s="173"/>
      <c r="W117" s="174"/>
      <c r="X117" s="104"/>
      <c r="Y117" s="104"/>
      <c r="Z117" s="104"/>
      <c r="AA117" s="140"/>
      <c r="AB117" s="140"/>
      <c r="AC117" s="140"/>
      <c r="AD117" s="140"/>
      <c r="AE117" s="140"/>
      <c r="AF117" s="140"/>
      <c r="AG117" s="140"/>
    </row>
    <row r="118">
      <c r="A118" s="102"/>
      <c r="B118" s="73"/>
      <c r="C118" s="170" t="s">
        <v>147</v>
      </c>
      <c r="D118" s="171">
        <v>225.0</v>
      </c>
      <c r="E118" s="172" t="s">
        <v>147</v>
      </c>
      <c r="F118" s="171">
        <v>175.0</v>
      </c>
      <c r="G118" s="104"/>
      <c r="H118" s="132"/>
      <c r="I118" s="133"/>
      <c r="J118" s="134"/>
      <c r="K118" s="134"/>
      <c r="L118" s="132"/>
      <c r="M118" s="132"/>
      <c r="N118" s="132"/>
      <c r="O118" s="132"/>
      <c r="P118" s="132"/>
      <c r="Q118" s="132"/>
      <c r="R118" s="132"/>
      <c r="S118" s="132"/>
      <c r="T118" s="132"/>
      <c r="U118" s="104"/>
      <c r="V118" s="173"/>
      <c r="W118" s="174"/>
      <c r="X118" s="104"/>
      <c r="Y118" s="104"/>
      <c r="Z118" s="104"/>
      <c r="AA118" s="140"/>
      <c r="AB118" s="140"/>
      <c r="AC118" s="140"/>
      <c r="AD118" s="140"/>
      <c r="AE118" s="140"/>
      <c r="AF118" s="140"/>
      <c r="AG118" s="140"/>
    </row>
    <row r="119">
      <c r="A119" s="102"/>
      <c r="B119" s="73"/>
      <c r="C119" s="170" t="s">
        <v>152</v>
      </c>
      <c r="D119" s="171">
        <v>270.0</v>
      </c>
      <c r="E119" s="172" t="s">
        <v>152</v>
      </c>
      <c r="F119" s="171">
        <v>210.0</v>
      </c>
      <c r="G119" s="104"/>
      <c r="H119" s="132"/>
      <c r="I119" s="133"/>
      <c r="J119" s="134"/>
      <c r="K119" s="134"/>
      <c r="L119" s="132"/>
      <c r="M119" s="132"/>
      <c r="N119" s="132"/>
      <c r="O119" s="132"/>
      <c r="P119" s="132"/>
      <c r="Q119" s="132"/>
      <c r="R119" s="132"/>
      <c r="S119" s="132"/>
      <c r="T119" s="132"/>
      <c r="U119" s="104"/>
      <c r="V119" s="173"/>
      <c r="W119" s="174"/>
      <c r="X119" s="104"/>
      <c r="Y119" s="104"/>
      <c r="Z119" s="104"/>
      <c r="AA119" s="140"/>
      <c r="AB119" s="140"/>
      <c r="AC119" s="140"/>
      <c r="AD119" s="140"/>
      <c r="AE119" s="140"/>
      <c r="AF119" s="140"/>
      <c r="AG119" s="140"/>
    </row>
    <row r="120">
      <c r="A120" s="102"/>
      <c r="B120" s="73"/>
      <c r="C120" s="170" t="s">
        <v>155</v>
      </c>
      <c r="D120" s="171">
        <v>315.0</v>
      </c>
      <c r="E120" s="172" t="s">
        <v>155</v>
      </c>
      <c r="F120" s="171">
        <v>245.0</v>
      </c>
      <c r="G120" s="104"/>
      <c r="H120" s="132"/>
      <c r="I120" s="133"/>
      <c r="J120" s="134"/>
      <c r="K120" s="134"/>
      <c r="L120" s="132"/>
      <c r="M120" s="132"/>
      <c r="N120" s="132"/>
      <c r="O120" s="132"/>
      <c r="P120" s="132"/>
      <c r="Q120" s="132"/>
      <c r="R120" s="132"/>
      <c r="S120" s="132"/>
      <c r="T120" s="132"/>
      <c r="U120" s="104"/>
      <c r="V120" s="173"/>
      <c r="W120" s="174"/>
      <c r="X120" s="104"/>
      <c r="Y120" s="104"/>
      <c r="Z120" s="104"/>
      <c r="AA120" s="140"/>
      <c r="AB120" s="140"/>
      <c r="AC120" s="140"/>
      <c r="AD120" s="140"/>
      <c r="AE120" s="140"/>
      <c r="AF120" s="140"/>
      <c r="AG120" s="140"/>
    </row>
    <row r="121">
      <c r="A121" s="102"/>
      <c r="B121" s="73"/>
      <c r="C121" s="170" t="s">
        <v>159</v>
      </c>
      <c r="D121" s="171">
        <v>360.0</v>
      </c>
      <c r="E121" s="172" t="s">
        <v>159</v>
      </c>
      <c r="F121" s="171">
        <v>280.0</v>
      </c>
      <c r="G121" s="104"/>
      <c r="H121" s="132"/>
      <c r="I121" s="133"/>
      <c r="J121" s="134"/>
      <c r="K121" s="134"/>
      <c r="L121" s="132"/>
      <c r="M121" s="132"/>
      <c r="N121" s="132"/>
      <c r="O121" s="132"/>
      <c r="P121" s="132"/>
      <c r="Q121" s="132"/>
      <c r="R121" s="132"/>
      <c r="S121" s="132"/>
      <c r="T121" s="132"/>
      <c r="U121" s="104"/>
      <c r="V121" s="173"/>
      <c r="W121" s="174"/>
      <c r="X121" s="104"/>
      <c r="Y121" s="104"/>
      <c r="Z121" s="104"/>
      <c r="AA121" s="140"/>
      <c r="AB121" s="140"/>
      <c r="AC121" s="140"/>
      <c r="AD121" s="140"/>
      <c r="AE121" s="140"/>
      <c r="AF121" s="140"/>
      <c r="AG121" s="140"/>
    </row>
    <row r="122">
      <c r="A122" s="102"/>
      <c r="B122" s="73"/>
      <c r="C122" s="170" t="s">
        <v>163</v>
      </c>
      <c r="D122" s="171">
        <v>405.0</v>
      </c>
      <c r="E122" s="172" t="s">
        <v>163</v>
      </c>
      <c r="F122" s="171">
        <v>315.0</v>
      </c>
      <c r="G122" s="104"/>
      <c r="H122" s="132"/>
      <c r="I122" s="133"/>
      <c r="J122" s="134"/>
      <c r="K122" s="134"/>
      <c r="L122" s="132"/>
      <c r="M122" s="132"/>
      <c r="N122" s="132"/>
      <c r="O122" s="132"/>
      <c r="P122" s="132"/>
      <c r="Q122" s="132"/>
      <c r="R122" s="132"/>
      <c r="S122" s="132"/>
      <c r="T122" s="132"/>
      <c r="U122" s="104"/>
      <c r="V122" s="173"/>
      <c r="W122" s="174"/>
      <c r="X122" s="104"/>
      <c r="Y122" s="104"/>
      <c r="Z122" s="104"/>
      <c r="AA122" s="140"/>
      <c r="AB122" s="140"/>
      <c r="AC122" s="140"/>
      <c r="AD122" s="140"/>
      <c r="AE122" s="140"/>
      <c r="AF122" s="140"/>
      <c r="AG122" s="140"/>
    </row>
    <row r="123">
      <c r="A123" s="102"/>
      <c r="B123" s="52"/>
      <c r="C123" s="170" t="s">
        <v>164</v>
      </c>
      <c r="D123" s="171">
        <v>450.0</v>
      </c>
      <c r="E123" s="172" t="s">
        <v>164</v>
      </c>
      <c r="F123" s="171">
        <v>350.0</v>
      </c>
      <c r="G123" s="104"/>
      <c r="H123" s="132"/>
      <c r="I123" s="133"/>
      <c r="J123" s="134"/>
      <c r="K123" s="134"/>
      <c r="L123" s="132"/>
      <c r="M123" s="132"/>
      <c r="N123" s="132"/>
      <c r="O123" s="132"/>
      <c r="P123" s="132"/>
      <c r="Q123" s="132"/>
      <c r="R123" s="132"/>
      <c r="S123" s="132"/>
      <c r="T123" s="132"/>
      <c r="U123" s="104"/>
      <c r="V123" s="173"/>
      <c r="W123" s="174"/>
      <c r="X123" s="104"/>
      <c r="Y123" s="104"/>
      <c r="Z123" s="104"/>
      <c r="AA123" s="140"/>
      <c r="AB123" s="140"/>
      <c r="AC123" s="140"/>
      <c r="AD123" s="140"/>
      <c r="AE123" s="140"/>
      <c r="AF123" s="140"/>
      <c r="AG123" s="140"/>
    </row>
    <row r="124">
      <c r="A124" s="102"/>
      <c r="B124" s="169" t="s">
        <v>166</v>
      </c>
      <c r="C124" s="75" t="s">
        <v>137</v>
      </c>
      <c r="D124" s="68">
        <v>95.0</v>
      </c>
      <c r="E124" s="75" t="s">
        <v>137</v>
      </c>
      <c r="F124" s="68">
        <v>85.0</v>
      </c>
      <c r="G124" s="104"/>
      <c r="H124" s="132"/>
      <c r="I124" s="133"/>
      <c r="J124" s="134"/>
      <c r="K124" s="134"/>
      <c r="L124" s="132"/>
      <c r="M124" s="132"/>
      <c r="N124" s="132"/>
      <c r="O124" s="132"/>
      <c r="P124" s="132"/>
      <c r="Q124" s="132"/>
      <c r="R124" s="132"/>
      <c r="S124" s="132"/>
      <c r="T124" s="132"/>
      <c r="U124" s="104"/>
      <c r="V124" s="173"/>
      <c r="W124" s="174"/>
      <c r="X124" s="104"/>
      <c r="Y124" s="104"/>
      <c r="Z124" s="104"/>
      <c r="AA124" s="140"/>
      <c r="AB124" s="140"/>
      <c r="AC124" s="140"/>
      <c r="AD124" s="140"/>
      <c r="AE124" s="140"/>
      <c r="AF124" s="140"/>
      <c r="AG124" s="140"/>
    </row>
    <row r="125">
      <c r="A125" s="102"/>
      <c r="B125" s="73"/>
      <c r="C125" s="75" t="s">
        <v>139</v>
      </c>
      <c r="D125" s="68">
        <v>170.0</v>
      </c>
      <c r="E125" s="75" t="s">
        <v>139</v>
      </c>
      <c r="F125" s="68">
        <v>150.0</v>
      </c>
      <c r="G125" s="104"/>
      <c r="H125" s="132"/>
      <c r="I125" s="133"/>
      <c r="J125" s="134"/>
      <c r="K125" s="134"/>
      <c r="L125" s="132"/>
      <c r="M125" s="132"/>
      <c r="N125" s="132"/>
      <c r="O125" s="132"/>
      <c r="P125" s="132"/>
      <c r="Q125" s="132"/>
      <c r="R125" s="132"/>
      <c r="S125" s="132"/>
      <c r="T125" s="132"/>
      <c r="U125" s="104"/>
      <c r="V125" s="173"/>
      <c r="W125" s="174"/>
      <c r="X125" s="104"/>
      <c r="Y125" s="104"/>
      <c r="Z125" s="104"/>
      <c r="AA125" s="140"/>
      <c r="AB125" s="140"/>
      <c r="AC125" s="140"/>
      <c r="AD125" s="140"/>
      <c r="AE125" s="140"/>
      <c r="AF125" s="140"/>
      <c r="AG125" s="140"/>
    </row>
    <row r="126">
      <c r="A126" s="102"/>
      <c r="B126" s="73"/>
      <c r="C126" s="75" t="s">
        <v>143</v>
      </c>
      <c r="D126" s="68">
        <v>210.0</v>
      </c>
      <c r="E126" s="75" t="s">
        <v>143</v>
      </c>
      <c r="F126" s="68">
        <v>180.0</v>
      </c>
      <c r="G126" s="104"/>
      <c r="H126" s="132"/>
      <c r="I126" s="133"/>
      <c r="J126" s="134"/>
      <c r="K126" s="134"/>
      <c r="L126" s="132"/>
      <c r="M126" s="132"/>
      <c r="N126" s="132"/>
      <c r="O126" s="132"/>
      <c r="P126" s="132"/>
      <c r="Q126" s="132"/>
      <c r="R126" s="132"/>
      <c r="S126" s="132"/>
      <c r="T126" s="132"/>
      <c r="U126" s="104"/>
      <c r="V126" s="173"/>
      <c r="W126" s="174"/>
      <c r="X126" s="104"/>
      <c r="Y126" s="104"/>
      <c r="Z126" s="104"/>
      <c r="AA126" s="140"/>
      <c r="AB126" s="140"/>
      <c r="AC126" s="140"/>
      <c r="AD126" s="140"/>
      <c r="AE126" s="140"/>
      <c r="AF126" s="140"/>
      <c r="AG126" s="140"/>
    </row>
    <row r="127">
      <c r="A127" s="102"/>
      <c r="B127" s="73"/>
      <c r="C127" s="75" t="s">
        <v>144</v>
      </c>
      <c r="D127" s="68">
        <v>240.0</v>
      </c>
      <c r="E127" s="75" t="s">
        <v>144</v>
      </c>
      <c r="F127" s="68">
        <v>200.0</v>
      </c>
      <c r="G127" s="104"/>
      <c r="H127" s="132"/>
      <c r="I127" s="133"/>
      <c r="J127" s="134"/>
      <c r="K127" s="134"/>
      <c r="L127" s="132"/>
      <c r="M127" s="132"/>
      <c r="N127" s="132"/>
      <c r="O127" s="132"/>
      <c r="P127" s="132"/>
      <c r="Q127" s="132"/>
      <c r="R127" s="132"/>
      <c r="S127" s="132"/>
      <c r="T127" s="132"/>
      <c r="U127" s="104"/>
      <c r="V127" s="173"/>
      <c r="W127" s="174"/>
      <c r="X127" s="104"/>
      <c r="Y127" s="104"/>
      <c r="Z127" s="104"/>
      <c r="AA127" s="140"/>
      <c r="AB127" s="140"/>
      <c r="AC127" s="140"/>
      <c r="AD127" s="140"/>
      <c r="AE127" s="140"/>
      <c r="AF127" s="140"/>
      <c r="AG127" s="140"/>
    </row>
    <row r="128">
      <c r="A128" s="102"/>
      <c r="B128" s="73"/>
      <c r="C128" s="75" t="s">
        <v>147</v>
      </c>
      <c r="D128" s="68">
        <v>275.0</v>
      </c>
      <c r="E128" s="75" t="s">
        <v>147</v>
      </c>
      <c r="F128" s="68">
        <v>225.0</v>
      </c>
      <c r="G128" s="104"/>
      <c r="H128" s="132"/>
      <c r="I128" s="133"/>
      <c r="J128" s="134"/>
      <c r="K128" s="134"/>
      <c r="L128" s="132"/>
      <c r="M128" s="132"/>
      <c r="N128" s="132"/>
      <c r="O128" s="132"/>
      <c r="P128" s="132"/>
      <c r="Q128" s="132"/>
      <c r="R128" s="132"/>
      <c r="S128" s="132"/>
      <c r="T128" s="132"/>
      <c r="U128" s="104"/>
      <c r="V128" s="173"/>
      <c r="W128" s="174"/>
      <c r="X128" s="104"/>
      <c r="Y128" s="104"/>
      <c r="Z128" s="104"/>
      <c r="AA128" s="140"/>
      <c r="AB128" s="140"/>
      <c r="AC128" s="140"/>
      <c r="AD128" s="140"/>
      <c r="AE128" s="140"/>
      <c r="AF128" s="140"/>
      <c r="AG128" s="140"/>
    </row>
    <row r="129">
      <c r="A129" s="102"/>
      <c r="B129" s="73"/>
      <c r="C129" s="75" t="s">
        <v>152</v>
      </c>
      <c r="D129" s="68">
        <v>300.0</v>
      </c>
      <c r="E129" s="75" t="s">
        <v>152</v>
      </c>
      <c r="F129" s="68">
        <v>240.0</v>
      </c>
      <c r="G129" s="104"/>
      <c r="H129" s="132"/>
      <c r="I129" s="133"/>
      <c r="J129" s="134"/>
      <c r="K129" s="134"/>
      <c r="L129" s="132"/>
      <c r="M129" s="132"/>
      <c r="N129" s="132"/>
      <c r="O129" s="132"/>
      <c r="P129" s="132"/>
      <c r="Q129" s="132"/>
      <c r="R129" s="132"/>
      <c r="S129" s="132"/>
      <c r="T129" s="132"/>
      <c r="U129" s="104"/>
      <c r="V129" s="173"/>
      <c r="W129" s="174"/>
      <c r="X129" s="104"/>
      <c r="Y129" s="104"/>
      <c r="Z129" s="104"/>
      <c r="AA129" s="140"/>
      <c r="AB129" s="140"/>
      <c r="AC129" s="140"/>
      <c r="AD129" s="140"/>
      <c r="AE129" s="140"/>
      <c r="AF129" s="140"/>
      <c r="AG129" s="140"/>
    </row>
    <row r="130">
      <c r="A130" s="102"/>
      <c r="B130" s="73"/>
      <c r="C130" s="75" t="s">
        <v>155</v>
      </c>
      <c r="D130" s="68">
        <v>350.0</v>
      </c>
      <c r="E130" s="75" t="s">
        <v>155</v>
      </c>
      <c r="F130" s="68">
        <v>280.0</v>
      </c>
      <c r="G130" s="104"/>
      <c r="H130" s="132"/>
      <c r="I130" s="133"/>
      <c r="J130" s="134"/>
      <c r="K130" s="134"/>
      <c r="L130" s="132"/>
      <c r="M130" s="132"/>
      <c r="N130" s="132"/>
      <c r="O130" s="132"/>
      <c r="P130" s="132"/>
      <c r="Q130" s="132"/>
      <c r="R130" s="132"/>
      <c r="S130" s="132"/>
      <c r="T130" s="132"/>
      <c r="U130" s="104"/>
      <c r="V130" s="173"/>
      <c r="W130" s="174"/>
      <c r="X130" s="104"/>
      <c r="Y130" s="104"/>
      <c r="Z130" s="104"/>
      <c r="AA130" s="140"/>
      <c r="AB130" s="140"/>
      <c r="AC130" s="140"/>
      <c r="AD130" s="140"/>
      <c r="AE130" s="140"/>
      <c r="AF130" s="140"/>
      <c r="AG130" s="140"/>
    </row>
    <row r="131">
      <c r="A131" s="102"/>
      <c r="B131" s="73"/>
      <c r="C131" s="75" t="s">
        <v>159</v>
      </c>
      <c r="D131" s="68">
        <v>400.0</v>
      </c>
      <c r="E131" s="75" t="s">
        <v>159</v>
      </c>
      <c r="F131" s="68">
        <v>320.0</v>
      </c>
      <c r="G131" s="104"/>
      <c r="H131" s="132"/>
      <c r="I131" s="133"/>
      <c r="J131" s="134"/>
      <c r="K131" s="134"/>
      <c r="L131" s="132"/>
      <c r="M131" s="132"/>
      <c r="N131" s="132"/>
      <c r="O131" s="132"/>
      <c r="P131" s="132"/>
      <c r="Q131" s="132"/>
      <c r="R131" s="132"/>
      <c r="S131" s="132"/>
      <c r="T131" s="132"/>
      <c r="U131" s="104"/>
      <c r="V131" s="173"/>
      <c r="W131" s="174"/>
      <c r="X131" s="104"/>
      <c r="Y131" s="104"/>
      <c r="Z131" s="104"/>
      <c r="AA131" s="140"/>
      <c r="AB131" s="140"/>
      <c r="AC131" s="140"/>
      <c r="AD131" s="140"/>
      <c r="AE131" s="140"/>
      <c r="AF131" s="140"/>
      <c r="AG131" s="140"/>
    </row>
    <row r="132">
      <c r="A132" s="102"/>
      <c r="B132" s="73"/>
      <c r="C132" s="75" t="s">
        <v>163</v>
      </c>
      <c r="D132" s="68">
        <v>450.0</v>
      </c>
      <c r="E132" s="75" t="s">
        <v>163</v>
      </c>
      <c r="F132" s="68">
        <v>360.0</v>
      </c>
      <c r="G132" s="104"/>
      <c r="H132" s="132"/>
      <c r="I132" s="133"/>
      <c r="J132" s="134"/>
      <c r="K132" s="134"/>
      <c r="L132" s="132"/>
      <c r="M132" s="132"/>
      <c r="N132" s="132"/>
      <c r="O132" s="132"/>
      <c r="P132" s="132"/>
      <c r="Q132" s="132"/>
      <c r="R132" s="132"/>
      <c r="S132" s="132"/>
      <c r="T132" s="132"/>
      <c r="U132" s="104"/>
      <c r="V132" s="173"/>
      <c r="W132" s="174"/>
      <c r="X132" s="104"/>
      <c r="Y132" s="104"/>
      <c r="Z132" s="104"/>
      <c r="AA132" s="140"/>
      <c r="AB132" s="140"/>
      <c r="AC132" s="140"/>
      <c r="AD132" s="140"/>
      <c r="AE132" s="140"/>
      <c r="AF132" s="140"/>
      <c r="AG132" s="140"/>
    </row>
    <row r="133">
      <c r="A133" s="102"/>
      <c r="B133" s="52"/>
      <c r="C133" s="75" t="s">
        <v>164</v>
      </c>
      <c r="D133" s="68">
        <v>500.0</v>
      </c>
      <c r="E133" s="75" t="s">
        <v>164</v>
      </c>
      <c r="F133" s="68">
        <v>400.0</v>
      </c>
      <c r="G133" s="104"/>
      <c r="H133" s="132"/>
      <c r="I133" s="133"/>
      <c r="J133" s="134"/>
      <c r="K133" s="134"/>
      <c r="L133" s="132"/>
      <c r="M133" s="132"/>
      <c r="N133" s="132"/>
      <c r="O133" s="132"/>
      <c r="P133" s="132"/>
      <c r="Q133" s="132"/>
      <c r="R133" s="132"/>
      <c r="S133" s="132"/>
      <c r="T133" s="132"/>
      <c r="U133" s="104"/>
      <c r="V133" s="173"/>
      <c r="W133" s="174"/>
      <c r="X133" s="104"/>
      <c r="Y133" s="104"/>
      <c r="Z133" s="104"/>
      <c r="AA133" s="140"/>
      <c r="AB133" s="140"/>
      <c r="AC133" s="140"/>
      <c r="AD133" s="140"/>
      <c r="AE133" s="140"/>
      <c r="AF133" s="140"/>
      <c r="AG133" s="140"/>
    </row>
    <row r="134">
      <c r="A134" s="102"/>
      <c r="B134" s="175" t="s">
        <v>167</v>
      </c>
      <c r="C134" s="170" t="s">
        <v>137</v>
      </c>
      <c r="D134" s="176">
        <v>60.0</v>
      </c>
      <c r="E134" s="172" t="s">
        <v>137</v>
      </c>
      <c r="F134" s="176">
        <v>50.0</v>
      </c>
      <c r="G134" s="104"/>
      <c r="H134" s="132"/>
      <c r="I134" s="133"/>
      <c r="J134" s="134"/>
      <c r="K134" s="134"/>
      <c r="L134" s="132"/>
      <c r="M134" s="132"/>
      <c r="N134" s="132"/>
      <c r="O134" s="132"/>
      <c r="P134" s="132"/>
      <c r="Q134" s="132"/>
      <c r="R134" s="132"/>
      <c r="S134" s="132"/>
      <c r="T134" s="132"/>
      <c r="U134" s="104"/>
      <c r="V134" s="173"/>
      <c r="W134" s="174"/>
      <c r="X134" s="104"/>
      <c r="Y134" s="104"/>
      <c r="Z134" s="104"/>
      <c r="AA134" s="140"/>
      <c r="AB134" s="140"/>
      <c r="AC134" s="140"/>
      <c r="AD134" s="140"/>
      <c r="AE134" s="140"/>
      <c r="AF134" s="140"/>
      <c r="AG134" s="140"/>
    </row>
    <row r="135">
      <c r="A135" s="102"/>
      <c r="B135" s="73"/>
      <c r="C135" s="170" t="s">
        <v>139</v>
      </c>
      <c r="D135" s="176">
        <v>55.0</v>
      </c>
      <c r="E135" s="172" t="s">
        <v>139</v>
      </c>
      <c r="F135" s="177">
        <v>90.0</v>
      </c>
      <c r="G135" s="178"/>
      <c r="H135" s="132"/>
      <c r="I135" s="133"/>
      <c r="J135" s="71"/>
      <c r="K135" s="71"/>
      <c r="L135" s="71"/>
      <c r="M135" s="71"/>
      <c r="N135" s="132"/>
      <c r="O135" s="132"/>
      <c r="P135" s="132"/>
      <c r="Q135" s="132"/>
      <c r="R135" s="132"/>
      <c r="S135" s="132"/>
      <c r="T135" s="132"/>
      <c r="U135" s="104"/>
      <c r="V135" s="173"/>
      <c r="W135" s="174"/>
      <c r="X135" s="104"/>
      <c r="Y135" s="104"/>
      <c r="Z135" s="104"/>
      <c r="AA135" s="140"/>
      <c r="AB135" s="140"/>
      <c r="AC135" s="140"/>
      <c r="AD135" s="140"/>
      <c r="AE135" s="140"/>
      <c r="AF135" s="140"/>
      <c r="AG135" s="140"/>
    </row>
    <row r="136">
      <c r="A136" s="102"/>
      <c r="B136" s="52"/>
      <c r="C136" s="179" t="s">
        <v>168</v>
      </c>
      <c r="D136" s="176">
        <v>50.0</v>
      </c>
      <c r="E136" s="172" t="s">
        <v>143</v>
      </c>
      <c r="F136" s="176">
        <v>40.0</v>
      </c>
      <c r="G136" s="180" t="s">
        <v>169</v>
      </c>
      <c r="H136" s="181"/>
      <c r="I136" s="133"/>
      <c r="J136" s="71"/>
      <c r="K136" s="71"/>
      <c r="L136" s="71"/>
      <c r="M136" s="71"/>
      <c r="N136" s="132"/>
      <c r="O136" s="132"/>
      <c r="P136" s="132"/>
      <c r="Q136" s="132"/>
      <c r="R136" s="132"/>
      <c r="S136" s="132"/>
      <c r="T136" s="132"/>
      <c r="U136" s="104"/>
      <c r="V136" s="173"/>
      <c r="W136" s="174"/>
      <c r="X136" s="104"/>
      <c r="Y136" s="104"/>
      <c r="Z136" s="104"/>
      <c r="AA136" s="140"/>
      <c r="AB136" s="140"/>
      <c r="AC136" s="140"/>
      <c r="AD136" s="140"/>
      <c r="AE136" s="140"/>
      <c r="AF136" s="140"/>
      <c r="AG136" s="140"/>
    </row>
    <row r="137">
      <c r="A137" s="102"/>
      <c r="B137" s="182" t="s">
        <v>170</v>
      </c>
      <c r="C137" s="108" t="s">
        <v>171</v>
      </c>
      <c r="D137" s="183"/>
      <c r="E137" s="132"/>
      <c r="F137" s="104"/>
      <c r="G137" s="184"/>
      <c r="H137" s="132"/>
      <c r="I137" s="133"/>
      <c r="J137" s="185"/>
      <c r="K137" s="186"/>
      <c r="L137" s="187"/>
      <c r="M137" s="71"/>
      <c r="N137" s="132"/>
      <c r="O137" s="132"/>
      <c r="P137" s="132"/>
      <c r="Q137" s="132"/>
      <c r="R137" s="132"/>
      <c r="S137" s="132"/>
      <c r="T137" s="132"/>
      <c r="U137" s="104"/>
      <c r="V137" s="173"/>
      <c r="W137" s="174"/>
      <c r="X137" s="104"/>
      <c r="Y137" s="104"/>
      <c r="Z137" s="104"/>
      <c r="AA137" s="140"/>
      <c r="AB137" s="140"/>
      <c r="AC137" s="140"/>
      <c r="AD137" s="140"/>
      <c r="AE137" s="140"/>
      <c r="AF137" s="140"/>
      <c r="AG137" s="140"/>
    </row>
    <row r="138">
      <c r="A138" s="102"/>
      <c r="B138" s="72"/>
      <c r="C138" s="75" t="s">
        <v>137</v>
      </c>
      <c r="D138" s="62">
        <v>60.0</v>
      </c>
      <c r="E138" s="132"/>
      <c r="F138" s="62">
        <v>60.0</v>
      </c>
      <c r="G138" s="104"/>
      <c r="H138" s="132"/>
      <c r="I138" s="133"/>
      <c r="J138" s="71"/>
      <c r="K138" s="188"/>
      <c r="L138" s="189"/>
      <c r="M138" s="189"/>
      <c r="N138" s="132"/>
      <c r="O138" s="132"/>
      <c r="P138" s="132"/>
      <c r="Q138" s="132"/>
      <c r="R138" s="132"/>
      <c r="S138" s="132"/>
      <c r="T138" s="132"/>
      <c r="U138" s="104"/>
      <c r="V138" s="173"/>
      <c r="W138" s="174"/>
      <c r="X138" s="104"/>
      <c r="Y138" s="104"/>
      <c r="Z138" s="104"/>
      <c r="AA138" s="140"/>
      <c r="AB138" s="140"/>
      <c r="AC138" s="140"/>
      <c r="AD138" s="140"/>
      <c r="AE138" s="140"/>
      <c r="AF138" s="140"/>
      <c r="AG138" s="140"/>
    </row>
    <row r="139">
      <c r="A139" s="102"/>
      <c r="B139" s="50"/>
      <c r="C139" s="75" t="s">
        <v>139</v>
      </c>
      <c r="D139" s="62">
        <v>80.0</v>
      </c>
      <c r="E139" s="104"/>
      <c r="F139" s="62">
        <v>80.0</v>
      </c>
      <c r="G139" s="104"/>
      <c r="H139" s="104"/>
      <c r="I139" s="190"/>
      <c r="J139" s="71"/>
      <c r="K139" s="188"/>
      <c r="L139" s="191"/>
      <c r="M139" s="71"/>
      <c r="N139" s="104"/>
      <c r="O139" s="104"/>
      <c r="P139" s="104"/>
      <c r="Q139" s="104"/>
      <c r="R139" s="104"/>
      <c r="S139" s="104"/>
      <c r="T139" s="104"/>
      <c r="U139" s="104"/>
      <c r="V139" s="173"/>
      <c r="W139" s="174"/>
      <c r="X139" s="104"/>
      <c r="Y139" s="104"/>
      <c r="Z139" s="104"/>
      <c r="AA139" s="140"/>
      <c r="AB139" s="140"/>
      <c r="AC139" s="140"/>
      <c r="AD139" s="140"/>
      <c r="AE139" s="140"/>
      <c r="AF139" s="140"/>
      <c r="AG139" s="140"/>
    </row>
    <row r="140">
      <c r="A140" s="102"/>
      <c r="B140" s="192" t="s">
        <v>172</v>
      </c>
      <c r="C140" s="193" t="s">
        <v>173</v>
      </c>
      <c r="D140" s="193">
        <v>20.0</v>
      </c>
      <c r="E140" s="104"/>
      <c r="F140" s="193">
        <v>20.0</v>
      </c>
      <c r="G140" s="104"/>
      <c r="H140" s="104"/>
      <c r="I140" s="190"/>
      <c r="J140" s="71"/>
      <c r="K140" s="188"/>
      <c r="L140" s="194"/>
      <c r="M140" s="71"/>
      <c r="N140" s="104"/>
      <c r="O140" s="104"/>
      <c r="P140" s="104"/>
      <c r="Q140" s="104"/>
      <c r="R140" s="104"/>
      <c r="S140" s="104"/>
      <c r="T140" s="104"/>
      <c r="U140" s="104"/>
      <c r="V140" s="173"/>
      <c r="W140" s="174"/>
      <c r="X140" s="104"/>
      <c r="Y140" s="104"/>
      <c r="Z140" s="104"/>
      <c r="AA140" s="140"/>
      <c r="AB140" s="140"/>
      <c r="AC140" s="140"/>
      <c r="AD140" s="140"/>
      <c r="AE140" s="140"/>
      <c r="AF140" s="140"/>
      <c r="AG140" s="140"/>
    </row>
    <row r="141">
      <c r="A141" s="102"/>
      <c r="B141" s="195" t="s">
        <v>174</v>
      </c>
      <c r="C141" s="196" t="s">
        <v>173</v>
      </c>
      <c r="D141" s="196">
        <v>10.0</v>
      </c>
      <c r="E141" s="103"/>
      <c r="F141" s="196">
        <v>10.0</v>
      </c>
      <c r="G141" s="104"/>
      <c r="H141" s="104"/>
      <c r="I141" s="190"/>
      <c r="J141" s="71"/>
      <c r="K141" s="188"/>
      <c r="L141" s="194"/>
      <c r="M141" s="71"/>
      <c r="N141" s="104"/>
      <c r="O141" s="104"/>
      <c r="P141" s="104"/>
      <c r="Q141" s="104"/>
      <c r="R141" s="104"/>
      <c r="S141" s="104"/>
      <c r="T141" s="104"/>
      <c r="U141" s="104"/>
      <c r="V141" s="173"/>
      <c r="W141" s="174"/>
      <c r="X141" s="104"/>
      <c r="Y141" s="104"/>
      <c r="Z141" s="104"/>
      <c r="AA141" s="140"/>
      <c r="AB141" s="140"/>
      <c r="AC141" s="140"/>
      <c r="AD141" s="140"/>
      <c r="AE141" s="140"/>
      <c r="AF141" s="140"/>
      <c r="AG141" s="140"/>
    </row>
    <row r="142">
      <c r="A142" s="102"/>
      <c r="B142" s="197"/>
      <c r="C142" s="197"/>
      <c r="D142" s="197"/>
      <c r="E142" s="104"/>
      <c r="F142" s="104"/>
      <c r="G142" s="104"/>
      <c r="H142" s="104"/>
      <c r="I142" s="190"/>
      <c r="J142" s="71"/>
      <c r="K142" s="188"/>
      <c r="L142" s="194"/>
      <c r="M142" s="194"/>
      <c r="N142" s="104"/>
      <c r="O142" s="104"/>
      <c r="P142" s="104"/>
      <c r="Q142" s="104"/>
      <c r="R142" s="104"/>
      <c r="S142" s="104"/>
      <c r="T142" s="104"/>
      <c r="U142" s="104"/>
      <c r="V142" s="173"/>
      <c r="W142" s="174"/>
      <c r="X142" s="104"/>
      <c r="Y142" s="104"/>
      <c r="Z142" s="104"/>
      <c r="AA142" s="140"/>
      <c r="AB142" s="140"/>
      <c r="AC142" s="140"/>
      <c r="AD142" s="140"/>
      <c r="AE142" s="140"/>
      <c r="AF142" s="140"/>
      <c r="AG142" s="140"/>
    </row>
    <row r="143">
      <c r="A143" s="104"/>
      <c r="B143" s="104"/>
      <c r="C143" s="173"/>
      <c r="D143" s="173"/>
      <c r="E143" s="173"/>
      <c r="F143" s="104"/>
      <c r="G143" s="104"/>
      <c r="H143" s="173"/>
      <c r="I143" s="198"/>
      <c r="J143" s="199"/>
      <c r="K143" s="71"/>
      <c r="L143" s="199"/>
      <c r="M143" s="199"/>
      <c r="N143" s="199"/>
      <c r="O143" s="71"/>
      <c r="P143" s="199"/>
      <c r="Q143" s="71"/>
      <c r="R143" s="199"/>
      <c r="S143" s="173"/>
      <c r="T143" s="104"/>
      <c r="U143" s="104"/>
      <c r="V143" s="104"/>
      <c r="W143" s="174"/>
      <c r="X143" s="174"/>
      <c r="Y143" s="104"/>
      <c r="Z143" s="104"/>
      <c r="AA143" s="140"/>
      <c r="AB143" s="140"/>
      <c r="AC143" s="140"/>
      <c r="AD143" s="140"/>
      <c r="AE143" s="140"/>
      <c r="AF143" s="140"/>
      <c r="AG143" s="140"/>
    </row>
    <row r="144">
      <c r="A144" s="104"/>
      <c r="B144" s="200" t="s">
        <v>175</v>
      </c>
      <c r="C144" s="201" t="s">
        <v>176</v>
      </c>
      <c r="D144" s="56" t="s">
        <v>26</v>
      </c>
      <c r="E144" s="56" t="s">
        <v>27</v>
      </c>
      <c r="F144" s="103"/>
      <c r="G144" s="201" t="s">
        <v>177</v>
      </c>
      <c r="H144" s="56" t="s">
        <v>26</v>
      </c>
      <c r="I144" s="56" t="s">
        <v>27</v>
      </c>
      <c r="J144" s="69"/>
      <c r="K144" s="201" t="s">
        <v>178</v>
      </c>
      <c r="L144" s="56" t="s">
        <v>26</v>
      </c>
      <c r="M144" s="56" t="s">
        <v>27</v>
      </c>
      <c r="N144" s="69"/>
      <c r="O144" s="201" t="s">
        <v>28</v>
      </c>
      <c r="P144" s="69"/>
      <c r="Q144" s="202" t="s">
        <v>179</v>
      </c>
      <c r="R144" s="39"/>
      <c r="S144" s="203" t="s">
        <v>180</v>
      </c>
      <c r="T144" s="174"/>
      <c r="U144" s="174"/>
      <c r="V144" s="174"/>
      <c r="W144" s="174"/>
      <c r="X144" s="174"/>
      <c r="Y144" s="174"/>
      <c r="Z144" s="174"/>
      <c r="AA144" s="140"/>
      <c r="AB144" s="140"/>
      <c r="AC144" s="140"/>
      <c r="AD144" s="140"/>
      <c r="AE144" s="140"/>
      <c r="AF144" s="140"/>
      <c r="AG144" s="140"/>
    </row>
    <row r="145">
      <c r="A145" s="104"/>
      <c r="B145" s="69"/>
      <c r="C145" s="204"/>
      <c r="D145" s="205">
        <f t="shared" ref="D145:D154" si="21">(D167*B167)/30</f>
        <v>0</v>
      </c>
      <c r="E145" s="206">
        <f t="shared" ref="E145:E154" si="22">D145+5*B167 </f>
        <v>0</v>
      </c>
      <c r="F145" s="103"/>
      <c r="G145" s="204"/>
      <c r="H145" s="206">
        <f t="shared" ref="H145:H154" si="23">D145</f>
        <v>0</v>
      </c>
      <c r="I145" s="206">
        <f t="shared" ref="I145:I154" si="24">H145+5*B167 </f>
        <v>0</v>
      </c>
      <c r="J145" s="103"/>
      <c r="K145" s="207"/>
      <c r="L145" s="208">
        <f t="shared" ref="L145:L154" si="25">I167/30</f>
        <v>0</v>
      </c>
      <c r="M145" s="209">
        <f t="shared" ref="M145:M154" si="26">L145+5*B167 </f>
        <v>0</v>
      </c>
      <c r="N145" s="210"/>
      <c r="O145" s="206">
        <f t="shared" ref="O145:O154" si="27">(B167*D167)*0.07</f>
        <v>0</v>
      </c>
      <c r="P145" s="69"/>
      <c r="Q145" s="64" t="s">
        <v>181</v>
      </c>
      <c r="R145" s="64">
        <v>7.21</v>
      </c>
      <c r="S145" s="211"/>
      <c r="T145" s="174"/>
      <c r="U145" s="174"/>
      <c r="V145" s="174"/>
      <c r="W145" s="174"/>
      <c r="X145" s="174"/>
      <c r="Y145" s="174"/>
      <c r="Z145" s="174"/>
      <c r="AA145" s="140"/>
      <c r="AB145" s="140"/>
      <c r="AC145" s="140"/>
      <c r="AD145" s="140"/>
      <c r="AE145" s="140"/>
      <c r="AF145" s="140"/>
      <c r="AG145" s="140"/>
    </row>
    <row r="146">
      <c r="A146" s="104"/>
      <c r="B146" s="69"/>
      <c r="C146" s="212"/>
      <c r="D146" s="205">
        <f t="shared" si="21"/>
        <v>0</v>
      </c>
      <c r="E146" s="206">
        <f t="shared" si="22"/>
        <v>0</v>
      </c>
      <c r="F146" s="103"/>
      <c r="G146" s="212"/>
      <c r="H146" s="206">
        <f t="shared" si="23"/>
        <v>0</v>
      </c>
      <c r="I146" s="206">
        <f t="shared" si="24"/>
        <v>0</v>
      </c>
      <c r="J146" s="103"/>
      <c r="K146" s="213"/>
      <c r="L146" s="208">
        <f t="shared" si="25"/>
        <v>0</v>
      </c>
      <c r="M146" s="209">
        <f t="shared" si="26"/>
        <v>0</v>
      </c>
      <c r="N146" s="210"/>
      <c r="O146" s="206">
        <f t="shared" si="27"/>
        <v>0</v>
      </c>
      <c r="P146" s="69"/>
      <c r="Q146" s="75" t="s">
        <v>182</v>
      </c>
      <c r="R146" s="64">
        <v>4.0</v>
      </c>
      <c r="S146" s="211"/>
      <c r="T146" s="174"/>
      <c r="U146" s="174"/>
      <c r="V146" s="174"/>
      <c r="W146" s="174"/>
      <c r="X146" s="174"/>
      <c r="Y146" s="174"/>
      <c r="Z146" s="174"/>
      <c r="AA146" s="140"/>
      <c r="AB146" s="140"/>
      <c r="AC146" s="140"/>
      <c r="AD146" s="140"/>
      <c r="AE146" s="140"/>
      <c r="AF146" s="140"/>
      <c r="AG146" s="140"/>
    </row>
    <row r="147">
      <c r="A147" s="104"/>
      <c r="B147" s="69"/>
      <c r="C147" s="212"/>
      <c r="D147" s="205">
        <f t="shared" si="21"/>
        <v>0</v>
      </c>
      <c r="E147" s="206">
        <f t="shared" si="22"/>
        <v>0</v>
      </c>
      <c r="F147" s="103"/>
      <c r="G147" s="214"/>
      <c r="H147" s="206">
        <f t="shared" si="23"/>
        <v>0</v>
      </c>
      <c r="I147" s="206">
        <f t="shared" si="24"/>
        <v>0</v>
      </c>
      <c r="J147" s="103"/>
      <c r="K147" s="214"/>
      <c r="L147" s="208">
        <f t="shared" si="25"/>
        <v>0</v>
      </c>
      <c r="M147" s="209">
        <f t="shared" si="26"/>
        <v>0</v>
      </c>
      <c r="N147" s="210"/>
      <c r="O147" s="206">
        <f t="shared" si="27"/>
        <v>0</v>
      </c>
      <c r="P147" s="69"/>
      <c r="Q147" s="75" t="s">
        <v>183</v>
      </c>
      <c r="R147" s="64">
        <v>6.25</v>
      </c>
      <c r="S147" s="211"/>
      <c r="T147" s="174"/>
      <c r="U147" s="174"/>
      <c r="V147" s="174"/>
      <c r="W147" s="174"/>
      <c r="X147" s="174"/>
      <c r="Y147" s="174"/>
      <c r="Z147" s="174"/>
      <c r="AA147" s="140"/>
      <c r="AB147" s="140"/>
      <c r="AC147" s="140"/>
      <c r="AD147" s="140"/>
      <c r="AE147" s="140"/>
      <c r="AF147" s="140"/>
      <c r="AG147" s="140"/>
    </row>
    <row r="148">
      <c r="A148" s="104"/>
      <c r="B148" s="69"/>
      <c r="C148" s="212"/>
      <c r="D148" s="205">
        <f t="shared" si="21"/>
        <v>0</v>
      </c>
      <c r="E148" s="206">
        <f t="shared" si="22"/>
        <v>0</v>
      </c>
      <c r="F148" s="103"/>
      <c r="G148" s="214"/>
      <c r="H148" s="206">
        <f t="shared" si="23"/>
        <v>0</v>
      </c>
      <c r="I148" s="206">
        <f t="shared" si="24"/>
        <v>0</v>
      </c>
      <c r="J148" s="103"/>
      <c r="K148" s="214"/>
      <c r="L148" s="208">
        <f t="shared" si="25"/>
        <v>0</v>
      </c>
      <c r="M148" s="209">
        <f t="shared" si="26"/>
        <v>0</v>
      </c>
      <c r="N148" s="69"/>
      <c r="O148" s="206">
        <f t="shared" si="27"/>
        <v>0</v>
      </c>
      <c r="P148" s="69"/>
      <c r="Q148" s="75" t="s">
        <v>184</v>
      </c>
      <c r="R148" s="64">
        <v>6.625</v>
      </c>
      <c r="S148" s="211"/>
      <c r="T148" s="174"/>
      <c r="U148" s="174"/>
      <c r="V148" s="174"/>
      <c r="W148" s="174"/>
      <c r="X148" s="104"/>
      <c r="Y148" s="104"/>
      <c r="Z148" s="104"/>
      <c r="AA148" s="140"/>
      <c r="AB148" s="140"/>
      <c r="AC148" s="140"/>
      <c r="AD148" s="140"/>
      <c r="AE148" s="140"/>
      <c r="AF148" s="140"/>
      <c r="AG148" s="140"/>
    </row>
    <row r="149">
      <c r="A149" s="104"/>
      <c r="B149" s="69"/>
      <c r="C149" s="212"/>
      <c r="D149" s="205">
        <f t="shared" si="21"/>
        <v>0</v>
      </c>
      <c r="E149" s="206">
        <f t="shared" si="22"/>
        <v>0</v>
      </c>
      <c r="F149" s="103"/>
      <c r="G149" s="214"/>
      <c r="H149" s="206">
        <f t="shared" si="23"/>
        <v>0</v>
      </c>
      <c r="I149" s="206">
        <f t="shared" si="24"/>
        <v>0</v>
      </c>
      <c r="J149" s="103"/>
      <c r="K149" s="214"/>
      <c r="L149" s="208">
        <f t="shared" si="25"/>
        <v>0</v>
      </c>
      <c r="M149" s="209">
        <f t="shared" si="26"/>
        <v>0</v>
      </c>
      <c r="N149" s="210"/>
      <c r="O149" s="206">
        <f t="shared" si="27"/>
        <v>0</v>
      </c>
      <c r="P149" s="69"/>
      <c r="Q149" s="75" t="s">
        <v>185</v>
      </c>
      <c r="R149" s="64">
        <v>4.0</v>
      </c>
      <c r="S149" s="211"/>
      <c r="T149" s="174"/>
      <c r="U149" s="174"/>
      <c r="V149" s="174"/>
      <c r="W149" s="174"/>
      <c r="X149" s="104"/>
      <c r="Y149" s="104"/>
      <c r="Z149" s="104"/>
      <c r="AA149" s="140"/>
      <c r="AB149" s="140"/>
      <c r="AC149" s="140"/>
      <c r="AD149" s="140"/>
      <c r="AE149" s="140"/>
      <c r="AF149" s="140"/>
      <c r="AG149" s="140"/>
    </row>
    <row r="150">
      <c r="A150" s="104"/>
      <c r="B150" s="69"/>
      <c r="C150" s="212"/>
      <c r="D150" s="205">
        <f t="shared" si="21"/>
        <v>0</v>
      </c>
      <c r="E150" s="206">
        <f t="shared" si="22"/>
        <v>0</v>
      </c>
      <c r="F150" s="103"/>
      <c r="G150" s="214"/>
      <c r="H150" s="206">
        <f t="shared" si="23"/>
        <v>0</v>
      </c>
      <c r="I150" s="206">
        <f t="shared" si="24"/>
        <v>0</v>
      </c>
      <c r="J150" s="103"/>
      <c r="K150" s="214"/>
      <c r="L150" s="208">
        <f t="shared" si="25"/>
        <v>0</v>
      </c>
      <c r="M150" s="209">
        <f t="shared" si="26"/>
        <v>0</v>
      </c>
      <c r="N150" s="210"/>
      <c r="O150" s="206">
        <f t="shared" si="27"/>
        <v>0</v>
      </c>
      <c r="P150" s="69"/>
      <c r="Q150" s="75" t="s">
        <v>186</v>
      </c>
      <c r="R150" s="64">
        <v>6.25</v>
      </c>
      <c r="S150" s="211"/>
      <c r="T150" s="174"/>
      <c r="U150" s="174"/>
      <c r="V150" s="174"/>
      <c r="W150" s="174"/>
      <c r="X150" s="104"/>
      <c r="Y150" s="104"/>
      <c r="Z150" s="104"/>
      <c r="AA150" s="140"/>
      <c r="AB150" s="140"/>
      <c r="AC150" s="140"/>
      <c r="AD150" s="140"/>
      <c r="AE150" s="140"/>
      <c r="AF150" s="140"/>
      <c r="AG150" s="140"/>
    </row>
    <row r="151">
      <c r="A151" s="104"/>
      <c r="B151" s="69"/>
      <c r="C151" s="215" t="s">
        <v>187</v>
      </c>
      <c r="D151" s="205">
        <f t="shared" si="21"/>
        <v>0</v>
      </c>
      <c r="E151" s="206">
        <f t="shared" si="22"/>
        <v>0</v>
      </c>
      <c r="F151" s="103"/>
      <c r="G151" s="214"/>
      <c r="H151" s="206">
        <f t="shared" si="23"/>
        <v>0</v>
      </c>
      <c r="I151" s="206">
        <f t="shared" si="24"/>
        <v>0</v>
      </c>
      <c r="J151" s="103"/>
      <c r="K151" s="214"/>
      <c r="L151" s="208">
        <f t="shared" si="25"/>
        <v>0</v>
      </c>
      <c r="M151" s="209">
        <f t="shared" si="26"/>
        <v>0</v>
      </c>
      <c r="N151" s="210"/>
      <c r="O151" s="206">
        <f t="shared" si="27"/>
        <v>0</v>
      </c>
      <c r="P151" s="69"/>
      <c r="Q151" s="75" t="s">
        <v>188</v>
      </c>
      <c r="R151" s="64">
        <v>5.6</v>
      </c>
      <c r="S151" s="211"/>
      <c r="T151" s="174"/>
      <c r="U151" s="174"/>
      <c r="V151" s="174"/>
      <c r="W151" s="174"/>
      <c r="X151" s="104"/>
      <c r="Y151" s="104"/>
      <c r="Z151" s="104"/>
      <c r="AA151" s="140"/>
      <c r="AB151" s="140"/>
      <c r="AC151" s="140"/>
      <c r="AD151" s="140"/>
      <c r="AE151" s="140"/>
      <c r="AF151" s="140"/>
      <c r="AG151" s="140"/>
    </row>
    <row r="152">
      <c r="A152" s="104"/>
      <c r="B152" s="69"/>
      <c r="C152" s="216"/>
      <c r="D152" s="205">
        <f t="shared" si="21"/>
        <v>0</v>
      </c>
      <c r="E152" s="206">
        <f t="shared" si="22"/>
        <v>0</v>
      </c>
      <c r="F152" s="103"/>
      <c r="G152" s="214"/>
      <c r="H152" s="206">
        <f t="shared" si="23"/>
        <v>0</v>
      </c>
      <c r="I152" s="206">
        <f t="shared" si="24"/>
        <v>0</v>
      </c>
      <c r="J152" s="103"/>
      <c r="K152" s="214"/>
      <c r="L152" s="208">
        <f t="shared" si="25"/>
        <v>0</v>
      </c>
      <c r="M152" s="209">
        <f t="shared" si="26"/>
        <v>0</v>
      </c>
      <c r="N152" s="210"/>
      <c r="O152" s="206">
        <f t="shared" si="27"/>
        <v>0</v>
      </c>
      <c r="P152" s="69"/>
      <c r="Q152" s="75"/>
      <c r="R152" s="75"/>
      <c r="S152" s="211"/>
      <c r="T152" s="174"/>
      <c r="U152" s="174"/>
      <c r="V152" s="174"/>
      <c r="W152" s="174"/>
      <c r="X152" s="104"/>
      <c r="Y152" s="104"/>
      <c r="Z152" s="104"/>
      <c r="AA152" s="140"/>
      <c r="AB152" s="140"/>
      <c r="AC152" s="140"/>
      <c r="AD152" s="140"/>
      <c r="AE152" s="140"/>
      <c r="AF152" s="140"/>
      <c r="AG152" s="140"/>
    </row>
    <row r="153">
      <c r="A153" s="104"/>
      <c r="B153" s="69"/>
      <c r="C153" s="216"/>
      <c r="D153" s="205">
        <f t="shared" si="21"/>
        <v>0</v>
      </c>
      <c r="E153" s="206">
        <f t="shared" si="22"/>
        <v>0</v>
      </c>
      <c r="F153" s="103"/>
      <c r="G153" s="214"/>
      <c r="H153" s="206">
        <f t="shared" si="23"/>
        <v>0</v>
      </c>
      <c r="I153" s="206">
        <f t="shared" si="24"/>
        <v>0</v>
      </c>
      <c r="J153" s="103"/>
      <c r="K153" s="214"/>
      <c r="L153" s="208">
        <f t="shared" si="25"/>
        <v>0</v>
      </c>
      <c r="M153" s="209">
        <f t="shared" si="26"/>
        <v>0</v>
      </c>
      <c r="N153" s="210"/>
      <c r="O153" s="206">
        <f t="shared" si="27"/>
        <v>0</v>
      </c>
      <c r="P153" s="69"/>
      <c r="Q153" s="75"/>
      <c r="R153" s="75"/>
      <c r="S153" s="211"/>
      <c r="T153" s="174"/>
      <c r="U153" s="174"/>
      <c r="V153" s="174"/>
      <c r="W153" s="174"/>
      <c r="X153" s="104"/>
      <c r="Y153" s="104"/>
      <c r="Z153" s="104"/>
      <c r="AA153" s="140"/>
      <c r="AB153" s="140"/>
      <c r="AC153" s="140"/>
      <c r="AD153" s="140"/>
      <c r="AE153" s="140"/>
      <c r="AF153" s="140"/>
      <c r="AG153" s="140"/>
    </row>
    <row r="154">
      <c r="A154" s="104"/>
      <c r="B154" s="69"/>
      <c r="C154" s="216"/>
      <c r="D154" s="205">
        <f t="shared" si="21"/>
        <v>0</v>
      </c>
      <c r="E154" s="206">
        <f t="shared" si="22"/>
        <v>0</v>
      </c>
      <c r="F154" s="103"/>
      <c r="G154" s="217"/>
      <c r="H154" s="206">
        <f t="shared" si="23"/>
        <v>0</v>
      </c>
      <c r="I154" s="206">
        <f t="shared" si="24"/>
        <v>0</v>
      </c>
      <c r="J154" s="103"/>
      <c r="K154" s="214"/>
      <c r="L154" s="208">
        <f t="shared" si="25"/>
        <v>0</v>
      </c>
      <c r="M154" s="209">
        <f t="shared" si="26"/>
        <v>0</v>
      </c>
      <c r="N154" s="210"/>
      <c r="O154" s="206">
        <f t="shared" si="27"/>
        <v>0</v>
      </c>
      <c r="P154" s="69"/>
      <c r="Q154" s="75"/>
      <c r="R154" s="75"/>
      <c r="S154" s="211"/>
      <c r="T154" s="174"/>
      <c r="U154" s="174"/>
      <c r="V154" s="174"/>
      <c r="W154" s="174"/>
      <c r="X154" s="104"/>
      <c r="Y154" s="104"/>
      <c r="Z154" s="104"/>
      <c r="AA154" s="140"/>
      <c r="AB154" s="140"/>
      <c r="AC154" s="140"/>
      <c r="AD154" s="140"/>
      <c r="AE154" s="140"/>
      <c r="AF154" s="140"/>
      <c r="AG154" s="140"/>
    </row>
    <row r="155">
      <c r="A155" s="104"/>
      <c r="B155" s="69"/>
      <c r="C155" s="218" t="s">
        <v>189</v>
      </c>
      <c r="D155" s="219">
        <f t="shared" ref="D155:E155" si="28">SUM(D145:D154)</f>
        <v>0</v>
      </c>
      <c r="E155" s="220">
        <f t="shared" si="28"/>
        <v>0</v>
      </c>
      <c r="F155" s="103"/>
      <c r="G155" s="221" t="s">
        <v>190</v>
      </c>
      <c r="H155" s="219">
        <f>SUM(H145:H154)</f>
        <v>0</v>
      </c>
      <c r="I155" s="220">
        <f>SUM(I144:I154)</f>
        <v>0</v>
      </c>
      <c r="J155" s="69"/>
      <c r="K155" s="221" t="s">
        <v>190</v>
      </c>
      <c r="L155" s="220">
        <f>SUM(L145:L154)</f>
        <v>0</v>
      </c>
      <c r="M155" s="220">
        <f>SUM(M144:M154)</f>
        <v>0</v>
      </c>
      <c r="N155" s="210"/>
      <c r="O155" s="220">
        <f>SUM(O144:O154)</f>
        <v>0</v>
      </c>
      <c r="P155" s="103"/>
      <c r="Q155" s="132"/>
      <c r="R155" s="132"/>
      <c r="S155" s="174"/>
      <c r="T155" s="174"/>
      <c r="U155" s="174"/>
      <c r="V155" s="174"/>
      <c r="W155" s="174"/>
      <c r="X155" s="104"/>
      <c r="Y155" s="104"/>
      <c r="Z155" s="104"/>
      <c r="AA155" s="140"/>
      <c r="AB155" s="140"/>
      <c r="AC155" s="140"/>
      <c r="AD155" s="140"/>
      <c r="AE155" s="140"/>
      <c r="AF155" s="140"/>
      <c r="AG155" s="140"/>
    </row>
    <row r="156">
      <c r="A156" s="104"/>
      <c r="B156" s="104"/>
      <c r="C156" s="136"/>
      <c r="D156" s="136"/>
      <c r="E156" s="132"/>
      <c r="F156" s="104"/>
      <c r="G156" s="132"/>
      <c r="H156" s="132"/>
      <c r="I156" s="132"/>
      <c r="J156" s="104"/>
      <c r="K156" s="132"/>
      <c r="L156" s="132"/>
      <c r="M156" s="132"/>
      <c r="N156" s="104"/>
      <c r="O156" s="132"/>
      <c r="P156" s="104"/>
      <c r="Q156" s="104"/>
      <c r="R156" s="104"/>
      <c r="S156" s="174"/>
      <c r="T156" s="174"/>
      <c r="U156" s="174"/>
      <c r="V156" s="174"/>
      <c r="W156" s="174"/>
      <c r="X156" s="104"/>
      <c r="Y156" s="104"/>
      <c r="Z156" s="104"/>
      <c r="AA156" s="140"/>
      <c r="AB156" s="140"/>
      <c r="AC156" s="140"/>
      <c r="AD156" s="140"/>
      <c r="AE156" s="140"/>
      <c r="AF156" s="140"/>
      <c r="AG156" s="140"/>
    </row>
    <row r="157">
      <c r="A157" s="104"/>
      <c r="B157" s="173"/>
      <c r="C157" s="173"/>
      <c r="D157" s="173"/>
      <c r="E157" s="173"/>
      <c r="F157" s="104"/>
      <c r="G157" s="173"/>
      <c r="H157" s="173"/>
      <c r="I157" s="104"/>
      <c r="J157" s="104"/>
      <c r="K157" s="173"/>
      <c r="L157" s="173"/>
      <c r="M157" s="104"/>
      <c r="N157" s="104"/>
      <c r="O157" s="104"/>
      <c r="P157" s="104"/>
      <c r="Q157" s="104"/>
      <c r="R157" s="104"/>
      <c r="S157" s="174"/>
      <c r="T157" s="174"/>
      <c r="U157" s="174"/>
      <c r="V157" s="174"/>
      <c r="W157" s="174"/>
      <c r="X157" s="104"/>
      <c r="Y157" s="104"/>
      <c r="Z157" s="104"/>
      <c r="AA157" s="140"/>
      <c r="AB157" s="140"/>
      <c r="AC157" s="140"/>
      <c r="AD157" s="140"/>
      <c r="AE157" s="140"/>
      <c r="AF157" s="140"/>
      <c r="AG157" s="140"/>
    </row>
    <row r="158">
      <c r="A158" s="104"/>
      <c r="B158" s="222"/>
      <c r="C158" s="223" t="s">
        <v>191</v>
      </c>
      <c r="D158" s="224">
        <f>L166+L167+D155</f>
        <v>0</v>
      </c>
      <c r="E158" s="224">
        <f>L166+L167+E155</f>
        <v>0</v>
      </c>
      <c r="F158" s="103"/>
      <c r="G158" s="225" t="s">
        <v>192</v>
      </c>
      <c r="H158" s="226">
        <f>O166+H155</f>
        <v>0</v>
      </c>
      <c r="I158" s="224">
        <f>O166+I155</f>
        <v>0</v>
      </c>
      <c r="J158" s="102"/>
      <c r="K158" s="227" t="s">
        <v>193</v>
      </c>
      <c r="L158" s="226">
        <f>R166+L155</f>
        <v>0</v>
      </c>
      <c r="M158" s="224">
        <f>R166+M155</f>
        <v>0</v>
      </c>
      <c r="N158" s="104"/>
      <c r="O158" s="104"/>
      <c r="P158" s="104"/>
      <c r="Q158" s="104"/>
      <c r="R158" s="104"/>
      <c r="S158" s="174"/>
      <c r="T158" s="174"/>
      <c r="U158" s="174"/>
      <c r="V158" s="174"/>
      <c r="W158" s="174"/>
      <c r="X158" s="104"/>
      <c r="Y158" s="104"/>
      <c r="Z158" s="104"/>
      <c r="AA158" s="140"/>
      <c r="AB158" s="140"/>
      <c r="AC158" s="140"/>
      <c r="AD158" s="140"/>
      <c r="AE158" s="140"/>
      <c r="AF158" s="140"/>
      <c r="AG158" s="140"/>
    </row>
    <row r="159">
      <c r="A159" s="104"/>
      <c r="B159" s="132"/>
      <c r="C159" s="132"/>
      <c r="D159" s="132"/>
      <c r="E159" s="132"/>
      <c r="F159" s="104"/>
      <c r="G159" s="104"/>
      <c r="H159" s="132"/>
      <c r="I159" s="198"/>
      <c r="J159" s="71"/>
      <c r="K159" s="71"/>
      <c r="L159" s="134"/>
      <c r="M159" s="71"/>
      <c r="N159" s="71"/>
      <c r="O159" s="71"/>
      <c r="P159" s="71"/>
      <c r="Q159" s="71"/>
      <c r="R159" s="71"/>
      <c r="S159" s="132"/>
      <c r="T159" s="104"/>
      <c r="U159" s="104"/>
      <c r="V159" s="104"/>
      <c r="W159" s="104"/>
      <c r="X159" s="104"/>
      <c r="Y159" s="104"/>
      <c r="Z159" s="104"/>
      <c r="AA159" s="140"/>
      <c r="AB159" s="140"/>
      <c r="AC159" s="140"/>
      <c r="AD159" s="140"/>
      <c r="AE159" s="140"/>
      <c r="AF159" s="140"/>
      <c r="AG159" s="140"/>
    </row>
    <row r="160">
      <c r="A160" s="104"/>
      <c r="B160" s="104"/>
      <c r="C160" s="104"/>
      <c r="D160" s="104"/>
      <c r="E160" s="140"/>
      <c r="F160" s="104"/>
      <c r="G160" s="104"/>
      <c r="H160" s="104"/>
      <c r="I160" s="190"/>
      <c r="J160" s="228" t="s">
        <v>194</v>
      </c>
      <c r="K160" s="71"/>
      <c r="L160" s="229" t="s">
        <v>195</v>
      </c>
      <c r="M160" s="230" t="s">
        <v>196</v>
      </c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40"/>
      <c r="AB160" s="140"/>
      <c r="AC160" s="140"/>
      <c r="AD160" s="140"/>
      <c r="AE160" s="140"/>
      <c r="AF160" s="140"/>
      <c r="AG160" s="140"/>
    </row>
    <row r="161">
      <c r="A161" s="9"/>
      <c r="B161" s="231"/>
      <c r="C161" s="174"/>
      <c r="D161" s="232"/>
      <c r="E161" s="233"/>
      <c r="F161" s="174"/>
      <c r="G161" s="140"/>
      <c r="H161" s="140"/>
      <c r="I161" s="234"/>
      <c r="J161" s="139"/>
      <c r="K161" s="139"/>
      <c r="L161" s="235" t="s">
        <v>197</v>
      </c>
      <c r="M161" s="230" t="s">
        <v>198</v>
      </c>
      <c r="N161" s="140"/>
      <c r="O161" s="140"/>
      <c r="P161" s="140"/>
      <c r="Q161" s="140"/>
      <c r="R161" s="236"/>
      <c r="S161" s="9"/>
      <c r="T161" s="140"/>
      <c r="U161" s="140"/>
      <c r="V161" s="236"/>
      <c r="W161" s="9"/>
      <c r="X161" s="9"/>
      <c r="Y161" s="9"/>
      <c r="Z161" s="9"/>
      <c r="AA161" s="140"/>
      <c r="AB161" s="140"/>
      <c r="AC161" s="140"/>
      <c r="AD161" s="140"/>
      <c r="AE161" s="140"/>
      <c r="AF161" s="140"/>
      <c r="AG161" s="140"/>
    </row>
    <row r="162">
      <c r="A162" s="237"/>
      <c r="B162" s="238"/>
      <c r="C162" s="174"/>
      <c r="D162" s="232"/>
      <c r="E162" s="239"/>
      <c r="F162" s="174"/>
      <c r="H162" s="140"/>
      <c r="I162" s="240"/>
      <c r="J162" s="139"/>
      <c r="K162" s="139"/>
      <c r="L162" s="235" t="s">
        <v>199</v>
      </c>
      <c r="M162" s="241" t="s">
        <v>200</v>
      </c>
      <c r="N162" s="140"/>
      <c r="O162" s="140"/>
      <c r="P162" s="140"/>
      <c r="Q162" s="140"/>
      <c r="R162" s="242"/>
      <c r="S162" s="9"/>
      <c r="T162" s="140"/>
      <c r="U162" s="140"/>
      <c r="V162" s="242"/>
      <c r="W162" s="9"/>
      <c r="X162" s="140"/>
      <c r="Y162" s="140"/>
      <c r="Z162" s="9"/>
      <c r="AA162" s="140"/>
      <c r="AB162" s="140"/>
      <c r="AC162" s="140"/>
      <c r="AD162" s="140"/>
      <c r="AE162" s="140"/>
      <c r="AF162" s="140"/>
      <c r="AG162" s="140"/>
    </row>
    <row r="163">
      <c r="A163" s="9"/>
      <c r="B163" s="243"/>
      <c r="C163" s="243"/>
      <c r="D163" s="243"/>
      <c r="E163" s="237"/>
      <c r="F163" s="140"/>
      <c r="G163" s="140"/>
      <c r="H163" s="140"/>
      <c r="I163" s="234"/>
      <c r="J163" s="139"/>
      <c r="K163" s="139"/>
      <c r="L163" s="235" t="s">
        <v>201</v>
      </c>
      <c r="M163" s="241" t="s">
        <v>202</v>
      </c>
      <c r="N163" s="140"/>
      <c r="O163" s="140"/>
      <c r="P163" s="140"/>
      <c r="Q163" s="140"/>
      <c r="R163" s="244"/>
      <c r="S163" s="9"/>
      <c r="T163" s="245"/>
      <c r="U163" s="246"/>
      <c r="V163" s="244"/>
      <c r="W163" s="19"/>
      <c r="X163" s="9"/>
      <c r="Y163" s="9"/>
      <c r="Z163" s="9"/>
      <c r="AA163" s="140"/>
      <c r="AB163" s="140"/>
      <c r="AC163" s="140"/>
      <c r="AD163" s="140"/>
      <c r="AE163" s="140"/>
      <c r="AF163" s="140"/>
      <c r="AG163" s="140"/>
    </row>
    <row r="164">
      <c r="A164" s="9"/>
      <c r="B164" s="140"/>
      <c r="C164" s="140"/>
      <c r="D164" s="247"/>
      <c r="E164" s="20"/>
      <c r="F164" s="20"/>
      <c r="G164" s="20"/>
      <c r="H164" s="20"/>
      <c r="I164" s="248"/>
      <c r="J164" s="24"/>
      <c r="K164" s="24"/>
      <c r="L164" s="249"/>
      <c r="M164" s="249"/>
      <c r="N164" s="249"/>
      <c r="O164" s="249"/>
      <c r="P164" s="249"/>
      <c r="Q164" s="249"/>
      <c r="R164" s="249"/>
      <c r="S164" s="249"/>
      <c r="T164" s="249"/>
      <c r="U164" s="249"/>
      <c r="V164" s="249"/>
      <c r="W164" s="9"/>
      <c r="X164" s="9"/>
      <c r="Y164" s="9"/>
      <c r="Z164" s="9"/>
      <c r="AA164" s="140"/>
      <c r="AB164" s="140"/>
      <c r="AC164" s="140"/>
      <c r="AD164" s="140"/>
      <c r="AE164" s="140"/>
      <c r="AF164" s="140"/>
      <c r="AG164" s="140"/>
    </row>
    <row r="165">
      <c r="A165" s="9"/>
      <c r="B165" s="250" t="s">
        <v>203</v>
      </c>
      <c r="C165" s="23"/>
      <c r="D165" s="36" t="s">
        <v>17</v>
      </c>
      <c r="E165" s="37" t="s">
        <v>18</v>
      </c>
      <c r="F165" s="38"/>
      <c r="G165" s="39"/>
      <c r="H165" s="35" t="s">
        <v>19</v>
      </c>
      <c r="I165" s="251"/>
      <c r="J165" s="252" t="s">
        <v>204</v>
      </c>
      <c r="K165" s="253" t="s">
        <v>205</v>
      </c>
      <c r="L165" s="254"/>
      <c r="M165" s="255"/>
      <c r="N165" s="253" t="s">
        <v>205</v>
      </c>
      <c r="O165" s="256"/>
      <c r="P165" s="257"/>
      <c r="Q165" s="253" t="s">
        <v>205</v>
      </c>
      <c r="R165" s="256"/>
      <c r="S165" s="9"/>
      <c r="T165" s="140"/>
      <c r="U165" s="140"/>
      <c r="V165" s="140"/>
      <c r="W165" s="140"/>
      <c r="X165" s="140"/>
      <c r="Y165" s="9"/>
      <c r="Z165" s="140"/>
      <c r="AA165" s="140"/>
      <c r="AB165" s="140"/>
      <c r="AC165" s="140"/>
      <c r="AD165" s="140"/>
      <c r="AE165" s="140"/>
      <c r="AF165" s="140"/>
      <c r="AG165" s="140"/>
    </row>
    <row r="166">
      <c r="A166" s="102"/>
      <c r="B166" s="201"/>
      <c r="C166" s="201" t="s">
        <v>206</v>
      </c>
      <c r="D166" s="50"/>
      <c r="E166" s="51" t="s">
        <v>23</v>
      </c>
      <c r="F166" s="51" t="s">
        <v>207</v>
      </c>
      <c r="G166" s="51" t="s">
        <v>208</v>
      </c>
      <c r="H166" s="50"/>
      <c r="I166" s="258"/>
      <c r="J166" s="259"/>
      <c r="K166" s="260" t="s">
        <v>209</v>
      </c>
      <c r="L166" s="193"/>
      <c r="M166" s="261"/>
      <c r="N166" s="260" t="s">
        <v>210</v>
      </c>
      <c r="O166" s="193"/>
      <c r="P166" s="69"/>
      <c r="Q166" s="260" t="s">
        <v>211</v>
      </c>
      <c r="R166" s="68" t="str">
        <f>O166</f>
        <v/>
      </c>
      <c r="S166" s="262"/>
      <c r="T166" s="263"/>
      <c r="U166" s="26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</row>
    <row r="167">
      <c r="A167" s="257"/>
      <c r="B167" s="265"/>
      <c r="C167" s="265"/>
      <c r="D167" s="266"/>
      <c r="E167" s="267"/>
      <c r="F167" s="267"/>
      <c r="G167" s="267"/>
      <c r="H167" s="267"/>
      <c r="I167" s="268">
        <f t="shared" ref="I167:I176" si="29">SUM(E167:H167)*B167</f>
        <v>0</v>
      </c>
      <c r="J167" s="269"/>
      <c r="K167" s="270" t="s">
        <v>212</v>
      </c>
      <c r="L167" s="271">
        <f>L165*30</f>
        <v>0</v>
      </c>
      <c r="M167" s="157"/>
      <c r="N167" s="9"/>
      <c r="O167" s="272"/>
      <c r="P167" s="273"/>
      <c r="Q167" s="140"/>
      <c r="R167" s="243"/>
      <c r="S167" s="174"/>
      <c r="T167" s="174"/>
      <c r="U167" s="157"/>
      <c r="V167" s="157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</row>
    <row r="168">
      <c r="A168" s="257"/>
      <c r="B168" s="265"/>
      <c r="C168" s="265"/>
      <c r="D168" s="266"/>
      <c r="E168" s="267"/>
      <c r="F168" s="267"/>
      <c r="G168" s="267"/>
      <c r="H168" s="267"/>
      <c r="I168" s="268">
        <f t="shared" si="29"/>
        <v>0</v>
      </c>
      <c r="J168" s="269"/>
      <c r="K168" s="274"/>
      <c r="L168" s="243"/>
      <c r="M168" s="140"/>
      <c r="N168" s="140"/>
      <c r="O168" s="140"/>
      <c r="P168" s="140"/>
      <c r="Q168" s="140"/>
      <c r="R168" s="140"/>
      <c r="S168" s="174"/>
      <c r="T168" s="174"/>
      <c r="U168" s="243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</row>
    <row r="169">
      <c r="A169" s="257"/>
      <c r="B169" s="265"/>
      <c r="C169" s="265"/>
      <c r="D169" s="266"/>
      <c r="E169" s="267"/>
      <c r="F169" s="267"/>
      <c r="G169" s="267"/>
      <c r="H169" s="267"/>
      <c r="I169" s="268">
        <f t="shared" si="29"/>
        <v>0</v>
      </c>
      <c r="J169" s="269"/>
      <c r="K169" s="157"/>
      <c r="L169" s="140"/>
      <c r="M169" s="140"/>
      <c r="N169" s="140"/>
      <c r="O169" s="140"/>
      <c r="P169" s="140"/>
      <c r="Q169" s="140"/>
      <c r="R169" s="140"/>
      <c r="S169" s="174"/>
      <c r="T169" s="174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</row>
    <row r="170">
      <c r="A170" s="257"/>
      <c r="B170" s="265"/>
      <c r="C170" s="265"/>
      <c r="D170" s="266"/>
      <c r="E170" s="267"/>
      <c r="F170" s="267"/>
      <c r="G170" s="267"/>
      <c r="H170" s="267"/>
      <c r="I170" s="268">
        <f t="shared" si="29"/>
        <v>0</v>
      </c>
      <c r="J170" s="269"/>
      <c r="K170" s="157"/>
      <c r="L170" s="140"/>
      <c r="M170" s="140"/>
      <c r="N170" s="140"/>
      <c r="O170" s="140"/>
      <c r="P170" s="140"/>
      <c r="Q170" s="140"/>
      <c r="R170" s="140"/>
      <c r="S170" s="174"/>
      <c r="T170" s="174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</row>
    <row r="171">
      <c r="A171" s="257"/>
      <c r="B171" s="265"/>
      <c r="C171" s="265"/>
      <c r="D171" s="266"/>
      <c r="E171" s="267"/>
      <c r="F171" s="267"/>
      <c r="G171" s="267"/>
      <c r="H171" s="267"/>
      <c r="I171" s="268">
        <f t="shared" si="29"/>
        <v>0</v>
      </c>
      <c r="J171" s="269"/>
      <c r="K171" s="157"/>
      <c r="L171" s="140"/>
      <c r="M171" s="140"/>
      <c r="N171" s="140"/>
      <c r="O171" s="140"/>
      <c r="P171" s="140"/>
      <c r="Q171" s="140"/>
      <c r="R171" s="140"/>
      <c r="S171" s="174"/>
      <c r="T171" s="174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</row>
    <row r="172">
      <c r="A172" s="257"/>
      <c r="B172" s="265"/>
      <c r="C172" s="265"/>
      <c r="D172" s="266"/>
      <c r="E172" s="267"/>
      <c r="F172" s="267"/>
      <c r="G172" s="267"/>
      <c r="H172" s="267"/>
      <c r="I172" s="268">
        <f t="shared" si="29"/>
        <v>0</v>
      </c>
      <c r="J172" s="269"/>
      <c r="K172" s="157"/>
      <c r="L172" s="140"/>
      <c r="M172" s="140"/>
      <c r="N172" s="140"/>
      <c r="O172" s="140"/>
      <c r="P172" s="140"/>
      <c r="Q172" s="140"/>
      <c r="R172" s="140"/>
      <c r="S172" s="174"/>
      <c r="T172" s="174"/>
      <c r="U172" s="140"/>
      <c r="V172" s="140"/>
      <c r="W172" s="140"/>
      <c r="X172" s="140"/>
      <c r="Y172" s="140"/>
      <c r="Z172" s="140"/>
      <c r="AA172" s="140"/>
      <c r="AB172" s="140"/>
      <c r="AC172" s="140"/>
      <c r="AD172" s="140"/>
      <c r="AE172" s="140"/>
      <c r="AF172" s="140"/>
      <c r="AG172" s="140"/>
    </row>
    <row r="173">
      <c r="A173" s="257"/>
      <c r="B173" s="265"/>
      <c r="C173" s="265"/>
      <c r="D173" s="266"/>
      <c r="E173" s="267"/>
      <c r="F173" s="267"/>
      <c r="G173" s="267"/>
      <c r="H173" s="267"/>
      <c r="I173" s="268">
        <f t="shared" si="29"/>
        <v>0</v>
      </c>
      <c r="J173" s="269"/>
      <c r="K173" s="157"/>
      <c r="L173" s="140"/>
      <c r="M173" s="140"/>
      <c r="N173" s="140"/>
      <c r="O173" s="140"/>
      <c r="P173" s="140"/>
      <c r="Q173" s="140"/>
      <c r="R173" s="140"/>
      <c r="S173" s="174"/>
      <c r="T173" s="174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</row>
    <row r="174">
      <c r="A174" s="257"/>
      <c r="B174" s="265"/>
      <c r="C174" s="265"/>
      <c r="D174" s="266"/>
      <c r="E174" s="267"/>
      <c r="F174" s="267"/>
      <c r="G174" s="267"/>
      <c r="H174" s="267"/>
      <c r="I174" s="268">
        <f t="shared" si="29"/>
        <v>0</v>
      </c>
      <c r="J174" s="269"/>
      <c r="K174" s="157"/>
      <c r="L174" s="140"/>
      <c r="M174" s="140"/>
      <c r="N174" s="140"/>
      <c r="O174" s="140"/>
      <c r="P174" s="140"/>
      <c r="Q174" s="140"/>
      <c r="R174" s="140"/>
      <c r="S174" s="174"/>
      <c r="T174" s="174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</row>
    <row r="175">
      <c r="A175" s="257"/>
      <c r="B175" s="265"/>
      <c r="C175" s="265"/>
      <c r="D175" s="266"/>
      <c r="E175" s="267"/>
      <c r="F175" s="267"/>
      <c r="G175" s="267"/>
      <c r="H175" s="267"/>
      <c r="I175" s="268">
        <f t="shared" si="29"/>
        <v>0</v>
      </c>
      <c r="J175" s="269"/>
      <c r="K175" s="157"/>
      <c r="L175" s="140"/>
      <c r="M175" s="140"/>
      <c r="N175" s="140"/>
      <c r="O175" s="140"/>
      <c r="P175" s="140"/>
      <c r="Q175" s="140"/>
      <c r="R175" s="140"/>
      <c r="S175" s="174"/>
      <c r="T175" s="174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</row>
    <row r="176">
      <c r="A176" s="237"/>
      <c r="B176" s="265"/>
      <c r="C176" s="265"/>
      <c r="D176" s="266"/>
      <c r="E176" s="267"/>
      <c r="F176" s="267"/>
      <c r="G176" s="267"/>
      <c r="H176" s="267"/>
      <c r="I176" s="268">
        <f t="shared" si="29"/>
        <v>0</v>
      </c>
      <c r="J176" s="269"/>
      <c r="K176" s="275"/>
      <c r="L176" s="174"/>
      <c r="M176" s="174"/>
      <c r="N176" s="174"/>
      <c r="O176" s="174"/>
      <c r="P176" s="174"/>
      <c r="Q176" s="174"/>
      <c r="R176" s="174"/>
      <c r="S176" s="174"/>
      <c r="T176" s="174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</row>
    <row r="177">
      <c r="A177" s="257"/>
      <c r="B177" s="276">
        <f>SUM(B167:B176)</f>
        <v>0</v>
      </c>
      <c r="C177" s="277"/>
      <c r="D177" s="278">
        <f t="shared" ref="D177:F177" si="30">SUM(D167:D176)</f>
        <v>0</v>
      </c>
      <c r="E177" s="278">
        <f t="shared" si="30"/>
        <v>0</v>
      </c>
      <c r="F177" s="278">
        <f t="shared" si="30"/>
        <v>0</v>
      </c>
      <c r="G177" s="278">
        <f t="shared" ref="G177:H177" si="31">SUM(G166:G176)</f>
        <v>0</v>
      </c>
      <c r="H177" s="278">
        <f t="shared" si="31"/>
        <v>0</v>
      </c>
      <c r="I177" s="279"/>
      <c r="J177" s="139"/>
      <c r="K177" s="139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</row>
    <row r="178">
      <c r="A178" s="140"/>
      <c r="B178" s="243"/>
      <c r="C178" s="140"/>
      <c r="D178" s="243"/>
      <c r="E178" s="243"/>
      <c r="F178" s="140"/>
      <c r="G178" s="140"/>
      <c r="H178" s="140"/>
      <c r="I178" s="280"/>
      <c r="J178" s="139"/>
      <c r="K178" s="139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</row>
  </sheetData>
  <mergeCells count="121">
    <mergeCell ref="J56:L56"/>
    <mergeCell ref="J57:L57"/>
    <mergeCell ref="J61:L61"/>
    <mergeCell ref="J66:L66"/>
    <mergeCell ref="J67:L67"/>
    <mergeCell ref="J73:L73"/>
    <mergeCell ref="J49:L49"/>
    <mergeCell ref="J50:L50"/>
    <mergeCell ref="J51:L51"/>
    <mergeCell ref="J52:L52"/>
    <mergeCell ref="J53:L53"/>
    <mergeCell ref="J54:L54"/>
    <mergeCell ref="J55:L55"/>
    <mergeCell ref="I5:J5"/>
    <mergeCell ref="J8:L22"/>
    <mergeCell ref="J23:L23"/>
    <mergeCell ref="J24:L24"/>
    <mergeCell ref="J25:L25"/>
    <mergeCell ref="J26:L26"/>
    <mergeCell ref="J27:L27"/>
    <mergeCell ref="I4:K4"/>
    <mergeCell ref="B6:B7"/>
    <mergeCell ref="C6:C7"/>
    <mergeCell ref="D6:D7"/>
    <mergeCell ref="E6:G6"/>
    <mergeCell ref="H6:H7"/>
    <mergeCell ref="B8:B37"/>
    <mergeCell ref="J68:L68"/>
    <mergeCell ref="J69:L69"/>
    <mergeCell ref="J70:L70"/>
    <mergeCell ref="J71:L71"/>
    <mergeCell ref="J72:L72"/>
    <mergeCell ref="J76:L76"/>
    <mergeCell ref="J77:L77"/>
    <mergeCell ref="J90:L93"/>
    <mergeCell ref="J94:L94"/>
    <mergeCell ref="J95:L95"/>
    <mergeCell ref="J96:L100"/>
    <mergeCell ref="I105:I106"/>
    <mergeCell ref="J105:J106"/>
    <mergeCell ref="K105:K106"/>
    <mergeCell ref="I107:K107"/>
    <mergeCell ref="J78:L78"/>
    <mergeCell ref="J79:L79"/>
    <mergeCell ref="J85:L85"/>
    <mergeCell ref="J86:L86"/>
    <mergeCell ref="J87:L87"/>
    <mergeCell ref="E90:E95"/>
    <mergeCell ref="E96:E99"/>
    <mergeCell ref="R110:S110"/>
    <mergeCell ref="R111:S111"/>
    <mergeCell ref="T111:U111"/>
    <mergeCell ref="Q144:R144"/>
    <mergeCell ref="E103:F103"/>
    <mergeCell ref="H103:K103"/>
    <mergeCell ref="M103:N103"/>
    <mergeCell ref="O103:P103"/>
    <mergeCell ref="R103:S103"/>
    <mergeCell ref="T103:U103"/>
    <mergeCell ref="H104:K104"/>
    <mergeCell ref="B137:B139"/>
    <mergeCell ref="D165:D166"/>
    <mergeCell ref="E165:G165"/>
    <mergeCell ref="H165:H166"/>
    <mergeCell ref="B90:B95"/>
    <mergeCell ref="B96:B100"/>
    <mergeCell ref="B103:B113"/>
    <mergeCell ref="C103:D103"/>
    <mergeCell ref="B114:B123"/>
    <mergeCell ref="B124:B133"/>
    <mergeCell ref="B134:B136"/>
    <mergeCell ref="B1:B2"/>
    <mergeCell ref="D1:E1"/>
    <mergeCell ref="F1:G1"/>
    <mergeCell ref="H1:I1"/>
    <mergeCell ref="D2:E2"/>
    <mergeCell ref="I2:K2"/>
    <mergeCell ref="I3:M3"/>
    <mergeCell ref="I6:I7"/>
    <mergeCell ref="J6:L7"/>
    <mergeCell ref="N6:P6"/>
    <mergeCell ref="R6:X6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38:L38"/>
    <mergeCell ref="J39:L39"/>
    <mergeCell ref="J40:L40"/>
    <mergeCell ref="J41:L41"/>
    <mergeCell ref="J42:L42"/>
    <mergeCell ref="J43:L43"/>
    <mergeCell ref="J44:L44"/>
    <mergeCell ref="J45:L45"/>
    <mergeCell ref="J46:L46"/>
    <mergeCell ref="J47:L47"/>
    <mergeCell ref="J48:L48"/>
    <mergeCell ref="B38:B60"/>
    <mergeCell ref="B62:B65"/>
    <mergeCell ref="B68:B70"/>
    <mergeCell ref="B71:B72"/>
    <mergeCell ref="B76:B79"/>
    <mergeCell ref="B80:B84"/>
    <mergeCell ref="J80:L80"/>
    <mergeCell ref="J81:L81"/>
    <mergeCell ref="J82:L82"/>
    <mergeCell ref="J83:L83"/>
    <mergeCell ref="J84:L84"/>
    <mergeCell ref="J58:L58"/>
    <mergeCell ref="J59:L59"/>
    <mergeCell ref="J60:L60"/>
    <mergeCell ref="J62:L62"/>
    <mergeCell ref="J63:L63"/>
    <mergeCell ref="J64:L64"/>
    <mergeCell ref="J65:L65"/>
  </mergeCells>
  <dataValidations>
    <dataValidation type="list" allowBlank="1" sqref="O166">
      <formula1>GENERAL!$F$104:$F$141</formula1>
    </dataValidation>
    <dataValidation type="list" allowBlank="1" sqref="E167:E176">
      <formula1>GENERAL!$E$8:$E$100</formula1>
    </dataValidation>
    <dataValidation type="list" allowBlank="1" sqref="L165">
      <formula1>GENERAL!$A$6:$A$30</formula1>
    </dataValidation>
    <dataValidation type="list" allowBlank="1" sqref="B167:B176">
      <formula1>GENERAL!$A$6:$A$53</formula1>
    </dataValidation>
    <dataValidation type="list" allowBlank="1" sqref="F167:F176">
      <formula1>GENERAL!$F$8:$F$100</formula1>
    </dataValidation>
    <dataValidation type="list" allowBlank="1" sqref="C167:C176">
      <formula1>$C$8:$C$100</formula1>
    </dataValidation>
    <dataValidation type="list" allowBlank="1" sqref="L166">
      <formula1>GENERAL!$D$104:$D$141</formula1>
    </dataValidation>
    <dataValidation type="list" allowBlank="1" sqref="G167:G176">
      <formula1>GENERAL!$G$8:$G$100</formula1>
    </dataValidation>
    <dataValidation type="list" allowBlank="1" sqref="D167:D176">
      <formula1>GENERAL!$D$8:$D$100</formula1>
    </dataValidation>
    <dataValidation type="list" allowBlank="1" sqref="H167:H176">
      <formula1>GENERAL!$H$8:$H$100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27.29"/>
    <col customWidth="1" min="3" max="3" width="46.57"/>
    <col customWidth="1" min="4" max="4" width="18.0"/>
    <col customWidth="1" min="5" max="5" width="24.14"/>
    <col customWidth="1" min="6" max="6" width="19.0"/>
    <col customWidth="1" min="7" max="9" width="22.86"/>
    <col customWidth="1" min="10" max="10" width="41.71"/>
    <col customWidth="1" min="11" max="12" width="20.71"/>
    <col customWidth="1" min="13" max="13" width="17.71"/>
    <col customWidth="1" min="14" max="14" width="22.0"/>
    <col customWidth="1" min="15" max="15" width="21.71"/>
    <col customWidth="1" min="16" max="16" width="8.57"/>
    <col customWidth="1" min="17" max="17" width="17.0"/>
    <col customWidth="1" min="18" max="24" width="21.0"/>
    <col customWidth="1" min="25" max="25" width="20.29"/>
    <col customWidth="1" min="26" max="26" width="22.86"/>
    <col customWidth="1" min="27" max="32" width="37.14"/>
    <col customWidth="1" min="33" max="33" width="22.86"/>
  </cols>
  <sheetData>
    <row r="1">
      <c r="A1" s="1"/>
      <c r="B1" s="2" t="s">
        <v>0</v>
      </c>
      <c r="C1" s="3" t="s">
        <v>1</v>
      </c>
      <c r="D1" s="4" t="s">
        <v>2</v>
      </c>
      <c r="E1" s="5"/>
      <c r="F1" s="6"/>
      <c r="G1" s="5"/>
      <c r="H1" s="6"/>
      <c r="I1" s="5"/>
      <c r="J1" s="7"/>
      <c r="K1" s="7"/>
      <c r="L1" s="7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>
      <c r="A2" s="9"/>
      <c r="B2" s="10"/>
      <c r="C2" s="11" t="s">
        <v>3</v>
      </c>
      <c r="D2" s="4" t="s">
        <v>4</v>
      </c>
      <c r="E2" s="5"/>
      <c r="F2" s="12"/>
      <c r="G2" s="12"/>
      <c r="H2" s="13"/>
      <c r="I2" s="14" t="s">
        <v>213</v>
      </c>
      <c r="J2" s="15"/>
      <c r="K2" s="16"/>
      <c r="L2" s="17"/>
      <c r="M2" s="18"/>
      <c r="N2" s="1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>
      <c r="A3" s="9"/>
      <c r="B3" s="20"/>
      <c r="C3" s="21" t="s">
        <v>6</v>
      </c>
      <c r="D3" s="22" t="s">
        <v>7</v>
      </c>
      <c r="E3" s="23"/>
      <c r="F3" s="24"/>
      <c r="G3" s="12"/>
      <c r="H3" s="13"/>
      <c r="I3" s="25" t="s">
        <v>214</v>
      </c>
      <c r="J3" s="15"/>
      <c r="K3" s="15"/>
      <c r="L3" s="15"/>
      <c r="M3" s="16"/>
      <c r="N3" s="8"/>
      <c r="O3" s="20"/>
      <c r="P3" s="20"/>
      <c r="Q3" s="20"/>
      <c r="R3" s="2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>
      <c r="A4" s="9"/>
      <c r="B4" s="20"/>
      <c r="C4" s="26" t="s">
        <v>9</v>
      </c>
      <c r="D4" s="22" t="s">
        <v>10</v>
      </c>
      <c r="E4" s="23"/>
      <c r="F4" s="24"/>
      <c r="G4" s="12"/>
      <c r="H4" s="13"/>
      <c r="I4" s="27" t="s">
        <v>215</v>
      </c>
      <c r="J4" s="15"/>
      <c r="K4" s="16"/>
      <c r="L4" s="28"/>
      <c r="M4" s="18"/>
      <c r="N4" s="8"/>
      <c r="O4" s="20"/>
      <c r="P4" s="20"/>
      <c r="Q4" s="20"/>
      <c r="R4" s="20"/>
      <c r="S4" s="20"/>
      <c r="T4" s="9"/>
      <c r="U4" s="9"/>
      <c r="V4" s="9"/>
      <c r="W4" s="9"/>
      <c r="X4" s="9"/>
      <c r="Y4" s="9"/>
      <c r="Z4" s="9"/>
      <c r="AA4" s="20"/>
      <c r="AB4" s="20"/>
      <c r="AC4" s="20"/>
      <c r="AD4" s="20"/>
      <c r="AE4" s="20"/>
      <c r="AF4" s="20"/>
      <c r="AG4" s="9"/>
    </row>
    <row r="5">
      <c r="A5" s="9"/>
      <c r="B5" s="20"/>
      <c r="C5" s="29" t="s">
        <v>12</v>
      </c>
      <c r="D5" s="22" t="s">
        <v>13</v>
      </c>
      <c r="E5" s="23"/>
      <c r="F5" s="24"/>
      <c r="G5" s="12"/>
      <c r="H5" s="30"/>
      <c r="I5" s="31" t="s">
        <v>216</v>
      </c>
      <c r="J5" s="32"/>
      <c r="K5" s="33"/>
      <c r="L5" s="33"/>
      <c r="M5" s="18"/>
      <c r="N5" s="8"/>
      <c r="O5" s="20"/>
      <c r="P5" s="20"/>
      <c r="Q5" s="20"/>
      <c r="R5" s="20"/>
      <c r="S5" s="20"/>
      <c r="T5" s="20"/>
      <c r="U5" s="20"/>
      <c r="V5" s="20"/>
      <c r="W5" s="20"/>
      <c r="X5" s="20"/>
      <c r="Y5" s="9"/>
      <c r="Z5" s="9"/>
      <c r="AA5" s="20"/>
      <c r="AB5" s="20"/>
      <c r="AC5" s="20"/>
      <c r="AD5" s="20"/>
      <c r="AE5" s="20"/>
      <c r="AF5" s="20"/>
      <c r="AG5" s="9"/>
    </row>
    <row r="6">
      <c r="A6" s="34">
        <v>1.0</v>
      </c>
      <c r="B6" s="35" t="s">
        <v>15</v>
      </c>
      <c r="C6" s="36" t="s">
        <v>16</v>
      </c>
      <c r="D6" s="36" t="s">
        <v>17</v>
      </c>
      <c r="E6" s="37" t="s">
        <v>18</v>
      </c>
      <c r="F6" s="38"/>
      <c r="G6" s="39"/>
      <c r="H6" s="35" t="s">
        <v>19</v>
      </c>
      <c r="I6" s="35" t="s">
        <v>20</v>
      </c>
      <c r="J6" s="40" t="s">
        <v>21</v>
      </c>
      <c r="K6" s="41"/>
      <c r="L6" s="42"/>
      <c r="M6" s="43"/>
      <c r="N6" s="44" t="s">
        <v>22</v>
      </c>
      <c r="O6" s="38"/>
      <c r="P6" s="39"/>
      <c r="Q6" s="45"/>
      <c r="R6" s="46"/>
      <c r="S6" s="47"/>
      <c r="T6" s="47"/>
      <c r="U6" s="47"/>
      <c r="V6" s="47"/>
      <c r="W6" s="47"/>
      <c r="X6" s="5"/>
      <c r="Y6" s="24"/>
      <c r="Z6" s="12"/>
      <c r="AA6" s="48"/>
      <c r="AB6" s="48"/>
      <c r="AC6" s="48"/>
      <c r="AD6" s="48"/>
      <c r="AE6" s="48"/>
      <c r="AF6" s="48"/>
      <c r="AG6" s="49"/>
    </row>
    <row r="7" ht="45.75" customHeight="1">
      <c r="A7" s="34">
        <v>2.0</v>
      </c>
      <c r="B7" s="50"/>
      <c r="C7" s="50"/>
      <c r="D7" s="50"/>
      <c r="E7" s="51" t="s">
        <v>23</v>
      </c>
      <c r="F7" s="51" t="s">
        <v>24</v>
      </c>
      <c r="G7" s="51" t="s">
        <v>25</v>
      </c>
      <c r="H7" s="50"/>
      <c r="I7" s="50"/>
      <c r="J7" s="52"/>
      <c r="K7" s="53"/>
      <c r="L7" s="54"/>
      <c r="M7" s="55"/>
      <c r="N7" s="56" t="s">
        <v>26</v>
      </c>
      <c r="O7" s="56" t="s">
        <v>27</v>
      </c>
      <c r="P7" s="57" t="s">
        <v>28</v>
      </c>
      <c r="Q7" s="45"/>
      <c r="R7" s="48"/>
      <c r="S7" s="48"/>
      <c r="T7" s="48"/>
      <c r="U7" s="48"/>
      <c r="V7" s="48"/>
      <c r="W7" s="48"/>
      <c r="X7" s="48"/>
      <c r="Y7" s="24"/>
      <c r="Z7" s="12"/>
      <c r="AA7" s="48"/>
      <c r="AB7" s="48"/>
      <c r="AC7" s="48"/>
      <c r="AD7" s="48"/>
      <c r="AE7" s="48"/>
      <c r="AF7" s="48"/>
      <c r="AG7" s="58"/>
    </row>
    <row r="8">
      <c r="A8" s="59"/>
      <c r="B8" s="60" t="s">
        <v>29</v>
      </c>
      <c r="C8" s="61" t="s">
        <v>30</v>
      </c>
      <c r="D8" s="62">
        <v>1399.99</v>
      </c>
      <c r="E8" s="63"/>
      <c r="F8" s="62">
        <f t="shared" ref="F8:F18" si="1">D8-700                   </f>
        <v>699.99</v>
      </c>
      <c r="G8" s="62">
        <f t="shared" ref="G8:G22" si="2">D8-350 </f>
        <v>1049.99</v>
      </c>
      <c r="H8" s="62"/>
      <c r="I8" s="64"/>
      <c r="J8" s="65" t="s">
        <v>31</v>
      </c>
      <c r="K8" s="41"/>
      <c r="L8" s="42"/>
      <c r="M8" s="66"/>
      <c r="N8" s="67">
        <f t="shared" ref="N8:N47" si="3">D8/30</f>
        <v>46.66633333</v>
      </c>
      <c r="O8" s="68">
        <f t="shared" ref="O8:O47" si="4">N8+5</f>
        <v>51.66633333</v>
      </c>
      <c r="P8" s="68">
        <f t="shared" ref="P8:P47" si="5">D8*7%</f>
        <v>97.9993</v>
      </c>
      <c r="Q8" s="69"/>
      <c r="R8" s="70"/>
      <c r="S8" s="70"/>
      <c r="T8" s="70"/>
      <c r="U8" s="70"/>
      <c r="V8" s="70"/>
      <c r="W8" s="70"/>
      <c r="X8" s="70"/>
      <c r="Y8" s="71"/>
      <c r="Z8" s="12"/>
      <c r="AA8" s="70"/>
      <c r="AB8" s="70"/>
      <c r="AC8" s="70"/>
      <c r="AD8" s="70"/>
      <c r="AE8" s="70"/>
      <c r="AF8" s="70"/>
      <c r="AG8" s="49"/>
    </row>
    <row r="9">
      <c r="A9" s="59"/>
      <c r="B9" s="72"/>
      <c r="C9" s="61" t="s">
        <v>32</v>
      </c>
      <c r="D9" s="62">
        <v>1199.99</v>
      </c>
      <c r="E9" s="63"/>
      <c r="F9" s="62">
        <f t="shared" si="1"/>
        <v>499.99</v>
      </c>
      <c r="G9" s="62">
        <f t="shared" si="2"/>
        <v>849.99</v>
      </c>
      <c r="H9" s="62"/>
      <c r="I9" s="64"/>
      <c r="J9" s="73"/>
      <c r="L9" s="74"/>
      <c r="M9" s="66"/>
      <c r="N9" s="67">
        <f t="shared" si="3"/>
        <v>39.99966667</v>
      </c>
      <c r="O9" s="68">
        <f t="shared" si="4"/>
        <v>44.99966667</v>
      </c>
      <c r="P9" s="68">
        <f t="shared" si="5"/>
        <v>83.9993</v>
      </c>
      <c r="Q9" s="69"/>
      <c r="R9" s="70"/>
      <c r="S9" s="70"/>
      <c r="T9" s="70"/>
      <c r="U9" s="70"/>
      <c r="V9" s="70"/>
      <c r="W9" s="70"/>
      <c r="X9" s="70"/>
      <c r="Y9" s="71"/>
      <c r="Z9" s="12"/>
      <c r="AA9" s="70"/>
      <c r="AB9" s="70"/>
      <c r="AC9" s="70"/>
      <c r="AD9" s="70"/>
      <c r="AE9" s="70"/>
      <c r="AF9" s="70"/>
      <c r="AG9" s="49"/>
    </row>
    <row r="10">
      <c r="A10" s="59"/>
      <c r="B10" s="72"/>
      <c r="C10" s="61" t="s">
        <v>33</v>
      </c>
      <c r="D10" s="62">
        <v>1099.99</v>
      </c>
      <c r="E10" s="63"/>
      <c r="F10" s="62">
        <f t="shared" si="1"/>
        <v>399.99</v>
      </c>
      <c r="G10" s="62">
        <f t="shared" si="2"/>
        <v>749.99</v>
      </c>
      <c r="H10" s="62"/>
      <c r="I10" s="64"/>
      <c r="J10" s="73"/>
      <c r="L10" s="74"/>
      <c r="M10" s="66"/>
      <c r="N10" s="67">
        <f t="shared" si="3"/>
        <v>36.66633333</v>
      </c>
      <c r="O10" s="68">
        <f t="shared" si="4"/>
        <v>41.66633333</v>
      </c>
      <c r="P10" s="68">
        <f t="shared" si="5"/>
        <v>76.9993</v>
      </c>
      <c r="Q10" s="69"/>
      <c r="R10" s="70"/>
      <c r="S10" s="70"/>
      <c r="T10" s="70"/>
      <c r="U10" s="70"/>
      <c r="V10" s="70"/>
      <c r="W10" s="70"/>
      <c r="X10" s="70"/>
      <c r="Y10" s="71"/>
      <c r="Z10" s="12"/>
      <c r="AA10" s="70"/>
      <c r="AB10" s="70"/>
      <c r="AC10" s="70"/>
      <c r="AD10" s="70"/>
      <c r="AE10" s="70"/>
      <c r="AF10" s="70"/>
      <c r="AG10" s="49"/>
    </row>
    <row r="11">
      <c r="A11" s="59"/>
      <c r="B11" s="72"/>
      <c r="C11" s="61" t="s">
        <v>34</v>
      </c>
      <c r="D11" s="62">
        <v>1299.99</v>
      </c>
      <c r="E11" s="63"/>
      <c r="F11" s="62">
        <f t="shared" si="1"/>
        <v>599.99</v>
      </c>
      <c r="G11" s="62">
        <f t="shared" si="2"/>
        <v>949.99</v>
      </c>
      <c r="H11" s="62"/>
      <c r="I11" s="64"/>
      <c r="J11" s="73"/>
      <c r="L11" s="74"/>
      <c r="M11" s="66"/>
      <c r="N11" s="67">
        <f t="shared" si="3"/>
        <v>43.333</v>
      </c>
      <c r="O11" s="68">
        <f t="shared" si="4"/>
        <v>48.333</v>
      </c>
      <c r="P11" s="68">
        <f t="shared" si="5"/>
        <v>90.9993</v>
      </c>
      <c r="Q11" s="69"/>
      <c r="R11" s="70"/>
      <c r="S11" s="70"/>
      <c r="T11" s="70"/>
      <c r="U11" s="70"/>
      <c r="V11" s="70"/>
      <c r="W11" s="70"/>
      <c r="X11" s="70"/>
      <c r="Y11" s="71"/>
      <c r="Z11" s="12"/>
      <c r="AA11" s="70"/>
      <c r="AB11" s="70"/>
      <c r="AC11" s="70"/>
      <c r="AD11" s="70"/>
      <c r="AE11" s="70"/>
      <c r="AF11" s="70"/>
      <c r="AG11" s="49"/>
    </row>
    <row r="12">
      <c r="A12" s="59"/>
      <c r="B12" s="72"/>
      <c r="C12" s="61" t="s">
        <v>35</v>
      </c>
      <c r="D12" s="62">
        <v>1099.99</v>
      </c>
      <c r="E12" s="63"/>
      <c r="F12" s="62">
        <f t="shared" si="1"/>
        <v>399.99</v>
      </c>
      <c r="G12" s="62">
        <f t="shared" si="2"/>
        <v>749.99</v>
      </c>
      <c r="H12" s="62"/>
      <c r="I12" s="64"/>
      <c r="J12" s="73"/>
      <c r="L12" s="74"/>
      <c r="M12" s="66"/>
      <c r="N12" s="67">
        <f t="shared" si="3"/>
        <v>36.66633333</v>
      </c>
      <c r="O12" s="68">
        <f t="shared" si="4"/>
        <v>41.66633333</v>
      </c>
      <c r="P12" s="68">
        <f t="shared" si="5"/>
        <v>76.9993</v>
      </c>
      <c r="Q12" s="69"/>
      <c r="R12" s="70"/>
      <c r="S12" s="70"/>
      <c r="T12" s="70"/>
      <c r="U12" s="70"/>
      <c r="V12" s="70"/>
      <c r="W12" s="70"/>
      <c r="X12" s="70"/>
      <c r="Y12" s="71"/>
      <c r="Z12" s="12"/>
      <c r="AA12" s="70"/>
      <c r="AB12" s="70"/>
      <c r="AC12" s="70"/>
      <c r="AD12" s="70"/>
      <c r="AE12" s="70"/>
      <c r="AF12" s="70"/>
      <c r="AG12" s="49"/>
    </row>
    <row r="13">
      <c r="A13" s="59"/>
      <c r="B13" s="72"/>
      <c r="C13" s="61" t="s">
        <v>36</v>
      </c>
      <c r="D13" s="62">
        <v>999.99</v>
      </c>
      <c r="E13" s="63"/>
      <c r="F13" s="62">
        <f t="shared" si="1"/>
        <v>299.99</v>
      </c>
      <c r="G13" s="62">
        <f t="shared" si="2"/>
        <v>649.99</v>
      </c>
      <c r="H13" s="62"/>
      <c r="I13" s="64"/>
      <c r="J13" s="73"/>
      <c r="L13" s="74"/>
      <c r="M13" s="66"/>
      <c r="N13" s="67">
        <f t="shared" si="3"/>
        <v>33.333</v>
      </c>
      <c r="O13" s="68">
        <f t="shared" si="4"/>
        <v>38.333</v>
      </c>
      <c r="P13" s="68">
        <f t="shared" si="5"/>
        <v>69.9993</v>
      </c>
      <c r="Q13" s="69"/>
      <c r="R13" s="70"/>
      <c r="S13" s="70"/>
      <c r="T13" s="70"/>
      <c r="U13" s="70"/>
      <c r="V13" s="70"/>
      <c r="W13" s="70"/>
      <c r="X13" s="70"/>
      <c r="Y13" s="71"/>
      <c r="Z13" s="12"/>
      <c r="AA13" s="70"/>
      <c r="AB13" s="70"/>
      <c r="AC13" s="70"/>
      <c r="AD13" s="70"/>
      <c r="AE13" s="70"/>
      <c r="AF13" s="70"/>
      <c r="AG13" s="49"/>
    </row>
    <row r="14">
      <c r="A14" s="59"/>
      <c r="B14" s="72"/>
      <c r="C14" s="61" t="s">
        <v>37</v>
      </c>
      <c r="D14" s="62">
        <v>949.99</v>
      </c>
      <c r="E14" s="63"/>
      <c r="F14" s="62">
        <f t="shared" si="1"/>
        <v>249.99</v>
      </c>
      <c r="G14" s="62">
        <f t="shared" si="2"/>
        <v>599.99</v>
      </c>
      <c r="H14" s="62"/>
      <c r="I14" s="64"/>
      <c r="J14" s="73"/>
      <c r="L14" s="74"/>
      <c r="M14" s="66"/>
      <c r="N14" s="67">
        <f t="shared" si="3"/>
        <v>31.66633333</v>
      </c>
      <c r="O14" s="68">
        <f t="shared" si="4"/>
        <v>36.66633333</v>
      </c>
      <c r="P14" s="68">
        <f t="shared" si="5"/>
        <v>66.4993</v>
      </c>
      <c r="Q14" s="69"/>
      <c r="R14" s="70"/>
      <c r="S14" s="70"/>
      <c r="T14" s="70"/>
      <c r="U14" s="70"/>
      <c r="V14" s="70"/>
      <c r="W14" s="70"/>
      <c r="X14" s="70"/>
      <c r="Y14" s="71"/>
      <c r="Z14" s="12"/>
      <c r="AA14" s="70"/>
      <c r="AB14" s="70"/>
      <c r="AC14" s="70"/>
      <c r="AD14" s="70"/>
      <c r="AE14" s="70"/>
      <c r="AF14" s="70"/>
      <c r="AG14" s="49"/>
    </row>
    <row r="15" ht="22.5" customHeight="1">
      <c r="A15" s="59"/>
      <c r="B15" s="72"/>
      <c r="C15" s="61" t="s">
        <v>38</v>
      </c>
      <c r="D15" s="62">
        <v>849.99</v>
      </c>
      <c r="E15" s="63"/>
      <c r="F15" s="62">
        <f t="shared" si="1"/>
        <v>149.99</v>
      </c>
      <c r="G15" s="62">
        <f t="shared" si="2"/>
        <v>499.99</v>
      </c>
      <c r="H15" s="62"/>
      <c r="I15" s="64"/>
      <c r="J15" s="73"/>
      <c r="L15" s="74"/>
      <c r="M15" s="66"/>
      <c r="N15" s="67">
        <f t="shared" si="3"/>
        <v>28.333</v>
      </c>
      <c r="O15" s="68">
        <f t="shared" si="4"/>
        <v>33.333</v>
      </c>
      <c r="P15" s="68">
        <f t="shared" si="5"/>
        <v>59.4993</v>
      </c>
      <c r="Q15" s="69"/>
      <c r="R15" s="70"/>
      <c r="S15" s="70"/>
      <c r="T15" s="70"/>
      <c r="U15" s="70"/>
      <c r="V15" s="70"/>
      <c r="W15" s="70"/>
      <c r="X15" s="70"/>
      <c r="Y15" s="71"/>
      <c r="Z15" s="12"/>
      <c r="AA15" s="48"/>
      <c r="AB15" s="48"/>
      <c r="AC15" s="48"/>
      <c r="AD15" s="48"/>
      <c r="AE15" s="48"/>
      <c r="AF15" s="48"/>
      <c r="AG15" s="49"/>
    </row>
    <row r="16">
      <c r="A16" s="59"/>
      <c r="B16" s="72"/>
      <c r="C16" s="61" t="s">
        <v>39</v>
      </c>
      <c r="D16" s="62">
        <v>799.99</v>
      </c>
      <c r="E16" s="63"/>
      <c r="F16" s="62">
        <f t="shared" si="1"/>
        <v>99.99</v>
      </c>
      <c r="G16" s="62">
        <f t="shared" si="2"/>
        <v>449.99</v>
      </c>
      <c r="H16" s="62"/>
      <c r="I16" s="64"/>
      <c r="J16" s="73"/>
      <c r="L16" s="74"/>
      <c r="M16" s="66"/>
      <c r="N16" s="67">
        <f t="shared" si="3"/>
        <v>26.66633333</v>
      </c>
      <c r="O16" s="68">
        <f t="shared" si="4"/>
        <v>31.66633333</v>
      </c>
      <c r="P16" s="68">
        <f t="shared" si="5"/>
        <v>55.9993</v>
      </c>
      <c r="Q16" s="69"/>
      <c r="R16" s="70"/>
      <c r="S16" s="70"/>
      <c r="T16" s="70"/>
      <c r="U16" s="70"/>
      <c r="V16" s="70"/>
      <c r="W16" s="70"/>
      <c r="X16" s="70"/>
      <c r="Y16" s="71"/>
      <c r="Z16" s="12"/>
      <c r="AA16" s="70"/>
      <c r="AB16" s="70"/>
      <c r="AC16" s="70"/>
      <c r="AD16" s="70"/>
      <c r="AE16" s="70"/>
      <c r="AF16" s="70"/>
      <c r="AG16" s="49"/>
    </row>
    <row r="17">
      <c r="A17" s="59"/>
      <c r="B17" s="72"/>
      <c r="C17" s="61" t="s">
        <v>40</v>
      </c>
      <c r="D17" s="62">
        <v>849.99</v>
      </c>
      <c r="E17" s="63"/>
      <c r="F17" s="62">
        <f t="shared" si="1"/>
        <v>149.99</v>
      </c>
      <c r="G17" s="62">
        <f t="shared" si="2"/>
        <v>499.99</v>
      </c>
      <c r="H17" s="62"/>
      <c r="I17" s="75"/>
      <c r="J17" s="73"/>
      <c r="L17" s="74"/>
      <c r="M17" s="66"/>
      <c r="N17" s="67">
        <f t="shared" si="3"/>
        <v>28.333</v>
      </c>
      <c r="O17" s="68">
        <f t="shared" si="4"/>
        <v>33.333</v>
      </c>
      <c r="P17" s="68">
        <f t="shared" si="5"/>
        <v>59.4993</v>
      </c>
      <c r="Q17" s="69"/>
      <c r="R17" s="70"/>
      <c r="S17" s="70"/>
      <c r="T17" s="70"/>
      <c r="U17" s="70"/>
      <c r="V17" s="70"/>
      <c r="W17" s="70"/>
      <c r="X17" s="70"/>
      <c r="Y17" s="71"/>
      <c r="Z17" s="12"/>
      <c r="AA17" s="70"/>
      <c r="AB17" s="70"/>
      <c r="AC17" s="70"/>
      <c r="AD17" s="70"/>
      <c r="AE17" s="70"/>
      <c r="AF17" s="70"/>
      <c r="AG17" s="49"/>
    </row>
    <row r="18">
      <c r="A18" s="59"/>
      <c r="B18" s="72"/>
      <c r="C18" s="61" t="s">
        <v>41</v>
      </c>
      <c r="D18" s="62">
        <v>749.99</v>
      </c>
      <c r="E18" s="63"/>
      <c r="F18" s="62">
        <f t="shared" si="1"/>
        <v>49.99</v>
      </c>
      <c r="G18" s="62">
        <f t="shared" si="2"/>
        <v>399.99</v>
      </c>
      <c r="H18" s="62"/>
      <c r="I18" s="75"/>
      <c r="J18" s="73"/>
      <c r="L18" s="74"/>
      <c r="M18" s="66"/>
      <c r="N18" s="67">
        <f t="shared" si="3"/>
        <v>24.99966667</v>
      </c>
      <c r="O18" s="68">
        <f t="shared" si="4"/>
        <v>29.99966667</v>
      </c>
      <c r="P18" s="68">
        <f t="shared" si="5"/>
        <v>52.4993</v>
      </c>
      <c r="Q18" s="69"/>
      <c r="R18" s="70"/>
      <c r="S18" s="70"/>
      <c r="T18" s="70"/>
      <c r="U18" s="70"/>
      <c r="V18" s="70"/>
      <c r="W18" s="70"/>
      <c r="X18" s="70"/>
      <c r="Y18" s="71"/>
      <c r="Z18" s="12"/>
      <c r="AA18" s="70"/>
      <c r="AB18" s="70"/>
      <c r="AC18" s="70"/>
      <c r="AD18" s="70"/>
      <c r="AE18" s="70"/>
      <c r="AF18" s="70"/>
      <c r="AG18" s="49"/>
    </row>
    <row r="19">
      <c r="A19" s="59"/>
      <c r="B19" s="72"/>
      <c r="C19" s="61" t="s">
        <v>42</v>
      </c>
      <c r="D19" s="62">
        <v>699.99</v>
      </c>
      <c r="E19" s="63"/>
      <c r="F19" s="76" t="s">
        <v>43</v>
      </c>
      <c r="G19" s="62">
        <f t="shared" si="2"/>
        <v>349.99</v>
      </c>
      <c r="H19" s="62"/>
      <c r="I19" s="75"/>
      <c r="J19" s="73"/>
      <c r="L19" s="74"/>
      <c r="M19" s="66"/>
      <c r="N19" s="67">
        <f t="shared" si="3"/>
        <v>23.333</v>
      </c>
      <c r="O19" s="68">
        <f t="shared" si="4"/>
        <v>28.333</v>
      </c>
      <c r="P19" s="68">
        <f t="shared" si="5"/>
        <v>48.9993</v>
      </c>
      <c r="Q19" s="69"/>
      <c r="R19" s="70"/>
      <c r="S19" s="70"/>
      <c r="T19" s="70"/>
      <c r="U19" s="70"/>
      <c r="V19" s="70"/>
      <c r="W19" s="70"/>
      <c r="X19" s="70"/>
      <c r="Y19" s="71"/>
      <c r="Z19" s="12"/>
      <c r="AA19" s="70"/>
      <c r="AB19" s="70"/>
      <c r="AC19" s="70"/>
      <c r="AD19" s="70"/>
      <c r="AE19" s="70"/>
      <c r="AF19" s="70"/>
      <c r="AG19" s="49"/>
    </row>
    <row r="20" ht="22.5" customHeight="1">
      <c r="A20" s="59">
        <v>3.0</v>
      </c>
      <c r="B20" s="72"/>
      <c r="C20" s="61" t="s">
        <v>44</v>
      </c>
      <c r="D20" s="62">
        <v>1349.99</v>
      </c>
      <c r="E20" s="63"/>
      <c r="F20" s="62">
        <f t="shared" ref="F20:F22" si="6">D20-700                   </f>
        <v>649.99</v>
      </c>
      <c r="G20" s="62">
        <f t="shared" si="2"/>
        <v>999.99</v>
      </c>
      <c r="H20" s="62"/>
      <c r="I20" s="75"/>
      <c r="J20" s="73"/>
      <c r="L20" s="74"/>
      <c r="M20" s="66"/>
      <c r="N20" s="67">
        <f t="shared" si="3"/>
        <v>44.99966667</v>
      </c>
      <c r="O20" s="68">
        <f t="shared" si="4"/>
        <v>49.99966667</v>
      </c>
      <c r="P20" s="68">
        <f t="shared" si="5"/>
        <v>94.4993</v>
      </c>
      <c r="Q20" s="69"/>
      <c r="R20" s="70"/>
      <c r="S20" s="70"/>
      <c r="T20" s="70"/>
      <c r="U20" s="70"/>
      <c r="V20" s="70"/>
      <c r="W20" s="70"/>
      <c r="X20" s="70"/>
      <c r="Y20" s="71"/>
      <c r="Z20" s="12"/>
      <c r="AA20" s="70"/>
      <c r="AB20" s="70"/>
      <c r="AC20" s="70"/>
      <c r="AD20" s="70"/>
      <c r="AE20" s="70"/>
      <c r="AF20" s="70"/>
      <c r="AG20" s="49"/>
    </row>
    <row r="21" ht="22.5" customHeight="1">
      <c r="A21" s="59"/>
      <c r="B21" s="72"/>
      <c r="C21" s="61" t="s">
        <v>45</v>
      </c>
      <c r="D21" s="62">
        <v>1149.99</v>
      </c>
      <c r="E21" s="63"/>
      <c r="F21" s="62">
        <f t="shared" si="6"/>
        <v>449.99</v>
      </c>
      <c r="G21" s="62">
        <f t="shared" si="2"/>
        <v>799.99</v>
      </c>
      <c r="H21" s="62"/>
      <c r="I21" s="64"/>
      <c r="J21" s="73"/>
      <c r="L21" s="74"/>
      <c r="M21" s="66"/>
      <c r="N21" s="67">
        <f t="shared" si="3"/>
        <v>38.333</v>
      </c>
      <c r="O21" s="68">
        <f t="shared" si="4"/>
        <v>43.333</v>
      </c>
      <c r="P21" s="68">
        <f t="shared" si="5"/>
        <v>80.4993</v>
      </c>
      <c r="Q21" s="69"/>
      <c r="R21" s="70"/>
      <c r="S21" s="70"/>
      <c r="T21" s="70"/>
      <c r="U21" s="70"/>
      <c r="V21" s="70"/>
      <c r="W21" s="70"/>
      <c r="X21" s="70"/>
      <c r="Y21" s="71"/>
      <c r="Z21" s="12"/>
      <c r="AA21" s="70"/>
      <c r="AB21" s="70"/>
      <c r="AC21" s="70"/>
      <c r="AD21" s="70"/>
      <c r="AE21" s="70"/>
      <c r="AF21" s="70"/>
      <c r="AG21" s="49"/>
    </row>
    <row r="22" ht="22.5" customHeight="1">
      <c r="A22" s="59"/>
      <c r="B22" s="72"/>
      <c r="C22" s="77" t="s">
        <v>46</v>
      </c>
      <c r="D22" s="62">
        <v>999.99</v>
      </c>
      <c r="E22" s="63"/>
      <c r="F22" s="62">
        <f t="shared" si="6"/>
        <v>299.99</v>
      </c>
      <c r="G22" s="62">
        <f t="shared" si="2"/>
        <v>649.99</v>
      </c>
      <c r="H22" s="62"/>
      <c r="I22" s="64"/>
      <c r="J22" s="73"/>
      <c r="L22" s="74"/>
      <c r="M22" s="66"/>
      <c r="N22" s="67">
        <f t="shared" si="3"/>
        <v>33.333</v>
      </c>
      <c r="O22" s="68">
        <f t="shared" si="4"/>
        <v>38.333</v>
      </c>
      <c r="P22" s="68">
        <f t="shared" si="5"/>
        <v>69.9993</v>
      </c>
      <c r="Q22" s="69"/>
      <c r="R22" s="70"/>
      <c r="S22" s="70"/>
      <c r="T22" s="70"/>
      <c r="U22" s="70"/>
      <c r="V22" s="70"/>
      <c r="W22" s="70"/>
      <c r="X22" s="70"/>
      <c r="Y22" s="71"/>
      <c r="Z22" s="12"/>
      <c r="AA22" s="70"/>
      <c r="AB22" s="70"/>
      <c r="AC22" s="70"/>
      <c r="AD22" s="70"/>
      <c r="AE22" s="70"/>
      <c r="AF22" s="70"/>
      <c r="AG22" s="49"/>
    </row>
    <row r="23" ht="22.5" customHeight="1">
      <c r="A23" s="59">
        <v>4.0</v>
      </c>
      <c r="B23" s="72"/>
      <c r="C23" s="78"/>
      <c r="D23" s="79"/>
      <c r="E23" s="79"/>
      <c r="F23" s="79"/>
      <c r="G23" s="79"/>
      <c r="H23" s="79"/>
      <c r="I23" s="63"/>
      <c r="J23" s="80"/>
      <c r="K23" s="38"/>
      <c r="L23" s="39"/>
      <c r="M23" s="66"/>
      <c r="N23" s="67">
        <f t="shared" si="3"/>
        <v>0</v>
      </c>
      <c r="O23" s="68">
        <f t="shared" si="4"/>
        <v>5</v>
      </c>
      <c r="P23" s="68">
        <f t="shared" si="5"/>
        <v>0</v>
      </c>
      <c r="Q23" s="69"/>
      <c r="R23" s="70"/>
      <c r="S23" s="70"/>
      <c r="T23" s="70"/>
      <c r="U23" s="70"/>
      <c r="V23" s="70"/>
      <c r="W23" s="70"/>
      <c r="X23" s="70"/>
      <c r="Y23" s="71"/>
      <c r="Z23" s="12"/>
      <c r="AA23" s="70"/>
      <c r="AB23" s="70"/>
      <c r="AC23" s="70"/>
      <c r="AD23" s="70"/>
      <c r="AE23" s="70"/>
      <c r="AF23" s="70"/>
      <c r="AG23" s="49"/>
    </row>
    <row r="24" ht="22.5" customHeight="1">
      <c r="A24" s="59"/>
      <c r="B24" s="72"/>
      <c r="C24" s="77" t="s">
        <v>47</v>
      </c>
      <c r="D24" s="62">
        <v>1049.99</v>
      </c>
      <c r="E24" s="62">
        <f>D24/2</f>
        <v>524.995</v>
      </c>
      <c r="F24" s="62"/>
      <c r="G24" s="79"/>
      <c r="H24" s="79"/>
      <c r="I24" s="81"/>
      <c r="J24" s="82" t="s">
        <v>48</v>
      </c>
      <c r="K24" s="38"/>
      <c r="L24" s="39"/>
      <c r="M24" s="66"/>
      <c r="N24" s="67">
        <f t="shared" si="3"/>
        <v>34.99966667</v>
      </c>
      <c r="O24" s="68">
        <f t="shared" si="4"/>
        <v>39.99966667</v>
      </c>
      <c r="P24" s="68">
        <f t="shared" si="5"/>
        <v>73.4993</v>
      </c>
      <c r="Q24" s="69"/>
      <c r="R24" s="70"/>
      <c r="S24" s="70"/>
      <c r="T24" s="70"/>
      <c r="U24" s="70"/>
      <c r="V24" s="70"/>
      <c r="W24" s="70"/>
      <c r="X24" s="70"/>
      <c r="Y24" s="71"/>
      <c r="Z24" s="12"/>
      <c r="AA24" s="70"/>
      <c r="AB24" s="70"/>
      <c r="AC24" s="70"/>
      <c r="AD24" s="70"/>
      <c r="AE24" s="70"/>
      <c r="AF24" s="70"/>
      <c r="AG24" s="49"/>
    </row>
    <row r="25" ht="22.5" customHeight="1">
      <c r="A25" s="59">
        <v>5.0</v>
      </c>
      <c r="B25" s="72"/>
      <c r="C25" s="83"/>
      <c r="D25" s="79"/>
      <c r="E25" s="79"/>
      <c r="F25" s="79"/>
      <c r="G25" s="79"/>
      <c r="H25" s="79"/>
      <c r="I25" s="63"/>
      <c r="J25" s="80"/>
      <c r="K25" s="38"/>
      <c r="L25" s="39"/>
      <c r="M25" s="66"/>
      <c r="N25" s="67">
        <f t="shared" si="3"/>
        <v>0</v>
      </c>
      <c r="O25" s="68">
        <f t="shared" si="4"/>
        <v>5</v>
      </c>
      <c r="P25" s="68">
        <f t="shared" si="5"/>
        <v>0</v>
      </c>
      <c r="Q25" s="69"/>
      <c r="R25" s="48"/>
      <c r="S25" s="48"/>
      <c r="T25" s="48"/>
      <c r="U25" s="48"/>
      <c r="V25" s="48"/>
      <c r="W25" s="48"/>
      <c r="X25" s="48"/>
      <c r="Y25" s="71"/>
      <c r="Z25" s="12"/>
      <c r="AA25" s="70"/>
      <c r="AB25" s="70"/>
      <c r="AC25" s="70"/>
      <c r="AD25" s="70"/>
      <c r="AE25" s="70"/>
      <c r="AF25" s="70"/>
      <c r="AG25" s="49"/>
    </row>
    <row r="26">
      <c r="A26" s="59">
        <v>6.0</v>
      </c>
      <c r="B26" s="72"/>
      <c r="C26" s="61" t="s">
        <v>49</v>
      </c>
      <c r="D26" s="62">
        <v>749.99</v>
      </c>
      <c r="E26" s="62">
        <f t="shared" ref="E26:F26" si="7">D26-150                     </f>
        <v>599.99</v>
      </c>
      <c r="F26" s="62">
        <f t="shared" si="7"/>
        <v>449.99</v>
      </c>
      <c r="G26" s="62"/>
      <c r="H26" s="62"/>
      <c r="I26" s="75"/>
      <c r="J26" s="80"/>
      <c r="K26" s="38"/>
      <c r="L26" s="39"/>
      <c r="M26" s="66"/>
      <c r="N26" s="67">
        <f t="shared" si="3"/>
        <v>24.99966667</v>
      </c>
      <c r="O26" s="68">
        <f t="shared" si="4"/>
        <v>29.99966667</v>
      </c>
      <c r="P26" s="68">
        <f t="shared" si="5"/>
        <v>52.4993</v>
      </c>
      <c r="Q26" s="69"/>
      <c r="R26" s="70"/>
      <c r="S26" s="70"/>
      <c r="T26" s="70"/>
      <c r="U26" s="70"/>
      <c r="V26" s="70"/>
      <c r="W26" s="70"/>
      <c r="X26" s="70"/>
      <c r="Y26" s="71"/>
      <c r="Z26" s="12"/>
      <c r="AA26" s="70"/>
      <c r="AB26" s="70"/>
      <c r="AC26" s="70"/>
      <c r="AD26" s="70"/>
      <c r="AE26" s="70"/>
      <c r="AF26" s="70"/>
      <c r="AG26" s="49"/>
    </row>
    <row r="27">
      <c r="A27" s="59">
        <v>7.0</v>
      </c>
      <c r="B27" s="72"/>
      <c r="C27" s="61" t="s">
        <v>50</v>
      </c>
      <c r="D27" s="62">
        <v>649.99</v>
      </c>
      <c r="E27" s="62">
        <f>D27-200                         </f>
        <v>449.99</v>
      </c>
      <c r="F27" s="62">
        <f>E27-150                     </f>
        <v>299.99</v>
      </c>
      <c r="G27" s="62"/>
      <c r="H27" s="62"/>
      <c r="I27" s="75"/>
      <c r="J27" s="80"/>
      <c r="K27" s="38"/>
      <c r="L27" s="39"/>
      <c r="M27" s="66"/>
      <c r="N27" s="67">
        <f t="shared" si="3"/>
        <v>21.66633333</v>
      </c>
      <c r="O27" s="68">
        <f t="shared" si="4"/>
        <v>26.66633333</v>
      </c>
      <c r="P27" s="68">
        <f t="shared" si="5"/>
        <v>45.4993</v>
      </c>
      <c r="Q27" s="69"/>
      <c r="R27" s="70"/>
      <c r="S27" s="70"/>
      <c r="T27" s="70"/>
      <c r="U27" s="70"/>
      <c r="V27" s="70"/>
      <c r="W27" s="70"/>
      <c r="X27" s="70"/>
      <c r="Y27" s="71"/>
      <c r="Z27" s="12"/>
      <c r="AA27" s="70"/>
      <c r="AB27" s="70"/>
      <c r="AC27" s="70"/>
      <c r="AD27" s="70"/>
      <c r="AE27" s="70"/>
      <c r="AF27" s="70"/>
      <c r="AG27" s="49"/>
    </row>
    <row r="28">
      <c r="A28" s="59">
        <v>8.0</v>
      </c>
      <c r="B28" s="72"/>
      <c r="C28" s="61" t="s">
        <v>51</v>
      </c>
      <c r="D28" s="62">
        <v>599.99</v>
      </c>
      <c r="E28" s="62" t="s">
        <v>52</v>
      </c>
      <c r="F28" s="62" t="s">
        <v>53</v>
      </c>
      <c r="G28" s="62"/>
      <c r="H28" s="68"/>
      <c r="I28" s="75"/>
      <c r="J28" s="80"/>
      <c r="K28" s="38"/>
      <c r="L28" s="39"/>
      <c r="M28" s="66"/>
      <c r="N28" s="67">
        <f t="shared" si="3"/>
        <v>19.99966667</v>
      </c>
      <c r="O28" s="68">
        <f t="shared" si="4"/>
        <v>24.99966667</v>
      </c>
      <c r="P28" s="68">
        <f t="shared" si="5"/>
        <v>41.9993</v>
      </c>
      <c r="Q28" s="69"/>
      <c r="R28" s="70"/>
      <c r="S28" s="70"/>
      <c r="T28" s="70"/>
      <c r="U28" s="70"/>
      <c r="V28" s="70"/>
      <c r="W28" s="70"/>
      <c r="X28" s="70"/>
      <c r="Y28" s="71"/>
      <c r="Z28" s="12"/>
      <c r="AA28" s="70"/>
      <c r="AB28" s="70"/>
      <c r="AC28" s="70"/>
      <c r="AD28" s="70"/>
      <c r="AE28" s="70"/>
      <c r="AF28" s="70"/>
      <c r="AG28" s="49"/>
    </row>
    <row r="29">
      <c r="A29" s="59">
        <v>9.0</v>
      </c>
      <c r="B29" s="72"/>
      <c r="C29" s="61" t="s">
        <v>54</v>
      </c>
      <c r="D29" s="62">
        <v>399.99</v>
      </c>
      <c r="E29" s="62"/>
      <c r="F29" s="68"/>
      <c r="G29" s="68"/>
      <c r="H29" s="62"/>
      <c r="I29" s="75"/>
      <c r="J29" s="80"/>
      <c r="K29" s="38"/>
      <c r="L29" s="39"/>
      <c r="M29" s="66"/>
      <c r="N29" s="67">
        <f t="shared" si="3"/>
        <v>13.333</v>
      </c>
      <c r="O29" s="68">
        <f t="shared" si="4"/>
        <v>18.333</v>
      </c>
      <c r="P29" s="68">
        <f t="shared" si="5"/>
        <v>27.9993</v>
      </c>
      <c r="Q29" s="69"/>
      <c r="R29" s="70"/>
      <c r="S29" s="70"/>
      <c r="T29" s="70"/>
      <c r="U29" s="70"/>
      <c r="V29" s="70"/>
      <c r="W29" s="70"/>
      <c r="X29" s="70"/>
      <c r="Y29" s="71"/>
      <c r="Z29" s="12"/>
      <c r="AA29" s="70"/>
      <c r="AB29" s="70"/>
      <c r="AC29" s="70"/>
      <c r="AD29" s="70"/>
      <c r="AE29" s="70"/>
      <c r="AF29" s="70"/>
      <c r="AG29" s="49"/>
    </row>
    <row r="30">
      <c r="A30" s="59">
        <v>10.0</v>
      </c>
      <c r="B30" s="72"/>
      <c r="C30" s="61" t="s">
        <v>55</v>
      </c>
      <c r="D30" s="62">
        <v>349.99</v>
      </c>
      <c r="E30" s="62"/>
      <c r="F30" s="68"/>
      <c r="G30" s="68"/>
      <c r="H30" s="62"/>
      <c r="I30" s="75"/>
      <c r="J30" s="80"/>
      <c r="K30" s="38"/>
      <c r="L30" s="39"/>
      <c r="M30" s="66"/>
      <c r="N30" s="67">
        <f t="shared" si="3"/>
        <v>11.66633333</v>
      </c>
      <c r="O30" s="68">
        <f t="shared" si="4"/>
        <v>16.66633333</v>
      </c>
      <c r="P30" s="68">
        <f t="shared" si="5"/>
        <v>24.4993</v>
      </c>
      <c r="Q30" s="69"/>
      <c r="R30" s="70"/>
      <c r="S30" s="70"/>
      <c r="T30" s="70"/>
      <c r="U30" s="70"/>
      <c r="V30" s="70"/>
      <c r="W30" s="70"/>
      <c r="X30" s="70"/>
      <c r="Y30" s="71"/>
      <c r="Z30" s="12"/>
      <c r="AA30" s="70"/>
      <c r="AB30" s="70"/>
      <c r="AC30" s="70"/>
      <c r="AD30" s="70"/>
      <c r="AE30" s="70"/>
      <c r="AF30" s="70"/>
      <c r="AG30" s="49"/>
    </row>
    <row r="31">
      <c r="A31" s="59">
        <v>12.0</v>
      </c>
      <c r="B31" s="72"/>
      <c r="C31" s="61" t="s">
        <v>56</v>
      </c>
      <c r="D31" s="62">
        <v>549.99</v>
      </c>
      <c r="E31" s="62">
        <v>300.0</v>
      </c>
      <c r="F31" s="62">
        <v>150.0</v>
      </c>
      <c r="G31" s="62"/>
      <c r="H31" s="62"/>
      <c r="I31" s="75"/>
      <c r="J31" s="80"/>
      <c r="K31" s="38"/>
      <c r="L31" s="39"/>
      <c r="M31" s="66"/>
      <c r="N31" s="67">
        <f t="shared" si="3"/>
        <v>18.333</v>
      </c>
      <c r="O31" s="68">
        <f t="shared" si="4"/>
        <v>23.333</v>
      </c>
      <c r="P31" s="68">
        <f t="shared" si="5"/>
        <v>38.4993</v>
      </c>
      <c r="Q31" s="69"/>
      <c r="R31" s="70"/>
      <c r="S31" s="70"/>
      <c r="T31" s="70"/>
      <c r="U31" s="70"/>
      <c r="V31" s="70"/>
      <c r="W31" s="70"/>
      <c r="X31" s="70"/>
      <c r="Y31" s="71"/>
      <c r="Z31" s="12"/>
      <c r="AA31" s="70"/>
      <c r="AB31" s="70"/>
      <c r="AC31" s="70"/>
      <c r="AD31" s="70"/>
      <c r="AE31" s="70"/>
      <c r="AF31" s="70"/>
      <c r="AG31" s="49"/>
    </row>
    <row r="32">
      <c r="A32" s="59"/>
      <c r="B32" s="72"/>
      <c r="C32" s="61" t="s">
        <v>57</v>
      </c>
      <c r="D32" s="62">
        <v>399.99</v>
      </c>
      <c r="E32" s="62" t="s">
        <v>53</v>
      </c>
      <c r="F32" s="76" t="s">
        <v>43</v>
      </c>
      <c r="G32" s="62"/>
      <c r="H32" s="62"/>
      <c r="I32" s="64"/>
      <c r="J32" s="84"/>
      <c r="K32" s="38"/>
      <c r="L32" s="39"/>
      <c r="M32" s="66"/>
      <c r="N32" s="67">
        <f t="shared" si="3"/>
        <v>13.333</v>
      </c>
      <c r="O32" s="68">
        <f t="shared" si="4"/>
        <v>18.333</v>
      </c>
      <c r="P32" s="68">
        <f t="shared" si="5"/>
        <v>27.9993</v>
      </c>
      <c r="Q32" s="69"/>
      <c r="R32" s="70"/>
      <c r="S32" s="70"/>
      <c r="T32" s="70"/>
      <c r="U32" s="70"/>
      <c r="V32" s="70"/>
      <c r="W32" s="70"/>
      <c r="X32" s="70"/>
      <c r="Y32" s="71"/>
      <c r="Z32" s="12"/>
      <c r="AA32" s="70"/>
      <c r="AB32" s="70"/>
      <c r="AC32" s="70"/>
      <c r="AD32" s="70"/>
      <c r="AE32" s="70"/>
      <c r="AF32" s="70"/>
      <c r="AG32" s="49"/>
    </row>
    <row r="33">
      <c r="A33" s="59"/>
      <c r="B33" s="72"/>
      <c r="C33" s="61" t="s">
        <v>58</v>
      </c>
      <c r="D33" s="62">
        <v>1049.99</v>
      </c>
      <c r="E33" s="62"/>
      <c r="F33" s="68"/>
      <c r="G33" s="68"/>
      <c r="H33" s="62"/>
      <c r="I33" s="64"/>
      <c r="J33" s="84"/>
      <c r="K33" s="38"/>
      <c r="L33" s="39"/>
      <c r="M33" s="66"/>
      <c r="N33" s="67">
        <f t="shared" si="3"/>
        <v>34.99966667</v>
      </c>
      <c r="O33" s="68">
        <f t="shared" si="4"/>
        <v>39.99966667</v>
      </c>
      <c r="P33" s="68">
        <f t="shared" si="5"/>
        <v>73.4993</v>
      </c>
      <c r="Q33" s="69"/>
      <c r="R33" s="70"/>
      <c r="S33" s="70"/>
      <c r="T33" s="70"/>
      <c r="U33" s="70"/>
      <c r="V33" s="70"/>
      <c r="W33" s="70"/>
      <c r="X33" s="70"/>
      <c r="Y33" s="71"/>
      <c r="Z33" s="12"/>
      <c r="AA33" s="70"/>
      <c r="AB33" s="70"/>
      <c r="AC33" s="70"/>
      <c r="AD33" s="70"/>
      <c r="AE33" s="70"/>
      <c r="AF33" s="70"/>
      <c r="AG33" s="49"/>
    </row>
    <row r="34">
      <c r="A34" s="59"/>
      <c r="B34" s="72"/>
      <c r="C34" s="77" t="s">
        <v>59</v>
      </c>
      <c r="D34" s="68">
        <v>899.99</v>
      </c>
      <c r="E34" s="68"/>
      <c r="F34" s="68"/>
      <c r="G34" s="68"/>
      <c r="H34" s="68"/>
      <c r="I34" s="64"/>
      <c r="J34" s="84"/>
      <c r="K34" s="38"/>
      <c r="L34" s="39"/>
      <c r="M34" s="66"/>
      <c r="N34" s="67">
        <f t="shared" si="3"/>
        <v>29.99966667</v>
      </c>
      <c r="O34" s="68">
        <f t="shared" si="4"/>
        <v>34.99966667</v>
      </c>
      <c r="P34" s="68">
        <f t="shared" si="5"/>
        <v>62.9993</v>
      </c>
      <c r="Q34" s="69"/>
      <c r="R34" s="70"/>
      <c r="S34" s="70"/>
      <c r="T34" s="70"/>
      <c r="U34" s="70"/>
      <c r="V34" s="70"/>
      <c r="W34" s="70"/>
      <c r="X34" s="70"/>
      <c r="Y34" s="71"/>
      <c r="Z34" s="12"/>
      <c r="AA34" s="70"/>
      <c r="AB34" s="70"/>
      <c r="AC34" s="70"/>
      <c r="AD34" s="70"/>
      <c r="AE34" s="70"/>
      <c r="AF34" s="70"/>
      <c r="AG34" s="49"/>
    </row>
    <row r="35">
      <c r="A35" s="59"/>
      <c r="B35" s="72"/>
      <c r="C35" s="61" t="s">
        <v>60</v>
      </c>
      <c r="D35" s="62">
        <v>549.99</v>
      </c>
      <c r="E35" s="62"/>
      <c r="F35" s="76" t="s">
        <v>43</v>
      </c>
      <c r="G35" s="62"/>
      <c r="H35" s="75"/>
      <c r="I35" s="64"/>
      <c r="J35" s="84"/>
      <c r="K35" s="38"/>
      <c r="L35" s="39"/>
      <c r="M35" s="66"/>
      <c r="N35" s="67">
        <f t="shared" si="3"/>
        <v>18.333</v>
      </c>
      <c r="O35" s="68">
        <f t="shared" si="4"/>
        <v>23.333</v>
      </c>
      <c r="P35" s="68">
        <f t="shared" si="5"/>
        <v>38.4993</v>
      </c>
      <c r="Q35" s="69"/>
      <c r="R35" s="70"/>
      <c r="S35" s="70"/>
      <c r="T35" s="70"/>
      <c r="U35" s="70"/>
      <c r="V35" s="70"/>
      <c r="W35" s="70"/>
      <c r="X35" s="70"/>
      <c r="Y35" s="71"/>
      <c r="Z35" s="12"/>
      <c r="AA35" s="70"/>
      <c r="AB35" s="70"/>
      <c r="AC35" s="70"/>
      <c r="AD35" s="70"/>
      <c r="AE35" s="70"/>
      <c r="AF35" s="70"/>
      <c r="AG35" s="49"/>
    </row>
    <row r="36">
      <c r="A36" s="59"/>
      <c r="B36" s="72"/>
      <c r="C36" s="77" t="s">
        <v>61</v>
      </c>
      <c r="D36" s="62">
        <v>499.99</v>
      </c>
      <c r="E36" s="62"/>
      <c r="F36" s="76" t="s">
        <v>43</v>
      </c>
      <c r="G36" s="62"/>
      <c r="H36" s="75"/>
      <c r="I36" s="64"/>
      <c r="J36" s="84"/>
      <c r="K36" s="38"/>
      <c r="L36" s="39"/>
      <c r="M36" s="66"/>
      <c r="N36" s="67">
        <f t="shared" si="3"/>
        <v>16.66633333</v>
      </c>
      <c r="O36" s="68">
        <f t="shared" si="4"/>
        <v>21.66633333</v>
      </c>
      <c r="P36" s="68">
        <f t="shared" si="5"/>
        <v>34.9993</v>
      </c>
      <c r="Q36" s="69"/>
      <c r="R36" s="70"/>
      <c r="S36" s="70"/>
      <c r="T36" s="70"/>
      <c r="U36" s="70"/>
      <c r="V36" s="70"/>
      <c r="W36" s="70"/>
      <c r="X36" s="70"/>
      <c r="Y36" s="71"/>
      <c r="Z36" s="12"/>
      <c r="AA36" s="70"/>
      <c r="AB36" s="70"/>
      <c r="AC36" s="70"/>
      <c r="AD36" s="70"/>
      <c r="AE36" s="70"/>
      <c r="AF36" s="70"/>
      <c r="AG36" s="49"/>
    </row>
    <row r="37">
      <c r="A37" s="59"/>
      <c r="B37" s="72"/>
      <c r="C37" s="61"/>
      <c r="D37" s="62"/>
      <c r="E37" s="62"/>
      <c r="F37" s="68"/>
      <c r="G37" s="68"/>
      <c r="H37" s="75"/>
      <c r="I37" s="64"/>
      <c r="J37" s="85"/>
      <c r="K37" s="38"/>
      <c r="L37" s="39"/>
      <c r="M37" s="66"/>
      <c r="N37" s="67">
        <f t="shared" si="3"/>
        <v>0</v>
      </c>
      <c r="O37" s="68">
        <f t="shared" si="4"/>
        <v>5</v>
      </c>
      <c r="P37" s="68">
        <f t="shared" si="5"/>
        <v>0</v>
      </c>
      <c r="Q37" s="69"/>
      <c r="R37" s="70"/>
      <c r="S37" s="70"/>
      <c r="T37" s="70"/>
      <c r="U37" s="70"/>
      <c r="V37" s="70"/>
      <c r="W37" s="70"/>
      <c r="X37" s="70"/>
      <c r="Y37" s="71"/>
      <c r="Z37" s="12"/>
      <c r="AA37" s="70"/>
      <c r="AB37" s="70"/>
      <c r="AC37" s="70"/>
      <c r="AD37" s="70"/>
      <c r="AE37" s="70"/>
      <c r="AF37" s="70"/>
      <c r="AG37" s="49"/>
    </row>
    <row r="38">
      <c r="A38" s="59"/>
      <c r="B38" s="86" t="s">
        <v>62</v>
      </c>
      <c r="C38" s="87" t="s">
        <v>63</v>
      </c>
      <c r="D38" s="62">
        <v>499.99</v>
      </c>
      <c r="E38" s="62">
        <v>150.0</v>
      </c>
      <c r="F38" s="76" t="s">
        <v>43</v>
      </c>
      <c r="G38" s="62"/>
      <c r="H38" s="68"/>
      <c r="I38" s="68"/>
      <c r="J38" s="84"/>
      <c r="K38" s="38"/>
      <c r="L38" s="39"/>
      <c r="M38" s="66"/>
      <c r="N38" s="67">
        <f t="shared" si="3"/>
        <v>16.66633333</v>
      </c>
      <c r="O38" s="68">
        <f t="shared" si="4"/>
        <v>21.66633333</v>
      </c>
      <c r="P38" s="68">
        <f t="shared" si="5"/>
        <v>34.9993</v>
      </c>
      <c r="Q38" s="69"/>
      <c r="R38" s="70"/>
      <c r="S38" s="70"/>
      <c r="T38" s="70"/>
      <c r="U38" s="70"/>
      <c r="V38" s="70"/>
      <c r="W38" s="70"/>
      <c r="X38" s="70"/>
      <c r="Y38" s="71"/>
      <c r="Z38" s="12"/>
      <c r="AA38" s="70"/>
      <c r="AB38" s="70"/>
      <c r="AC38" s="70"/>
      <c r="AD38" s="70"/>
      <c r="AE38" s="70"/>
      <c r="AF38" s="70"/>
      <c r="AG38" s="49"/>
    </row>
    <row r="39">
      <c r="A39" s="59"/>
      <c r="B39" s="72"/>
      <c r="C39" s="88" t="s">
        <v>64</v>
      </c>
      <c r="D39" s="62">
        <v>599.99</v>
      </c>
      <c r="E39" s="62"/>
      <c r="F39" s="68"/>
      <c r="G39" s="68"/>
      <c r="H39" s="62"/>
      <c r="I39" s="64"/>
      <c r="J39" s="84"/>
      <c r="K39" s="38"/>
      <c r="L39" s="39"/>
      <c r="M39" s="66"/>
      <c r="N39" s="67">
        <f t="shared" si="3"/>
        <v>19.99966667</v>
      </c>
      <c r="O39" s="68">
        <f t="shared" si="4"/>
        <v>24.99966667</v>
      </c>
      <c r="P39" s="68">
        <f t="shared" si="5"/>
        <v>41.9993</v>
      </c>
      <c r="Q39" s="69"/>
      <c r="R39" s="70"/>
      <c r="S39" s="70"/>
      <c r="T39" s="70"/>
      <c r="U39" s="70"/>
      <c r="V39" s="70"/>
      <c r="W39" s="70"/>
      <c r="X39" s="70"/>
      <c r="Y39" s="71"/>
      <c r="Z39" s="12"/>
      <c r="AA39" s="70"/>
      <c r="AB39" s="70"/>
      <c r="AC39" s="70"/>
      <c r="AD39" s="70"/>
      <c r="AE39" s="70"/>
      <c r="AF39" s="70"/>
      <c r="AG39" s="49"/>
    </row>
    <row r="40">
      <c r="A40" s="59"/>
      <c r="B40" s="72"/>
      <c r="C40" s="89" t="s">
        <v>65</v>
      </c>
      <c r="D40" s="62">
        <v>179.99</v>
      </c>
      <c r="E40" s="90" t="s">
        <v>43</v>
      </c>
      <c r="F40" s="68"/>
      <c r="G40" s="68"/>
      <c r="H40" s="62"/>
      <c r="I40" s="64"/>
      <c r="J40" s="84"/>
      <c r="K40" s="38"/>
      <c r="L40" s="39"/>
      <c r="M40" s="66"/>
      <c r="N40" s="67">
        <f t="shared" si="3"/>
        <v>5.999666667</v>
      </c>
      <c r="O40" s="68">
        <f t="shared" si="4"/>
        <v>10.99966667</v>
      </c>
      <c r="P40" s="68">
        <f t="shared" si="5"/>
        <v>12.5993</v>
      </c>
      <c r="Q40" s="69"/>
      <c r="R40" s="70"/>
      <c r="S40" s="70"/>
      <c r="T40" s="70"/>
      <c r="U40" s="70"/>
      <c r="V40" s="70"/>
      <c r="W40" s="70"/>
      <c r="X40" s="70"/>
      <c r="Y40" s="71"/>
      <c r="Z40" s="12"/>
      <c r="AA40" s="70"/>
      <c r="AB40" s="70"/>
      <c r="AC40" s="70"/>
      <c r="AD40" s="70"/>
      <c r="AE40" s="70"/>
      <c r="AF40" s="70"/>
      <c r="AG40" s="49"/>
    </row>
    <row r="41">
      <c r="A41" s="59"/>
      <c r="B41" s="72"/>
      <c r="C41" s="89" t="s">
        <v>66</v>
      </c>
      <c r="D41" s="68">
        <v>949.99</v>
      </c>
      <c r="E41" s="68"/>
      <c r="F41" s="68"/>
      <c r="G41" s="68"/>
      <c r="H41" s="68"/>
      <c r="I41" s="75"/>
      <c r="J41" s="84"/>
      <c r="K41" s="38"/>
      <c r="L41" s="39"/>
      <c r="M41" s="66"/>
      <c r="N41" s="67">
        <f t="shared" si="3"/>
        <v>31.66633333</v>
      </c>
      <c r="O41" s="68">
        <f t="shared" si="4"/>
        <v>36.66633333</v>
      </c>
      <c r="P41" s="68">
        <f t="shared" si="5"/>
        <v>66.4993</v>
      </c>
      <c r="Q41" s="69"/>
      <c r="R41" s="70"/>
      <c r="S41" s="70"/>
      <c r="T41" s="70"/>
      <c r="U41" s="70"/>
      <c r="V41" s="70"/>
      <c r="W41" s="70"/>
      <c r="X41" s="70"/>
      <c r="Y41" s="71"/>
      <c r="Z41" s="12"/>
      <c r="AA41" s="70"/>
      <c r="AB41" s="70"/>
      <c r="AC41" s="70"/>
      <c r="AD41" s="70"/>
      <c r="AE41" s="70"/>
      <c r="AF41" s="70"/>
      <c r="AG41" s="49"/>
    </row>
    <row r="42">
      <c r="A42" s="59"/>
      <c r="B42" s="72"/>
      <c r="C42" s="89"/>
      <c r="D42" s="68"/>
      <c r="E42" s="68"/>
      <c r="F42" s="68"/>
      <c r="G42" s="68"/>
      <c r="H42" s="68"/>
      <c r="I42" s="75"/>
      <c r="J42" s="80"/>
      <c r="K42" s="38"/>
      <c r="L42" s="39"/>
      <c r="M42" s="66"/>
      <c r="N42" s="67">
        <f t="shared" si="3"/>
        <v>0</v>
      </c>
      <c r="O42" s="68">
        <f t="shared" si="4"/>
        <v>5</v>
      </c>
      <c r="P42" s="68">
        <f t="shared" si="5"/>
        <v>0</v>
      </c>
      <c r="Q42" s="69"/>
      <c r="R42" s="70"/>
      <c r="S42" s="70"/>
      <c r="T42" s="70"/>
      <c r="U42" s="70"/>
      <c r="V42" s="70"/>
      <c r="W42" s="70"/>
      <c r="X42" s="70"/>
      <c r="Y42" s="71"/>
      <c r="Z42" s="12"/>
      <c r="AA42" s="70"/>
      <c r="AB42" s="70"/>
      <c r="AC42" s="70"/>
      <c r="AD42" s="70"/>
      <c r="AE42" s="70"/>
      <c r="AF42" s="70"/>
      <c r="AG42" s="49"/>
    </row>
    <row r="43">
      <c r="A43" s="59"/>
      <c r="B43" s="72"/>
      <c r="C43" s="91"/>
      <c r="D43" s="68"/>
      <c r="E43" s="68"/>
      <c r="F43" s="68"/>
      <c r="G43" s="68"/>
      <c r="H43" s="68"/>
      <c r="I43" s="75"/>
      <c r="J43" s="80"/>
      <c r="K43" s="38"/>
      <c r="L43" s="39"/>
      <c r="M43" s="66"/>
      <c r="N43" s="67">
        <f t="shared" si="3"/>
        <v>0</v>
      </c>
      <c r="O43" s="68">
        <f t="shared" si="4"/>
        <v>5</v>
      </c>
      <c r="P43" s="68">
        <f t="shared" si="5"/>
        <v>0</v>
      </c>
      <c r="Q43" s="69"/>
      <c r="R43" s="70"/>
      <c r="S43" s="70"/>
      <c r="T43" s="70"/>
      <c r="U43" s="70"/>
      <c r="V43" s="70"/>
      <c r="W43" s="70"/>
      <c r="X43" s="70"/>
      <c r="Y43" s="71"/>
      <c r="Z43" s="12"/>
      <c r="AA43" s="92"/>
      <c r="AB43" s="70"/>
      <c r="AC43" s="70"/>
      <c r="AD43" s="70"/>
      <c r="AE43" s="92"/>
      <c r="AF43" s="93"/>
      <c r="AG43" s="94"/>
    </row>
    <row r="44">
      <c r="A44" s="59">
        <v>13.0</v>
      </c>
      <c r="B44" s="72"/>
      <c r="C44" s="88" t="s">
        <v>67</v>
      </c>
      <c r="D44" s="62">
        <v>999.99</v>
      </c>
      <c r="E44" s="68"/>
      <c r="F44" s="68">
        <f t="shared" ref="F44:F46" si="8">D44-700                   </f>
        <v>299.99</v>
      </c>
      <c r="G44" s="68">
        <f t="shared" ref="G44:G46" si="9">D44-350 </f>
        <v>649.99</v>
      </c>
      <c r="H44" s="62"/>
      <c r="I44" s="75"/>
      <c r="J44" s="84"/>
      <c r="K44" s="38"/>
      <c r="L44" s="39"/>
      <c r="M44" s="66"/>
      <c r="N44" s="67">
        <f t="shared" si="3"/>
        <v>33.333</v>
      </c>
      <c r="O44" s="68">
        <f t="shared" si="4"/>
        <v>38.333</v>
      </c>
      <c r="P44" s="68">
        <f t="shared" si="5"/>
        <v>69.9993</v>
      </c>
      <c r="Q44" s="69"/>
      <c r="R44" s="70"/>
      <c r="S44" s="70"/>
      <c r="T44" s="70"/>
      <c r="U44" s="70"/>
      <c r="V44" s="70"/>
      <c r="W44" s="70"/>
      <c r="X44" s="70"/>
      <c r="Y44" s="71"/>
      <c r="Z44" s="12"/>
      <c r="AA44" s="70"/>
      <c r="AB44" s="70"/>
      <c r="AC44" s="70"/>
      <c r="AD44" s="70"/>
      <c r="AE44" s="70"/>
      <c r="AF44" s="70"/>
      <c r="AG44" s="95"/>
    </row>
    <row r="45">
      <c r="A45" s="59">
        <v>14.0</v>
      </c>
      <c r="B45" s="72"/>
      <c r="C45" s="88" t="s">
        <v>68</v>
      </c>
      <c r="D45" s="62">
        <v>1299.99</v>
      </c>
      <c r="E45" s="68"/>
      <c r="F45" s="68">
        <f t="shared" si="8"/>
        <v>599.99</v>
      </c>
      <c r="G45" s="68">
        <f t="shared" si="9"/>
        <v>949.99</v>
      </c>
      <c r="H45" s="62"/>
      <c r="I45" s="75"/>
      <c r="J45" s="80"/>
      <c r="K45" s="38"/>
      <c r="L45" s="39"/>
      <c r="M45" s="66"/>
      <c r="N45" s="67">
        <f t="shared" si="3"/>
        <v>43.333</v>
      </c>
      <c r="O45" s="68">
        <f t="shared" si="4"/>
        <v>48.333</v>
      </c>
      <c r="P45" s="68">
        <f t="shared" si="5"/>
        <v>90.9993</v>
      </c>
      <c r="Q45" s="69"/>
      <c r="R45" s="70"/>
      <c r="S45" s="70"/>
      <c r="T45" s="70"/>
      <c r="U45" s="70"/>
      <c r="V45" s="70"/>
      <c r="W45" s="70"/>
      <c r="X45" s="70"/>
      <c r="Y45" s="71"/>
      <c r="Z45" s="12"/>
      <c r="AA45" s="70"/>
      <c r="AB45" s="70"/>
      <c r="AC45" s="70"/>
      <c r="AD45" s="70"/>
      <c r="AE45" s="70"/>
      <c r="AF45" s="70"/>
      <c r="AG45" s="95"/>
    </row>
    <row r="46">
      <c r="A46" s="59">
        <v>15.0</v>
      </c>
      <c r="B46" s="72"/>
      <c r="C46" s="88" t="s">
        <v>69</v>
      </c>
      <c r="D46" s="62">
        <v>1449.99</v>
      </c>
      <c r="E46" s="68"/>
      <c r="F46" s="68">
        <f t="shared" si="8"/>
        <v>749.99</v>
      </c>
      <c r="G46" s="68">
        <f t="shared" si="9"/>
        <v>1099.99</v>
      </c>
      <c r="H46" s="62"/>
      <c r="I46" s="75"/>
      <c r="J46" s="80"/>
      <c r="K46" s="38"/>
      <c r="L46" s="39"/>
      <c r="M46" s="66"/>
      <c r="N46" s="67">
        <f t="shared" si="3"/>
        <v>48.333</v>
      </c>
      <c r="O46" s="68">
        <f t="shared" si="4"/>
        <v>53.333</v>
      </c>
      <c r="P46" s="68">
        <f t="shared" si="5"/>
        <v>101.4993</v>
      </c>
      <c r="Q46" s="69"/>
      <c r="R46" s="70"/>
      <c r="S46" s="70"/>
      <c r="T46" s="70"/>
      <c r="U46" s="70"/>
      <c r="V46" s="70"/>
      <c r="W46" s="70"/>
      <c r="X46" s="70"/>
      <c r="Y46" s="71"/>
      <c r="Z46" s="12"/>
      <c r="AA46" s="70"/>
      <c r="AB46" s="70"/>
      <c r="AC46" s="70"/>
      <c r="AD46" s="70"/>
      <c r="AE46" s="70"/>
      <c r="AF46" s="70"/>
      <c r="AG46" s="95"/>
    </row>
    <row r="47">
      <c r="A47" s="59">
        <v>17.0</v>
      </c>
      <c r="B47" s="72"/>
      <c r="C47" s="96" t="s">
        <v>70</v>
      </c>
      <c r="D47" s="68">
        <v>749.99</v>
      </c>
      <c r="E47" s="68"/>
      <c r="F47" s="68"/>
      <c r="G47" s="68"/>
      <c r="H47" s="68"/>
      <c r="I47" s="68"/>
      <c r="J47" s="97"/>
      <c r="K47" s="38"/>
      <c r="L47" s="39"/>
      <c r="M47" s="66"/>
      <c r="N47" s="67">
        <f t="shared" si="3"/>
        <v>24.99966667</v>
      </c>
      <c r="O47" s="68">
        <f t="shared" si="4"/>
        <v>29.99966667</v>
      </c>
      <c r="P47" s="68">
        <f t="shared" si="5"/>
        <v>52.4993</v>
      </c>
      <c r="Q47" s="69"/>
      <c r="R47" s="70"/>
      <c r="S47" s="70"/>
      <c r="T47" s="70"/>
      <c r="U47" s="70"/>
      <c r="V47" s="70"/>
      <c r="W47" s="70"/>
      <c r="X47" s="70"/>
      <c r="Y47" s="71"/>
      <c r="Z47" s="12"/>
      <c r="AA47" s="70"/>
      <c r="AB47" s="70"/>
      <c r="AC47" s="70"/>
      <c r="AD47" s="70"/>
      <c r="AE47" s="70"/>
      <c r="AF47" s="70"/>
      <c r="AG47" s="95"/>
    </row>
    <row r="48">
      <c r="A48" s="59"/>
      <c r="B48" s="72"/>
      <c r="C48" s="88" t="s">
        <v>71</v>
      </c>
      <c r="D48" s="62">
        <v>1199.99</v>
      </c>
      <c r="E48" s="62"/>
      <c r="F48" s="68">
        <f>D48-800</f>
        <v>399.99</v>
      </c>
      <c r="G48" s="68"/>
      <c r="H48" s="68"/>
      <c r="I48" s="68"/>
      <c r="J48" s="84"/>
      <c r="K48" s="38"/>
      <c r="L48" s="39"/>
      <c r="M48" s="66"/>
      <c r="N48" s="67"/>
      <c r="O48" s="68"/>
      <c r="P48" s="68"/>
      <c r="Q48" s="69"/>
      <c r="R48" s="70"/>
      <c r="S48" s="70"/>
      <c r="T48" s="70"/>
      <c r="U48" s="70"/>
      <c r="V48" s="70"/>
      <c r="W48" s="70"/>
      <c r="X48" s="70"/>
      <c r="Y48" s="71"/>
      <c r="Z48" s="12"/>
      <c r="AA48" s="70"/>
      <c r="AB48" s="70"/>
      <c r="AC48" s="70"/>
      <c r="AD48" s="70"/>
      <c r="AE48" s="70"/>
      <c r="AF48" s="70"/>
      <c r="AG48" s="95"/>
    </row>
    <row r="49">
      <c r="A49" s="59"/>
      <c r="B49" s="72"/>
      <c r="C49" s="88" t="s">
        <v>72</v>
      </c>
      <c r="D49" s="62">
        <v>799.99</v>
      </c>
      <c r="E49" s="62"/>
      <c r="F49" s="76" t="s">
        <v>43</v>
      </c>
      <c r="G49" s="68"/>
      <c r="H49" s="68"/>
      <c r="I49" s="68"/>
      <c r="J49" s="84"/>
      <c r="K49" s="38"/>
      <c r="L49" s="39"/>
      <c r="M49" s="66"/>
      <c r="N49" s="67"/>
      <c r="O49" s="68"/>
      <c r="P49" s="68"/>
      <c r="Q49" s="69"/>
      <c r="R49" s="70"/>
      <c r="S49" s="70"/>
      <c r="T49" s="70"/>
      <c r="U49" s="70"/>
      <c r="V49" s="70"/>
      <c r="W49" s="70"/>
      <c r="X49" s="70"/>
      <c r="Y49" s="71"/>
      <c r="Z49" s="12"/>
      <c r="AA49" s="70"/>
      <c r="AB49" s="70"/>
      <c r="AC49" s="70"/>
      <c r="AD49" s="70"/>
      <c r="AE49" s="70"/>
      <c r="AF49" s="70"/>
      <c r="AG49" s="95"/>
    </row>
    <row r="50">
      <c r="A50" s="59"/>
      <c r="B50" s="72"/>
      <c r="C50" s="88" t="s">
        <v>73</v>
      </c>
      <c r="D50" s="62">
        <v>999.99</v>
      </c>
      <c r="E50" s="62"/>
      <c r="F50" s="68">
        <f>D50-800</f>
        <v>199.99</v>
      </c>
      <c r="G50" s="68"/>
      <c r="H50" s="68"/>
      <c r="I50" s="68"/>
      <c r="J50" s="84"/>
      <c r="K50" s="38"/>
      <c r="L50" s="39"/>
      <c r="M50" s="66"/>
      <c r="N50" s="67"/>
      <c r="O50" s="68"/>
      <c r="P50" s="68"/>
      <c r="Q50" s="69"/>
      <c r="R50" s="70"/>
      <c r="S50" s="70"/>
      <c r="T50" s="70"/>
      <c r="U50" s="70"/>
      <c r="V50" s="70"/>
      <c r="W50" s="70"/>
      <c r="X50" s="70"/>
      <c r="Y50" s="71"/>
      <c r="Z50" s="12"/>
      <c r="AA50" s="70"/>
      <c r="AB50" s="70"/>
      <c r="AC50" s="70"/>
      <c r="AD50" s="70"/>
      <c r="AE50" s="70"/>
      <c r="AF50" s="70"/>
      <c r="AG50" s="95"/>
    </row>
    <row r="51">
      <c r="A51" s="59">
        <v>18.0</v>
      </c>
      <c r="B51" s="72"/>
      <c r="C51" s="87" t="s">
        <v>74</v>
      </c>
      <c r="D51" s="68">
        <v>999.99</v>
      </c>
      <c r="E51" s="62"/>
      <c r="F51" s="68"/>
      <c r="G51" s="68"/>
      <c r="H51" s="68"/>
      <c r="I51" s="68"/>
      <c r="J51" s="98"/>
      <c r="K51" s="38"/>
      <c r="L51" s="39"/>
      <c r="M51" s="66"/>
      <c r="N51" s="67">
        <f t="shared" ref="N51:N56" si="10">D51/30</f>
        <v>33.333</v>
      </c>
      <c r="O51" s="68">
        <f t="shared" ref="O51:O56" si="11">N51+5</f>
        <v>38.333</v>
      </c>
      <c r="P51" s="68">
        <f t="shared" ref="P51:P56" si="12">D51*7%</f>
        <v>69.9993</v>
      </c>
      <c r="Q51" s="69"/>
      <c r="R51" s="70"/>
      <c r="S51" s="70"/>
      <c r="T51" s="70"/>
      <c r="U51" s="70"/>
      <c r="V51" s="70"/>
      <c r="W51" s="70"/>
      <c r="X51" s="70"/>
      <c r="Y51" s="71"/>
      <c r="Z51" s="12"/>
      <c r="AA51" s="70"/>
      <c r="AB51" s="70"/>
      <c r="AC51" s="70"/>
      <c r="AD51" s="70"/>
      <c r="AE51" s="70"/>
      <c r="AF51" s="70"/>
      <c r="AG51" s="95"/>
    </row>
    <row r="52">
      <c r="A52" s="59">
        <v>19.0</v>
      </c>
      <c r="B52" s="72"/>
      <c r="C52" s="87" t="s">
        <v>75</v>
      </c>
      <c r="D52" s="68">
        <v>1399.99</v>
      </c>
      <c r="E52" s="68"/>
      <c r="F52" s="68"/>
      <c r="G52" s="68"/>
      <c r="H52" s="68"/>
      <c r="I52" s="62"/>
      <c r="J52" s="98"/>
      <c r="K52" s="38"/>
      <c r="L52" s="39"/>
      <c r="M52" s="66"/>
      <c r="N52" s="67">
        <f t="shared" si="10"/>
        <v>46.66633333</v>
      </c>
      <c r="O52" s="68">
        <f t="shared" si="11"/>
        <v>51.66633333</v>
      </c>
      <c r="P52" s="68">
        <f t="shared" si="12"/>
        <v>97.9993</v>
      </c>
      <c r="Q52" s="69"/>
      <c r="R52" s="70"/>
      <c r="S52" s="70"/>
      <c r="T52" s="70"/>
      <c r="U52" s="70"/>
      <c r="V52" s="70"/>
      <c r="W52" s="70"/>
      <c r="X52" s="70"/>
      <c r="Y52" s="71"/>
      <c r="Z52" s="12"/>
      <c r="AA52" s="70"/>
      <c r="AB52" s="70"/>
      <c r="AC52" s="70"/>
      <c r="AD52" s="70"/>
      <c r="AE52" s="70"/>
      <c r="AF52" s="70"/>
      <c r="AG52" s="95"/>
    </row>
    <row r="53">
      <c r="A53" s="59">
        <v>20.0</v>
      </c>
      <c r="B53" s="72"/>
      <c r="C53" s="88" t="s">
        <v>76</v>
      </c>
      <c r="D53" s="62">
        <v>1599.99</v>
      </c>
      <c r="E53" s="68"/>
      <c r="F53" s="68"/>
      <c r="G53" s="68"/>
      <c r="H53" s="68"/>
      <c r="I53" s="62"/>
      <c r="J53" s="98"/>
      <c r="K53" s="38"/>
      <c r="L53" s="39"/>
      <c r="M53" s="66"/>
      <c r="N53" s="67">
        <f t="shared" si="10"/>
        <v>53.333</v>
      </c>
      <c r="O53" s="68">
        <f t="shared" si="11"/>
        <v>58.333</v>
      </c>
      <c r="P53" s="68">
        <f t="shared" si="12"/>
        <v>111.9993</v>
      </c>
      <c r="Q53" s="69"/>
      <c r="R53" s="70"/>
      <c r="S53" s="70"/>
      <c r="T53" s="70"/>
      <c r="U53" s="70"/>
      <c r="V53" s="70"/>
      <c r="W53" s="70"/>
      <c r="X53" s="70"/>
      <c r="Y53" s="71"/>
      <c r="Z53" s="12"/>
      <c r="AA53" s="70"/>
      <c r="AB53" s="70"/>
      <c r="AC53" s="70"/>
      <c r="AD53" s="70"/>
      <c r="AE53" s="70"/>
      <c r="AF53" s="70"/>
      <c r="AG53" s="95"/>
    </row>
    <row r="54">
      <c r="A54" s="59"/>
      <c r="B54" s="72"/>
      <c r="C54" s="88" t="s">
        <v>77</v>
      </c>
      <c r="D54" s="68">
        <v>1199.99</v>
      </c>
      <c r="E54" s="68"/>
      <c r="F54" s="68"/>
      <c r="G54" s="68"/>
      <c r="H54" s="68"/>
      <c r="I54" s="62"/>
      <c r="J54" s="98"/>
      <c r="K54" s="38"/>
      <c r="L54" s="39"/>
      <c r="M54" s="99"/>
      <c r="N54" s="67">
        <f t="shared" si="10"/>
        <v>39.99966667</v>
      </c>
      <c r="O54" s="68">
        <f t="shared" si="11"/>
        <v>44.99966667</v>
      </c>
      <c r="P54" s="68">
        <f t="shared" si="12"/>
        <v>83.9993</v>
      </c>
      <c r="Q54" s="100"/>
      <c r="R54" s="101"/>
      <c r="S54" s="92"/>
      <c r="T54" s="70"/>
      <c r="U54" s="70"/>
      <c r="V54" s="70"/>
      <c r="W54" s="92"/>
      <c r="X54" s="93"/>
      <c r="Y54" s="71"/>
      <c r="Z54" s="12"/>
      <c r="AA54" s="70"/>
      <c r="AB54" s="70"/>
      <c r="AC54" s="70"/>
      <c r="AD54" s="70"/>
      <c r="AE54" s="70"/>
      <c r="AF54" s="70"/>
      <c r="AG54" s="95"/>
    </row>
    <row r="55">
      <c r="A55" s="102"/>
      <c r="B55" s="72"/>
      <c r="C55" s="87" t="s">
        <v>78</v>
      </c>
      <c r="D55" s="62">
        <v>699.99</v>
      </c>
      <c r="E55" s="62">
        <v>300.0</v>
      </c>
      <c r="F55" s="62">
        <v>150.0</v>
      </c>
      <c r="G55" s="68"/>
      <c r="H55" s="62"/>
      <c r="I55" s="62"/>
      <c r="J55" s="84"/>
      <c r="K55" s="38"/>
      <c r="L55" s="39"/>
      <c r="M55" s="103"/>
      <c r="N55" s="67">
        <f t="shared" si="10"/>
        <v>23.333</v>
      </c>
      <c r="O55" s="68">
        <f t="shared" si="11"/>
        <v>28.333</v>
      </c>
      <c r="P55" s="68">
        <f t="shared" si="12"/>
        <v>48.9993</v>
      </c>
      <c r="Q55" s="100"/>
      <c r="R55" s="101"/>
      <c r="S55" s="92"/>
      <c r="T55" s="70"/>
      <c r="U55" s="70"/>
      <c r="V55" s="70"/>
      <c r="W55" s="92"/>
      <c r="X55" s="93"/>
      <c r="Y55" s="71"/>
      <c r="Z55" s="70"/>
      <c r="AA55" s="71"/>
      <c r="AB55" s="71"/>
      <c r="AC55" s="71"/>
      <c r="AD55" s="71"/>
      <c r="AE55" s="71"/>
      <c r="AF55" s="71"/>
      <c r="AG55" s="104"/>
    </row>
    <row r="56">
      <c r="A56" s="102"/>
      <c r="B56" s="72"/>
      <c r="C56" s="96" t="s">
        <v>79</v>
      </c>
      <c r="D56" s="62">
        <v>509.99</v>
      </c>
      <c r="E56" s="62"/>
      <c r="F56" s="68"/>
      <c r="G56" s="68"/>
      <c r="H56" s="62"/>
      <c r="I56" s="62"/>
      <c r="J56" s="98"/>
      <c r="K56" s="38"/>
      <c r="L56" s="39"/>
      <c r="M56" s="103"/>
      <c r="N56" s="67">
        <f t="shared" si="10"/>
        <v>16.99966667</v>
      </c>
      <c r="O56" s="68">
        <f t="shared" si="11"/>
        <v>21.99966667</v>
      </c>
      <c r="P56" s="68">
        <f t="shared" si="12"/>
        <v>35.6993</v>
      </c>
      <c r="Q56" s="100"/>
      <c r="R56" s="101"/>
      <c r="S56" s="92"/>
      <c r="T56" s="70"/>
      <c r="U56" s="70"/>
      <c r="V56" s="70"/>
      <c r="W56" s="92"/>
      <c r="X56" s="93"/>
      <c r="Y56" s="71"/>
      <c r="Z56" s="70"/>
      <c r="AA56" s="70"/>
      <c r="AB56" s="70"/>
      <c r="AC56" s="70"/>
      <c r="AD56" s="70"/>
      <c r="AE56" s="70"/>
      <c r="AF56" s="70"/>
      <c r="AG56" s="95"/>
    </row>
    <row r="57">
      <c r="A57" s="102"/>
      <c r="B57" s="72"/>
      <c r="C57" s="96" t="s">
        <v>80</v>
      </c>
      <c r="D57" s="62">
        <v>1104.99</v>
      </c>
      <c r="E57" s="62"/>
      <c r="F57" s="68"/>
      <c r="G57" s="68"/>
      <c r="H57" s="62"/>
      <c r="I57" s="62"/>
      <c r="J57" s="98"/>
      <c r="K57" s="38"/>
      <c r="L57" s="39"/>
      <c r="M57" s="103"/>
      <c r="N57" s="67"/>
      <c r="O57" s="68"/>
      <c r="P57" s="68"/>
      <c r="Q57" s="100"/>
      <c r="R57" s="101"/>
      <c r="S57" s="92"/>
      <c r="T57" s="70"/>
      <c r="U57" s="70"/>
      <c r="V57" s="70"/>
      <c r="W57" s="92"/>
      <c r="X57" s="93"/>
      <c r="Y57" s="71"/>
      <c r="Z57" s="70"/>
      <c r="AA57" s="70"/>
      <c r="AB57" s="70"/>
      <c r="AC57" s="70"/>
      <c r="AD57" s="70"/>
      <c r="AE57" s="70"/>
      <c r="AF57" s="70"/>
      <c r="AG57" s="95"/>
    </row>
    <row r="58">
      <c r="A58" s="102"/>
      <c r="B58" s="72"/>
      <c r="C58" s="96" t="s">
        <v>81</v>
      </c>
      <c r="D58" s="68">
        <v>1379.99</v>
      </c>
      <c r="E58" s="68"/>
      <c r="F58" s="68"/>
      <c r="G58" s="68"/>
      <c r="H58" s="68"/>
      <c r="I58" s="62"/>
      <c r="J58" s="98"/>
      <c r="K58" s="38"/>
      <c r="L58" s="39"/>
      <c r="M58" s="103"/>
      <c r="N58" s="67">
        <f t="shared" ref="N58:N65" si="13">D58/30</f>
        <v>45.99966667</v>
      </c>
      <c r="O58" s="68">
        <f t="shared" ref="O58:O65" si="14">N58+5</f>
        <v>50.99966667</v>
      </c>
      <c r="P58" s="68">
        <f t="shared" ref="P58:P65" si="15">D58*7%</f>
        <v>96.5993</v>
      </c>
      <c r="Q58" s="100"/>
      <c r="R58" s="101"/>
      <c r="S58" s="92"/>
      <c r="T58" s="70"/>
      <c r="U58" s="70"/>
      <c r="V58" s="70"/>
      <c r="W58" s="92"/>
      <c r="X58" s="93"/>
      <c r="Y58" s="71"/>
      <c r="Z58" s="70"/>
      <c r="AA58" s="71"/>
      <c r="AB58" s="71"/>
      <c r="AC58" s="71"/>
      <c r="AD58" s="71"/>
      <c r="AE58" s="71"/>
      <c r="AF58" s="71"/>
      <c r="AG58" s="104"/>
    </row>
    <row r="59">
      <c r="A59" s="102"/>
      <c r="B59" s="72"/>
      <c r="C59" s="105" t="s">
        <v>82</v>
      </c>
      <c r="D59" s="62">
        <v>1199.99</v>
      </c>
      <c r="E59" s="68"/>
      <c r="F59" s="68">
        <f t="shared" ref="F59:F61" si="16">D59-700                   </f>
        <v>499.99</v>
      </c>
      <c r="G59" s="68"/>
      <c r="H59" s="68"/>
      <c r="I59" s="62"/>
      <c r="J59" s="84"/>
      <c r="K59" s="38"/>
      <c r="L59" s="39"/>
      <c r="M59" s="103"/>
      <c r="N59" s="67">
        <f t="shared" si="13"/>
        <v>39.99966667</v>
      </c>
      <c r="O59" s="68">
        <f t="shared" si="14"/>
        <v>44.99966667</v>
      </c>
      <c r="P59" s="68">
        <f t="shared" si="15"/>
        <v>83.9993</v>
      </c>
      <c r="Q59" s="100"/>
      <c r="R59" s="101"/>
      <c r="S59" s="92"/>
      <c r="T59" s="70"/>
      <c r="U59" s="70"/>
      <c r="V59" s="70"/>
      <c r="W59" s="92"/>
      <c r="X59" s="93"/>
      <c r="Y59" s="71"/>
      <c r="Z59" s="70"/>
      <c r="AA59" s="71"/>
      <c r="AB59" s="71"/>
      <c r="AC59" s="71"/>
      <c r="AD59" s="71"/>
      <c r="AE59" s="71"/>
      <c r="AF59" s="71"/>
      <c r="AG59" s="104"/>
    </row>
    <row r="60">
      <c r="A60" s="102"/>
      <c r="B60" s="50"/>
      <c r="C60" s="105" t="s">
        <v>83</v>
      </c>
      <c r="D60" s="62">
        <v>1999.99</v>
      </c>
      <c r="E60" s="68"/>
      <c r="F60" s="68">
        <f t="shared" si="16"/>
        <v>1299.99</v>
      </c>
      <c r="G60" s="68"/>
      <c r="H60" s="68"/>
      <c r="I60" s="62"/>
      <c r="J60" s="84"/>
      <c r="K60" s="38"/>
      <c r="L60" s="39"/>
      <c r="M60" s="103"/>
      <c r="N60" s="67">
        <f t="shared" si="13"/>
        <v>66.66633333</v>
      </c>
      <c r="O60" s="68">
        <f t="shared" si="14"/>
        <v>71.66633333</v>
      </c>
      <c r="P60" s="68">
        <f t="shared" si="15"/>
        <v>139.9993</v>
      </c>
      <c r="Q60" s="100"/>
      <c r="R60" s="101"/>
      <c r="S60" s="92"/>
      <c r="T60" s="70"/>
      <c r="U60" s="70"/>
      <c r="V60" s="70"/>
      <c r="W60" s="92"/>
      <c r="X60" s="93"/>
      <c r="Y60" s="71"/>
      <c r="Z60" s="70"/>
      <c r="AA60" s="71"/>
      <c r="AB60" s="71"/>
      <c r="AC60" s="71"/>
      <c r="AD60" s="71"/>
      <c r="AE60" s="71"/>
      <c r="AF60" s="71"/>
      <c r="AG60" s="104"/>
    </row>
    <row r="61">
      <c r="A61" s="102"/>
      <c r="B61" s="106" t="s">
        <v>84</v>
      </c>
      <c r="C61" s="107" t="s">
        <v>85</v>
      </c>
      <c r="D61" s="62">
        <v>1399.99</v>
      </c>
      <c r="E61" s="62">
        <f>D61-400</f>
        <v>999.99</v>
      </c>
      <c r="F61" s="68">
        <f t="shared" si="16"/>
        <v>699.99</v>
      </c>
      <c r="G61" s="68"/>
      <c r="H61" s="62"/>
      <c r="I61" s="62"/>
      <c r="J61" s="98"/>
      <c r="K61" s="38"/>
      <c r="L61" s="39"/>
      <c r="M61" s="103"/>
      <c r="N61" s="67">
        <f t="shared" si="13"/>
        <v>46.66633333</v>
      </c>
      <c r="O61" s="68">
        <f t="shared" si="14"/>
        <v>51.66633333</v>
      </c>
      <c r="P61" s="68">
        <f t="shared" si="15"/>
        <v>97.9993</v>
      </c>
      <c r="Q61" s="100"/>
      <c r="R61" s="101"/>
      <c r="S61" s="92"/>
      <c r="T61" s="70"/>
      <c r="U61" s="70"/>
      <c r="V61" s="70"/>
      <c r="W61" s="92"/>
      <c r="X61" s="93"/>
      <c r="Y61" s="71"/>
      <c r="Z61" s="70"/>
      <c r="AA61" s="71"/>
      <c r="AB61" s="71"/>
      <c r="AC61" s="71"/>
      <c r="AD61" s="71"/>
      <c r="AE61" s="71"/>
      <c r="AF61" s="71"/>
      <c r="AG61" s="104"/>
    </row>
    <row r="62">
      <c r="A62" s="102"/>
      <c r="B62" s="86" t="s">
        <v>86</v>
      </c>
      <c r="C62" s="88" t="s">
        <v>87</v>
      </c>
      <c r="D62" s="62">
        <v>599.99</v>
      </c>
      <c r="E62" s="62">
        <v>300.0</v>
      </c>
      <c r="F62" s="68">
        <v>150.0</v>
      </c>
      <c r="G62" s="68"/>
      <c r="H62" s="62"/>
      <c r="I62" s="62"/>
      <c r="J62" s="98"/>
      <c r="K62" s="38"/>
      <c r="L62" s="39"/>
      <c r="M62" s="103"/>
      <c r="N62" s="67">
        <f t="shared" si="13"/>
        <v>19.99966667</v>
      </c>
      <c r="O62" s="68">
        <f t="shared" si="14"/>
        <v>24.99966667</v>
      </c>
      <c r="P62" s="68">
        <f t="shared" si="15"/>
        <v>41.9993</v>
      </c>
      <c r="Q62" s="100"/>
      <c r="R62" s="101"/>
      <c r="S62" s="92"/>
      <c r="T62" s="70"/>
      <c r="U62" s="70"/>
      <c r="V62" s="70"/>
      <c r="W62" s="92"/>
      <c r="X62" s="93"/>
      <c r="Y62" s="71"/>
      <c r="Z62" s="70"/>
      <c r="AA62" s="71"/>
      <c r="AB62" s="71"/>
      <c r="AC62" s="71"/>
      <c r="AD62" s="71"/>
      <c r="AE62" s="71"/>
      <c r="AF62" s="71"/>
      <c r="AG62" s="104"/>
    </row>
    <row r="63">
      <c r="A63" s="102"/>
      <c r="B63" s="72"/>
      <c r="C63" s="96" t="s">
        <v>88</v>
      </c>
      <c r="D63" s="62">
        <v>394.99</v>
      </c>
      <c r="E63" s="68">
        <v>150.0</v>
      </c>
      <c r="F63" s="76" t="s">
        <v>43</v>
      </c>
      <c r="G63" s="68"/>
      <c r="H63" s="62"/>
      <c r="I63" s="62"/>
      <c r="J63" s="98"/>
      <c r="K63" s="38"/>
      <c r="L63" s="39"/>
      <c r="M63" s="103"/>
      <c r="N63" s="67">
        <f t="shared" si="13"/>
        <v>13.16633333</v>
      </c>
      <c r="O63" s="68">
        <f t="shared" si="14"/>
        <v>18.16633333</v>
      </c>
      <c r="P63" s="68">
        <f t="shared" si="15"/>
        <v>27.6493</v>
      </c>
      <c r="Q63" s="100"/>
      <c r="R63" s="101"/>
      <c r="S63" s="92"/>
      <c r="T63" s="70"/>
      <c r="U63" s="70"/>
      <c r="V63" s="70"/>
      <c r="W63" s="92"/>
      <c r="X63" s="93"/>
      <c r="Y63" s="71"/>
      <c r="Z63" s="70"/>
      <c r="AA63" s="71"/>
      <c r="AB63" s="71"/>
      <c r="AC63" s="71"/>
      <c r="AD63" s="71"/>
      <c r="AE63" s="71"/>
      <c r="AF63" s="71"/>
      <c r="AG63" s="104"/>
    </row>
    <row r="64">
      <c r="A64" s="102"/>
      <c r="B64" s="72"/>
      <c r="C64" s="96" t="s">
        <v>89</v>
      </c>
      <c r="D64" s="62">
        <v>1049.99</v>
      </c>
      <c r="E64" s="68"/>
      <c r="F64" s="62">
        <f t="shared" ref="F64:F65" si="17">D64-700                   </f>
        <v>349.99</v>
      </c>
      <c r="G64" s="62"/>
      <c r="H64" s="62"/>
      <c r="I64" s="62"/>
      <c r="J64" s="98"/>
      <c r="K64" s="38"/>
      <c r="L64" s="39"/>
      <c r="M64" s="103"/>
      <c r="N64" s="67">
        <f t="shared" si="13"/>
        <v>34.99966667</v>
      </c>
      <c r="O64" s="68">
        <f t="shared" si="14"/>
        <v>39.99966667</v>
      </c>
      <c r="P64" s="68">
        <f t="shared" si="15"/>
        <v>73.4993</v>
      </c>
      <c r="Q64" s="100"/>
      <c r="R64" s="101"/>
      <c r="S64" s="92"/>
      <c r="T64" s="70"/>
      <c r="U64" s="70"/>
      <c r="V64" s="70"/>
      <c r="W64" s="92"/>
      <c r="X64" s="93"/>
      <c r="Y64" s="71"/>
      <c r="Z64" s="70"/>
      <c r="AA64" s="71"/>
      <c r="AB64" s="71"/>
      <c r="AC64" s="71"/>
      <c r="AD64" s="71"/>
      <c r="AE64" s="71"/>
      <c r="AF64" s="71"/>
      <c r="AG64" s="104"/>
    </row>
    <row r="65">
      <c r="A65" s="102"/>
      <c r="B65" s="50"/>
      <c r="C65" s="88" t="s">
        <v>90</v>
      </c>
      <c r="D65" s="62">
        <v>899.99</v>
      </c>
      <c r="E65" s="68"/>
      <c r="F65" s="68">
        <f t="shared" si="17"/>
        <v>199.99</v>
      </c>
      <c r="G65" s="68"/>
      <c r="H65" s="62"/>
      <c r="I65" s="62"/>
      <c r="J65" s="98"/>
      <c r="K65" s="38"/>
      <c r="L65" s="39"/>
      <c r="M65" s="103"/>
      <c r="N65" s="67">
        <f t="shared" si="13"/>
        <v>29.99966667</v>
      </c>
      <c r="O65" s="68">
        <f t="shared" si="14"/>
        <v>34.99966667</v>
      </c>
      <c r="P65" s="68">
        <f t="shared" si="15"/>
        <v>62.9993</v>
      </c>
      <c r="Q65" s="100"/>
      <c r="R65" s="101"/>
      <c r="S65" s="92"/>
      <c r="T65" s="70"/>
      <c r="U65" s="70"/>
      <c r="V65" s="70"/>
      <c r="W65" s="92"/>
      <c r="X65" s="93"/>
      <c r="Y65" s="71"/>
      <c r="Z65" s="70"/>
      <c r="AA65" s="71"/>
      <c r="AB65" s="71"/>
      <c r="AC65" s="71"/>
      <c r="AD65" s="71"/>
      <c r="AE65" s="71"/>
      <c r="AF65" s="71"/>
      <c r="AG65" s="104"/>
    </row>
    <row r="66">
      <c r="A66" s="102"/>
      <c r="B66" s="108"/>
      <c r="C66" s="96" t="s">
        <v>91</v>
      </c>
      <c r="D66" s="62">
        <v>300.0</v>
      </c>
      <c r="E66" s="68"/>
      <c r="F66" s="68"/>
      <c r="G66" s="68"/>
      <c r="H66" s="62"/>
      <c r="I66" s="62"/>
      <c r="J66" s="98"/>
      <c r="K66" s="38"/>
      <c r="L66" s="39"/>
      <c r="M66" s="103"/>
      <c r="N66" s="67"/>
      <c r="O66" s="68"/>
      <c r="P66" s="68"/>
      <c r="Q66" s="100"/>
      <c r="R66" s="101"/>
      <c r="S66" s="92"/>
      <c r="T66" s="70"/>
      <c r="U66" s="70"/>
      <c r="V66" s="70"/>
      <c r="W66" s="92"/>
      <c r="X66" s="93"/>
      <c r="Y66" s="71"/>
      <c r="Z66" s="70"/>
      <c r="AA66" s="71"/>
      <c r="AB66" s="71"/>
      <c r="AC66" s="71"/>
      <c r="AD66" s="71"/>
      <c r="AE66" s="71"/>
      <c r="AF66" s="71"/>
      <c r="AG66" s="104"/>
    </row>
    <row r="67">
      <c r="A67" s="102"/>
      <c r="B67" s="108"/>
      <c r="C67" s="96" t="s">
        <v>92</v>
      </c>
      <c r="D67" s="62">
        <v>180.0</v>
      </c>
      <c r="E67" s="68"/>
      <c r="F67" s="68"/>
      <c r="G67" s="68"/>
      <c r="H67" s="62"/>
      <c r="I67" s="62"/>
      <c r="J67" s="98"/>
      <c r="K67" s="38"/>
      <c r="L67" s="39"/>
      <c r="M67" s="103"/>
      <c r="N67" s="67"/>
      <c r="O67" s="68"/>
      <c r="P67" s="68"/>
      <c r="Q67" s="100"/>
      <c r="R67" s="101"/>
      <c r="S67" s="92"/>
      <c r="T67" s="70"/>
      <c r="U67" s="70"/>
      <c r="V67" s="70"/>
      <c r="W67" s="92"/>
      <c r="X67" s="93"/>
      <c r="Y67" s="71"/>
      <c r="Z67" s="70"/>
      <c r="AA67" s="71"/>
      <c r="AB67" s="71"/>
      <c r="AC67" s="71"/>
      <c r="AD67" s="71"/>
      <c r="AE67" s="71"/>
      <c r="AF67" s="71"/>
      <c r="AG67" s="104"/>
    </row>
    <row r="68">
      <c r="A68" s="102"/>
      <c r="B68" s="109" t="s">
        <v>93</v>
      </c>
      <c r="C68" s="110" t="s">
        <v>94</v>
      </c>
      <c r="D68" s="62" t="s">
        <v>95</v>
      </c>
      <c r="E68" s="62">
        <v>300.0</v>
      </c>
      <c r="F68" s="68">
        <v>150.0</v>
      </c>
      <c r="G68" s="68"/>
      <c r="H68" s="62"/>
      <c r="I68" s="62"/>
      <c r="J68" s="111"/>
      <c r="K68" s="38"/>
      <c r="L68" s="39"/>
      <c r="M68" s="103"/>
      <c r="N68" s="67"/>
      <c r="O68" s="68"/>
      <c r="P68" s="68"/>
      <c r="Q68" s="100"/>
      <c r="R68" s="101"/>
      <c r="S68" s="92"/>
      <c r="T68" s="70"/>
      <c r="U68" s="70"/>
      <c r="V68" s="70"/>
      <c r="W68" s="92"/>
      <c r="X68" s="93"/>
      <c r="Y68" s="71"/>
      <c r="Z68" s="70"/>
      <c r="AA68" s="71"/>
      <c r="AB68" s="71"/>
      <c r="AC68" s="71"/>
      <c r="AD68" s="71"/>
      <c r="AE68" s="71"/>
      <c r="AF68" s="71"/>
      <c r="AG68" s="104"/>
    </row>
    <row r="69">
      <c r="A69" s="102"/>
      <c r="B69" s="72"/>
      <c r="C69" s="110" t="s">
        <v>96</v>
      </c>
      <c r="D69" s="62" t="s">
        <v>97</v>
      </c>
      <c r="E69" s="62"/>
      <c r="F69" s="62"/>
      <c r="G69" s="62"/>
      <c r="H69" s="62"/>
      <c r="I69" s="62"/>
      <c r="J69" s="111"/>
      <c r="K69" s="38"/>
      <c r="L69" s="39"/>
      <c r="M69" s="103"/>
      <c r="N69" s="67"/>
      <c r="O69" s="68"/>
      <c r="P69" s="68"/>
      <c r="Q69" s="100"/>
      <c r="R69" s="101"/>
      <c r="S69" s="92"/>
      <c r="T69" s="70"/>
      <c r="U69" s="70"/>
      <c r="V69" s="70"/>
      <c r="W69" s="92"/>
      <c r="X69" s="93"/>
      <c r="Y69" s="71"/>
      <c r="Z69" s="70"/>
      <c r="AA69" s="71"/>
      <c r="AB69" s="71"/>
      <c r="AC69" s="71"/>
      <c r="AD69" s="71"/>
      <c r="AE69" s="71"/>
      <c r="AF69" s="71"/>
      <c r="AG69" s="104"/>
    </row>
    <row r="70">
      <c r="A70" s="102"/>
      <c r="B70" s="50"/>
      <c r="C70" s="110"/>
      <c r="D70" s="62"/>
      <c r="E70" s="62"/>
      <c r="F70" s="62"/>
      <c r="G70" s="62"/>
      <c r="H70" s="62"/>
      <c r="I70" s="62"/>
      <c r="J70" s="111"/>
      <c r="K70" s="38"/>
      <c r="L70" s="39"/>
      <c r="M70" s="103"/>
      <c r="N70" s="67"/>
      <c r="O70" s="68"/>
      <c r="P70" s="68"/>
      <c r="Q70" s="100"/>
      <c r="R70" s="101"/>
      <c r="S70" s="92"/>
      <c r="T70" s="70"/>
      <c r="U70" s="70"/>
      <c r="V70" s="70"/>
      <c r="W70" s="92"/>
      <c r="X70" s="93"/>
      <c r="Y70" s="71"/>
      <c r="Z70" s="70"/>
      <c r="AA70" s="71"/>
      <c r="AB70" s="71"/>
      <c r="AC70" s="71"/>
      <c r="AD70" s="71"/>
      <c r="AE70" s="71"/>
      <c r="AF70" s="71"/>
      <c r="AG70" s="104"/>
    </row>
    <row r="71">
      <c r="A71" s="102"/>
      <c r="B71" s="109" t="s">
        <v>98</v>
      </c>
      <c r="C71" s="112" t="s">
        <v>99</v>
      </c>
      <c r="D71" s="62">
        <v>444.99</v>
      </c>
      <c r="E71" s="68">
        <v>150.0</v>
      </c>
      <c r="F71" s="76" t="s">
        <v>43</v>
      </c>
      <c r="G71" s="62"/>
      <c r="H71" s="62"/>
      <c r="I71" s="62"/>
      <c r="J71" s="84"/>
      <c r="K71" s="38"/>
      <c r="L71" s="39"/>
      <c r="M71" s="104"/>
      <c r="N71" s="67">
        <f t="shared" ref="N71:N72" si="18">D71/30</f>
        <v>14.833</v>
      </c>
      <c r="O71" s="68">
        <f t="shared" ref="O71:O72" si="19">N71+5</f>
        <v>19.833</v>
      </c>
      <c r="P71" s="68">
        <f t="shared" ref="P71:P72" si="20">D71*7%</f>
        <v>31.1493</v>
      </c>
      <c r="Q71" s="100"/>
      <c r="R71" s="101"/>
      <c r="S71" s="92"/>
      <c r="T71" s="70"/>
      <c r="U71" s="70"/>
      <c r="V71" s="70"/>
      <c r="W71" s="92"/>
      <c r="X71" s="93"/>
      <c r="Y71" s="71"/>
      <c r="Z71" s="70"/>
      <c r="AA71" s="71"/>
      <c r="AB71" s="71"/>
      <c r="AC71" s="71"/>
      <c r="AD71" s="71"/>
      <c r="AE71" s="71"/>
      <c r="AF71" s="71"/>
      <c r="AG71" s="104"/>
    </row>
    <row r="72">
      <c r="A72" s="102"/>
      <c r="B72" s="50"/>
      <c r="C72" s="61" t="s">
        <v>100</v>
      </c>
      <c r="D72" s="62">
        <v>1399.99</v>
      </c>
      <c r="E72" s="68">
        <f>D72-400</f>
        <v>999.99</v>
      </c>
      <c r="F72" s="68">
        <f>D72-1100</f>
        <v>299.99</v>
      </c>
      <c r="G72" s="68">
        <f>D72-750</f>
        <v>649.99</v>
      </c>
      <c r="H72" s="62"/>
      <c r="I72" s="62"/>
      <c r="J72" s="113" t="s">
        <v>101</v>
      </c>
      <c r="K72" s="38"/>
      <c r="L72" s="39"/>
      <c r="M72" s="69"/>
      <c r="N72" s="67">
        <f t="shared" si="18"/>
        <v>46.66633333</v>
      </c>
      <c r="O72" s="68">
        <f t="shared" si="19"/>
        <v>51.66633333</v>
      </c>
      <c r="P72" s="68">
        <f t="shared" si="20"/>
        <v>97.9993</v>
      </c>
      <c r="Q72" s="100"/>
      <c r="R72" s="101"/>
      <c r="S72" s="92"/>
      <c r="T72" s="70"/>
      <c r="U72" s="70"/>
      <c r="V72" s="70"/>
      <c r="W72" s="92"/>
      <c r="X72" s="93"/>
      <c r="Y72" s="71"/>
      <c r="Z72" s="70"/>
      <c r="AA72" s="71"/>
      <c r="AB72" s="71"/>
      <c r="AC72" s="71"/>
      <c r="AD72" s="71"/>
      <c r="AE72" s="71"/>
      <c r="AF72" s="71"/>
      <c r="AG72" s="104"/>
    </row>
    <row r="73">
      <c r="A73" s="102"/>
      <c r="B73" s="114" t="s">
        <v>102</v>
      </c>
      <c r="C73" s="61" t="s">
        <v>103</v>
      </c>
      <c r="D73" s="62">
        <v>449.99</v>
      </c>
      <c r="E73" s="68"/>
      <c r="F73" s="68"/>
      <c r="G73" s="68"/>
      <c r="H73" s="62"/>
      <c r="I73" s="62"/>
      <c r="J73" s="84"/>
      <c r="K73" s="38"/>
      <c r="L73" s="39"/>
      <c r="M73" s="69"/>
      <c r="N73" s="115"/>
      <c r="O73" s="116"/>
      <c r="P73" s="116"/>
      <c r="Q73" s="100"/>
      <c r="R73" s="101"/>
      <c r="S73" s="92"/>
      <c r="T73" s="70"/>
      <c r="U73" s="70"/>
      <c r="V73" s="70"/>
      <c r="W73" s="92"/>
      <c r="X73" s="93"/>
      <c r="Y73" s="71"/>
      <c r="Z73" s="70"/>
      <c r="AA73" s="71"/>
      <c r="AB73" s="71"/>
      <c r="AC73" s="71"/>
      <c r="AD73" s="71"/>
      <c r="AE73" s="71"/>
      <c r="AF73" s="71"/>
      <c r="AG73" s="104"/>
    </row>
    <row r="74">
      <c r="A74" s="102"/>
      <c r="B74" s="117"/>
      <c r="C74" s="118"/>
      <c r="D74" s="119"/>
      <c r="E74" s="119"/>
      <c r="F74" s="120"/>
      <c r="G74" s="120"/>
      <c r="H74" s="119"/>
      <c r="I74" s="119"/>
      <c r="J74" s="121"/>
      <c r="K74" s="119"/>
      <c r="L74" s="119"/>
      <c r="M74" s="104"/>
      <c r="N74" s="122"/>
      <c r="O74" s="121"/>
      <c r="P74" s="121"/>
      <c r="Q74" s="104"/>
      <c r="R74" s="101"/>
      <c r="S74" s="92"/>
      <c r="T74" s="70"/>
      <c r="U74" s="70"/>
      <c r="V74" s="70"/>
      <c r="W74" s="92"/>
      <c r="X74" s="93"/>
      <c r="Y74" s="71"/>
      <c r="Z74" s="70"/>
      <c r="AA74" s="71"/>
      <c r="AB74" s="71"/>
      <c r="AC74" s="71"/>
      <c r="AD74" s="71"/>
      <c r="AE74" s="71"/>
      <c r="AF74" s="71"/>
      <c r="AG74" s="104"/>
    </row>
    <row r="75">
      <c r="A75" s="102"/>
      <c r="B75" s="35" t="s">
        <v>104</v>
      </c>
      <c r="C75" s="123"/>
      <c r="D75" s="51" t="s">
        <v>105</v>
      </c>
      <c r="E75" s="51" t="s">
        <v>106</v>
      </c>
      <c r="F75" s="124"/>
      <c r="G75" s="124"/>
      <c r="H75" s="125"/>
      <c r="I75" s="125"/>
      <c r="J75" s="125"/>
      <c r="K75" s="125"/>
      <c r="L75" s="125"/>
      <c r="M75" s="104"/>
      <c r="N75" s="126"/>
      <c r="O75" s="127"/>
      <c r="P75" s="127"/>
      <c r="Q75" s="104"/>
      <c r="R75" s="101"/>
      <c r="S75" s="92"/>
      <c r="T75" s="70"/>
      <c r="U75" s="70"/>
      <c r="V75" s="70"/>
      <c r="W75" s="92"/>
      <c r="X75" s="93"/>
      <c r="Y75" s="71"/>
      <c r="Z75" s="70"/>
      <c r="AA75" s="71"/>
      <c r="AB75" s="71"/>
      <c r="AC75" s="71"/>
      <c r="AD75" s="71"/>
      <c r="AE75" s="71"/>
      <c r="AF75" s="71"/>
      <c r="AG75" s="104"/>
    </row>
    <row r="76">
      <c r="A76" s="102"/>
      <c r="B76" s="109" t="s">
        <v>29</v>
      </c>
      <c r="C76" s="107" t="s">
        <v>107</v>
      </c>
      <c r="D76" s="62">
        <v>729.99</v>
      </c>
      <c r="E76" s="68"/>
      <c r="F76" s="128"/>
      <c r="G76" s="128"/>
      <c r="H76" s="62"/>
      <c r="I76" s="62"/>
      <c r="J76" s="129"/>
      <c r="K76" s="38"/>
      <c r="L76" s="39"/>
      <c r="M76" s="69"/>
      <c r="N76" s="68"/>
      <c r="O76" s="68"/>
      <c r="P76" s="68"/>
      <c r="Q76" s="103"/>
      <c r="R76" s="101"/>
      <c r="S76" s="92"/>
      <c r="T76" s="70"/>
      <c r="U76" s="70"/>
      <c r="V76" s="70"/>
      <c r="W76" s="92"/>
      <c r="X76" s="93"/>
      <c r="Y76" s="71"/>
      <c r="Z76" s="70"/>
      <c r="AA76" s="71"/>
      <c r="AB76" s="71"/>
      <c r="AC76" s="71"/>
      <c r="AD76" s="71"/>
      <c r="AE76" s="71"/>
      <c r="AF76" s="71"/>
      <c r="AG76" s="104"/>
    </row>
    <row r="77">
      <c r="A77" s="102"/>
      <c r="B77" s="72"/>
      <c r="C77" s="107" t="s">
        <v>108</v>
      </c>
      <c r="D77" s="62">
        <v>879.99</v>
      </c>
      <c r="E77" s="62"/>
      <c r="F77" s="128"/>
      <c r="G77" s="128"/>
      <c r="H77" s="62"/>
      <c r="I77" s="62"/>
      <c r="J77" s="129"/>
      <c r="K77" s="38"/>
      <c r="L77" s="39"/>
      <c r="M77" s="69"/>
      <c r="N77" s="67"/>
      <c r="O77" s="68"/>
      <c r="P77" s="68"/>
      <c r="Q77" s="103"/>
      <c r="R77" s="101"/>
      <c r="S77" s="92"/>
      <c r="T77" s="70"/>
      <c r="U77" s="70"/>
      <c r="V77" s="70"/>
      <c r="W77" s="92"/>
      <c r="X77" s="93"/>
      <c r="Y77" s="71"/>
      <c r="Z77" s="70"/>
      <c r="AA77" s="71"/>
      <c r="AB77" s="71"/>
      <c r="AC77" s="71"/>
      <c r="AD77" s="71"/>
      <c r="AE77" s="71"/>
      <c r="AF77" s="71"/>
      <c r="AG77" s="104"/>
    </row>
    <row r="78">
      <c r="A78" s="102"/>
      <c r="B78" s="72"/>
      <c r="C78" s="107" t="s">
        <v>109</v>
      </c>
      <c r="D78" s="62">
        <v>459.99</v>
      </c>
      <c r="E78" s="62"/>
      <c r="F78" s="128"/>
      <c r="G78" s="128"/>
      <c r="H78" s="62"/>
      <c r="I78" s="62"/>
      <c r="J78" s="129"/>
      <c r="K78" s="38"/>
      <c r="L78" s="39"/>
      <c r="M78" s="69"/>
      <c r="N78" s="67"/>
      <c r="O78" s="68"/>
      <c r="P78" s="68"/>
      <c r="Q78" s="103"/>
      <c r="R78" s="101"/>
      <c r="S78" s="92"/>
      <c r="T78" s="70"/>
      <c r="U78" s="70"/>
      <c r="V78" s="70"/>
      <c r="W78" s="92"/>
      <c r="X78" s="93"/>
      <c r="Y78" s="71"/>
      <c r="Z78" s="70"/>
      <c r="AA78" s="71"/>
      <c r="AB78" s="71"/>
      <c r="AC78" s="71"/>
      <c r="AD78" s="71"/>
      <c r="AE78" s="71"/>
      <c r="AF78" s="71"/>
      <c r="AG78" s="104"/>
    </row>
    <row r="79">
      <c r="A79" s="102"/>
      <c r="B79" s="50"/>
      <c r="C79" s="107" t="s">
        <v>110</v>
      </c>
      <c r="D79" s="62">
        <v>559.99</v>
      </c>
      <c r="E79" s="62"/>
      <c r="F79" s="128"/>
      <c r="G79" s="128"/>
      <c r="H79" s="62"/>
      <c r="I79" s="62"/>
      <c r="J79" s="129"/>
      <c r="K79" s="38"/>
      <c r="L79" s="39"/>
      <c r="M79" s="69"/>
      <c r="N79" s="67"/>
      <c r="O79" s="68"/>
      <c r="P79" s="68"/>
      <c r="Q79" s="103"/>
      <c r="R79" s="101"/>
      <c r="S79" s="92"/>
      <c r="T79" s="70"/>
      <c r="U79" s="70"/>
      <c r="V79" s="70"/>
      <c r="W79" s="92"/>
      <c r="X79" s="93"/>
      <c r="Y79" s="71"/>
      <c r="Z79" s="70"/>
      <c r="AA79" s="71"/>
      <c r="AB79" s="71"/>
      <c r="AC79" s="71"/>
      <c r="AD79" s="71"/>
      <c r="AE79" s="71"/>
      <c r="AF79" s="71"/>
      <c r="AG79" s="104"/>
    </row>
    <row r="80">
      <c r="A80" s="102"/>
      <c r="B80" s="109" t="s">
        <v>62</v>
      </c>
      <c r="C80" s="107" t="s">
        <v>111</v>
      </c>
      <c r="D80" s="62">
        <v>479.99</v>
      </c>
      <c r="E80" s="62"/>
      <c r="F80" s="128"/>
      <c r="G80" s="128"/>
      <c r="H80" s="62"/>
      <c r="I80" s="62"/>
      <c r="J80" s="129"/>
      <c r="K80" s="38"/>
      <c r="L80" s="39"/>
      <c r="M80" s="69"/>
      <c r="N80" s="67"/>
      <c r="O80" s="68"/>
      <c r="P80" s="68"/>
      <c r="Q80" s="103"/>
      <c r="R80" s="101"/>
      <c r="S80" s="92"/>
      <c r="T80" s="70"/>
      <c r="U80" s="70"/>
      <c r="V80" s="70"/>
      <c r="W80" s="92"/>
      <c r="X80" s="93"/>
      <c r="Y80" s="71"/>
      <c r="Z80" s="70"/>
      <c r="AA80" s="71"/>
      <c r="AB80" s="71"/>
      <c r="AC80" s="71"/>
      <c r="AD80" s="71"/>
      <c r="AE80" s="71"/>
      <c r="AF80" s="71"/>
      <c r="AG80" s="104"/>
    </row>
    <row r="81">
      <c r="A81" s="102"/>
      <c r="B81" s="72"/>
      <c r="C81" s="107" t="s">
        <v>112</v>
      </c>
      <c r="D81" s="62">
        <v>239.99</v>
      </c>
      <c r="E81" s="62">
        <f>D81/2</f>
        <v>119.995</v>
      </c>
      <c r="F81" s="128"/>
      <c r="G81" s="128"/>
      <c r="H81" s="62"/>
      <c r="I81" s="62"/>
      <c r="J81" s="130" t="s">
        <v>113</v>
      </c>
      <c r="K81" s="38"/>
      <c r="L81" s="39"/>
      <c r="M81" s="69"/>
      <c r="N81" s="67"/>
      <c r="O81" s="68"/>
      <c r="P81" s="68"/>
      <c r="Q81" s="103"/>
      <c r="R81" s="101"/>
      <c r="S81" s="92"/>
      <c r="T81" s="70"/>
      <c r="U81" s="70"/>
      <c r="V81" s="70"/>
      <c r="W81" s="92"/>
      <c r="X81" s="93"/>
      <c r="Y81" s="71"/>
      <c r="Z81" s="70"/>
      <c r="AA81" s="71"/>
      <c r="AB81" s="71"/>
      <c r="AC81" s="71"/>
      <c r="AD81" s="71"/>
      <c r="AE81" s="71"/>
      <c r="AF81" s="71"/>
      <c r="AG81" s="104"/>
    </row>
    <row r="82">
      <c r="A82" s="102"/>
      <c r="B82" s="72"/>
      <c r="C82" s="107" t="s">
        <v>114</v>
      </c>
      <c r="D82" s="62">
        <v>849.99</v>
      </c>
      <c r="E82" s="68"/>
      <c r="F82" s="128"/>
      <c r="G82" s="128"/>
      <c r="H82" s="62"/>
      <c r="I82" s="62"/>
      <c r="J82" s="129"/>
      <c r="K82" s="38"/>
      <c r="L82" s="39"/>
      <c r="M82" s="69"/>
      <c r="N82" s="67"/>
      <c r="O82" s="68"/>
      <c r="P82" s="68"/>
      <c r="Q82" s="103"/>
      <c r="R82" s="101"/>
      <c r="S82" s="92"/>
      <c r="T82" s="70"/>
      <c r="U82" s="70"/>
      <c r="V82" s="70"/>
      <c r="W82" s="92"/>
      <c r="X82" s="93"/>
      <c r="Y82" s="71"/>
      <c r="Z82" s="70"/>
      <c r="AA82" s="71"/>
      <c r="AB82" s="71"/>
      <c r="AC82" s="71"/>
      <c r="AD82" s="71"/>
      <c r="AE82" s="71"/>
      <c r="AF82" s="71"/>
      <c r="AG82" s="104"/>
    </row>
    <row r="83">
      <c r="A83" s="102"/>
      <c r="B83" s="72"/>
      <c r="C83" s="107"/>
      <c r="D83" s="62"/>
      <c r="E83" s="62"/>
      <c r="F83" s="128"/>
      <c r="G83" s="128"/>
      <c r="H83" s="62"/>
      <c r="I83" s="62"/>
      <c r="J83" s="129"/>
      <c r="K83" s="38"/>
      <c r="L83" s="39"/>
      <c r="M83" s="69"/>
      <c r="N83" s="67"/>
      <c r="O83" s="68"/>
      <c r="P83" s="68"/>
      <c r="Q83" s="103"/>
      <c r="R83" s="101"/>
      <c r="S83" s="92"/>
      <c r="T83" s="70"/>
      <c r="U83" s="70"/>
      <c r="V83" s="70"/>
      <c r="W83" s="92"/>
      <c r="X83" s="93"/>
      <c r="Y83" s="71"/>
      <c r="Z83" s="70"/>
      <c r="AA83" s="71"/>
      <c r="AB83" s="71"/>
      <c r="AC83" s="71"/>
      <c r="AD83" s="71"/>
      <c r="AE83" s="71"/>
      <c r="AF83" s="71"/>
      <c r="AG83" s="104"/>
    </row>
    <row r="84">
      <c r="A84" s="102"/>
      <c r="B84" s="50"/>
      <c r="C84" s="107"/>
      <c r="D84" s="62"/>
      <c r="E84" s="62"/>
      <c r="F84" s="128"/>
      <c r="G84" s="128"/>
      <c r="H84" s="62"/>
      <c r="I84" s="62"/>
      <c r="J84" s="129"/>
      <c r="K84" s="38"/>
      <c r="L84" s="39"/>
      <c r="M84" s="69"/>
      <c r="N84" s="67"/>
      <c r="O84" s="68"/>
      <c r="P84" s="68"/>
      <c r="Q84" s="103"/>
      <c r="R84" s="101"/>
      <c r="S84" s="92"/>
      <c r="T84" s="70"/>
      <c r="U84" s="70"/>
      <c r="V84" s="70"/>
      <c r="W84" s="92"/>
      <c r="X84" s="93"/>
      <c r="Y84" s="71"/>
      <c r="Z84" s="70"/>
      <c r="AA84" s="71"/>
      <c r="AB84" s="71"/>
      <c r="AC84" s="71"/>
      <c r="AD84" s="71"/>
      <c r="AE84" s="71"/>
      <c r="AF84" s="71"/>
      <c r="AG84" s="104"/>
    </row>
    <row r="85">
      <c r="A85" s="102"/>
      <c r="B85" s="114" t="s">
        <v>115</v>
      </c>
      <c r="C85" s="107" t="s">
        <v>116</v>
      </c>
      <c r="D85" s="62">
        <v>729.99</v>
      </c>
      <c r="E85" s="62"/>
      <c r="F85" s="128"/>
      <c r="G85" s="128"/>
      <c r="H85" s="62"/>
      <c r="I85" s="62"/>
      <c r="J85" s="129"/>
      <c r="K85" s="38"/>
      <c r="L85" s="39"/>
      <c r="M85" s="69"/>
      <c r="N85" s="67"/>
      <c r="O85" s="68"/>
      <c r="P85" s="68"/>
      <c r="Q85" s="103"/>
      <c r="R85" s="101"/>
      <c r="S85" s="92"/>
      <c r="T85" s="70"/>
      <c r="U85" s="70"/>
      <c r="V85" s="70"/>
      <c r="W85" s="92"/>
      <c r="X85" s="93"/>
      <c r="Y85" s="71"/>
      <c r="Z85" s="70"/>
      <c r="AA85" s="71"/>
      <c r="AB85" s="71"/>
      <c r="AC85" s="71"/>
      <c r="AD85" s="71"/>
      <c r="AE85" s="71"/>
      <c r="AF85" s="71"/>
      <c r="AG85" s="104"/>
    </row>
    <row r="86">
      <c r="A86" s="102"/>
      <c r="B86" s="114"/>
      <c r="C86" s="107"/>
      <c r="D86" s="62"/>
      <c r="E86" s="62"/>
      <c r="F86" s="128"/>
      <c r="G86" s="128"/>
      <c r="H86" s="62"/>
      <c r="I86" s="62"/>
      <c r="J86" s="129"/>
      <c r="K86" s="38"/>
      <c r="L86" s="39"/>
      <c r="M86" s="69"/>
      <c r="N86" s="67"/>
      <c r="O86" s="68"/>
      <c r="P86" s="68"/>
      <c r="Q86" s="103"/>
      <c r="R86" s="101"/>
      <c r="S86" s="92"/>
      <c r="T86" s="70"/>
      <c r="U86" s="70"/>
      <c r="V86" s="70"/>
      <c r="W86" s="92"/>
      <c r="X86" s="93"/>
      <c r="Y86" s="71"/>
      <c r="Z86" s="70"/>
      <c r="AA86" s="71"/>
      <c r="AB86" s="71"/>
      <c r="AC86" s="71"/>
      <c r="AD86" s="71"/>
      <c r="AE86" s="71"/>
      <c r="AF86" s="71"/>
      <c r="AG86" s="104"/>
    </row>
    <row r="87">
      <c r="A87" s="102"/>
      <c r="B87" s="114"/>
      <c r="C87" s="61"/>
      <c r="D87" s="62"/>
      <c r="E87" s="62"/>
      <c r="F87" s="128"/>
      <c r="G87" s="128"/>
      <c r="H87" s="62"/>
      <c r="I87" s="62"/>
      <c r="J87" s="129"/>
      <c r="K87" s="38"/>
      <c r="L87" s="39"/>
      <c r="M87" s="69"/>
      <c r="N87" s="67"/>
      <c r="O87" s="68"/>
      <c r="P87" s="68"/>
      <c r="Q87" s="103"/>
      <c r="R87" s="101"/>
      <c r="S87" s="92"/>
      <c r="T87" s="70"/>
      <c r="U87" s="70"/>
      <c r="V87" s="70"/>
      <c r="W87" s="92"/>
      <c r="X87" s="93"/>
      <c r="Y87" s="71"/>
      <c r="Z87" s="70"/>
      <c r="AA87" s="71"/>
      <c r="AB87" s="71"/>
      <c r="AC87" s="71"/>
      <c r="AD87" s="71"/>
      <c r="AE87" s="71"/>
      <c r="AF87" s="71"/>
      <c r="AG87" s="104"/>
    </row>
    <row r="88">
      <c r="A88" s="104"/>
      <c r="B88" s="131"/>
      <c r="C88" s="131"/>
      <c r="D88" s="131"/>
      <c r="E88" s="131"/>
      <c r="F88" s="132"/>
      <c r="G88" s="132"/>
      <c r="H88" s="132"/>
      <c r="I88" s="133"/>
      <c r="J88" s="134"/>
      <c r="K88" s="134"/>
      <c r="L88" s="131"/>
      <c r="M88" s="131"/>
      <c r="N88" s="131"/>
      <c r="O88" s="135"/>
      <c r="P88" s="136"/>
      <c r="Q88" s="135"/>
      <c r="R88" s="137"/>
      <c r="S88" s="137"/>
      <c r="T88" s="71"/>
      <c r="U88" s="71"/>
      <c r="V88" s="71"/>
      <c r="W88" s="71"/>
      <c r="X88" s="71"/>
      <c r="Y88" s="71"/>
      <c r="Z88" s="70"/>
      <c r="AA88" s="71"/>
      <c r="AB88" s="71"/>
      <c r="AC88" s="71"/>
      <c r="AD88" s="71"/>
      <c r="AE88" s="71"/>
      <c r="AF88" s="71"/>
      <c r="AG88" s="104"/>
    </row>
    <row r="89">
      <c r="A89" s="102"/>
      <c r="B89" s="35" t="s">
        <v>117</v>
      </c>
      <c r="C89" s="123"/>
      <c r="D89" s="51" t="s">
        <v>105</v>
      </c>
      <c r="E89" s="51" t="s">
        <v>118</v>
      </c>
      <c r="F89" s="124"/>
      <c r="G89" s="124"/>
      <c r="H89" s="125"/>
      <c r="I89" s="125"/>
      <c r="J89" s="125"/>
      <c r="K89" s="125"/>
      <c r="L89" s="125"/>
      <c r="M89" s="104"/>
      <c r="N89" s="126"/>
      <c r="O89" s="127"/>
      <c r="P89" s="127"/>
      <c r="Q89" s="104"/>
      <c r="R89" s="101"/>
      <c r="S89" s="92"/>
      <c r="T89" s="70"/>
      <c r="U89" s="70"/>
      <c r="V89" s="70"/>
      <c r="W89" s="92"/>
      <c r="X89" s="93"/>
      <c r="Y89" s="71"/>
      <c r="Z89" s="70"/>
      <c r="AA89" s="24"/>
      <c r="AB89" s="24"/>
      <c r="AC89" s="24"/>
      <c r="AD89" s="24"/>
      <c r="AE89" s="24"/>
      <c r="AF89" s="24"/>
      <c r="AG89" s="9"/>
    </row>
    <row r="90" ht="36.0" customHeight="1">
      <c r="A90" s="102"/>
      <c r="B90" s="109" t="s">
        <v>29</v>
      </c>
      <c r="C90" s="107" t="s">
        <v>119</v>
      </c>
      <c r="D90" s="62">
        <v>359.99</v>
      </c>
      <c r="E90" s="138" t="s">
        <v>120</v>
      </c>
      <c r="F90" s="128"/>
      <c r="G90" s="128"/>
      <c r="H90" s="62"/>
      <c r="I90" s="62"/>
      <c r="J90" s="65" t="s">
        <v>121</v>
      </c>
      <c r="K90" s="41"/>
      <c r="L90" s="42"/>
      <c r="M90" s="69"/>
      <c r="N90" s="67"/>
      <c r="O90" s="68"/>
      <c r="P90" s="68"/>
      <c r="Q90" s="103"/>
      <c r="R90" s="101"/>
      <c r="S90" s="92"/>
      <c r="T90" s="70"/>
      <c r="U90" s="70"/>
      <c r="V90" s="70"/>
      <c r="W90" s="92"/>
      <c r="X90" s="93"/>
      <c r="Y90" s="71"/>
      <c r="Z90" s="70"/>
      <c r="AA90" s="24"/>
      <c r="AB90" s="24"/>
      <c r="AC90" s="24"/>
      <c r="AD90" s="24"/>
      <c r="AE90" s="24"/>
      <c r="AF90" s="24"/>
      <c r="AG90" s="9"/>
    </row>
    <row r="91" ht="36.0" customHeight="1">
      <c r="A91" s="102"/>
      <c r="B91" s="72"/>
      <c r="C91" s="107" t="s">
        <v>122</v>
      </c>
      <c r="D91" s="62">
        <v>329.99</v>
      </c>
      <c r="E91" s="72"/>
      <c r="F91" s="128"/>
      <c r="G91" s="128"/>
      <c r="H91" s="62"/>
      <c r="I91" s="62"/>
      <c r="J91" s="73"/>
      <c r="L91" s="74"/>
      <c r="M91" s="69"/>
      <c r="N91" s="67"/>
      <c r="O91" s="68"/>
      <c r="P91" s="68"/>
      <c r="Q91" s="103"/>
      <c r="R91" s="101"/>
      <c r="S91" s="92"/>
      <c r="T91" s="70"/>
      <c r="U91" s="70"/>
      <c r="V91" s="70"/>
      <c r="W91" s="92"/>
      <c r="X91" s="93"/>
      <c r="Y91" s="71"/>
      <c r="Z91" s="70"/>
      <c r="AA91" s="24"/>
      <c r="AB91" s="24"/>
      <c r="AC91" s="24"/>
      <c r="AD91" s="24"/>
      <c r="AE91" s="24"/>
      <c r="AF91" s="24"/>
      <c r="AG91" s="9"/>
    </row>
    <row r="92" ht="36.0" customHeight="1">
      <c r="A92" s="102"/>
      <c r="B92" s="72"/>
      <c r="C92" s="107" t="s">
        <v>123</v>
      </c>
      <c r="D92" s="62">
        <v>359.99</v>
      </c>
      <c r="E92" s="72"/>
      <c r="F92" s="128"/>
      <c r="G92" s="128"/>
      <c r="H92" s="62"/>
      <c r="I92" s="62"/>
      <c r="J92" s="73"/>
      <c r="L92" s="74"/>
      <c r="M92" s="69"/>
      <c r="N92" s="67"/>
      <c r="O92" s="68"/>
      <c r="P92" s="68"/>
      <c r="Q92" s="103"/>
      <c r="R92" s="101"/>
      <c r="S92" s="92"/>
      <c r="T92" s="70"/>
      <c r="U92" s="70"/>
      <c r="V92" s="70"/>
      <c r="W92" s="92"/>
      <c r="X92" s="93"/>
      <c r="Y92" s="71"/>
      <c r="Z92" s="70"/>
      <c r="AA92" s="24"/>
      <c r="AB92" s="24"/>
      <c r="AC92" s="24"/>
      <c r="AD92" s="24"/>
      <c r="AE92" s="24"/>
      <c r="AF92" s="24"/>
      <c r="AG92" s="9"/>
    </row>
    <row r="93">
      <c r="A93" s="102"/>
      <c r="B93" s="72"/>
      <c r="C93" s="107" t="s">
        <v>124</v>
      </c>
      <c r="D93" s="62">
        <v>329.99</v>
      </c>
      <c r="E93" s="72"/>
      <c r="F93" s="128"/>
      <c r="G93" s="128"/>
      <c r="H93" s="62"/>
      <c r="I93" s="62"/>
      <c r="J93" s="52"/>
      <c r="K93" s="53"/>
      <c r="L93" s="54"/>
      <c r="M93" s="69"/>
      <c r="N93" s="67"/>
      <c r="O93" s="68"/>
      <c r="P93" s="68"/>
      <c r="Q93" s="103"/>
      <c r="R93" s="101"/>
      <c r="S93" s="92"/>
      <c r="T93" s="70"/>
      <c r="U93" s="70"/>
      <c r="V93" s="70"/>
      <c r="W93" s="92"/>
      <c r="X93" s="93"/>
      <c r="Y93" s="71"/>
      <c r="Z93" s="70"/>
      <c r="AA93" s="139"/>
      <c r="AB93" s="139"/>
      <c r="AC93" s="139"/>
      <c r="AD93" s="139"/>
      <c r="AE93" s="139"/>
      <c r="AF93" s="139"/>
      <c r="AG93" s="140"/>
    </row>
    <row r="94">
      <c r="A94" s="102"/>
      <c r="B94" s="72"/>
      <c r="C94" s="107" t="s">
        <v>125</v>
      </c>
      <c r="D94" s="62">
        <v>529.99</v>
      </c>
      <c r="E94" s="72"/>
      <c r="F94" s="128"/>
      <c r="G94" s="128"/>
      <c r="H94" s="62"/>
      <c r="I94" s="62"/>
      <c r="J94" s="111"/>
      <c r="K94" s="38"/>
      <c r="L94" s="39"/>
      <c r="M94" s="69"/>
      <c r="N94" s="67"/>
      <c r="O94" s="68"/>
      <c r="P94" s="68"/>
      <c r="Q94" s="103"/>
      <c r="R94" s="101"/>
      <c r="S94" s="92"/>
      <c r="T94" s="70"/>
      <c r="U94" s="70"/>
      <c r="V94" s="70"/>
      <c r="W94" s="92"/>
      <c r="X94" s="93"/>
      <c r="Y94" s="71"/>
      <c r="Z94" s="70"/>
      <c r="AA94" s="139"/>
      <c r="AB94" s="139"/>
      <c r="AC94" s="139"/>
      <c r="AD94" s="139"/>
      <c r="AE94" s="139"/>
      <c r="AF94" s="139"/>
      <c r="AG94" s="140"/>
    </row>
    <row r="95">
      <c r="A95" s="102"/>
      <c r="B95" s="50"/>
      <c r="C95" s="107" t="s">
        <v>126</v>
      </c>
      <c r="D95" s="62">
        <v>499.99</v>
      </c>
      <c r="E95" s="50"/>
      <c r="F95" s="128"/>
      <c r="G95" s="128"/>
      <c r="H95" s="62"/>
      <c r="I95" s="62"/>
      <c r="J95" s="129"/>
      <c r="K95" s="38"/>
      <c r="L95" s="39"/>
      <c r="M95" s="69"/>
      <c r="N95" s="67"/>
      <c r="O95" s="68"/>
      <c r="P95" s="68"/>
      <c r="Q95" s="103"/>
      <c r="R95" s="101"/>
      <c r="S95" s="92"/>
      <c r="T95" s="70"/>
      <c r="U95" s="70"/>
      <c r="V95" s="70"/>
      <c r="W95" s="92"/>
      <c r="X95" s="93"/>
      <c r="Y95" s="71"/>
      <c r="Z95" s="70"/>
      <c r="AA95" s="139"/>
      <c r="AB95" s="139"/>
      <c r="AC95" s="139"/>
      <c r="AD95" s="139"/>
      <c r="AE95" s="139"/>
      <c r="AF95" s="139"/>
      <c r="AG95" s="140"/>
    </row>
    <row r="96" ht="21.75" customHeight="1">
      <c r="A96" s="102"/>
      <c r="B96" s="109" t="s">
        <v>62</v>
      </c>
      <c r="C96" s="61" t="s">
        <v>127</v>
      </c>
      <c r="D96" s="62">
        <v>479.99</v>
      </c>
      <c r="E96" s="141" t="s">
        <v>128</v>
      </c>
      <c r="F96" s="128"/>
      <c r="G96" s="128"/>
      <c r="H96" s="62"/>
      <c r="I96" s="62"/>
      <c r="J96" s="142" t="s">
        <v>129</v>
      </c>
      <c r="M96" s="69"/>
      <c r="N96" s="67"/>
      <c r="O96" s="68"/>
      <c r="P96" s="68"/>
      <c r="Q96" s="103"/>
      <c r="R96" s="101"/>
      <c r="S96" s="92"/>
      <c r="T96" s="70"/>
      <c r="U96" s="70"/>
      <c r="V96" s="70"/>
      <c r="W96" s="92"/>
      <c r="X96" s="93"/>
      <c r="Y96" s="71"/>
      <c r="Z96" s="70"/>
      <c r="AA96" s="139"/>
      <c r="AB96" s="139"/>
      <c r="AC96" s="139"/>
      <c r="AD96" s="139"/>
      <c r="AE96" s="139"/>
      <c r="AF96" s="139"/>
      <c r="AG96" s="140"/>
    </row>
    <row r="97" ht="21.75" customHeight="1">
      <c r="A97" s="102"/>
      <c r="B97" s="72"/>
      <c r="C97" s="61" t="s">
        <v>130</v>
      </c>
      <c r="D97" s="62">
        <v>449.99</v>
      </c>
      <c r="E97" s="72"/>
      <c r="F97" s="128"/>
      <c r="G97" s="128"/>
      <c r="H97" s="62"/>
      <c r="I97" s="62"/>
      <c r="M97" s="69"/>
      <c r="N97" s="67"/>
      <c r="O97" s="68"/>
      <c r="P97" s="68"/>
      <c r="Q97" s="103"/>
      <c r="R97" s="101"/>
      <c r="S97" s="92"/>
      <c r="T97" s="70"/>
      <c r="U97" s="70"/>
      <c r="V97" s="70"/>
      <c r="W97" s="92"/>
      <c r="X97" s="93"/>
      <c r="Y97" s="71"/>
      <c r="Z97" s="70"/>
      <c r="AA97" s="139"/>
      <c r="AB97" s="139"/>
      <c r="AC97" s="139"/>
      <c r="AD97" s="139"/>
      <c r="AE97" s="139"/>
      <c r="AF97" s="139"/>
      <c r="AG97" s="140"/>
    </row>
    <row r="98" ht="21.75" customHeight="1">
      <c r="A98" s="102"/>
      <c r="B98" s="72"/>
      <c r="C98" s="61" t="s">
        <v>131</v>
      </c>
      <c r="D98" s="62">
        <v>299.99</v>
      </c>
      <c r="E98" s="72"/>
      <c r="F98" s="128"/>
      <c r="G98" s="128"/>
      <c r="H98" s="62"/>
      <c r="I98" s="62"/>
      <c r="M98" s="69"/>
      <c r="N98" s="67"/>
      <c r="O98" s="68"/>
      <c r="P98" s="68"/>
      <c r="Q98" s="103"/>
      <c r="R98" s="101"/>
      <c r="S98" s="92"/>
      <c r="T98" s="70"/>
      <c r="U98" s="70"/>
      <c r="V98" s="70"/>
      <c r="W98" s="92"/>
      <c r="X98" s="93"/>
      <c r="Y98" s="71"/>
      <c r="Z98" s="70"/>
      <c r="AA98" s="139"/>
      <c r="AB98" s="139"/>
      <c r="AC98" s="139"/>
      <c r="AD98" s="139"/>
      <c r="AE98" s="139"/>
      <c r="AF98" s="139"/>
      <c r="AG98" s="140"/>
    </row>
    <row r="99" ht="21.75" customHeight="1">
      <c r="A99" s="102"/>
      <c r="B99" s="72"/>
      <c r="C99" s="61" t="s">
        <v>132</v>
      </c>
      <c r="D99" s="62">
        <v>279.99</v>
      </c>
      <c r="E99" s="50"/>
      <c r="F99" s="128"/>
      <c r="G99" s="128"/>
      <c r="H99" s="62"/>
      <c r="I99" s="62"/>
      <c r="M99" s="69"/>
      <c r="N99" s="67"/>
      <c r="O99" s="68"/>
      <c r="P99" s="68"/>
      <c r="Q99" s="103"/>
      <c r="R99" s="101"/>
      <c r="S99" s="92"/>
      <c r="T99" s="70"/>
      <c r="U99" s="70"/>
      <c r="V99" s="70"/>
      <c r="W99" s="92"/>
      <c r="X99" s="93"/>
      <c r="Y99" s="71"/>
      <c r="Z99" s="70"/>
      <c r="AA99" s="139"/>
      <c r="AB99" s="139"/>
      <c r="AC99" s="139"/>
      <c r="AD99" s="139"/>
      <c r="AE99" s="139"/>
      <c r="AF99" s="139"/>
      <c r="AG99" s="140"/>
    </row>
    <row r="100">
      <c r="A100" s="102"/>
      <c r="B100" s="50"/>
      <c r="C100" s="61"/>
      <c r="D100" s="62"/>
      <c r="E100" s="62"/>
      <c r="F100" s="128"/>
      <c r="G100" s="128"/>
      <c r="H100" s="62"/>
      <c r="I100" s="62"/>
      <c r="M100" s="69"/>
      <c r="N100" s="67"/>
      <c r="O100" s="68"/>
      <c r="P100" s="68"/>
      <c r="Q100" s="69"/>
      <c r="R100" s="101"/>
      <c r="S100" s="92"/>
      <c r="T100" s="70"/>
      <c r="U100" s="70"/>
      <c r="V100" s="70"/>
      <c r="W100" s="92"/>
      <c r="X100" s="93"/>
      <c r="Y100" s="71"/>
      <c r="Z100" s="70"/>
      <c r="AA100" s="139"/>
      <c r="AB100" s="139"/>
      <c r="AC100" s="139"/>
      <c r="AD100" s="139"/>
      <c r="AE100" s="139"/>
      <c r="AF100" s="139"/>
      <c r="AG100" s="140"/>
    </row>
    <row r="101">
      <c r="A101" s="102"/>
      <c r="B101" s="104"/>
      <c r="C101" s="132"/>
      <c r="D101" s="132"/>
      <c r="E101" s="132"/>
      <c r="F101" s="132"/>
      <c r="G101" s="132"/>
      <c r="H101" s="132"/>
      <c r="I101" s="133"/>
      <c r="J101" s="134"/>
      <c r="K101" s="134"/>
      <c r="L101" s="132"/>
      <c r="M101" s="104"/>
      <c r="N101" s="132"/>
      <c r="O101" s="136"/>
      <c r="P101" s="136"/>
      <c r="Q101" s="143"/>
      <c r="R101" s="136"/>
      <c r="S101" s="136"/>
      <c r="T101" s="132"/>
      <c r="U101" s="132"/>
      <c r="V101" s="132"/>
      <c r="W101" s="104"/>
      <c r="X101" s="104"/>
      <c r="Y101" s="104"/>
      <c r="Z101" s="144"/>
      <c r="AA101" s="140"/>
      <c r="AB101" s="140"/>
      <c r="AC101" s="140"/>
      <c r="AD101" s="140"/>
      <c r="AE101" s="140"/>
      <c r="AF101" s="140"/>
      <c r="AG101" s="140"/>
    </row>
    <row r="102">
      <c r="A102" s="102"/>
      <c r="B102" s="145"/>
      <c r="C102" s="145"/>
      <c r="D102" s="146"/>
      <c r="E102" s="146"/>
      <c r="F102" s="146"/>
      <c r="G102" s="102"/>
      <c r="H102" s="147"/>
      <c r="I102" s="147"/>
      <c r="J102" s="147"/>
      <c r="K102" s="147"/>
      <c r="L102" s="71"/>
      <c r="M102" s="12"/>
      <c r="N102" s="148"/>
      <c r="O102" s="148"/>
      <c r="P102" s="148"/>
      <c r="Q102" s="12"/>
      <c r="R102" s="12"/>
      <c r="S102" s="149"/>
      <c r="T102" s="149"/>
      <c r="U102" s="149"/>
      <c r="V102" s="71"/>
      <c r="W102" s="12"/>
      <c r="X102" s="12"/>
      <c r="Y102" s="12"/>
      <c r="Z102" s="12"/>
      <c r="AA102" s="140"/>
      <c r="AB102" s="140"/>
      <c r="AC102" s="140"/>
      <c r="AD102" s="140"/>
      <c r="AE102" s="140"/>
      <c r="AF102" s="140"/>
      <c r="AG102" s="140"/>
    </row>
    <row r="103">
      <c r="A103" s="102"/>
      <c r="B103" s="36" t="s">
        <v>133</v>
      </c>
      <c r="C103" s="150" t="s">
        <v>134</v>
      </c>
      <c r="D103" s="39"/>
      <c r="E103" s="151" t="s">
        <v>135</v>
      </c>
      <c r="F103" s="39"/>
      <c r="G103" s="69"/>
      <c r="H103" s="152" t="s">
        <v>136</v>
      </c>
      <c r="I103" s="38"/>
      <c r="J103" s="38"/>
      <c r="K103" s="39"/>
      <c r="L103" s="153"/>
      <c r="M103" s="154"/>
      <c r="N103" s="5"/>
      <c r="O103" s="155"/>
      <c r="P103" s="5"/>
      <c r="Q103" s="12"/>
      <c r="R103" s="154"/>
      <c r="S103" s="5"/>
      <c r="T103" s="155"/>
      <c r="U103" s="5"/>
      <c r="V103" s="71"/>
      <c r="W103" s="12"/>
      <c r="X103" s="12"/>
      <c r="Y103" s="12"/>
      <c r="Z103" s="12"/>
      <c r="AA103" s="140"/>
      <c r="AB103" s="140"/>
      <c r="AC103" s="140"/>
      <c r="AD103" s="140"/>
      <c r="AE103" s="140"/>
      <c r="AF103" s="140"/>
      <c r="AG103" s="140"/>
    </row>
    <row r="104">
      <c r="A104" s="102"/>
      <c r="B104" s="72"/>
      <c r="C104" s="75" t="s">
        <v>137</v>
      </c>
      <c r="D104" s="68">
        <v>75.0</v>
      </c>
      <c r="E104" s="75" t="s">
        <v>137</v>
      </c>
      <c r="F104" s="68">
        <v>65.0</v>
      </c>
      <c r="G104" s="69"/>
      <c r="H104" s="156" t="s">
        <v>138</v>
      </c>
      <c r="I104" s="41"/>
      <c r="J104" s="41"/>
      <c r="K104" s="42"/>
      <c r="L104" s="153"/>
      <c r="M104" s="12"/>
      <c r="N104" s="12"/>
      <c r="O104" s="12"/>
      <c r="P104" s="12"/>
      <c r="Q104" s="12"/>
      <c r="R104" s="12"/>
      <c r="S104" s="12"/>
      <c r="T104" s="12"/>
      <c r="U104" s="12"/>
      <c r="V104" s="71"/>
      <c r="W104" s="12"/>
      <c r="X104" s="12"/>
      <c r="Y104" s="12"/>
      <c r="Z104" s="12"/>
      <c r="AA104" s="157"/>
      <c r="AB104" s="140"/>
      <c r="AC104" s="140"/>
      <c r="AD104" s="140"/>
      <c r="AE104" s="140"/>
      <c r="AF104" s="140"/>
      <c r="AG104" s="140"/>
    </row>
    <row r="105">
      <c r="A105" s="102"/>
      <c r="B105" s="72"/>
      <c r="C105" s="75" t="s">
        <v>139</v>
      </c>
      <c r="D105" s="68">
        <v>140.0</v>
      </c>
      <c r="E105" s="75" t="s">
        <v>139</v>
      </c>
      <c r="F105" s="68">
        <v>120.0</v>
      </c>
      <c r="G105" s="69"/>
      <c r="H105" s="158"/>
      <c r="I105" s="159" t="s">
        <v>140</v>
      </c>
      <c r="J105" s="159" t="s">
        <v>141</v>
      </c>
      <c r="K105" s="159" t="s">
        <v>142</v>
      </c>
      <c r="L105" s="153"/>
      <c r="M105" s="12"/>
      <c r="N105" s="12"/>
      <c r="O105" s="12"/>
      <c r="P105" s="12"/>
      <c r="Q105" s="12"/>
      <c r="R105" s="12"/>
      <c r="S105" s="12"/>
      <c r="T105" s="12"/>
      <c r="U105" s="12"/>
      <c r="V105" s="71"/>
      <c r="W105" s="12"/>
      <c r="X105" s="12"/>
      <c r="Y105" s="12"/>
      <c r="Z105" s="12"/>
      <c r="AA105" s="157"/>
      <c r="AB105" s="140"/>
      <c r="AC105" s="140"/>
      <c r="AD105" s="140"/>
      <c r="AE105" s="140"/>
      <c r="AF105" s="140"/>
      <c r="AG105" s="140"/>
    </row>
    <row r="106">
      <c r="A106" s="102"/>
      <c r="B106" s="72"/>
      <c r="C106" s="75" t="s">
        <v>143</v>
      </c>
      <c r="D106" s="68">
        <v>165.0</v>
      </c>
      <c r="E106" s="75" t="s">
        <v>143</v>
      </c>
      <c r="F106" s="68">
        <v>135.0</v>
      </c>
      <c r="G106" s="69"/>
      <c r="H106" s="160"/>
      <c r="I106" s="50"/>
      <c r="J106" s="50"/>
      <c r="K106" s="50"/>
      <c r="L106" s="153"/>
      <c r="M106" s="12"/>
      <c r="N106" s="12"/>
      <c r="O106" s="12"/>
      <c r="P106" s="12"/>
      <c r="Q106" s="12"/>
      <c r="R106" s="12"/>
      <c r="S106" s="12"/>
      <c r="T106" s="12"/>
      <c r="U106" s="12"/>
      <c r="V106" s="71"/>
      <c r="W106" s="12"/>
      <c r="X106" s="12"/>
      <c r="Y106" s="12"/>
      <c r="Z106" s="12"/>
      <c r="AA106" s="157"/>
      <c r="AB106" s="140"/>
      <c r="AC106" s="140"/>
      <c r="AD106" s="140"/>
      <c r="AE106" s="140"/>
      <c r="AF106" s="140"/>
      <c r="AG106" s="140"/>
    </row>
    <row r="107">
      <c r="A107" s="102"/>
      <c r="B107" s="72"/>
      <c r="C107" s="75" t="s">
        <v>144</v>
      </c>
      <c r="D107" s="68">
        <v>180.0</v>
      </c>
      <c r="E107" s="75" t="s">
        <v>144</v>
      </c>
      <c r="F107" s="68">
        <v>140.0</v>
      </c>
      <c r="G107" s="69"/>
      <c r="H107" s="161" t="s">
        <v>145</v>
      </c>
      <c r="I107" s="162" t="s">
        <v>146</v>
      </c>
      <c r="J107" s="38"/>
      <c r="K107" s="39"/>
      <c r="L107" s="71"/>
      <c r="M107" s="12"/>
      <c r="N107" s="12"/>
      <c r="O107" s="12"/>
      <c r="P107" s="12"/>
      <c r="Q107" s="12"/>
      <c r="R107" s="12"/>
      <c r="S107" s="12"/>
      <c r="T107" s="12"/>
      <c r="U107" s="12"/>
      <c r="V107" s="71"/>
      <c r="W107" s="12"/>
      <c r="X107" s="12"/>
      <c r="Y107" s="12"/>
      <c r="Z107" s="12"/>
      <c r="AA107" s="157"/>
      <c r="AB107" s="140"/>
      <c r="AC107" s="140"/>
      <c r="AD107" s="140"/>
      <c r="AE107" s="140"/>
      <c r="AF107" s="140"/>
      <c r="AG107" s="140"/>
    </row>
    <row r="108">
      <c r="A108" s="102"/>
      <c r="B108" s="72"/>
      <c r="C108" s="75" t="s">
        <v>147</v>
      </c>
      <c r="D108" s="68">
        <v>200.0</v>
      </c>
      <c r="E108" s="75" t="s">
        <v>147</v>
      </c>
      <c r="F108" s="68">
        <v>150.0</v>
      </c>
      <c r="G108" s="69"/>
      <c r="H108" s="163" t="s">
        <v>148</v>
      </c>
      <c r="I108" s="164" t="s">
        <v>149</v>
      </c>
      <c r="J108" s="164" t="s">
        <v>150</v>
      </c>
      <c r="K108" s="164" t="s">
        <v>151</v>
      </c>
      <c r="L108" s="71"/>
      <c r="M108" s="12"/>
      <c r="N108" s="12"/>
      <c r="O108" s="12"/>
      <c r="P108" s="12"/>
      <c r="Q108" s="12"/>
      <c r="R108" s="149"/>
      <c r="S108" s="165"/>
      <c r="T108" s="166"/>
      <c r="U108" s="165"/>
      <c r="V108" s="71"/>
      <c r="W108" s="12"/>
      <c r="X108" s="12"/>
      <c r="Y108" s="12"/>
      <c r="Z108" s="12"/>
      <c r="AA108" s="157"/>
      <c r="AB108" s="140"/>
      <c r="AC108" s="140"/>
      <c r="AD108" s="140"/>
      <c r="AE108" s="140"/>
      <c r="AF108" s="140"/>
      <c r="AG108" s="140"/>
    </row>
    <row r="109">
      <c r="A109" s="102"/>
      <c r="B109" s="72"/>
      <c r="C109" s="75" t="s">
        <v>152</v>
      </c>
      <c r="D109" s="68">
        <v>240.0</v>
      </c>
      <c r="E109" s="75" t="s">
        <v>152</v>
      </c>
      <c r="F109" s="68">
        <v>180.0</v>
      </c>
      <c r="G109" s="69"/>
      <c r="H109" s="163" t="s">
        <v>153</v>
      </c>
      <c r="I109" s="164" t="s">
        <v>150</v>
      </c>
      <c r="J109" s="164" t="s">
        <v>151</v>
      </c>
      <c r="K109" s="164" t="s">
        <v>154</v>
      </c>
      <c r="L109" s="71"/>
      <c r="M109" s="12"/>
      <c r="N109" s="12"/>
      <c r="O109" s="12"/>
      <c r="P109" s="12"/>
      <c r="Q109" s="12"/>
      <c r="R109" s="12"/>
      <c r="S109" s="12"/>
      <c r="T109" s="12"/>
      <c r="U109" s="71"/>
      <c r="V109" s="71"/>
      <c r="W109" s="12"/>
      <c r="X109" s="12"/>
      <c r="Y109" s="12"/>
      <c r="Z109" s="12"/>
      <c r="AA109" s="157"/>
      <c r="AB109" s="140"/>
      <c r="AC109" s="140"/>
      <c r="AD109" s="140"/>
      <c r="AE109" s="140"/>
      <c r="AF109" s="140"/>
      <c r="AG109" s="140"/>
    </row>
    <row r="110">
      <c r="A110" s="102"/>
      <c r="B110" s="72"/>
      <c r="C110" s="75" t="s">
        <v>155</v>
      </c>
      <c r="D110" s="68">
        <v>280.0</v>
      </c>
      <c r="E110" s="75" t="s">
        <v>155</v>
      </c>
      <c r="F110" s="68">
        <v>210.0</v>
      </c>
      <c r="G110" s="69"/>
      <c r="H110" s="163" t="s">
        <v>156</v>
      </c>
      <c r="I110" s="164" t="s">
        <v>154</v>
      </c>
      <c r="J110" s="164" t="s">
        <v>157</v>
      </c>
      <c r="K110" s="164" t="s">
        <v>158</v>
      </c>
      <c r="L110" s="71"/>
      <c r="M110" s="12"/>
      <c r="N110" s="12"/>
      <c r="O110" s="12"/>
      <c r="P110" s="12"/>
      <c r="Q110" s="12"/>
      <c r="R110" s="167"/>
      <c r="S110" s="5"/>
      <c r="T110" s="149"/>
      <c r="U110" s="149"/>
      <c r="V110" s="71"/>
      <c r="W110" s="12"/>
      <c r="X110" s="12"/>
      <c r="Y110" s="12"/>
      <c r="Z110" s="12"/>
      <c r="AA110" s="157"/>
      <c r="AB110" s="140"/>
      <c r="AC110" s="140"/>
      <c r="AD110" s="140"/>
      <c r="AE110" s="140"/>
      <c r="AF110" s="140"/>
      <c r="AG110" s="140"/>
    </row>
    <row r="111">
      <c r="A111" s="102"/>
      <c r="B111" s="72"/>
      <c r="C111" s="75" t="s">
        <v>159</v>
      </c>
      <c r="D111" s="68">
        <v>320.0</v>
      </c>
      <c r="E111" s="75" t="s">
        <v>159</v>
      </c>
      <c r="F111" s="68">
        <f>F110+30</f>
        <v>240</v>
      </c>
      <c r="G111" s="69"/>
      <c r="H111" s="163" t="s">
        <v>160</v>
      </c>
      <c r="I111" s="164" t="s">
        <v>157</v>
      </c>
      <c r="J111" s="164" t="s">
        <v>161</v>
      </c>
      <c r="K111" s="164" t="s">
        <v>162</v>
      </c>
      <c r="L111" s="71"/>
      <c r="M111" s="12"/>
      <c r="N111" s="12"/>
      <c r="O111" s="12"/>
      <c r="P111" s="12"/>
      <c r="Q111" s="12"/>
      <c r="R111" s="167"/>
      <c r="S111" s="5"/>
      <c r="T111" s="155"/>
      <c r="U111" s="5"/>
      <c r="V111" s="71"/>
      <c r="W111" s="12"/>
      <c r="X111" s="71"/>
      <c r="Y111" s="71"/>
      <c r="Z111" s="71"/>
      <c r="AA111" s="140"/>
      <c r="AB111" s="140"/>
      <c r="AC111" s="140"/>
      <c r="AD111" s="140"/>
      <c r="AE111" s="140"/>
      <c r="AF111" s="140"/>
      <c r="AG111" s="140"/>
    </row>
    <row r="112">
      <c r="A112" s="102"/>
      <c r="B112" s="72"/>
      <c r="C112" s="75" t="s">
        <v>163</v>
      </c>
      <c r="D112" s="68">
        <v>360.0</v>
      </c>
      <c r="E112" s="75" t="s">
        <v>163</v>
      </c>
      <c r="F112" s="68">
        <v>270.0</v>
      </c>
      <c r="G112" s="69"/>
      <c r="H112" s="12"/>
      <c r="I112" s="12"/>
      <c r="J112" s="12"/>
      <c r="K112" s="12"/>
      <c r="L112" s="71"/>
      <c r="M112" s="12"/>
      <c r="N112" s="12"/>
      <c r="O112" s="12"/>
      <c r="P112" s="12"/>
      <c r="Q112" s="12"/>
      <c r="R112" s="168"/>
      <c r="S112" s="165"/>
      <c r="T112" s="168"/>
      <c r="U112" s="165"/>
      <c r="V112" s="71"/>
      <c r="W112" s="12"/>
      <c r="X112" s="12"/>
      <c r="Y112" s="71"/>
      <c r="Z112" s="71"/>
      <c r="AA112" s="140"/>
      <c r="AB112" s="140"/>
      <c r="AC112" s="140"/>
      <c r="AD112" s="140"/>
      <c r="AE112" s="140"/>
      <c r="AF112" s="140"/>
      <c r="AG112" s="140"/>
    </row>
    <row r="113">
      <c r="A113" s="102"/>
      <c r="B113" s="50"/>
      <c r="C113" s="75" t="s">
        <v>164</v>
      </c>
      <c r="D113" s="68">
        <v>400.0</v>
      </c>
      <c r="E113" s="75" t="s">
        <v>164</v>
      </c>
      <c r="F113" s="68">
        <v>300.0</v>
      </c>
      <c r="G113" s="69"/>
      <c r="H113" s="12"/>
      <c r="I113" s="12"/>
      <c r="J113" s="12"/>
      <c r="K113" s="12"/>
      <c r="L113" s="71"/>
      <c r="M113" s="12"/>
      <c r="N113" s="12"/>
      <c r="O113" s="12"/>
      <c r="P113" s="12"/>
      <c r="Q113" s="12"/>
      <c r="R113" s="168"/>
      <c r="S113" s="165"/>
      <c r="T113" s="168"/>
      <c r="U113" s="165"/>
      <c r="V113" s="71"/>
      <c r="W113" s="12"/>
      <c r="X113" s="12"/>
      <c r="Y113" s="71"/>
      <c r="Z113" s="71"/>
      <c r="AA113" s="140"/>
      <c r="AB113" s="140"/>
      <c r="AC113" s="140"/>
      <c r="AD113" s="140"/>
      <c r="AE113" s="140"/>
      <c r="AF113" s="140"/>
      <c r="AG113" s="140"/>
    </row>
    <row r="114">
      <c r="A114" s="104"/>
      <c r="B114" s="169" t="s">
        <v>165</v>
      </c>
      <c r="C114" s="170" t="s">
        <v>137</v>
      </c>
      <c r="D114" s="171">
        <v>85.0</v>
      </c>
      <c r="E114" s="172" t="s">
        <v>137</v>
      </c>
      <c r="F114" s="171">
        <v>75.0</v>
      </c>
      <c r="G114" s="104"/>
      <c r="H114" s="132"/>
      <c r="I114" s="133"/>
      <c r="J114" s="134"/>
      <c r="K114" s="134"/>
      <c r="L114" s="132"/>
      <c r="M114" s="132"/>
      <c r="N114" s="132"/>
      <c r="O114" s="132"/>
      <c r="P114" s="132"/>
      <c r="Q114" s="71"/>
      <c r="R114" s="71"/>
      <c r="S114" s="71"/>
      <c r="T114" s="71"/>
      <c r="U114" s="71"/>
      <c r="V114" s="71"/>
      <c r="W114" s="12"/>
      <c r="X114" s="71"/>
      <c r="Y114" s="71"/>
      <c r="Z114" s="71"/>
      <c r="AA114" s="140"/>
      <c r="AB114" s="140"/>
      <c r="AC114" s="140"/>
      <c r="AD114" s="140"/>
      <c r="AE114" s="140"/>
      <c r="AF114" s="140"/>
      <c r="AG114" s="140"/>
    </row>
    <row r="115">
      <c r="A115" s="102"/>
      <c r="B115" s="73"/>
      <c r="C115" s="170" t="s">
        <v>139</v>
      </c>
      <c r="D115" s="171">
        <v>150.0</v>
      </c>
      <c r="E115" s="172" t="s">
        <v>139</v>
      </c>
      <c r="F115" s="171">
        <v>130.0</v>
      </c>
      <c r="G115" s="104"/>
      <c r="H115" s="132"/>
      <c r="I115" s="133"/>
      <c r="J115" s="134"/>
      <c r="K115" s="134"/>
      <c r="L115" s="132"/>
      <c r="M115" s="132"/>
      <c r="N115" s="132"/>
      <c r="O115" s="132"/>
      <c r="P115" s="132"/>
      <c r="Q115" s="132"/>
      <c r="R115" s="132"/>
      <c r="S115" s="132"/>
      <c r="T115" s="132"/>
      <c r="U115" s="104"/>
      <c r="V115" s="173"/>
      <c r="W115" s="174"/>
      <c r="X115" s="104"/>
      <c r="Y115" s="104"/>
      <c r="Z115" s="104"/>
      <c r="AA115" s="140"/>
      <c r="AB115" s="140"/>
      <c r="AC115" s="140"/>
      <c r="AD115" s="140"/>
      <c r="AE115" s="140"/>
      <c r="AF115" s="140"/>
      <c r="AG115" s="140"/>
    </row>
    <row r="116">
      <c r="A116" s="102"/>
      <c r="B116" s="73"/>
      <c r="C116" s="170" t="s">
        <v>143</v>
      </c>
      <c r="D116" s="171">
        <v>180.0</v>
      </c>
      <c r="E116" s="172" t="s">
        <v>143</v>
      </c>
      <c r="F116" s="171">
        <v>150.0</v>
      </c>
      <c r="G116" s="104"/>
      <c r="H116" s="132"/>
      <c r="I116" s="133"/>
      <c r="J116" s="134"/>
      <c r="K116" s="134"/>
      <c r="L116" s="132"/>
      <c r="M116" s="132"/>
      <c r="N116" s="132"/>
      <c r="O116" s="132"/>
      <c r="P116" s="132"/>
      <c r="Q116" s="132"/>
      <c r="R116" s="132"/>
      <c r="S116" s="132"/>
      <c r="T116" s="132"/>
      <c r="U116" s="104"/>
      <c r="V116" s="173"/>
      <c r="W116" s="174"/>
      <c r="X116" s="104"/>
      <c r="Y116" s="104"/>
      <c r="Z116" s="104"/>
      <c r="AA116" s="140"/>
      <c r="AB116" s="140"/>
      <c r="AC116" s="140"/>
      <c r="AD116" s="140"/>
      <c r="AE116" s="140"/>
      <c r="AF116" s="140"/>
      <c r="AG116" s="140"/>
    </row>
    <row r="117">
      <c r="A117" s="102"/>
      <c r="B117" s="73"/>
      <c r="C117" s="170" t="s">
        <v>144</v>
      </c>
      <c r="D117" s="171">
        <v>200.0</v>
      </c>
      <c r="E117" s="172" t="s">
        <v>144</v>
      </c>
      <c r="F117" s="171">
        <v>160.0</v>
      </c>
      <c r="G117" s="104"/>
      <c r="H117" s="132"/>
      <c r="I117" s="133"/>
      <c r="J117" s="134"/>
      <c r="K117" s="134"/>
      <c r="L117" s="132"/>
      <c r="M117" s="132"/>
      <c r="N117" s="132"/>
      <c r="O117" s="132"/>
      <c r="P117" s="132"/>
      <c r="Q117" s="132"/>
      <c r="R117" s="132"/>
      <c r="S117" s="132"/>
      <c r="T117" s="132"/>
      <c r="U117" s="104"/>
      <c r="V117" s="173"/>
      <c r="W117" s="174"/>
      <c r="X117" s="104"/>
      <c r="Y117" s="104"/>
      <c r="Z117" s="104"/>
      <c r="AA117" s="140"/>
      <c r="AB117" s="140"/>
      <c r="AC117" s="140"/>
      <c r="AD117" s="140"/>
      <c r="AE117" s="140"/>
      <c r="AF117" s="140"/>
      <c r="AG117" s="140"/>
    </row>
    <row r="118">
      <c r="A118" s="102"/>
      <c r="B118" s="73"/>
      <c r="C118" s="170" t="s">
        <v>147</v>
      </c>
      <c r="D118" s="171">
        <v>225.0</v>
      </c>
      <c r="E118" s="172" t="s">
        <v>147</v>
      </c>
      <c r="F118" s="171">
        <v>175.0</v>
      </c>
      <c r="G118" s="104"/>
      <c r="H118" s="132"/>
      <c r="I118" s="133"/>
      <c r="J118" s="134"/>
      <c r="K118" s="134"/>
      <c r="L118" s="132"/>
      <c r="M118" s="132"/>
      <c r="N118" s="132"/>
      <c r="O118" s="132"/>
      <c r="P118" s="132"/>
      <c r="Q118" s="132"/>
      <c r="R118" s="132"/>
      <c r="S118" s="132"/>
      <c r="T118" s="132"/>
      <c r="U118" s="104"/>
      <c r="V118" s="173"/>
      <c r="W118" s="174"/>
      <c r="X118" s="104"/>
      <c r="Y118" s="104"/>
      <c r="Z118" s="104"/>
      <c r="AA118" s="140"/>
      <c r="AB118" s="140"/>
      <c r="AC118" s="140"/>
      <c r="AD118" s="140"/>
      <c r="AE118" s="140"/>
      <c r="AF118" s="140"/>
      <c r="AG118" s="140"/>
    </row>
    <row r="119">
      <c r="A119" s="102"/>
      <c r="B119" s="73"/>
      <c r="C119" s="170" t="s">
        <v>152</v>
      </c>
      <c r="D119" s="171">
        <v>270.0</v>
      </c>
      <c r="E119" s="172" t="s">
        <v>152</v>
      </c>
      <c r="F119" s="171">
        <v>210.0</v>
      </c>
      <c r="G119" s="104"/>
      <c r="H119" s="132"/>
      <c r="I119" s="133"/>
      <c r="J119" s="134"/>
      <c r="K119" s="134"/>
      <c r="L119" s="132"/>
      <c r="M119" s="132"/>
      <c r="N119" s="132"/>
      <c r="O119" s="132"/>
      <c r="P119" s="132"/>
      <c r="Q119" s="132"/>
      <c r="R119" s="132"/>
      <c r="S119" s="132"/>
      <c r="T119" s="132"/>
      <c r="U119" s="104"/>
      <c r="V119" s="173"/>
      <c r="W119" s="174"/>
      <c r="X119" s="104"/>
      <c r="Y119" s="104"/>
      <c r="Z119" s="104"/>
      <c r="AA119" s="140"/>
      <c r="AB119" s="140"/>
      <c r="AC119" s="140"/>
      <c r="AD119" s="140"/>
      <c r="AE119" s="140"/>
      <c r="AF119" s="140"/>
      <c r="AG119" s="140"/>
    </row>
    <row r="120">
      <c r="A120" s="102"/>
      <c r="B120" s="73"/>
      <c r="C120" s="170" t="s">
        <v>155</v>
      </c>
      <c r="D120" s="171">
        <v>315.0</v>
      </c>
      <c r="E120" s="172" t="s">
        <v>155</v>
      </c>
      <c r="F120" s="171">
        <v>245.0</v>
      </c>
      <c r="G120" s="104"/>
      <c r="H120" s="132"/>
      <c r="I120" s="133"/>
      <c r="J120" s="134"/>
      <c r="K120" s="134"/>
      <c r="L120" s="132"/>
      <c r="M120" s="132"/>
      <c r="N120" s="132"/>
      <c r="O120" s="132"/>
      <c r="P120" s="132"/>
      <c r="Q120" s="132"/>
      <c r="R120" s="132"/>
      <c r="S120" s="132"/>
      <c r="T120" s="132"/>
      <c r="U120" s="104"/>
      <c r="V120" s="173"/>
      <c r="W120" s="174"/>
      <c r="X120" s="104"/>
      <c r="Y120" s="104"/>
      <c r="Z120" s="104"/>
      <c r="AA120" s="140"/>
      <c r="AB120" s="140"/>
      <c r="AC120" s="140"/>
      <c r="AD120" s="140"/>
      <c r="AE120" s="140"/>
      <c r="AF120" s="140"/>
      <c r="AG120" s="140"/>
    </row>
    <row r="121">
      <c r="A121" s="102"/>
      <c r="B121" s="73"/>
      <c r="C121" s="170" t="s">
        <v>159</v>
      </c>
      <c r="D121" s="171">
        <v>360.0</v>
      </c>
      <c r="E121" s="172" t="s">
        <v>159</v>
      </c>
      <c r="F121" s="171">
        <v>280.0</v>
      </c>
      <c r="G121" s="104"/>
      <c r="H121" s="132"/>
      <c r="I121" s="133"/>
      <c r="J121" s="134"/>
      <c r="K121" s="134"/>
      <c r="L121" s="132"/>
      <c r="M121" s="132"/>
      <c r="N121" s="132"/>
      <c r="O121" s="132"/>
      <c r="P121" s="132"/>
      <c r="Q121" s="132"/>
      <c r="R121" s="132"/>
      <c r="S121" s="132"/>
      <c r="T121" s="132"/>
      <c r="U121" s="104"/>
      <c r="V121" s="173"/>
      <c r="W121" s="174"/>
      <c r="X121" s="104"/>
      <c r="Y121" s="104"/>
      <c r="Z121" s="104"/>
      <c r="AA121" s="140"/>
      <c r="AB121" s="140"/>
      <c r="AC121" s="140"/>
      <c r="AD121" s="140"/>
      <c r="AE121" s="140"/>
      <c r="AF121" s="140"/>
      <c r="AG121" s="140"/>
    </row>
    <row r="122">
      <c r="A122" s="102"/>
      <c r="B122" s="73"/>
      <c r="C122" s="170" t="s">
        <v>163</v>
      </c>
      <c r="D122" s="171">
        <v>405.0</v>
      </c>
      <c r="E122" s="172" t="s">
        <v>163</v>
      </c>
      <c r="F122" s="171">
        <v>315.0</v>
      </c>
      <c r="G122" s="104"/>
      <c r="H122" s="132"/>
      <c r="I122" s="133"/>
      <c r="J122" s="134"/>
      <c r="K122" s="134"/>
      <c r="L122" s="132"/>
      <c r="M122" s="132"/>
      <c r="N122" s="132"/>
      <c r="O122" s="132"/>
      <c r="P122" s="132"/>
      <c r="Q122" s="132"/>
      <c r="R122" s="132"/>
      <c r="S122" s="132"/>
      <c r="T122" s="132"/>
      <c r="U122" s="104"/>
      <c r="V122" s="173"/>
      <c r="W122" s="174"/>
      <c r="X122" s="104"/>
      <c r="Y122" s="104"/>
      <c r="Z122" s="104"/>
      <c r="AA122" s="140"/>
      <c r="AB122" s="140"/>
      <c r="AC122" s="140"/>
      <c r="AD122" s="140"/>
      <c r="AE122" s="140"/>
      <c r="AF122" s="140"/>
      <c r="AG122" s="140"/>
    </row>
    <row r="123">
      <c r="A123" s="102"/>
      <c r="B123" s="52"/>
      <c r="C123" s="170" t="s">
        <v>164</v>
      </c>
      <c r="D123" s="171">
        <v>450.0</v>
      </c>
      <c r="E123" s="172" t="s">
        <v>164</v>
      </c>
      <c r="F123" s="171">
        <v>350.0</v>
      </c>
      <c r="G123" s="104"/>
      <c r="H123" s="132"/>
      <c r="I123" s="133"/>
      <c r="J123" s="134"/>
      <c r="K123" s="134"/>
      <c r="L123" s="132"/>
      <c r="M123" s="132"/>
      <c r="N123" s="132"/>
      <c r="O123" s="132"/>
      <c r="P123" s="132"/>
      <c r="Q123" s="132"/>
      <c r="R123" s="132"/>
      <c r="S123" s="132"/>
      <c r="T123" s="132"/>
      <c r="U123" s="104"/>
      <c r="V123" s="173"/>
      <c r="W123" s="174"/>
      <c r="X123" s="104"/>
      <c r="Y123" s="104"/>
      <c r="Z123" s="104"/>
      <c r="AA123" s="140"/>
      <c r="AB123" s="140"/>
      <c r="AC123" s="140"/>
      <c r="AD123" s="140"/>
      <c r="AE123" s="140"/>
      <c r="AF123" s="140"/>
      <c r="AG123" s="140"/>
    </row>
    <row r="124">
      <c r="A124" s="102"/>
      <c r="B124" s="169" t="s">
        <v>166</v>
      </c>
      <c r="C124" s="75" t="s">
        <v>137</v>
      </c>
      <c r="D124" s="68">
        <v>95.0</v>
      </c>
      <c r="E124" s="75" t="s">
        <v>137</v>
      </c>
      <c r="F124" s="68">
        <v>85.0</v>
      </c>
      <c r="G124" s="104"/>
      <c r="H124" s="132"/>
      <c r="I124" s="133"/>
      <c r="J124" s="134"/>
      <c r="K124" s="134"/>
      <c r="L124" s="132"/>
      <c r="M124" s="132"/>
      <c r="N124" s="132"/>
      <c r="O124" s="132"/>
      <c r="P124" s="132"/>
      <c r="Q124" s="132"/>
      <c r="R124" s="132"/>
      <c r="S124" s="132"/>
      <c r="T124" s="132"/>
      <c r="U124" s="104"/>
      <c r="V124" s="173"/>
      <c r="W124" s="174"/>
      <c r="X124" s="104"/>
      <c r="Y124" s="104"/>
      <c r="Z124" s="104"/>
      <c r="AA124" s="140"/>
      <c r="AB124" s="140"/>
      <c r="AC124" s="140"/>
      <c r="AD124" s="140"/>
      <c r="AE124" s="140"/>
      <c r="AF124" s="140"/>
      <c r="AG124" s="140"/>
    </row>
    <row r="125">
      <c r="A125" s="102"/>
      <c r="B125" s="73"/>
      <c r="C125" s="75" t="s">
        <v>139</v>
      </c>
      <c r="D125" s="68">
        <v>170.0</v>
      </c>
      <c r="E125" s="75" t="s">
        <v>139</v>
      </c>
      <c r="F125" s="68">
        <v>150.0</v>
      </c>
      <c r="G125" s="104"/>
      <c r="H125" s="132"/>
      <c r="I125" s="133"/>
      <c r="J125" s="134"/>
      <c r="K125" s="134"/>
      <c r="L125" s="132"/>
      <c r="M125" s="132"/>
      <c r="N125" s="132"/>
      <c r="O125" s="132"/>
      <c r="P125" s="132"/>
      <c r="Q125" s="132"/>
      <c r="R125" s="132"/>
      <c r="S125" s="132"/>
      <c r="T125" s="132"/>
      <c r="U125" s="104"/>
      <c r="V125" s="173"/>
      <c r="W125" s="174"/>
      <c r="X125" s="104"/>
      <c r="Y125" s="104"/>
      <c r="Z125" s="104"/>
      <c r="AA125" s="140"/>
      <c r="AB125" s="140"/>
      <c r="AC125" s="140"/>
      <c r="AD125" s="140"/>
      <c r="AE125" s="140"/>
      <c r="AF125" s="140"/>
      <c r="AG125" s="140"/>
    </row>
    <row r="126">
      <c r="A126" s="102"/>
      <c r="B126" s="73"/>
      <c r="C126" s="75" t="s">
        <v>143</v>
      </c>
      <c r="D126" s="68">
        <v>210.0</v>
      </c>
      <c r="E126" s="75" t="s">
        <v>143</v>
      </c>
      <c r="F126" s="68">
        <v>180.0</v>
      </c>
      <c r="G126" s="104"/>
      <c r="H126" s="132"/>
      <c r="I126" s="133"/>
      <c r="J126" s="134"/>
      <c r="K126" s="134"/>
      <c r="L126" s="132"/>
      <c r="M126" s="132"/>
      <c r="N126" s="132"/>
      <c r="O126" s="132"/>
      <c r="P126" s="132"/>
      <c r="Q126" s="132"/>
      <c r="R126" s="132"/>
      <c r="S126" s="132"/>
      <c r="T126" s="132"/>
      <c r="U126" s="104"/>
      <c r="V126" s="173"/>
      <c r="W126" s="174"/>
      <c r="X126" s="104"/>
      <c r="Y126" s="104"/>
      <c r="Z126" s="104"/>
      <c r="AA126" s="140"/>
      <c r="AB126" s="140"/>
      <c r="AC126" s="140"/>
      <c r="AD126" s="140"/>
      <c r="AE126" s="140"/>
      <c r="AF126" s="140"/>
      <c r="AG126" s="140"/>
    </row>
    <row r="127">
      <c r="A127" s="102"/>
      <c r="B127" s="73"/>
      <c r="C127" s="75" t="s">
        <v>144</v>
      </c>
      <c r="D127" s="68">
        <v>240.0</v>
      </c>
      <c r="E127" s="75" t="s">
        <v>144</v>
      </c>
      <c r="F127" s="68">
        <v>200.0</v>
      </c>
      <c r="G127" s="104"/>
      <c r="H127" s="132"/>
      <c r="I127" s="133"/>
      <c r="J127" s="134"/>
      <c r="K127" s="134"/>
      <c r="L127" s="132"/>
      <c r="M127" s="132"/>
      <c r="N127" s="132"/>
      <c r="O127" s="132"/>
      <c r="P127" s="132"/>
      <c r="Q127" s="132"/>
      <c r="R127" s="132"/>
      <c r="S127" s="132"/>
      <c r="T127" s="132"/>
      <c r="U127" s="104"/>
      <c r="V127" s="173"/>
      <c r="W127" s="174"/>
      <c r="X127" s="104"/>
      <c r="Y127" s="104"/>
      <c r="Z127" s="104"/>
      <c r="AA127" s="140"/>
      <c r="AB127" s="140"/>
      <c r="AC127" s="140"/>
      <c r="AD127" s="140"/>
      <c r="AE127" s="140"/>
      <c r="AF127" s="140"/>
      <c r="AG127" s="140"/>
    </row>
    <row r="128">
      <c r="A128" s="102"/>
      <c r="B128" s="73"/>
      <c r="C128" s="75" t="s">
        <v>147</v>
      </c>
      <c r="D128" s="68">
        <v>275.0</v>
      </c>
      <c r="E128" s="75" t="s">
        <v>147</v>
      </c>
      <c r="F128" s="68">
        <v>225.0</v>
      </c>
      <c r="G128" s="104"/>
      <c r="H128" s="132"/>
      <c r="I128" s="133"/>
      <c r="J128" s="134"/>
      <c r="K128" s="134"/>
      <c r="L128" s="132"/>
      <c r="M128" s="132"/>
      <c r="N128" s="132"/>
      <c r="O128" s="132"/>
      <c r="P128" s="132"/>
      <c r="Q128" s="132"/>
      <c r="R128" s="132"/>
      <c r="S128" s="132"/>
      <c r="T128" s="132"/>
      <c r="U128" s="104"/>
      <c r="V128" s="173"/>
      <c r="W128" s="174"/>
      <c r="X128" s="104"/>
      <c r="Y128" s="104"/>
      <c r="Z128" s="104"/>
      <c r="AA128" s="140"/>
      <c r="AB128" s="140"/>
      <c r="AC128" s="140"/>
      <c r="AD128" s="140"/>
      <c r="AE128" s="140"/>
      <c r="AF128" s="140"/>
      <c r="AG128" s="140"/>
    </row>
    <row r="129">
      <c r="A129" s="102"/>
      <c r="B129" s="73"/>
      <c r="C129" s="75" t="s">
        <v>152</v>
      </c>
      <c r="D129" s="68">
        <v>300.0</v>
      </c>
      <c r="E129" s="75" t="s">
        <v>152</v>
      </c>
      <c r="F129" s="68">
        <v>240.0</v>
      </c>
      <c r="G129" s="104"/>
      <c r="H129" s="132"/>
      <c r="I129" s="133"/>
      <c r="J129" s="134"/>
      <c r="K129" s="134"/>
      <c r="L129" s="132"/>
      <c r="M129" s="132"/>
      <c r="N129" s="132"/>
      <c r="O129" s="132"/>
      <c r="P129" s="132"/>
      <c r="Q129" s="132"/>
      <c r="R129" s="132"/>
      <c r="S129" s="132"/>
      <c r="T129" s="132"/>
      <c r="U129" s="104"/>
      <c r="V129" s="173"/>
      <c r="W129" s="174"/>
      <c r="X129" s="104"/>
      <c r="Y129" s="104"/>
      <c r="Z129" s="104"/>
      <c r="AA129" s="140"/>
      <c r="AB129" s="140"/>
      <c r="AC129" s="140"/>
      <c r="AD129" s="140"/>
      <c r="AE129" s="140"/>
      <c r="AF129" s="140"/>
      <c r="AG129" s="140"/>
    </row>
    <row r="130">
      <c r="A130" s="102"/>
      <c r="B130" s="73"/>
      <c r="C130" s="75" t="s">
        <v>155</v>
      </c>
      <c r="D130" s="68">
        <v>350.0</v>
      </c>
      <c r="E130" s="75" t="s">
        <v>155</v>
      </c>
      <c r="F130" s="68">
        <v>280.0</v>
      </c>
      <c r="G130" s="104"/>
      <c r="H130" s="132"/>
      <c r="I130" s="133"/>
      <c r="J130" s="134"/>
      <c r="K130" s="134"/>
      <c r="L130" s="132"/>
      <c r="M130" s="132"/>
      <c r="N130" s="132"/>
      <c r="O130" s="132"/>
      <c r="P130" s="132"/>
      <c r="Q130" s="132"/>
      <c r="R130" s="132"/>
      <c r="S130" s="132"/>
      <c r="T130" s="132"/>
      <c r="U130" s="104"/>
      <c r="V130" s="173"/>
      <c r="W130" s="174"/>
      <c r="X130" s="104"/>
      <c r="Y130" s="104"/>
      <c r="Z130" s="104"/>
      <c r="AA130" s="140"/>
      <c r="AB130" s="140"/>
      <c r="AC130" s="140"/>
      <c r="AD130" s="140"/>
      <c r="AE130" s="140"/>
      <c r="AF130" s="140"/>
      <c r="AG130" s="140"/>
    </row>
    <row r="131">
      <c r="A131" s="102"/>
      <c r="B131" s="73"/>
      <c r="C131" s="75" t="s">
        <v>159</v>
      </c>
      <c r="D131" s="68">
        <v>400.0</v>
      </c>
      <c r="E131" s="75" t="s">
        <v>159</v>
      </c>
      <c r="F131" s="68">
        <v>320.0</v>
      </c>
      <c r="G131" s="104"/>
      <c r="H131" s="132"/>
      <c r="I131" s="133"/>
      <c r="J131" s="134"/>
      <c r="K131" s="134"/>
      <c r="L131" s="132"/>
      <c r="M131" s="132"/>
      <c r="N131" s="132"/>
      <c r="O131" s="132"/>
      <c r="P131" s="132"/>
      <c r="Q131" s="132"/>
      <c r="R131" s="132"/>
      <c r="S131" s="132"/>
      <c r="T131" s="132"/>
      <c r="U131" s="104"/>
      <c r="V131" s="173"/>
      <c r="W131" s="174"/>
      <c r="X131" s="104"/>
      <c r="Y131" s="104"/>
      <c r="Z131" s="104"/>
      <c r="AA131" s="140"/>
      <c r="AB131" s="140"/>
      <c r="AC131" s="140"/>
      <c r="AD131" s="140"/>
      <c r="AE131" s="140"/>
      <c r="AF131" s="140"/>
      <c r="AG131" s="140"/>
    </row>
    <row r="132">
      <c r="A132" s="102"/>
      <c r="B132" s="73"/>
      <c r="C132" s="75" t="s">
        <v>163</v>
      </c>
      <c r="D132" s="68">
        <v>450.0</v>
      </c>
      <c r="E132" s="75" t="s">
        <v>163</v>
      </c>
      <c r="F132" s="68">
        <v>360.0</v>
      </c>
      <c r="G132" s="104"/>
      <c r="H132" s="132"/>
      <c r="I132" s="133"/>
      <c r="J132" s="134"/>
      <c r="K132" s="134"/>
      <c r="L132" s="132"/>
      <c r="M132" s="132"/>
      <c r="N132" s="132"/>
      <c r="O132" s="132"/>
      <c r="P132" s="132"/>
      <c r="Q132" s="132"/>
      <c r="R132" s="132"/>
      <c r="S132" s="132"/>
      <c r="T132" s="132"/>
      <c r="U132" s="104"/>
      <c r="V132" s="173"/>
      <c r="W132" s="174"/>
      <c r="X132" s="104"/>
      <c r="Y132" s="104"/>
      <c r="Z132" s="104"/>
      <c r="AA132" s="140"/>
      <c r="AB132" s="140"/>
      <c r="AC132" s="140"/>
      <c r="AD132" s="140"/>
      <c r="AE132" s="140"/>
      <c r="AF132" s="140"/>
      <c r="AG132" s="140"/>
    </row>
    <row r="133">
      <c r="A133" s="102"/>
      <c r="B133" s="52"/>
      <c r="C133" s="75" t="s">
        <v>164</v>
      </c>
      <c r="D133" s="68">
        <v>500.0</v>
      </c>
      <c r="E133" s="75" t="s">
        <v>164</v>
      </c>
      <c r="F133" s="68">
        <v>400.0</v>
      </c>
      <c r="G133" s="104"/>
      <c r="H133" s="132"/>
      <c r="I133" s="133"/>
      <c r="J133" s="134"/>
      <c r="K133" s="134"/>
      <c r="L133" s="132"/>
      <c r="M133" s="132"/>
      <c r="N133" s="132"/>
      <c r="O133" s="132"/>
      <c r="P133" s="132"/>
      <c r="Q133" s="132"/>
      <c r="R133" s="132"/>
      <c r="S133" s="132"/>
      <c r="T133" s="132"/>
      <c r="U133" s="104"/>
      <c r="V133" s="173"/>
      <c r="W133" s="174"/>
      <c r="X133" s="104"/>
      <c r="Y133" s="104"/>
      <c r="Z133" s="104"/>
      <c r="AA133" s="140"/>
      <c r="AB133" s="140"/>
      <c r="AC133" s="140"/>
      <c r="AD133" s="140"/>
      <c r="AE133" s="140"/>
      <c r="AF133" s="140"/>
      <c r="AG133" s="140"/>
    </row>
    <row r="134">
      <c r="A134" s="102"/>
      <c r="B134" s="175" t="s">
        <v>167</v>
      </c>
      <c r="C134" s="170" t="s">
        <v>137</v>
      </c>
      <c r="D134" s="176">
        <v>60.0</v>
      </c>
      <c r="E134" s="172" t="s">
        <v>137</v>
      </c>
      <c r="F134" s="176">
        <v>50.0</v>
      </c>
      <c r="G134" s="104"/>
      <c r="H134" s="132"/>
      <c r="I134" s="133"/>
      <c r="J134" s="134"/>
      <c r="K134" s="134"/>
      <c r="L134" s="132"/>
      <c r="M134" s="132"/>
      <c r="N134" s="132"/>
      <c r="O134" s="132"/>
      <c r="P134" s="132"/>
      <c r="Q134" s="132"/>
      <c r="R134" s="132"/>
      <c r="S134" s="132"/>
      <c r="T134" s="132"/>
      <c r="U134" s="104"/>
      <c r="V134" s="173"/>
      <c r="W134" s="174"/>
      <c r="X134" s="104"/>
      <c r="Y134" s="104"/>
      <c r="Z134" s="104"/>
      <c r="AA134" s="140"/>
      <c r="AB134" s="140"/>
      <c r="AC134" s="140"/>
      <c r="AD134" s="140"/>
      <c r="AE134" s="140"/>
      <c r="AF134" s="140"/>
      <c r="AG134" s="140"/>
    </row>
    <row r="135">
      <c r="A135" s="102"/>
      <c r="B135" s="73"/>
      <c r="C135" s="170" t="s">
        <v>139</v>
      </c>
      <c r="D135" s="176">
        <v>55.0</v>
      </c>
      <c r="E135" s="172" t="s">
        <v>139</v>
      </c>
      <c r="F135" s="176">
        <v>45.0</v>
      </c>
      <c r="G135" s="104"/>
      <c r="H135" s="132"/>
      <c r="I135" s="133"/>
      <c r="J135" s="71"/>
      <c r="K135" s="71"/>
      <c r="L135" s="71"/>
      <c r="M135" s="71"/>
      <c r="N135" s="132"/>
      <c r="O135" s="132"/>
      <c r="P135" s="132"/>
      <c r="Q135" s="132"/>
      <c r="R135" s="132"/>
      <c r="S135" s="132"/>
      <c r="T135" s="132"/>
      <c r="U135" s="104"/>
      <c r="V135" s="173"/>
      <c r="W135" s="174"/>
      <c r="X135" s="104"/>
      <c r="Y135" s="104"/>
      <c r="Z135" s="104"/>
      <c r="AA135" s="140"/>
      <c r="AB135" s="140"/>
      <c r="AC135" s="140"/>
      <c r="AD135" s="140"/>
      <c r="AE135" s="140"/>
      <c r="AF135" s="140"/>
      <c r="AG135" s="140"/>
    </row>
    <row r="136">
      <c r="A136" s="102"/>
      <c r="B136" s="52"/>
      <c r="C136" s="179" t="s">
        <v>168</v>
      </c>
      <c r="D136" s="176">
        <v>50.0</v>
      </c>
      <c r="E136" s="172" t="s">
        <v>143</v>
      </c>
      <c r="F136" s="176">
        <v>40.0</v>
      </c>
      <c r="G136" s="104"/>
      <c r="H136" s="132"/>
      <c r="I136" s="133"/>
      <c r="J136" s="71"/>
      <c r="K136" s="71"/>
      <c r="L136" s="71"/>
      <c r="M136" s="71"/>
      <c r="N136" s="132"/>
      <c r="O136" s="132"/>
      <c r="P136" s="132"/>
      <c r="Q136" s="132"/>
      <c r="R136" s="132"/>
      <c r="S136" s="132"/>
      <c r="T136" s="132"/>
      <c r="U136" s="104"/>
      <c r="V136" s="173"/>
      <c r="W136" s="174"/>
      <c r="X136" s="104"/>
      <c r="Y136" s="104"/>
      <c r="Z136" s="104"/>
      <c r="AA136" s="140"/>
      <c r="AB136" s="140"/>
      <c r="AC136" s="140"/>
      <c r="AD136" s="140"/>
      <c r="AE136" s="140"/>
      <c r="AF136" s="140"/>
      <c r="AG136" s="140"/>
    </row>
    <row r="137">
      <c r="A137" s="102"/>
      <c r="B137" s="182" t="s">
        <v>170</v>
      </c>
      <c r="C137" s="108" t="s">
        <v>171</v>
      </c>
      <c r="D137" s="183"/>
      <c r="E137" s="132"/>
      <c r="F137" s="104"/>
      <c r="G137" s="104"/>
      <c r="H137" s="132"/>
      <c r="I137" s="133"/>
      <c r="J137" s="185"/>
      <c r="K137" s="186"/>
      <c r="L137" s="187"/>
      <c r="M137" s="71"/>
      <c r="N137" s="132"/>
      <c r="O137" s="132"/>
      <c r="P137" s="132"/>
      <c r="Q137" s="132"/>
      <c r="R137" s="132"/>
      <c r="S137" s="132"/>
      <c r="T137" s="132"/>
      <c r="U137" s="104"/>
      <c r="V137" s="173"/>
      <c r="W137" s="174"/>
      <c r="X137" s="104"/>
      <c r="Y137" s="104"/>
      <c r="Z137" s="104"/>
      <c r="AA137" s="140"/>
      <c r="AB137" s="140"/>
      <c r="AC137" s="140"/>
      <c r="AD137" s="140"/>
      <c r="AE137" s="140"/>
      <c r="AF137" s="140"/>
      <c r="AG137" s="140"/>
    </row>
    <row r="138">
      <c r="A138" s="102"/>
      <c r="B138" s="72"/>
      <c r="C138" s="75" t="s">
        <v>137</v>
      </c>
      <c r="D138" s="62">
        <v>60.0</v>
      </c>
      <c r="E138" s="132"/>
      <c r="F138" s="62">
        <v>60.0</v>
      </c>
      <c r="G138" s="104"/>
      <c r="H138" s="132"/>
      <c r="I138" s="133"/>
      <c r="J138" s="71"/>
      <c r="K138" s="188"/>
      <c r="L138" s="189"/>
      <c r="M138" s="189"/>
      <c r="N138" s="132"/>
      <c r="O138" s="132"/>
      <c r="P138" s="132"/>
      <c r="Q138" s="132"/>
      <c r="R138" s="132"/>
      <c r="S138" s="132"/>
      <c r="T138" s="132"/>
      <c r="U138" s="104"/>
      <c r="V138" s="173"/>
      <c r="W138" s="174"/>
      <c r="X138" s="104"/>
      <c r="Y138" s="104"/>
      <c r="Z138" s="104"/>
      <c r="AA138" s="140"/>
      <c r="AB138" s="140"/>
      <c r="AC138" s="140"/>
      <c r="AD138" s="140"/>
      <c r="AE138" s="140"/>
      <c r="AF138" s="140"/>
      <c r="AG138" s="140"/>
    </row>
    <row r="139">
      <c r="A139" s="102"/>
      <c r="B139" s="50"/>
      <c r="C139" s="75" t="s">
        <v>139</v>
      </c>
      <c r="D139" s="62">
        <v>80.0</v>
      </c>
      <c r="E139" s="104"/>
      <c r="F139" s="62">
        <v>80.0</v>
      </c>
      <c r="G139" s="104"/>
      <c r="H139" s="104"/>
      <c r="I139" s="190"/>
      <c r="J139" s="71"/>
      <c r="K139" s="188"/>
      <c r="L139" s="191"/>
      <c r="M139" s="71"/>
      <c r="N139" s="104"/>
      <c r="O139" s="104"/>
      <c r="P139" s="104"/>
      <c r="Q139" s="104"/>
      <c r="R139" s="104"/>
      <c r="S139" s="104"/>
      <c r="T139" s="104"/>
      <c r="U139" s="104"/>
      <c r="V139" s="173"/>
      <c r="W139" s="174"/>
      <c r="X139" s="104"/>
      <c r="Y139" s="104"/>
      <c r="Z139" s="104"/>
      <c r="AA139" s="140"/>
      <c r="AB139" s="140"/>
      <c r="AC139" s="140"/>
      <c r="AD139" s="140"/>
      <c r="AE139" s="140"/>
      <c r="AF139" s="140"/>
      <c r="AG139" s="140"/>
    </row>
    <row r="140">
      <c r="A140" s="102"/>
      <c r="B140" s="192" t="s">
        <v>172</v>
      </c>
      <c r="C140" s="193" t="s">
        <v>173</v>
      </c>
      <c r="D140" s="193">
        <v>20.0</v>
      </c>
      <c r="E140" s="104"/>
      <c r="F140" s="193">
        <v>20.0</v>
      </c>
      <c r="G140" s="104"/>
      <c r="H140" s="104"/>
      <c r="I140" s="190"/>
      <c r="J140" s="71"/>
      <c r="K140" s="188"/>
      <c r="L140" s="194"/>
      <c r="M140" s="71"/>
      <c r="N140" s="104"/>
      <c r="O140" s="104"/>
      <c r="P140" s="104"/>
      <c r="Q140" s="104"/>
      <c r="R140" s="104"/>
      <c r="S140" s="104"/>
      <c r="T140" s="104"/>
      <c r="U140" s="104"/>
      <c r="V140" s="173"/>
      <c r="W140" s="174"/>
      <c r="X140" s="104"/>
      <c r="Y140" s="104"/>
      <c r="Z140" s="104"/>
      <c r="AA140" s="140"/>
      <c r="AB140" s="140"/>
      <c r="AC140" s="140"/>
      <c r="AD140" s="140"/>
      <c r="AE140" s="140"/>
      <c r="AF140" s="140"/>
      <c r="AG140" s="140"/>
    </row>
    <row r="141">
      <c r="A141" s="102"/>
      <c r="B141" s="195" t="s">
        <v>174</v>
      </c>
      <c r="C141" s="196" t="s">
        <v>173</v>
      </c>
      <c r="D141" s="196">
        <v>10.0</v>
      </c>
      <c r="E141" s="103"/>
      <c r="F141" s="196">
        <v>10.0</v>
      </c>
      <c r="G141" s="104"/>
      <c r="H141" s="104"/>
      <c r="I141" s="190"/>
      <c r="J141" s="71"/>
      <c r="K141" s="188"/>
      <c r="L141" s="194"/>
      <c r="M141" s="71"/>
      <c r="N141" s="104"/>
      <c r="O141" s="104"/>
      <c r="P141" s="104"/>
      <c r="Q141" s="104"/>
      <c r="R141" s="104"/>
      <c r="S141" s="104"/>
      <c r="T141" s="104"/>
      <c r="U141" s="104"/>
      <c r="V141" s="173"/>
      <c r="W141" s="174"/>
      <c r="X141" s="104"/>
      <c r="Y141" s="104"/>
      <c r="Z141" s="104"/>
      <c r="AA141" s="140"/>
      <c r="AB141" s="140"/>
      <c r="AC141" s="140"/>
      <c r="AD141" s="140"/>
      <c r="AE141" s="140"/>
      <c r="AF141" s="140"/>
      <c r="AG141" s="140"/>
    </row>
    <row r="142">
      <c r="A142" s="102"/>
      <c r="B142" s="197"/>
      <c r="C142" s="197"/>
      <c r="D142" s="197"/>
      <c r="E142" s="104"/>
      <c r="F142" s="104"/>
      <c r="G142" s="104"/>
      <c r="H142" s="104"/>
      <c r="I142" s="190"/>
      <c r="J142" s="71"/>
      <c r="K142" s="188"/>
      <c r="L142" s="194"/>
      <c r="M142" s="194"/>
      <c r="N142" s="104"/>
      <c r="O142" s="104"/>
      <c r="P142" s="104"/>
      <c r="Q142" s="104"/>
      <c r="R142" s="104"/>
      <c r="S142" s="104"/>
      <c r="T142" s="104"/>
      <c r="U142" s="104"/>
      <c r="V142" s="173"/>
      <c r="W142" s="174"/>
      <c r="X142" s="104"/>
      <c r="Y142" s="104"/>
      <c r="Z142" s="104"/>
      <c r="AA142" s="140"/>
      <c r="AB142" s="140"/>
      <c r="AC142" s="140"/>
      <c r="AD142" s="140"/>
      <c r="AE142" s="140"/>
      <c r="AF142" s="140"/>
      <c r="AG142" s="140"/>
    </row>
    <row r="143">
      <c r="A143" s="104"/>
      <c r="B143" s="104"/>
      <c r="C143" s="173"/>
      <c r="D143" s="173"/>
      <c r="E143" s="173"/>
      <c r="F143" s="104"/>
      <c r="G143" s="104"/>
      <c r="H143" s="173"/>
      <c r="I143" s="198"/>
      <c r="J143" s="199"/>
      <c r="K143" s="71"/>
      <c r="L143" s="199"/>
      <c r="M143" s="199"/>
      <c r="N143" s="199"/>
      <c r="O143" s="71"/>
      <c r="P143" s="199"/>
      <c r="Q143" s="71"/>
      <c r="R143" s="199"/>
      <c r="S143" s="173"/>
      <c r="T143" s="104"/>
      <c r="U143" s="104"/>
      <c r="V143" s="104"/>
      <c r="W143" s="174"/>
      <c r="X143" s="174"/>
      <c r="Y143" s="104"/>
      <c r="Z143" s="104"/>
      <c r="AA143" s="140"/>
      <c r="AB143" s="140"/>
      <c r="AC143" s="140"/>
      <c r="AD143" s="140"/>
      <c r="AE143" s="140"/>
      <c r="AF143" s="140"/>
      <c r="AG143" s="140"/>
    </row>
    <row r="144">
      <c r="A144" s="104"/>
      <c r="B144" s="200" t="s">
        <v>175</v>
      </c>
      <c r="C144" s="201" t="s">
        <v>176</v>
      </c>
      <c r="D144" s="56" t="s">
        <v>26</v>
      </c>
      <c r="E144" s="56" t="s">
        <v>27</v>
      </c>
      <c r="F144" s="103"/>
      <c r="G144" s="201" t="s">
        <v>177</v>
      </c>
      <c r="H144" s="56" t="s">
        <v>26</v>
      </c>
      <c r="I144" s="56" t="s">
        <v>27</v>
      </c>
      <c r="J144" s="69"/>
      <c r="K144" s="201" t="s">
        <v>178</v>
      </c>
      <c r="L144" s="56" t="s">
        <v>26</v>
      </c>
      <c r="M144" s="56" t="s">
        <v>27</v>
      </c>
      <c r="N144" s="69"/>
      <c r="O144" s="201" t="s">
        <v>28</v>
      </c>
      <c r="P144" s="69"/>
      <c r="Q144" s="202" t="s">
        <v>179</v>
      </c>
      <c r="R144" s="39"/>
      <c r="S144" s="203" t="s">
        <v>180</v>
      </c>
      <c r="T144" s="174"/>
      <c r="U144" s="174"/>
      <c r="V144" s="174"/>
      <c r="W144" s="174"/>
      <c r="X144" s="174"/>
      <c r="Y144" s="174"/>
      <c r="Z144" s="174"/>
      <c r="AA144" s="140"/>
      <c r="AB144" s="140"/>
      <c r="AC144" s="140"/>
      <c r="AD144" s="140"/>
      <c r="AE144" s="140"/>
      <c r="AF144" s="140"/>
      <c r="AG144" s="140"/>
    </row>
    <row r="145">
      <c r="A145" s="104"/>
      <c r="B145" s="69"/>
      <c r="C145" s="204"/>
      <c r="D145" s="205">
        <f t="shared" ref="D145:D154" si="21">(D167*B167)/30</f>
        <v>0</v>
      </c>
      <c r="E145" s="206">
        <f t="shared" ref="E145:E154" si="22">D145+5*B167 </f>
        <v>0</v>
      </c>
      <c r="F145" s="103"/>
      <c r="G145" s="204"/>
      <c r="H145" s="206">
        <f t="shared" ref="H145:H154" si="23">D145</f>
        <v>0</v>
      </c>
      <c r="I145" s="206">
        <f t="shared" ref="I145:I154" si="24">H145+5*B167 </f>
        <v>0</v>
      </c>
      <c r="J145" s="103"/>
      <c r="K145" s="207"/>
      <c r="L145" s="208">
        <f t="shared" ref="L145:L154" si="25">I167/30</f>
        <v>0</v>
      </c>
      <c r="M145" s="209">
        <f t="shared" ref="M145:M154" si="26">L145+5*B167 </f>
        <v>0</v>
      </c>
      <c r="N145" s="210"/>
      <c r="O145" s="206">
        <f t="shared" ref="O145:O154" si="27">(B167*D167)*0.07</f>
        <v>0</v>
      </c>
      <c r="P145" s="69"/>
      <c r="Q145" s="64" t="s">
        <v>181</v>
      </c>
      <c r="R145" s="64">
        <v>7.21</v>
      </c>
      <c r="S145" s="211"/>
      <c r="T145" s="174"/>
      <c r="U145" s="174"/>
      <c r="V145" s="174"/>
      <c r="W145" s="174"/>
      <c r="X145" s="174"/>
      <c r="Y145" s="174"/>
      <c r="Z145" s="174"/>
      <c r="AA145" s="140"/>
      <c r="AB145" s="140"/>
      <c r="AC145" s="140"/>
      <c r="AD145" s="140"/>
      <c r="AE145" s="140"/>
      <c r="AF145" s="140"/>
      <c r="AG145" s="140"/>
    </row>
    <row r="146">
      <c r="A146" s="104"/>
      <c r="B146" s="69"/>
      <c r="C146" s="212"/>
      <c r="D146" s="205">
        <f t="shared" si="21"/>
        <v>0</v>
      </c>
      <c r="E146" s="206">
        <f t="shared" si="22"/>
        <v>0</v>
      </c>
      <c r="F146" s="103"/>
      <c r="G146" s="212"/>
      <c r="H146" s="206">
        <f t="shared" si="23"/>
        <v>0</v>
      </c>
      <c r="I146" s="206">
        <f t="shared" si="24"/>
        <v>0</v>
      </c>
      <c r="J146" s="103"/>
      <c r="K146" s="213"/>
      <c r="L146" s="208">
        <f t="shared" si="25"/>
        <v>0</v>
      </c>
      <c r="M146" s="209">
        <f t="shared" si="26"/>
        <v>0</v>
      </c>
      <c r="N146" s="210"/>
      <c r="O146" s="206">
        <f t="shared" si="27"/>
        <v>0</v>
      </c>
      <c r="P146" s="69"/>
      <c r="Q146" s="75" t="s">
        <v>182</v>
      </c>
      <c r="R146" s="64">
        <v>4.0</v>
      </c>
      <c r="S146" s="211"/>
      <c r="T146" s="174"/>
      <c r="U146" s="174"/>
      <c r="V146" s="174"/>
      <c r="W146" s="174"/>
      <c r="X146" s="174"/>
      <c r="Y146" s="174"/>
      <c r="Z146" s="174"/>
      <c r="AA146" s="140"/>
      <c r="AB146" s="140"/>
      <c r="AC146" s="140"/>
      <c r="AD146" s="140"/>
      <c r="AE146" s="140"/>
      <c r="AF146" s="140"/>
      <c r="AG146" s="140"/>
    </row>
    <row r="147">
      <c r="A147" s="104"/>
      <c r="B147" s="69"/>
      <c r="C147" s="212"/>
      <c r="D147" s="205">
        <f t="shared" si="21"/>
        <v>0</v>
      </c>
      <c r="E147" s="206">
        <f t="shared" si="22"/>
        <v>0</v>
      </c>
      <c r="F147" s="103"/>
      <c r="G147" s="214"/>
      <c r="H147" s="206">
        <f t="shared" si="23"/>
        <v>0</v>
      </c>
      <c r="I147" s="206">
        <f t="shared" si="24"/>
        <v>0</v>
      </c>
      <c r="J147" s="103"/>
      <c r="K147" s="214"/>
      <c r="L147" s="208">
        <f t="shared" si="25"/>
        <v>0</v>
      </c>
      <c r="M147" s="209">
        <f t="shared" si="26"/>
        <v>0</v>
      </c>
      <c r="N147" s="210"/>
      <c r="O147" s="206">
        <f t="shared" si="27"/>
        <v>0</v>
      </c>
      <c r="P147" s="69"/>
      <c r="Q147" s="75" t="s">
        <v>183</v>
      </c>
      <c r="R147" s="64">
        <v>6.25</v>
      </c>
      <c r="S147" s="211"/>
      <c r="T147" s="174"/>
      <c r="U147" s="174"/>
      <c r="V147" s="174"/>
      <c r="W147" s="174"/>
      <c r="X147" s="174"/>
      <c r="Y147" s="174"/>
      <c r="Z147" s="174"/>
      <c r="AA147" s="140"/>
      <c r="AB147" s="140"/>
      <c r="AC147" s="140"/>
      <c r="AD147" s="140"/>
      <c r="AE147" s="140"/>
      <c r="AF147" s="140"/>
      <c r="AG147" s="140"/>
    </row>
    <row r="148">
      <c r="A148" s="104"/>
      <c r="B148" s="69"/>
      <c r="C148" s="212"/>
      <c r="D148" s="205">
        <f t="shared" si="21"/>
        <v>0</v>
      </c>
      <c r="E148" s="206">
        <f t="shared" si="22"/>
        <v>0</v>
      </c>
      <c r="F148" s="103"/>
      <c r="G148" s="214"/>
      <c r="H148" s="206">
        <f t="shared" si="23"/>
        <v>0</v>
      </c>
      <c r="I148" s="206">
        <f t="shared" si="24"/>
        <v>0</v>
      </c>
      <c r="J148" s="103"/>
      <c r="K148" s="214"/>
      <c r="L148" s="208">
        <f t="shared" si="25"/>
        <v>0</v>
      </c>
      <c r="M148" s="209">
        <f t="shared" si="26"/>
        <v>0</v>
      </c>
      <c r="N148" s="69"/>
      <c r="O148" s="206">
        <f t="shared" si="27"/>
        <v>0</v>
      </c>
      <c r="P148" s="69"/>
      <c r="Q148" s="75" t="s">
        <v>184</v>
      </c>
      <c r="R148" s="64">
        <v>6.625</v>
      </c>
      <c r="S148" s="211"/>
      <c r="T148" s="174"/>
      <c r="U148" s="174"/>
      <c r="V148" s="174"/>
      <c r="W148" s="174"/>
      <c r="X148" s="104"/>
      <c r="Y148" s="104"/>
      <c r="Z148" s="104"/>
      <c r="AA148" s="140"/>
      <c r="AB148" s="140"/>
      <c r="AC148" s="140"/>
      <c r="AD148" s="140"/>
      <c r="AE148" s="140"/>
      <c r="AF148" s="140"/>
      <c r="AG148" s="140"/>
    </row>
    <row r="149">
      <c r="A149" s="104"/>
      <c r="B149" s="69"/>
      <c r="C149" s="212"/>
      <c r="D149" s="205">
        <f t="shared" si="21"/>
        <v>0</v>
      </c>
      <c r="E149" s="206">
        <f t="shared" si="22"/>
        <v>0</v>
      </c>
      <c r="F149" s="103"/>
      <c r="G149" s="214"/>
      <c r="H149" s="206">
        <f t="shared" si="23"/>
        <v>0</v>
      </c>
      <c r="I149" s="206">
        <f t="shared" si="24"/>
        <v>0</v>
      </c>
      <c r="J149" s="103"/>
      <c r="K149" s="214"/>
      <c r="L149" s="208">
        <f t="shared" si="25"/>
        <v>0</v>
      </c>
      <c r="M149" s="209">
        <f t="shared" si="26"/>
        <v>0</v>
      </c>
      <c r="N149" s="210"/>
      <c r="O149" s="206">
        <f t="shared" si="27"/>
        <v>0</v>
      </c>
      <c r="P149" s="69"/>
      <c r="Q149" s="75" t="s">
        <v>185</v>
      </c>
      <c r="R149" s="64">
        <v>4.0</v>
      </c>
      <c r="S149" s="211"/>
      <c r="T149" s="174"/>
      <c r="U149" s="174"/>
      <c r="V149" s="174"/>
      <c r="W149" s="174"/>
      <c r="X149" s="104"/>
      <c r="Y149" s="104"/>
      <c r="Z149" s="104"/>
      <c r="AA149" s="140"/>
      <c r="AB149" s="140"/>
      <c r="AC149" s="140"/>
      <c r="AD149" s="140"/>
      <c r="AE149" s="140"/>
      <c r="AF149" s="140"/>
      <c r="AG149" s="140"/>
    </row>
    <row r="150">
      <c r="A150" s="104"/>
      <c r="B150" s="69"/>
      <c r="C150" s="212"/>
      <c r="D150" s="205">
        <f t="shared" si="21"/>
        <v>0</v>
      </c>
      <c r="E150" s="206">
        <f t="shared" si="22"/>
        <v>0</v>
      </c>
      <c r="F150" s="103"/>
      <c r="G150" s="214"/>
      <c r="H150" s="206">
        <f t="shared" si="23"/>
        <v>0</v>
      </c>
      <c r="I150" s="206">
        <f t="shared" si="24"/>
        <v>0</v>
      </c>
      <c r="J150" s="103"/>
      <c r="K150" s="214"/>
      <c r="L150" s="208">
        <f t="shared" si="25"/>
        <v>0</v>
      </c>
      <c r="M150" s="209">
        <f t="shared" si="26"/>
        <v>0</v>
      </c>
      <c r="N150" s="210"/>
      <c r="O150" s="206">
        <f t="shared" si="27"/>
        <v>0</v>
      </c>
      <c r="P150" s="69"/>
      <c r="Q150" s="75" t="s">
        <v>186</v>
      </c>
      <c r="R150" s="64">
        <v>6.25</v>
      </c>
      <c r="S150" s="211"/>
      <c r="T150" s="174"/>
      <c r="U150" s="174"/>
      <c r="V150" s="174"/>
      <c r="W150" s="174"/>
      <c r="X150" s="104"/>
      <c r="Y150" s="104"/>
      <c r="Z150" s="104"/>
      <c r="AA150" s="140"/>
      <c r="AB150" s="140"/>
      <c r="AC150" s="140"/>
      <c r="AD150" s="140"/>
      <c r="AE150" s="140"/>
      <c r="AF150" s="140"/>
      <c r="AG150" s="140"/>
    </row>
    <row r="151">
      <c r="A151" s="104"/>
      <c r="B151" s="69"/>
      <c r="C151" s="215" t="s">
        <v>187</v>
      </c>
      <c r="D151" s="205">
        <f t="shared" si="21"/>
        <v>0</v>
      </c>
      <c r="E151" s="206">
        <f t="shared" si="22"/>
        <v>0</v>
      </c>
      <c r="F151" s="103"/>
      <c r="G151" s="214"/>
      <c r="H151" s="206">
        <f t="shared" si="23"/>
        <v>0</v>
      </c>
      <c r="I151" s="206">
        <f t="shared" si="24"/>
        <v>0</v>
      </c>
      <c r="J151" s="103"/>
      <c r="K151" s="214"/>
      <c r="L151" s="208">
        <f t="shared" si="25"/>
        <v>0</v>
      </c>
      <c r="M151" s="209">
        <f t="shared" si="26"/>
        <v>0</v>
      </c>
      <c r="N151" s="210"/>
      <c r="O151" s="206">
        <f t="shared" si="27"/>
        <v>0</v>
      </c>
      <c r="P151" s="69"/>
      <c r="Q151" s="75" t="s">
        <v>188</v>
      </c>
      <c r="R151" s="64">
        <v>5.6</v>
      </c>
      <c r="S151" s="211"/>
      <c r="T151" s="174"/>
      <c r="U151" s="174"/>
      <c r="V151" s="174"/>
      <c r="W151" s="174"/>
      <c r="X151" s="104"/>
      <c r="Y151" s="104"/>
      <c r="Z151" s="104"/>
      <c r="AA151" s="140"/>
      <c r="AB151" s="140"/>
      <c r="AC151" s="140"/>
      <c r="AD151" s="140"/>
      <c r="AE151" s="140"/>
      <c r="AF151" s="140"/>
      <c r="AG151" s="140"/>
    </row>
    <row r="152">
      <c r="A152" s="104"/>
      <c r="B152" s="69"/>
      <c r="C152" s="216"/>
      <c r="D152" s="205">
        <f t="shared" si="21"/>
        <v>0</v>
      </c>
      <c r="E152" s="206">
        <f t="shared" si="22"/>
        <v>0</v>
      </c>
      <c r="F152" s="103"/>
      <c r="G152" s="214"/>
      <c r="H152" s="206">
        <f t="shared" si="23"/>
        <v>0</v>
      </c>
      <c r="I152" s="206">
        <f t="shared" si="24"/>
        <v>0</v>
      </c>
      <c r="J152" s="103"/>
      <c r="K152" s="214"/>
      <c r="L152" s="208">
        <f t="shared" si="25"/>
        <v>0</v>
      </c>
      <c r="M152" s="209">
        <f t="shared" si="26"/>
        <v>0</v>
      </c>
      <c r="N152" s="210"/>
      <c r="O152" s="206">
        <f t="shared" si="27"/>
        <v>0</v>
      </c>
      <c r="P152" s="69"/>
      <c r="Q152" s="75"/>
      <c r="R152" s="75"/>
      <c r="S152" s="211"/>
      <c r="T152" s="174"/>
      <c r="U152" s="174"/>
      <c r="V152" s="174"/>
      <c r="W152" s="174"/>
      <c r="X152" s="104"/>
      <c r="Y152" s="104"/>
      <c r="Z152" s="104"/>
      <c r="AA152" s="140"/>
      <c r="AB152" s="140"/>
      <c r="AC152" s="140"/>
      <c r="AD152" s="140"/>
      <c r="AE152" s="140"/>
      <c r="AF152" s="140"/>
      <c r="AG152" s="140"/>
    </row>
    <row r="153">
      <c r="A153" s="104"/>
      <c r="B153" s="69"/>
      <c r="C153" s="216"/>
      <c r="D153" s="205">
        <f t="shared" si="21"/>
        <v>0</v>
      </c>
      <c r="E153" s="206">
        <f t="shared" si="22"/>
        <v>0</v>
      </c>
      <c r="F153" s="103"/>
      <c r="G153" s="214"/>
      <c r="H153" s="206">
        <f t="shared" si="23"/>
        <v>0</v>
      </c>
      <c r="I153" s="206">
        <f t="shared" si="24"/>
        <v>0</v>
      </c>
      <c r="J153" s="103"/>
      <c r="K153" s="214"/>
      <c r="L153" s="208">
        <f t="shared" si="25"/>
        <v>0</v>
      </c>
      <c r="M153" s="209">
        <f t="shared" si="26"/>
        <v>0</v>
      </c>
      <c r="N153" s="210"/>
      <c r="O153" s="206">
        <f t="shared" si="27"/>
        <v>0</v>
      </c>
      <c r="P153" s="69"/>
      <c r="Q153" s="75"/>
      <c r="R153" s="75"/>
      <c r="S153" s="211"/>
      <c r="T153" s="174"/>
      <c r="U153" s="174"/>
      <c r="V153" s="174"/>
      <c r="W153" s="174"/>
      <c r="X153" s="104"/>
      <c r="Y153" s="104"/>
      <c r="Z153" s="104"/>
      <c r="AA153" s="140"/>
      <c r="AB153" s="140"/>
      <c r="AC153" s="140"/>
      <c r="AD153" s="140"/>
      <c r="AE153" s="140"/>
      <c r="AF153" s="140"/>
      <c r="AG153" s="140"/>
    </row>
    <row r="154">
      <c r="A154" s="104"/>
      <c r="B154" s="69"/>
      <c r="C154" s="216"/>
      <c r="D154" s="205">
        <f t="shared" si="21"/>
        <v>0</v>
      </c>
      <c r="E154" s="206">
        <f t="shared" si="22"/>
        <v>0</v>
      </c>
      <c r="F154" s="103"/>
      <c r="G154" s="217"/>
      <c r="H154" s="206">
        <f t="shared" si="23"/>
        <v>0</v>
      </c>
      <c r="I154" s="206">
        <f t="shared" si="24"/>
        <v>0</v>
      </c>
      <c r="J154" s="103"/>
      <c r="K154" s="214"/>
      <c r="L154" s="208">
        <f t="shared" si="25"/>
        <v>0</v>
      </c>
      <c r="M154" s="209">
        <f t="shared" si="26"/>
        <v>0</v>
      </c>
      <c r="N154" s="210"/>
      <c r="O154" s="206">
        <f t="shared" si="27"/>
        <v>0</v>
      </c>
      <c r="P154" s="69"/>
      <c r="Q154" s="75"/>
      <c r="R154" s="75"/>
      <c r="S154" s="211"/>
      <c r="T154" s="174"/>
      <c r="U154" s="174"/>
      <c r="V154" s="174"/>
      <c r="W154" s="174"/>
      <c r="X154" s="104"/>
      <c r="Y154" s="104"/>
      <c r="Z154" s="104"/>
      <c r="AA154" s="140"/>
      <c r="AB154" s="140"/>
      <c r="AC154" s="140"/>
      <c r="AD154" s="140"/>
      <c r="AE154" s="140"/>
      <c r="AF154" s="140"/>
      <c r="AG154" s="140"/>
    </row>
    <row r="155">
      <c r="A155" s="104"/>
      <c r="B155" s="69"/>
      <c r="C155" s="218" t="s">
        <v>189</v>
      </c>
      <c r="D155" s="219">
        <f t="shared" ref="D155:E155" si="28">SUM(D145:D154)</f>
        <v>0</v>
      </c>
      <c r="E155" s="220">
        <f t="shared" si="28"/>
        <v>0</v>
      </c>
      <c r="F155" s="103"/>
      <c r="G155" s="221" t="s">
        <v>190</v>
      </c>
      <c r="H155" s="219">
        <f>SUM(H145:H154)</f>
        <v>0</v>
      </c>
      <c r="I155" s="220">
        <f>SUM(I144:I154)</f>
        <v>0</v>
      </c>
      <c r="J155" s="69"/>
      <c r="K155" s="221" t="s">
        <v>190</v>
      </c>
      <c r="L155" s="220">
        <f>SUM(L145:L154)</f>
        <v>0</v>
      </c>
      <c r="M155" s="220">
        <f>SUM(M144:M154)</f>
        <v>0</v>
      </c>
      <c r="N155" s="210"/>
      <c r="O155" s="220">
        <f>SUM(O144:O154)</f>
        <v>0</v>
      </c>
      <c r="P155" s="103"/>
      <c r="Q155" s="132"/>
      <c r="R155" s="132"/>
      <c r="S155" s="174"/>
      <c r="T155" s="174"/>
      <c r="U155" s="174"/>
      <c r="V155" s="174"/>
      <c r="W155" s="174"/>
      <c r="X155" s="104"/>
      <c r="Y155" s="104"/>
      <c r="Z155" s="104"/>
      <c r="AA155" s="140"/>
      <c r="AB155" s="140"/>
      <c r="AC155" s="140"/>
      <c r="AD155" s="140"/>
      <c r="AE155" s="140"/>
      <c r="AF155" s="140"/>
      <c r="AG155" s="140"/>
    </row>
    <row r="156">
      <c r="A156" s="104"/>
      <c r="B156" s="104"/>
      <c r="C156" s="136"/>
      <c r="D156" s="136"/>
      <c r="E156" s="132"/>
      <c r="F156" s="104"/>
      <c r="G156" s="132"/>
      <c r="H156" s="132"/>
      <c r="I156" s="132"/>
      <c r="J156" s="104"/>
      <c r="K156" s="132"/>
      <c r="L156" s="132"/>
      <c r="M156" s="132"/>
      <c r="N156" s="104"/>
      <c r="O156" s="132"/>
      <c r="P156" s="104"/>
      <c r="Q156" s="104"/>
      <c r="R156" s="104"/>
      <c r="S156" s="174"/>
      <c r="T156" s="174"/>
      <c r="U156" s="174"/>
      <c r="V156" s="174"/>
      <c r="W156" s="174"/>
      <c r="X156" s="104"/>
      <c r="Y156" s="104"/>
      <c r="Z156" s="104"/>
      <c r="AA156" s="140"/>
      <c r="AB156" s="140"/>
      <c r="AC156" s="140"/>
      <c r="AD156" s="140"/>
      <c r="AE156" s="140"/>
      <c r="AF156" s="140"/>
      <c r="AG156" s="140"/>
    </row>
    <row r="157">
      <c r="A157" s="104"/>
      <c r="B157" s="173"/>
      <c r="C157" s="173"/>
      <c r="D157" s="173"/>
      <c r="E157" s="173"/>
      <c r="F157" s="104"/>
      <c r="G157" s="173"/>
      <c r="H157" s="173"/>
      <c r="I157" s="104"/>
      <c r="J157" s="104"/>
      <c r="K157" s="173"/>
      <c r="L157" s="173"/>
      <c r="M157" s="104"/>
      <c r="N157" s="104"/>
      <c r="O157" s="104"/>
      <c r="P157" s="104"/>
      <c r="Q157" s="104"/>
      <c r="R157" s="104"/>
      <c r="S157" s="174"/>
      <c r="T157" s="174"/>
      <c r="U157" s="174"/>
      <c r="V157" s="174"/>
      <c r="W157" s="174"/>
      <c r="X157" s="104"/>
      <c r="Y157" s="104"/>
      <c r="Z157" s="104"/>
      <c r="AA157" s="140"/>
      <c r="AB157" s="140"/>
      <c r="AC157" s="140"/>
      <c r="AD157" s="140"/>
      <c r="AE157" s="140"/>
      <c r="AF157" s="140"/>
      <c r="AG157" s="140"/>
    </row>
    <row r="158">
      <c r="A158" s="104"/>
      <c r="B158" s="222"/>
      <c r="C158" s="223" t="s">
        <v>191</v>
      </c>
      <c r="D158" s="224">
        <f>L166+L167+D155</f>
        <v>0</v>
      </c>
      <c r="E158" s="224">
        <f>L166+L167+E155</f>
        <v>0</v>
      </c>
      <c r="F158" s="103"/>
      <c r="G158" s="225" t="s">
        <v>192</v>
      </c>
      <c r="H158" s="226">
        <f>O166+H155</f>
        <v>0</v>
      </c>
      <c r="I158" s="224">
        <f>O166+I155</f>
        <v>0</v>
      </c>
      <c r="J158" s="102"/>
      <c r="K158" s="227" t="s">
        <v>193</v>
      </c>
      <c r="L158" s="226">
        <f>R166+L155</f>
        <v>0</v>
      </c>
      <c r="M158" s="224">
        <f>R166+M155</f>
        <v>0</v>
      </c>
      <c r="N158" s="104"/>
      <c r="O158" s="104"/>
      <c r="P158" s="104"/>
      <c r="Q158" s="104"/>
      <c r="R158" s="104"/>
      <c r="S158" s="174"/>
      <c r="T158" s="174"/>
      <c r="U158" s="174"/>
      <c r="V158" s="174"/>
      <c r="W158" s="174"/>
      <c r="X158" s="104"/>
      <c r="Y158" s="104"/>
      <c r="Z158" s="104"/>
      <c r="AA158" s="140"/>
      <c r="AB158" s="140"/>
      <c r="AC158" s="140"/>
      <c r="AD158" s="140"/>
      <c r="AE158" s="140"/>
      <c r="AF158" s="140"/>
      <c r="AG158" s="140"/>
    </row>
    <row r="159">
      <c r="A159" s="104"/>
      <c r="B159" s="132"/>
      <c r="C159" s="132"/>
      <c r="D159" s="132"/>
      <c r="E159" s="132"/>
      <c r="F159" s="104"/>
      <c r="G159" s="104"/>
      <c r="H159" s="132"/>
      <c r="I159" s="198"/>
      <c r="J159" s="71"/>
      <c r="K159" s="71"/>
      <c r="L159" s="134"/>
      <c r="M159" s="71"/>
      <c r="N159" s="71"/>
      <c r="O159" s="71"/>
      <c r="P159" s="71"/>
      <c r="Q159" s="71"/>
      <c r="R159" s="71"/>
      <c r="S159" s="132"/>
      <c r="T159" s="104"/>
      <c r="U159" s="104"/>
      <c r="V159" s="104"/>
      <c r="W159" s="104"/>
      <c r="X159" s="104"/>
      <c r="Y159" s="104"/>
      <c r="Z159" s="104"/>
      <c r="AA159" s="140"/>
      <c r="AB159" s="140"/>
      <c r="AC159" s="140"/>
      <c r="AD159" s="140"/>
      <c r="AE159" s="140"/>
      <c r="AF159" s="140"/>
      <c r="AG159" s="140"/>
    </row>
    <row r="160">
      <c r="A160" s="104"/>
      <c r="B160" s="104"/>
      <c r="C160" s="104"/>
      <c r="D160" s="104"/>
      <c r="E160" s="140"/>
      <c r="F160" s="104"/>
      <c r="G160" s="104"/>
      <c r="H160" s="104"/>
      <c r="I160" s="190"/>
      <c r="J160" s="228" t="s">
        <v>194</v>
      </c>
      <c r="K160" s="71"/>
      <c r="L160" s="229" t="s">
        <v>195</v>
      </c>
      <c r="M160" s="230" t="s">
        <v>196</v>
      </c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40"/>
      <c r="AB160" s="140"/>
      <c r="AC160" s="140"/>
      <c r="AD160" s="140"/>
      <c r="AE160" s="140"/>
      <c r="AF160" s="140"/>
      <c r="AG160" s="140"/>
    </row>
    <row r="161">
      <c r="A161" s="9"/>
      <c r="B161" s="231"/>
      <c r="C161" s="174"/>
      <c r="D161" s="232"/>
      <c r="E161" s="233"/>
      <c r="F161" s="174"/>
      <c r="G161" s="140"/>
      <c r="H161" s="140"/>
      <c r="I161" s="234"/>
      <c r="J161" s="139"/>
      <c r="K161" s="139"/>
      <c r="L161" s="235" t="s">
        <v>197</v>
      </c>
      <c r="M161" s="230" t="s">
        <v>198</v>
      </c>
      <c r="N161" s="140"/>
      <c r="O161" s="140"/>
      <c r="P161" s="140"/>
      <c r="Q161" s="140"/>
      <c r="R161" s="236"/>
      <c r="S161" s="9"/>
      <c r="T161" s="140"/>
      <c r="U161" s="140"/>
      <c r="V161" s="236"/>
      <c r="W161" s="9"/>
      <c r="X161" s="9"/>
      <c r="Y161" s="9"/>
      <c r="Z161" s="9"/>
      <c r="AA161" s="140"/>
      <c r="AB161" s="140"/>
      <c r="AC161" s="140"/>
      <c r="AD161" s="140"/>
      <c r="AE161" s="140"/>
      <c r="AF161" s="140"/>
      <c r="AG161" s="140"/>
    </row>
    <row r="162">
      <c r="A162" s="237"/>
      <c r="B162" s="238"/>
      <c r="C162" s="174"/>
      <c r="D162" s="232"/>
      <c r="E162" s="239"/>
      <c r="F162" s="174"/>
      <c r="H162" s="140"/>
      <c r="I162" s="240"/>
      <c r="J162" s="139"/>
      <c r="K162" s="139"/>
      <c r="L162" s="235" t="s">
        <v>199</v>
      </c>
      <c r="M162" s="241" t="s">
        <v>200</v>
      </c>
      <c r="N162" s="140"/>
      <c r="O162" s="140"/>
      <c r="P162" s="140"/>
      <c r="Q162" s="140"/>
      <c r="R162" s="242"/>
      <c r="S162" s="9"/>
      <c r="T162" s="140"/>
      <c r="U162" s="140"/>
      <c r="V162" s="242"/>
      <c r="W162" s="9"/>
      <c r="X162" s="140"/>
      <c r="Y162" s="140"/>
      <c r="Z162" s="9"/>
      <c r="AA162" s="140"/>
      <c r="AB162" s="140"/>
      <c r="AC162" s="140"/>
      <c r="AD162" s="140"/>
      <c r="AE162" s="140"/>
      <c r="AF162" s="140"/>
      <c r="AG162" s="140"/>
    </row>
    <row r="163">
      <c r="A163" s="9"/>
      <c r="B163" s="243"/>
      <c r="C163" s="243"/>
      <c r="D163" s="243"/>
      <c r="E163" s="237"/>
      <c r="F163" s="140"/>
      <c r="G163" s="140"/>
      <c r="H163" s="140"/>
      <c r="I163" s="234"/>
      <c r="J163" s="139"/>
      <c r="K163" s="139"/>
      <c r="L163" s="235" t="s">
        <v>201</v>
      </c>
      <c r="M163" s="241" t="s">
        <v>202</v>
      </c>
      <c r="N163" s="140"/>
      <c r="O163" s="140"/>
      <c r="P163" s="140"/>
      <c r="Q163" s="140"/>
      <c r="R163" s="244"/>
      <c r="S163" s="9"/>
      <c r="T163" s="245"/>
      <c r="U163" s="246"/>
      <c r="V163" s="244"/>
      <c r="W163" s="19"/>
      <c r="X163" s="9"/>
      <c r="Y163" s="9"/>
      <c r="Z163" s="9"/>
      <c r="AA163" s="140"/>
      <c r="AB163" s="140"/>
      <c r="AC163" s="140"/>
      <c r="AD163" s="140"/>
      <c r="AE163" s="140"/>
      <c r="AF163" s="140"/>
      <c r="AG163" s="140"/>
    </row>
    <row r="164">
      <c r="A164" s="9"/>
      <c r="B164" s="140"/>
      <c r="C164" s="140"/>
      <c r="D164" s="247"/>
      <c r="E164" s="20"/>
      <c r="F164" s="20"/>
      <c r="G164" s="20"/>
      <c r="H164" s="20"/>
      <c r="I164" s="248"/>
      <c r="J164" s="24"/>
      <c r="K164" s="24"/>
      <c r="L164" s="249"/>
      <c r="M164" s="249"/>
      <c r="N164" s="249"/>
      <c r="O164" s="249"/>
      <c r="P164" s="249"/>
      <c r="Q164" s="249"/>
      <c r="R164" s="249"/>
      <c r="S164" s="249"/>
      <c r="T164" s="249"/>
      <c r="U164" s="249"/>
      <c r="V164" s="249"/>
      <c r="W164" s="9"/>
      <c r="X164" s="9"/>
      <c r="Y164" s="9"/>
      <c r="Z164" s="9"/>
      <c r="AA164" s="140"/>
      <c r="AB164" s="140"/>
      <c r="AC164" s="140"/>
      <c r="AD164" s="140"/>
      <c r="AE164" s="140"/>
      <c r="AF164" s="140"/>
      <c r="AG164" s="140"/>
    </row>
    <row r="165">
      <c r="A165" s="9"/>
      <c r="B165" s="250" t="s">
        <v>203</v>
      </c>
      <c r="C165" s="23"/>
      <c r="D165" s="36" t="s">
        <v>17</v>
      </c>
      <c r="E165" s="37" t="s">
        <v>18</v>
      </c>
      <c r="F165" s="38"/>
      <c r="G165" s="39"/>
      <c r="H165" s="35" t="s">
        <v>19</v>
      </c>
      <c r="I165" s="251"/>
      <c r="J165" s="252" t="s">
        <v>204</v>
      </c>
      <c r="K165" s="253" t="s">
        <v>205</v>
      </c>
      <c r="L165" s="254"/>
      <c r="M165" s="255"/>
      <c r="N165" s="253" t="s">
        <v>205</v>
      </c>
      <c r="O165" s="256"/>
      <c r="P165" s="257"/>
      <c r="Q165" s="253" t="s">
        <v>205</v>
      </c>
      <c r="R165" s="256"/>
      <c r="S165" s="9"/>
      <c r="T165" s="140"/>
      <c r="U165" s="140"/>
      <c r="V165" s="140"/>
      <c r="W165" s="140"/>
      <c r="X165" s="140"/>
      <c r="Y165" s="9"/>
      <c r="Z165" s="140"/>
      <c r="AA165" s="140"/>
      <c r="AB165" s="140"/>
      <c r="AC165" s="140"/>
      <c r="AD165" s="140"/>
      <c r="AE165" s="140"/>
      <c r="AF165" s="140"/>
      <c r="AG165" s="140"/>
    </row>
    <row r="166">
      <c r="A166" s="102"/>
      <c r="B166" s="201"/>
      <c r="C166" s="201" t="s">
        <v>206</v>
      </c>
      <c r="D166" s="50"/>
      <c r="E166" s="51" t="s">
        <v>23</v>
      </c>
      <c r="F166" s="51" t="s">
        <v>207</v>
      </c>
      <c r="G166" s="51" t="s">
        <v>208</v>
      </c>
      <c r="H166" s="50"/>
      <c r="I166" s="258"/>
      <c r="J166" s="259"/>
      <c r="K166" s="260" t="s">
        <v>209</v>
      </c>
      <c r="L166" s="193"/>
      <c r="M166" s="261"/>
      <c r="N166" s="260" t="s">
        <v>210</v>
      </c>
      <c r="O166" s="193"/>
      <c r="P166" s="69"/>
      <c r="Q166" s="260" t="s">
        <v>211</v>
      </c>
      <c r="R166" s="68" t="str">
        <f>O166</f>
        <v/>
      </c>
      <c r="S166" s="262"/>
      <c r="T166" s="263"/>
      <c r="U166" s="26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</row>
    <row r="167">
      <c r="A167" s="257"/>
      <c r="B167" s="265"/>
      <c r="C167" s="265"/>
      <c r="D167" s="266"/>
      <c r="E167" s="267"/>
      <c r="F167" s="267"/>
      <c r="G167" s="267"/>
      <c r="H167" s="267"/>
      <c r="I167" s="268">
        <f t="shared" ref="I167:I176" si="29">SUM(E167:H167)*B167</f>
        <v>0</v>
      </c>
      <c r="J167" s="269"/>
      <c r="K167" s="270" t="s">
        <v>212</v>
      </c>
      <c r="L167" s="271">
        <f>L165*30</f>
        <v>0</v>
      </c>
      <c r="M167" s="157"/>
      <c r="N167" s="9"/>
      <c r="O167" s="272"/>
      <c r="P167" s="273"/>
      <c r="Q167" s="140"/>
      <c r="R167" s="243"/>
      <c r="S167" s="174"/>
      <c r="T167" s="174"/>
      <c r="U167" s="157"/>
      <c r="V167" s="157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</row>
    <row r="168">
      <c r="A168" s="257"/>
      <c r="B168" s="265"/>
      <c r="C168" s="265"/>
      <c r="D168" s="266"/>
      <c r="E168" s="267"/>
      <c r="F168" s="267"/>
      <c r="G168" s="267"/>
      <c r="H168" s="267"/>
      <c r="I168" s="268">
        <f t="shared" si="29"/>
        <v>0</v>
      </c>
      <c r="J168" s="269"/>
      <c r="K168" s="274"/>
      <c r="L168" s="243"/>
      <c r="M168" s="140"/>
      <c r="N168" s="140"/>
      <c r="O168" s="140"/>
      <c r="P168" s="140"/>
      <c r="Q168" s="140"/>
      <c r="R168" s="140"/>
      <c r="S168" s="174"/>
      <c r="T168" s="174"/>
      <c r="U168" s="243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</row>
    <row r="169">
      <c r="A169" s="257"/>
      <c r="B169" s="265"/>
      <c r="C169" s="265"/>
      <c r="D169" s="266"/>
      <c r="E169" s="267"/>
      <c r="F169" s="267"/>
      <c r="G169" s="267"/>
      <c r="H169" s="267"/>
      <c r="I169" s="268">
        <f t="shared" si="29"/>
        <v>0</v>
      </c>
      <c r="J169" s="269"/>
      <c r="K169" s="157"/>
      <c r="L169" s="140"/>
      <c r="M169" s="140"/>
      <c r="N169" s="140"/>
      <c r="O169" s="140"/>
      <c r="P169" s="140"/>
      <c r="Q169" s="140"/>
      <c r="R169" s="140"/>
      <c r="S169" s="174"/>
      <c r="T169" s="174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</row>
    <row r="170">
      <c r="A170" s="257"/>
      <c r="B170" s="265"/>
      <c r="C170" s="265"/>
      <c r="D170" s="266"/>
      <c r="E170" s="267"/>
      <c r="F170" s="267"/>
      <c r="G170" s="267"/>
      <c r="H170" s="267"/>
      <c r="I170" s="268">
        <f t="shared" si="29"/>
        <v>0</v>
      </c>
      <c r="J170" s="269"/>
      <c r="K170" s="157"/>
      <c r="L170" s="140"/>
      <c r="M170" s="140"/>
      <c r="N170" s="140"/>
      <c r="O170" s="140"/>
      <c r="P170" s="140"/>
      <c r="Q170" s="140"/>
      <c r="R170" s="140"/>
      <c r="S170" s="174"/>
      <c r="T170" s="174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</row>
    <row r="171">
      <c r="A171" s="257"/>
      <c r="B171" s="265"/>
      <c r="C171" s="265"/>
      <c r="D171" s="266"/>
      <c r="E171" s="267"/>
      <c r="F171" s="267"/>
      <c r="G171" s="267"/>
      <c r="H171" s="267"/>
      <c r="I171" s="268">
        <f t="shared" si="29"/>
        <v>0</v>
      </c>
      <c r="J171" s="269"/>
      <c r="K171" s="157"/>
      <c r="L171" s="140"/>
      <c r="M171" s="140"/>
      <c r="N171" s="140"/>
      <c r="O171" s="140"/>
      <c r="P171" s="140"/>
      <c r="Q171" s="140"/>
      <c r="R171" s="140"/>
      <c r="S171" s="174"/>
      <c r="T171" s="174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</row>
    <row r="172">
      <c r="A172" s="257"/>
      <c r="B172" s="265"/>
      <c r="C172" s="265"/>
      <c r="D172" s="266"/>
      <c r="E172" s="267"/>
      <c r="F172" s="267"/>
      <c r="G172" s="267"/>
      <c r="H172" s="267"/>
      <c r="I172" s="268">
        <f t="shared" si="29"/>
        <v>0</v>
      </c>
      <c r="J172" s="269"/>
      <c r="K172" s="157"/>
      <c r="L172" s="140"/>
      <c r="M172" s="140"/>
      <c r="N172" s="140"/>
      <c r="O172" s="140"/>
      <c r="P172" s="140"/>
      <c r="Q172" s="140"/>
      <c r="R172" s="140"/>
      <c r="S172" s="174"/>
      <c r="T172" s="174"/>
      <c r="U172" s="140"/>
      <c r="V172" s="140"/>
      <c r="W172" s="140"/>
      <c r="X172" s="140"/>
      <c r="Y172" s="140"/>
      <c r="Z172" s="140"/>
      <c r="AA172" s="140"/>
      <c r="AB172" s="140"/>
      <c r="AC172" s="140"/>
      <c r="AD172" s="140"/>
      <c r="AE172" s="140"/>
      <c r="AF172" s="140"/>
      <c r="AG172" s="140"/>
    </row>
    <row r="173">
      <c r="A173" s="257"/>
      <c r="B173" s="265"/>
      <c r="C173" s="265"/>
      <c r="D173" s="266"/>
      <c r="E173" s="267"/>
      <c r="F173" s="267"/>
      <c r="G173" s="267"/>
      <c r="H173" s="267"/>
      <c r="I173" s="268">
        <f t="shared" si="29"/>
        <v>0</v>
      </c>
      <c r="J173" s="269"/>
      <c r="K173" s="157"/>
      <c r="L173" s="140"/>
      <c r="M173" s="140"/>
      <c r="N173" s="140"/>
      <c r="O173" s="140"/>
      <c r="P173" s="140"/>
      <c r="Q173" s="140"/>
      <c r="R173" s="140"/>
      <c r="S173" s="174"/>
      <c r="T173" s="174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</row>
    <row r="174">
      <c r="A174" s="257"/>
      <c r="B174" s="265"/>
      <c r="C174" s="265"/>
      <c r="D174" s="266"/>
      <c r="E174" s="267"/>
      <c r="F174" s="267"/>
      <c r="G174" s="267"/>
      <c r="H174" s="267"/>
      <c r="I174" s="268">
        <f t="shared" si="29"/>
        <v>0</v>
      </c>
      <c r="J174" s="269"/>
      <c r="K174" s="157"/>
      <c r="L174" s="140"/>
      <c r="M174" s="140"/>
      <c r="N174" s="140"/>
      <c r="O174" s="140"/>
      <c r="P174" s="140"/>
      <c r="Q174" s="140"/>
      <c r="R174" s="140"/>
      <c r="S174" s="174"/>
      <c r="T174" s="174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</row>
    <row r="175">
      <c r="A175" s="257"/>
      <c r="B175" s="265"/>
      <c r="C175" s="265"/>
      <c r="D175" s="266"/>
      <c r="E175" s="267"/>
      <c r="F175" s="267"/>
      <c r="G175" s="267"/>
      <c r="H175" s="267"/>
      <c r="I175" s="268">
        <f t="shared" si="29"/>
        <v>0</v>
      </c>
      <c r="J175" s="269"/>
      <c r="K175" s="157"/>
      <c r="L175" s="140"/>
      <c r="M175" s="140"/>
      <c r="N175" s="140"/>
      <c r="O175" s="140"/>
      <c r="P175" s="140"/>
      <c r="Q175" s="140"/>
      <c r="R175" s="140"/>
      <c r="S175" s="174"/>
      <c r="T175" s="174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</row>
    <row r="176">
      <c r="A176" s="237"/>
      <c r="B176" s="265"/>
      <c r="C176" s="265"/>
      <c r="D176" s="266"/>
      <c r="E176" s="267"/>
      <c r="F176" s="267"/>
      <c r="G176" s="267"/>
      <c r="H176" s="267"/>
      <c r="I176" s="268">
        <f t="shared" si="29"/>
        <v>0</v>
      </c>
      <c r="J176" s="269"/>
      <c r="K176" s="275"/>
      <c r="L176" s="174"/>
      <c r="M176" s="174"/>
      <c r="N176" s="174"/>
      <c r="O176" s="174"/>
      <c r="P176" s="174"/>
      <c r="Q176" s="174"/>
      <c r="R176" s="174"/>
      <c r="S176" s="174"/>
      <c r="T176" s="174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</row>
    <row r="177">
      <c r="A177" s="257"/>
      <c r="B177" s="276">
        <f>SUM(B167:B176)</f>
        <v>0</v>
      </c>
      <c r="C177" s="277"/>
      <c r="D177" s="278">
        <f t="shared" ref="D177:F177" si="30">SUM(D167:D176)</f>
        <v>0</v>
      </c>
      <c r="E177" s="278">
        <f t="shared" si="30"/>
        <v>0</v>
      </c>
      <c r="F177" s="278">
        <f t="shared" si="30"/>
        <v>0</v>
      </c>
      <c r="G177" s="278">
        <f t="shared" ref="G177:H177" si="31">SUM(G166:G176)</f>
        <v>0</v>
      </c>
      <c r="H177" s="278">
        <f t="shared" si="31"/>
        <v>0</v>
      </c>
      <c r="I177" s="279"/>
      <c r="J177" s="139"/>
      <c r="K177" s="139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</row>
    <row r="178">
      <c r="A178" s="140"/>
      <c r="B178" s="243"/>
      <c r="C178" s="140"/>
      <c r="D178" s="243"/>
      <c r="E178" s="243"/>
      <c r="F178" s="140"/>
      <c r="G178" s="140"/>
      <c r="H178" s="140"/>
      <c r="I178" s="280"/>
      <c r="J178" s="139"/>
      <c r="K178" s="139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</row>
  </sheetData>
  <mergeCells count="121">
    <mergeCell ref="J56:L56"/>
    <mergeCell ref="J57:L57"/>
    <mergeCell ref="J61:L61"/>
    <mergeCell ref="J66:L66"/>
    <mergeCell ref="J67:L67"/>
    <mergeCell ref="J73:L73"/>
    <mergeCell ref="J49:L49"/>
    <mergeCell ref="J50:L50"/>
    <mergeCell ref="J51:L51"/>
    <mergeCell ref="J52:L52"/>
    <mergeCell ref="J53:L53"/>
    <mergeCell ref="J54:L54"/>
    <mergeCell ref="J55:L55"/>
    <mergeCell ref="I5:J5"/>
    <mergeCell ref="J8:L22"/>
    <mergeCell ref="J23:L23"/>
    <mergeCell ref="J24:L24"/>
    <mergeCell ref="J25:L25"/>
    <mergeCell ref="J26:L26"/>
    <mergeCell ref="J27:L27"/>
    <mergeCell ref="I4:K4"/>
    <mergeCell ref="B6:B7"/>
    <mergeCell ref="C6:C7"/>
    <mergeCell ref="D6:D7"/>
    <mergeCell ref="E6:G6"/>
    <mergeCell ref="H6:H7"/>
    <mergeCell ref="B8:B37"/>
    <mergeCell ref="J68:L68"/>
    <mergeCell ref="J69:L69"/>
    <mergeCell ref="J70:L70"/>
    <mergeCell ref="J71:L71"/>
    <mergeCell ref="J72:L72"/>
    <mergeCell ref="J76:L76"/>
    <mergeCell ref="J77:L77"/>
    <mergeCell ref="J90:L93"/>
    <mergeCell ref="J94:L94"/>
    <mergeCell ref="J95:L95"/>
    <mergeCell ref="J96:L100"/>
    <mergeCell ref="I105:I106"/>
    <mergeCell ref="J105:J106"/>
    <mergeCell ref="K105:K106"/>
    <mergeCell ref="I107:K107"/>
    <mergeCell ref="J78:L78"/>
    <mergeCell ref="J79:L79"/>
    <mergeCell ref="J85:L85"/>
    <mergeCell ref="J86:L86"/>
    <mergeCell ref="J87:L87"/>
    <mergeCell ref="E90:E95"/>
    <mergeCell ref="E96:E99"/>
    <mergeCell ref="R110:S110"/>
    <mergeCell ref="R111:S111"/>
    <mergeCell ref="T111:U111"/>
    <mergeCell ref="Q144:R144"/>
    <mergeCell ref="E103:F103"/>
    <mergeCell ref="H103:K103"/>
    <mergeCell ref="M103:N103"/>
    <mergeCell ref="O103:P103"/>
    <mergeCell ref="R103:S103"/>
    <mergeCell ref="T103:U103"/>
    <mergeCell ref="H104:K104"/>
    <mergeCell ref="B137:B139"/>
    <mergeCell ref="D165:D166"/>
    <mergeCell ref="E165:G165"/>
    <mergeCell ref="H165:H166"/>
    <mergeCell ref="B90:B95"/>
    <mergeCell ref="B96:B100"/>
    <mergeCell ref="B103:B113"/>
    <mergeCell ref="C103:D103"/>
    <mergeCell ref="B114:B123"/>
    <mergeCell ref="B124:B133"/>
    <mergeCell ref="B134:B136"/>
    <mergeCell ref="B1:B2"/>
    <mergeCell ref="D1:E1"/>
    <mergeCell ref="F1:G1"/>
    <mergeCell ref="H1:I1"/>
    <mergeCell ref="D2:E2"/>
    <mergeCell ref="I2:K2"/>
    <mergeCell ref="I3:M3"/>
    <mergeCell ref="I6:I7"/>
    <mergeCell ref="J6:L7"/>
    <mergeCell ref="N6:P6"/>
    <mergeCell ref="R6:X6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38:L38"/>
    <mergeCell ref="J39:L39"/>
    <mergeCell ref="J40:L40"/>
    <mergeCell ref="J41:L41"/>
    <mergeCell ref="J42:L42"/>
    <mergeCell ref="J43:L43"/>
    <mergeCell ref="J44:L44"/>
    <mergeCell ref="J45:L45"/>
    <mergeCell ref="J46:L46"/>
    <mergeCell ref="J47:L47"/>
    <mergeCell ref="J48:L48"/>
    <mergeCell ref="B38:B60"/>
    <mergeCell ref="B62:B65"/>
    <mergeCell ref="B68:B70"/>
    <mergeCell ref="B71:B72"/>
    <mergeCell ref="B76:B79"/>
    <mergeCell ref="B80:B84"/>
    <mergeCell ref="J80:L80"/>
    <mergeCell ref="J81:L81"/>
    <mergeCell ref="J82:L82"/>
    <mergeCell ref="J83:L83"/>
    <mergeCell ref="J84:L84"/>
    <mergeCell ref="J58:L58"/>
    <mergeCell ref="J59:L59"/>
    <mergeCell ref="J60:L60"/>
    <mergeCell ref="J62:L62"/>
    <mergeCell ref="J63:L63"/>
    <mergeCell ref="J64:L64"/>
    <mergeCell ref="J65:L65"/>
  </mergeCells>
  <dataValidations>
    <dataValidation type="list" allowBlank="1" sqref="O166">
      <formula1>GENERAL!$F$104:$F$141</formula1>
    </dataValidation>
    <dataValidation type="list" allowBlank="1" sqref="E167:E176">
      <formula1>GENERAL!$E$8:$E$100</formula1>
    </dataValidation>
    <dataValidation type="list" allowBlank="1" sqref="L165">
      <formula1>GENERAL!$A$6:$A$30</formula1>
    </dataValidation>
    <dataValidation type="list" allowBlank="1" sqref="B167:B176">
      <formula1>GENERAL!$A$6:$A$53</formula1>
    </dataValidation>
    <dataValidation type="list" allowBlank="1" sqref="F167:F176">
      <formula1>GENERAL!$F$8:$F$100</formula1>
    </dataValidation>
    <dataValidation type="list" allowBlank="1" sqref="C167:C176">
      <formula1>$C$8:$C$100</formula1>
    </dataValidation>
    <dataValidation type="list" allowBlank="1" sqref="L166">
      <formula1>GENERAL!$D$104:$D$141</formula1>
    </dataValidation>
    <dataValidation type="list" allowBlank="1" sqref="G167:G176">
      <formula1>GENERAL!$G$8:$G$100</formula1>
    </dataValidation>
    <dataValidation type="list" allowBlank="1" sqref="D167:D176">
      <formula1>GENERAL!$D$8:$D$100</formula1>
    </dataValidation>
    <dataValidation type="list" allowBlank="1" sqref="H167:H176">
      <formula1>GENERAL!$H$8:$H$100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27.29"/>
    <col customWidth="1" min="3" max="3" width="46.57"/>
    <col customWidth="1" min="4" max="4" width="18.0"/>
    <col customWidth="1" min="5" max="5" width="24.14"/>
    <col customWidth="1" min="6" max="6" width="19.0"/>
    <col customWidth="1" min="7" max="9" width="22.86"/>
    <col customWidth="1" min="10" max="10" width="41.71"/>
    <col customWidth="1" min="11" max="12" width="20.71"/>
    <col customWidth="1" min="13" max="13" width="17.71"/>
    <col customWidth="1" min="14" max="14" width="22.0"/>
    <col customWidth="1" min="15" max="15" width="21.71"/>
    <col customWidth="1" min="16" max="16" width="8.57"/>
    <col customWidth="1" min="17" max="17" width="17.0"/>
    <col customWidth="1" min="18" max="24" width="21.0"/>
    <col customWidth="1" min="25" max="25" width="20.29"/>
    <col customWidth="1" min="26" max="26" width="22.86"/>
    <col customWidth="1" min="27" max="32" width="37.14"/>
    <col customWidth="1" min="33" max="33" width="22.86"/>
  </cols>
  <sheetData>
    <row r="1">
      <c r="A1" s="1"/>
      <c r="B1" s="2" t="s">
        <v>0</v>
      </c>
      <c r="C1" s="3" t="s">
        <v>1</v>
      </c>
      <c r="D1" s="4" t="s">
        <v>2</v>
      </c>
      <c r="E1" s="5"/>
      <c r="F1" s="6"/>
      <c r="G1" s="5"/>
      <c r="H1" s="6"/>
      <c r="I1" s="5"/>
      <c r="J1" s="7"/>
      <c r="K1" s="7"/>
      <c r="L1" s="7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>
      <c r="A2" s="9"/>
      <c r="B2" s="10"/>
      <c r="C2" s="11" t="s">
        <v>3</v>
      </c>
      <c r="D2" s="4" t="s">
        <v>4</v>
      </c>
      <c r="E2" s="5"/>
      <c r="F2" s="12"/>
      <c r="G2" s="12"/>
      <c r="H2" s="13"/>
      <c r="I2" s="14" t="s">
        <v>217</v>
      </c>
      <c r="J2" s="15"/>
      <c r="K2" s="16"/>
      <c r="L2" s="17"/>
      <c r="M2" s="18"/>
      <c r="N2" s="1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>
      <c r="A3" s="9"/>
      <c r="B3" s="20"/>
      <c r="C3" s="21" t="s">
        <v>6</v>
      </c>
      <c r="D3" s="22" t="s">
        <v>7</v>
      </c>
      <c r="E3" s="23"/>
      <c r="F3" s="24"/>
      <c r="G3" s="12"/>
      <c r="H3" s="13"/>
      <c r="I3" s="25" t="s">
        <v>218</v>
      </c>
      <c r="J3" s="15"/>
      <c r="K3" s="15"/>
      <c r="L3" s="15"/>
      <c r="M3" s="16"/>
      <c r="N3" s="8"/>
      <c r="O3" s="20"/>
      <c r="P3" s="20"/>
      <c r="Q3" s="20"/>
      <c r="R3" s="2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>
      <c r="A4" s="9"/>
      <c r="B4" s="20"/>
      <c r="C4" s="26" t="s">
        <v>9</v>
      </c>
      <c r="D4" s="22" t="s">
        <v>10</v>
      </c>
      <c r="E4" s="23"/>
      <c r="F4" s="24"/>
      <c r="G4" s="12"/>
      <c r="H4" s="13"/>
      <c r="I4" s="27" t="s">
        <v>219</v>
      </c>
      <c r="J4" s="15"/>
      <c r="K4" s="16"/>
      <c r="L4" s="28"/>
      <c r="M4" s="18"/>
      <c r="N4" s="8"/>
      <c r="O4" s="20"/>
      <c r="P4" s="20"/>
      <c r="Q4" s="20"/>
      <c r="R4" s="20"/>
      <c r="S4" s="20"/>
      <c r="T4" s="9"/>
      <c r="U4" s="9"/>
      <c r="V4" s="9"/>
      <c r="W4" s="9"/>
      <c r="X4" s="9"/>
      <c r="Y4" s="9"/>
      <c r="Z4" s="9"/>
      <c r="AA4" s="20"/>
      <c r="AB4" s="20"/>
      <c r="AC4" s="20"/>
      <c r="AD4" s="20"/>
      <c r="AE4" s="20"/>
      <c r="AF4" s="20"/>
      <c r="AG4" s="9"/>
    </row>
    <row r="5">
      <c r="A5" s="9"/>
      <c r="B5" s="20"/>
      <c r="C5" s="29" t="s">
        <v>12</v>
      </c>
      <c r="D5" s="22" t="s">
        <v>13</v>
      </c>
      <c r="E5" s="23"/>
      <c r="F5" s="24"/>
      <c r="G5" s="12"/>
      <c r="H5" s="30"/>
      <c r="I5" s="31" t="s">
        <v>220</v>
      </c>
      <c r="J5" s="32"/>
      <c r="K5" s="33"/>
      <c r="L5" s="33"/>
      <c r="M5" s="18"/>
      <c r="N5" s="8"/>
      <c r="O5" s="20"/>
      <c r="P5" s="20"/>
      <c r="Q5" s="20"/>
      <c r="R5" s="20"/>
      <c r="S5" s="20"/>
      <c r="T5" s="20"/>
      <c r="U5" s="20"/>
      <c r="V5" s="20"/>
      <c r="W5" s="20"/>
      <c r="X5" s="20"/>
      <c r="Y5" s="9"/>
      <c r="Z5" s="9"/>
      <c r="AA5" s="20"/>
      <c r="AB5" s="20"/>
      <c r="AC5" s="20"/>
      <c r="AD5" s="20"/>
      <c r="AE5" s="20"/>
      <c r="AF5" s="20"/>
      <c r="AG5" s="9"/>
    </row>
    <row r="6">
      <c r="A6" s="34">
        <v>1.0</v>
      </c>
      <c r="B6" s="35" t="s">
        <v>15</v>
      </c>
      <c r="C6" s="36" t="s">
        <v>16</v>
      </c>
      <c r="D6" s="36" t="s">
        <v>17</v>
      </c>
      <c r="E6" s="37" t="s">
        <v>18</v>
      </c>
      <c r="F6" s="38"/>
      <c r="G6" s="39"/>
      <c r="H6" s="35" t="s">
        <v>19</v>
      </c>
      <c r="I6" s="35" t="s">
        <v>20</v>
      </c>
      <c r="J6" s="40" t="s">
        <v>21</v>
      </c>
      <c r="K6" s="41"/>
      <c r="L6" s="42"/>
      <c r="M6" s="43"/>
      <c r="N6" s="44" t="s">
        <v>22</v>
      </c>
      <c r="O6" s="38"/>
      <c r="P6" s="39"/>
      <c r="Q6" s="45"/>
      <c r="R6" s="46"/>
      <c r="S6" s="47"/>
      <c r="T6" s="47"/>
      <c r="U6" s="47"/>
      <c r="V6" s="47"/>
      <c r="W6" s="47"/>
      <c r="X6" s="5"/>
      <c r="Y6" s="24"/>
      <c r="Z6" s="12"/>
      <c r="AA6" s="48"/>
      <c r="AB6" s="48"/>
      <c r="AC6" s="48"/>
      <c r="AD6" s="48"/>
      <c r="AE6" s="48"/>
      <c r="AF6" s="48"/>
      <c r="AG6" s="49"/>
    </row>
    <row r="7" ht="45.75" customHeight="1">
      <c r="A7" s="34">
        <v>2.0</v>
      </c>
      <c r="B7" s="50"/>
      <c r="C7" s="50"/>
      <c r="D7" s="50"/>
      <c r="E7" s="51" t="s">
        <v>23</v>
      </c>
      <c r="F7" s="51" t="s">
        <v>24</v>
      </c>
      <c r="G7" s="51" t="s">
        <v>25</v>
      </c>
      <c r="H7" s="50"/>
      <c r="I7" s="50"/>
      <c r="J7" s="52"/>
      <c r="K7" s="53"/>
      <c r="L7" s="54"/>
      <c r="M7" s="55"/>
      <c r="N7" s="56" t="s">
        <v>26</v>
      </c>
      <c r="O7" s="56" t="s">
        <v>27</v>
      </c>
      <c r="P7" s="57" t="s">
        <v>28</v>
      </c>
      <c r="Q7" s="45"/>
      <c r="R7" s="48"/>
      <c r="S7" s="48"/>
      <c r="T7" s="48"/>
      <c r="U7" s="48"/>
      <c r="V7" s="48"/>
      <c r="W7" s="48"/>
      <c r="X7" s="48"/>
      <c r="Y7" s="24"/>
      <c r="Z7" s="12"/>
      <c r="AA7" s="48"/>
      <c r="AB7" s="48"/>
      <c r="AC7" s="48"/>
      <c r="AD7" s="48"/>
      <c r="AE7" s="48"/>
      <c r="AF7" s="48"/>
      <c r="AG7" s="58"/>
    </row>
    <row r="8">
      <c r="A8" s="59"/>
      <c r="B8" s="60" t="s">
        <v>29</v>
      </c>
      <c r="C8" s="61" t="s">
        <v>30</v>
      </c>
      <c r="D8" s="62">
        <v>1399.99</v>
      </c>
      <c r="E8" s="63"/>
      <c r="F8" s="62">
        <f t="shared" ref="F8:F18" si="1">D8-700                   </f>
        <v>699.99</v>
      </c>
      <c r="G8" s="62">
        <f t="shared" ref="G8:G22" si="2">D8-350 </f>
        <v>1049.99</v>
      </c>
      <c r="H8" s="62"/>
      <c r="I8" s="64"/>
      <c r="J8" s="65" t="s">
        <v>31</v>
      </c>
      <c r="K8" s="41"/>
      <c r="L8" s="42"/>
      <c r="M8" s="66"/>
      <c r="N8" s="67">
        <f t="shared" ref="N8:N47" si="3">D8/30</f>
        <v>46.66633333</v>
      </c>
      <c r="O8" s="68">
        <f t="shared" ref="O8:O47" si="4">N8+5</f>
        <v>51.66633333</v>
      </c>
      <c r="P8" s="68">
        <f t="shared" ref="P8:P47" si="5">D8*7%</f>
        <v>97.9993</v>
      </c>
      <c r="Q8" s="69"/>
      <c r="R8" s="70"/>
      <c r="S8" s="70"/>
      <c r="T8" s="70"/>
      <c r="U8" s="70"/>
      <c r="V8" s="70"/>
      <c r="W8" s="70"/>
      <c r="X8" s="70"/>
      <c r="Y8" s="71"/>
      <c r="Z8" s="12"/>
      <c r="AA8" s="70"/>
      <c r="AB8" s="70"/>
      <c r="AC8" s="70"/>
      <c r="AD8" s="70"/>
      <c r="AE8" s="70"/>
      <c r="AF8" s="70"/>
      <c r="AG8" s="49"/>
    </row>
    <row r="9">
      <c r="A9" s="59"/>
      <c r="B9" s="72"/>
      <c r="C9" s="61" t="s">
        <v>32</v>
      </c>
      <c r="D9" s="62">
        <v>1199.99</v>
      </c>
      <c r="E9" s="63"/>
      <c r="F9" s="62">
        <f t="shared" si="1"/>
        <v>499.99</v>
      </c>
      <c r="G9" s="62">
        <f t="shared" si="2"/>
        <v>849.99</v>
      </c>
      <c r="H9" s="62"/>
      <c r="I9" s="64"/>
      <c r="J9" s="73"/>
      <c r="L9" s="74"/>
      <c r="M9" s="66"/>
      <c r="N9" s="67">
        <f t="shared" si="3"/>
        <v>39.99966667</v>
      </c>
      <c r="O9" s="68">
        <f t="shared" si="4"/>
        <v>44.99966667</v>
      </c>
      <c r="P9" s="68">
        <f t="shared" si="5"/>
        <v>83.9993</v>
      </c>
      <c r="Q9" s="69"/>
      <c r="R9" s="70"/>
      <c r="S9" s="70"/>
      <c r="T9" s="70"/>
      <c r="U9" s="70"/>
      <c r="V9" s="70"/>
      <c r="W9" s="70"/>
      <c r="X9" s="70"/>
      <c r="Y9" s="71"/>
      <c r="Z9" s="12"/>
      <c r="AA9" s="70"/>
      <c r="AB9" s="70"/>
      <c r="AC9" s="70"/>
      <c r="AD9" s="70"/>
      <c r="AE9" s="70"/>
      <c r="AF9" s="70"/>
      <c r="AG9" s="49"/>
    </row>
    <row r="10">
      <c r="A10" s="59"/>
      <c r="B10" s="72"/>
      <c r="C10" s="61" t="s">
        <v>33</v>
      </c>
      <c r="D10" s="62">
        <v>1099.99</v>
      </c>
      <c r="E10" s="63"/>
      <c r="F10" s="62">
        <f t="shared" si="1"/>
        <v>399.99</v>
      </c>
      <c r="G10" s="62">
        <f t="shared" si="2"/>
        <v>749.99</v>
      </c>
      <c r="H10" s="62"/>
      <c r="I10" s="64"/>
      <c r="J10" s="73"/>
      <c r="L10" s="74"/>
      <c r="M10" s="66"/>
      <c r="N10" s="67">
        <f t="shared" si="3"/>
        <v>36.66633333</v>
      </c>
      <c r="O10" s="68">
        <f t="shared" si="4"/>
        <v>41.66633333</v>
      </c>
      <c r="P10" s="68">
        <f t="shared" si="5"/>
        <v>76.9993</v>
      </c>
      <c r="Q10" s="69"/>
      <c r="R10" s="70"/>
      <c r="S10" s="70"/>
      <c r="T10" s="70"/>
      <c r="U10" s="70"/>
      <c r="V10" s="70"/>
      <c r="W10" s="70"/>
      <c r="X10" s="70"/>
      <c r="Y10" s="71"/>
      <c r="Z10" s="12"/>
      <c r="AA10" s="70"/>
      <c r="AB10" s="70"/>
      <c r="AC10" s="70"/>
      <c r="AD10" s="70"/>
      <c r="AE10" s="70"/>
      <c r="AF10" s="70"/>
      <c r="AG10" s="49"/>
    </row>
    <row r="11">
      <c r="A11" s="59"/>
      <c r="B11" s="72"/>
      <c r="C11" s="61" t="s">
        <v>34</v>
      </c>
      <c r="D11" s="62">
        <v>1299.99</v>
      </c>
      <c r="E11" s="63"/>
      <c r="F11" s="62">
        <f t="shared" si="1"/>
        <v>599.99</v>
      </c>
      <c r="G11" s="62">
        <f t="shared" si="2"/>
        <v>949.99</v>
      </c>
      <c r="H11" s="62"/>
      <c r="I11" s="64"/>
      <c r="J11" s="73"/>
      <c r="L11" s="74"/>
      <c r="M11" s="66"/>
      <c r="N11" s="67">
        <f t="shared" si="3"/>
        <v>43.333</v>
      </c>
      <c r="O11" s="68">
        <f t="shared" si="4"/>
        <v>48.333</v>
      </c>
      <c r="P11" s="68">
        <f t="shared" si="5"/>
        <v>90.9993</v>
      </c>
      <c r="Q11" s="69"/>
      <c r="R11" s="70"/>
      <c r="S11" s="70"/>
      <c r="T11" s="70"/>
      <c r="U11" s="70"/>
      <c r="V11" s="70"/>
      <c r="W11" s="70"/>
      <c r="X11" s="70"/>
      <c r="Y11" s="71"/>
      <c r="Z11" s="12"/>
      <c r="AA11" s="70"/>
      <c r="AB11" s="70"/>
      <c r="AC11" s="70"/>
      <c r="AD11" s="70"/>
      <c r="AE11" s="70"/>
      <c r="AF11" s="70"/>
      <c r="AG11" s="49"/>
    </row>
    <row r="12">
      <c r="A12" s="59"/>
      <c r="B12" s="72"/>
      <c r="C12" s="61" t="s">
        <v>35</v>
      </c>
      <c r="D12" s="62">
        <v>1099.99</v>
      </c>
      <c r="E12" s="63"/>
      <c r="F12" s="62">
        <f t="shared" si="1"/>
        <v>399.99</v>
      </c>
      <c r="G12" s="62">
        <f t="shared" si="2"/>
        <v>749.99</v>
      </c>
      <c r="H12" s="62"/>
      <c r="I12" s="64"/>
      <c r="J12" s="73"/>
      <c r="L12" s="74"/>
      <c r="M12" s="66"/>
      <c r="N12" s="67">
        <f t="shared" si="3"/>
        <v>36.66633333</v>
      </c>
      <c r="O12" s="68">
        <f t="shared" si="4"/>
        <v>41.66633333</v>
      </c>
      <c r="P12" s="68">
        <f t="shared" si="5"/>
        <v>76.9993</v>
      </c>
      <c r="Q12" s="69"/>
      <c r="R12" s="70"/>
      <c r="S12" s="70"/>
      <c r="T12" s="70"/>
      <c r="U12" s="70"/>
      <c r="V12" s="70"/>
      <c r="W12" s="70"/>
      <c r="X12" s="70"/>
      <c r="Y12" s="71"/>
      <c r="Z12" s="12"/>
      <c r="AA12" s="70"/>
      <c r="AB12" s="70"/>
      <c r="AC12" s="70"/>
      <c r="AD12" s="70"/>
      <c r="AE12" s="70"/>
      <c r="AF12" s="70"/>
      <c r="AG12" s="49"/>
    </row>
    <row r="13">
      <c r="A13" s="59"/>
      <c r="B13" s="72"/>
      <c r="C13" s="61" t="s">
        <v>36</v>
      </c>
      <c r="D13" s="62">
        <v>999.99</v>
      </c>
      <c r="E13" s="63"/>
      <c r="F13" s="62">
        <f t="shared" si="1"/>
        <v>299.99</v>
      </c>
      <c r="G13" s="62">
        <f t="shared" si="2"/>
        <v>649.99</v>
      </c>
      <c r="H13" s="62"/>
      <c r="I13" s="64"/>
      <c r="J13" s="73"/>
      <c r="L13" s="74"/>
      <c r="M13" s="66"/>
      <c r="N13" s="67">
        <f t="shared" si="3"/>
        <v>33.333</v>
      </c>
      <c r="O13" s="68">
        <f t="shared" si="4"/>
        <v>38.333</v>
      </c>
      <c r="P13" s="68">
        <f t="shared" si="5"/>
        <v>69.9993</v>
      </c>
      <c r="Q13" s="69"/>
      <c r="R13" s="70"/>
      <c r="S13" s="70"/>
      <c r="T13" s="70"/>
      <c r="U13" s="70"/>
      <c r="V13" s="70"/>
      <c r="W13" s="70"/>
      <c r="X13" s="70"/>
      <c r="Y13" s="71"/>
      <c r="Z13" s="12"/>
      <c r="AA13" s="70"/>
      <c r="AB13" s="70"/>
      <c r="AC13" s="70"/>
      <c r="AD13" s="70"/>
      <c r="AE13" s="70"/>
      <c r="AF13" s="70"/>
      <c r="AG13" s="49"/>
    </row>
    <row r="14">
      <c r="A14" s="59"/>
      <c r="B14" s="72"/>
      <c r="C14" s="61" t="s">
        <v>37</v>
      </c>
      <c r="D14" s="62">
        <v>949.99</v>
      </c>
      <c r="E14" s="63"/>
      <c r="F14" s="62">
        <f t="shared" si="1"/>
        <v>249.99</v>
      </c>
      <c r="G14" s="62">
        <f t="shared" si="2"/>
        <v>599.99</v>
      </c>
      <c r="H14" s="62"/>
      <c r="I14" s="64"/>
      <c r="J14" s="73"/>
      <c r="L14" s="74"/>
      <c r="M14" s="66"/>
      <c r="N14" s="67">
        <f t="shared" si="3"/>
        <v>31.66633333</v>
      </c>
      <c r="O14" s="68">
        <f t="shared" si="4"/>
        <v>36.66633333</v>
      </c>
      <c r="P14" s="68">
        <f t="shared" si="5"/>
        <v>66.4993</v>
      </c>
      <c r="Q14" s="69"/>
      <c r="R14" s="70"/>
      <c r="S14" s="70"/>
      <c r="T14" s="70"/>
      <c r="U14" s="70"/>
      <c r="V14" s="70"/>
      <c r="W14" s="70"/>
      <c r="X14" s="70"/>
      <c r="Y14" s="71"/>
      <c r="Z14" s="12"/>
      <c r="AA14" s="70"/>
      <c r="AB14" s="70"/>
      <c r="AC14" s="70"/>
      <c r="AD14" s="70"/>
      <c r="AE14" s="70"/>
      <c r="AF14" s="70"/>
      <c r="AG14" s="49"/>
    </row>
    <row r="15" ht="22.5" customHeight="1">
      <c r="A15" s="59"/>
      <c r="B15" s="72"/>
      <c r="C15" s="61" t="s">
        <v>38</v>
      </c>
      <c r="D15" s="62">
        <v>849.99</v>
      </c>
      <c r="E15" s="63"/>
      <c r="F15" s="62">
        <f t="shared" si="1"/>
        <v>149.99</v>
      </c>
      <c r="G15" s="62">
        <f t="shared" si="2"/>
        <v>499.99</v>
      </c>
      <c r="H15" s="62"/>
      <c r="I15" s="64"/>
      <c r="J15" s="73"/>
      <c r="L15" s="74"/>
      <c r="M15" s="66"/>
      <c r="N15" s="67">
        <f t="shared" si="3"/>
        <v>28.333</v>
      </c>
      <c r="O15" s="68">
        <f t="shared" si="4"/>
        <v>33.333</v>
      </c>
      <c r="P15" s="68">
        <f t="shared" si="5"/>
        <v>59.4993</v>
      </c>
      <c r="Q15" s="69"/>
      <c r="R15" s="70"/>
      <c r="S15" s="70"/>
      <c r="T15" s="70"/>
      <c r="U15" s="70"/>
      <c r="V15" s="70"/>
      <c r="W15" s="70"/>
      <c r="X15" s="70"/>
      <c r="Y15" s="71"/>
      <c r="Z15" s="12"/>
      <c r="AA15" s="48"/>
      <c r="AB15" s="48"/>
      <c r="AC15" s="48"/>
      <c r="AD15" s="48"/>
      <c r="AE15" s="48"/>
      <c r="AF15" s="48"/>
      <c r="AG15" s="49"/>
    </row>
    <row r="16">
      <c r="A16" s="59"/>
      <c r="B16" s="72"/>
      <c r="C16" s="61" t="s">
        <v>39</v>
      </c>
      <c r="D16" s="62">
        <v>799.99</v>
      </c>
      <c r="E16" s="63"/>
      <c r="F16" s="62">
        <f t="shared" si="1"/>
        <v>99.99</v>
      </c>
      <c r="G16" s="62">
        <f t="shared" si="2"/>
        <v>449.99</v>
      </c>
      <c r="H16" s="62"/>
      <c r="I16" s="64"/>
      <c r="J16" s="73"/>
      <c r="L16" s="74"/>
      <c r="M16" s="66"/>
      <c r="N16" s="67">
        <f t="shared" si="3"/>
        <v>26.66633333</v>
      </c>
      <c r="O16" s="68">
        <f t="shared" si="4"/>
        <v>31.66633333</v>
      </c>
      <c r="P16" s="68">
        <f t="shared" si="5"/>
        <v>55.9993</v>
      </c>
      <c r="Q16" s="69"/>
      <c r="R16" s="70"/>
      <c r="S16" s="70"/>
      <c r="T16" s="70"/>
      <c r="U16" s="70"/>
      <c r="V16" s="70"/>
      <c r="W16" s="70"/>
      <c r="X16" s="70"/>
      <c r="Y16" s="71"/>
      <c r="Z16" s="12"/>
      <c r="AA16" s="70"/>
      <c r="AB16" s="70"/>
      <c r="AC16" s="70"/>
      <c r="AD16" s="70"/>
      <c r="AE16" s="70"/>
      <c r="AF16" s="70"/>
      <c r="AG16" s="49"/>
    </row>
    <row r="17">
      <c r="A17" s="59"/>
      <c r="B17" s="72"/>
      <c r="C17" s="61" t="s">
        <v>40</v>
      </c>
      <c r="D17" s="62">
        <v>849.99</v>
      </c>
      <c r="E17" s="63"/>
      <c r="F17" s="62">
        <f t="shared" si="1"/>
        <v>149.99</v>
      </c>
      <c r="G17" s="62">
        <f t="shared" si="2"/>
        <v>499.99</v>
      </c>
      <c r="H17" s="62"/>
      <c r="I17" s="75"/>
      <c r="J17" s="73"/>
      <c r="L17" s="74"/>
      <c r="M17" s="66"/>
      <c r="N17" s="67">
        <f t="shared" si="3"/>
        <v>28.333</v>
      </c>
      <c r="O17" s="68">
        <f t="shared" si="4"/>
        <v>33.333</v>
      </c>
      <c r="P17" s="68">
        <f t="shared" si="5"/>
        <v>59.4993</v>
      </c>
      <c r="Q17" s="69"/>
      <c r="R17" s="70"/>
      <c r="S17" s="70"/>
      <c r="T17" s="70"/>
      <c r="U17" s="70"/>
      <c r="V17" s="70"/>
      <c r="W17" s="70"/>
      <c r="X17" s="70"/>
      <c r="Y17" s="71"/>
      <c r="Z17" s="12"/>
      <c r="AA17" s="70"/>
      <c r="AB17" s="70"/>
      <c r="AC17" s="70"/>
      <c r="AD17" s="70"/>
      <c r="AE17" s="70"/>
      <c r="AF17" s="70"/>
      <c r="AG17" s="49"/>
    </row>
    <row r="18">
      <c r="A18" s="59"/>
      <c r="B18" s="72"/>
      <c r="C18" s="61" t="s">
        <v>41</v>
      </c>
      <c r="D18" s="62">
        <v>749.99</v>
      </c>
      <c r="E18" s="63"/>
      <c r="F18" s="62">
        <f t="shared" si="1"/>
        <v>49.99</v>
      </c>
      <c r="G18" s="62">
        <f t="shared" si="2"/>
        <v>399.99</v>
      </c>
      <c r="H18" s="62"/>
      <c r="I18" s="75"/>
      <c r="J18" s="73"/>
      <c r="L18" s="74"/>
      <c r="M18" s="66"/>
      <c r="N18" s="67">
        <f t="shared" si="3"/>
        <v>24.99966667</v>
      </c>
      <c r="O18" s="68">
        <f t="shared" si="4"/>
        <v>29.99966667</v>
      </c>
      <c r="P18" s="68">
        <f t="shared" si="5"/>
        <v>52.4993</v>
      </c>
      <c r="Q18" s="69"/>
      <c r="R18" s="70"/>
      <c r="S18" s="70"/>
      <c r="T18" s="70"/>
      <c r="U18" s="70"/>
      <c r="V18" s="70"/>
      <c r="W18" s="70"/>
      <c r="X18" s="70"/>
      <c r="Y18" s="71"/>
      <c r="Z18" s="12"/>
      <c r="AA18" s="70"/>
      <c r="AB18" s="70"/>
      <c r="AC18" s="70"/>
      <c r="AD18" s="70"/>
      <c r="AE18" s="70"/>
      <c r="AF18" s="70"/>
      <c r="AG18" s="49"/>
    </row>
    <row r="19">
      <c r="A19" s="59"/>
      <c r="B19" s="72"/>
      <c r="C19" s="61" t="s">
        <v>42</v>
      </c>
      <c r="D19" s="62">
        <v>699.99</v>
      </c>
      <c r="E19" s="63"/>
      <c r="F19" s="76" t="s">
        <v>43</v>
      </c>
      <c r="G19" s="62">
        <f t="shared" si="2"/>
        <v>349.99</v>
      </c>
      <c r="H19" s="62"/>
      <c r="I19" s="75"/>
      <c r="J19" s="73"/>
      <c r="L19" s="74"/>
      <c r="M19" s="66"/>
      <c r="N19" s="67">
        <f t="shared" si="3"/>
        <v>23.333</v>
      </c>
      <c r="O19" s="68">
        <f t="shared" si="4"/>
        <v>28.333</v>
      </c>
      <c r="P19" s="68">
        <f t="shared" si="5"/>
        <v>48.9993</v>
      </c>
      <c r="Q19" s="69"/>
      <c r="R19" s="70"/>
      <c r="S19" s="70"/>
      <c r="T19" s="70"/>
      <c r="U19" s="70"/>
      <c r="V19" s="70"/>
      <c r="W19" s="70"/>
      <c r="X19" s="70"/>
      <c r="Y19" s="71"/>
      <c r="Z19" s="12"/>
      <c r="AA19" s="70"/>
      <c r="AB19" s="70"/>
      <c r="AC19" s="70"/>
      <c r="AD19" s="70"/>
      <c r="AE19" s="70"/>
      <c r="AF19" s="70"/>
      <c r="AG19" s="49"/>
    </row>
    <row r="20" ht="22.5" customHeight="1">
      <c r="A20" s="59">
        <v>3.0</v>
      </c>
      <c r="B20" s="72"/>
      <c r="C20" s="61" t="s">
        <v>44</v>
      </c>
      <c r="D20" s="62">
        <v>1349.99</v>
      </c>
      <c r="E20" s="63"/>
      <c r="F20" s="62">
        <f t="shared" ref="F20:F22" si="6">D20-700                   </f>
        <v>649.99</v>
      </c>
      <c r="G20" s="62">
        <f t="shared" si="2"/>
        <v>999.99</v>
      </c>
      <c r="H20" s="62"/>
      <c r="I20" s="75"/>
      <c r="J20" s="73"/>
      <c r="L20" s="74"/>
      <c r="M20" s="66"/>
      <c r="N20" s="67">
        <f t="shared" si="3"/>
        <v>44.99966667</v>
      </c>
      <c r="O20" s="68">
        <f t="shared" si="4"/>
        <v>49.99966667</v>
      </c>
      <c r="P20" s="68">
        <f t="shared" si="5"/>
        <v>94.4993</v>
      </c>
      <c r="Q20" s="69"/>
      <c r="R20" s="70"/>
      <c r="S20" s="70"/>
      <c r="T20" s="70"/>
      <c r="U20" s="70"/>
      <c r="V20" s="70"/>
      <c r="W20" s="70"/>
      <c r="X20" s="70"/>
      <c r="Y20" s="71"/>
      <c r="Z20" s="12"/>
      <c r="AA20" s="70"/>
      <c r="AB20" s="70"/>
      <c r="AC20" s="70"/>
      <c r="AD20" s="70"/>
      <c r="AE20" s="70"/>
      <c r="AF20" s="70"/>
      <c r="AG20" s="49"/>
    </row>
    <row r="21" ht="22.5" customHeight="1">
      <c r="A21" s="59"/>
      <c r="B21" s="72"/>
      <c r="C21" s="61" t="s">
        <v>45</v>
      </c>
      <c r="D21" s="62">
        <v>1149.99</v>
      </c>
      <c r="E21" s="63"/>
      <c r="F21" s="62">
        <f t="shared" si="6"/>
        <v>449.99</v>
      </c>
      <c r="G21" s="62">
        <f t="shared" si="2"/>
        <v>799.99</v>
      </c>
      <c r="H21" s="62"/>
      <c r="I21" s="64"/>
      <c r="J21" s="73"/>
      <c r="L21" s="74"/>
      <c r="M21" s="66"/>
      <c r="N21" s="67">
        <f t="shared" si="3"/>
        <v>38.333</v>
      </c>
      <c r="O21" s="68">
        <f t="shared" si="4"/>
        <v>43.333</v>
      </c>
      <c r="P21" s="68">
        <f t="shared" si="5"/>
        <v>80.4993</v>
      </c>
      <c r="Q21" s="69"/>
      <c r="R21" s="70"/>
      <c r="S21" s="70"/>
      <c r="T21" s="70"/>
      <c r="U21" s="70"/>
      <c r="V21" s="70"/>
      <c r="W21" s="70"/>
      <c r="X21" s="70"/>
      <c r="Y21" s="71"/>
      <c r="Z21" s="12"/>
      <c r="AA21" s="70"/>
      <c r="AB21" s="70"/>
      <c r="AC21" s="70"/>
      <c r="AD21" s="70"/>
      <c r="AE21" s="70"/>
      <c r="AF21" s="70"/>
      <c r="AG21" s="49"/>
    </row>
    <row r="22" ht="22.5" customHeight="1">
      <c r="A22" s="59"/>
      <c r="B22" s="72"/>
      <c r="C22" s="77" t="s">
        <v>46</v>
      </c>
      <c r="D22" s="62">
        <v>999.99</v>
      </c>
      <c r="E22" s="63"/>
      <c r="F22" s="62">
        <f t="shared" si="6"/>
        <v>299.99</v>
      </c>
      <c r="G22" s="62">
        <f t="shared" si="2"/>
        <v>649.99</v>
      </c>
      <c r="H22" s="62"/>
      <c r="I22" s="64"/>
      <c r="J22" s="73"/>
      <c r="L22" s="74"/>
      <c r="M22" s="66"/>
      <c r="N22" s="67">
        <f t="shared" si="3"/>
        <v>33.333</v>
      </c>
      <c r="O22" s="68">
        <f t="shared" si="4"/>
        <v>38.333</v>
      </c>
      <c r="P22" s="68">
        <f t="shared" si="5"/>
        <v>69.9993</v>
      </c>
      <c r="Q22" s="69"/>
      <c r="R22" s="70"/>
      <c r="S22" s="70"/>
      <c r="T22" s="70"/>
      <c r="U22" s="70"/>
      <c r="V22" s="70"/>
      <c r="W22" s="70"/>
      <c r="X22" s="70"/>
      <c r="Y22" s="71"/>
      <c r="Z22" s="12"/>
      <c r="AA22" s="70"/>
      <c r="AB22" s="70"/>
      <c r="AC22" s="70"/>
      <c r="AD22" s="70"/>
      <c r="AE22" s="70"/>
      <c r="AF22" s="70"/>
      <c r="AG22" s="49"/>
    </row>
    <row r="23" ht="22.5" customHeight="1">
      <c r="A23" s="59">
        <v>4.0</v>
      </c>
      <c r="B23" s="72"/>
      <c r="C23" s="78"/>
      <c r="D23" s="79"/>
      <c r="E23" s="79"/>
      <c r="F23" s="79"/>
      <c r="G23" s="79"/>
      <c r="H23" s="79"/>
      <c r="I23" s="63"/>
      <c r="J23" s="80"/>
      <c r="K23" s="38"/>
      <c r="L23" s="39"/>
      <c r="M23" s="66"/>
      <c r="N23" s="67">
        <f t="shared" si="3"/>
        <v>0</v>
      </c>
      <c r="O23" s="68">
        <f t="shared" si="4"/>
        <v>5</v>
      </c>
      <c r="P23" s="68">
        <f t="shared" si="5"/>
        <v>0</v>
      </c>
      <c r="Q23" s="69"/>
      <c r="R23" s="70"/>
      <c r="S23" s="70"/>
      <c r="T23" s="70"/>
      <c r="U23" s="70"/>
      <c r="V23" s="70"/>
      <c r="W23" s="70"/>
      <c r="X23" s="70"/>
      <c r="Y23" s="71"/>
      <c r="Z23" s="12"/>
      <c r="AA23" s="70"/>
      <c r="AB23" s="70"/>
      <c r="AC23" s="70"/>
      <c r="AD23" s="70"/>
      <c r="AE23" s="70"/>
      <c r="AF23" s="70"/>
      <c r="AG23" s="49"/>
    </row>
    <row r="24" ht="22.5" customHeight="1">
      <c r="A24" s="59"/>
      <c r="B24" s="72"/>
      <c r="C24" s="77" t="s">
        <v>47</v>
      </c>
      <c r="D24" s="62">
        <v>1049.99</v>
      </c>
      <c r="E24" s="62">
        <f>D24/2</f>
        <v>524.995</v>
      </c>
      <c r="F24" s="62"/>
      <c r="G24" s="79"/>
      <c r="H24" s="79"/>
      <c r="I24" s="81"/>
      <c r="J24" s="82" t="s">
        <v>48</v>
      </c>
      <c r="K24" s="38"/>
      <c r="L24" s="39"/>
      <c r="M24" s="66"/>
      <c r="N24" s="67">
        <f t="shared" si="3"/>
        <v>34.99966667</v>
      </c>
      <c r="O24" s="68">
        <f t="shared" si="4"/>
        <v>39.99966667</v>
      </c>
      <c r="P24" s="68">
        <f t="shared" si="5"/>
        <v>73.4993</v>
      </c>
      <c r="Q24" s="69"/>
      <c r="R24" s="70"/>
      <c r="S24" s="70"/>
      <c r="T24" s="70"/>
      <c r="U24" s="70"/>
      <c r="V24" s="70"/>
      <c r="W24" s="70"/>
      <c r="X24" s="70"/>
      <c r="Y24" s="71"/>
      <c r="Z24" s="12"/>
      <c r="AA24" s="70"/>
      <c r="AB24" s="70"/>
      <c r="AC24" s="70"/>
      <c r="AD24" s="70"/>
      <c r="AE24" s="70"/>
      <c r="AF24" s="70"/>
      <c r="AG24" s="49"/>
    </row>
    <row r="25" ht="22.5" customHeight="1">
      <c r="A25" s="59">
        <v>5.0</v>
      </c>
      <c r="B25" s="72"/>
      <c r="C25" s="83"/>
      <c r="D25" s="79"/>
      <c r="E25" s="79"/>
      <c r="F25" s="79"/>
      <c r="G25" s="79"/>
      <c r="H25" s="79"/>
      <c r="I25" s="63"/>
      <c r="J25" s="80"/>
      <c r="K25" s="38"/>
      <c r="L25" s="39"/>
      <c r="M25" s="66"/>
      <c r="N25" s="67">
        <f t="shared" si="3"/>
        <v>0</v>
      </c>
      <c r="O25" s="68">
        <f t="shared" si="4"/>
        <v>5</v>
      </c>
      <c r="P25" s="68">
        <f t="shared" si="5"/>
        <v>0</v>
      </c>
      <c r="Q25" s="69"/>
      <c r="R25" s="48"/>
      <c r="S25" s="48"/>
      <c r="T25" s="48"/>
      <c r="U25" s="48"/>
      <c r="V25" s="48"/>
      <c r="W25" s="48"/>
      <c r="X25" s="48"/>
      <c r="Y25" s="71"/>
      <c r="Z25" s="12"/>
      <c r="AA25" s="70"/>
      <c r="AB25" s="70"/>
      <c r="AC25" s="70"/>
      <c r="AD25" s="70"/>
      <c r="AE25" s="70"/>
      <c r="AF25" s="70"/>
      <c r="AG25" s="49"/>
    </row>
    <row r="26">
      <c r="A26" s="59">
        <v>6.0</v>
      </c>
      <c r="B26" s="72"/>
      <c r="C26" s="61" t="s">
        <v>49</v>
      </c>
      <c r="D26" s="62">
        <v>749.99</v>
      </c>
      <c r="E26" s="62">
        <f t="shared" ref="E26:F26" si="7">D26-150                     </f>
        <v>599.99</v>
      </c>
      <c r="F26" s="62">
        <f t="shared" si="7"/>
        <v>449.99</v>
      </c>
      <c r="G26" s="62"/>
      <c r="H26" s="62"/>
      <c r="I26" s="75"/>
      <c r="J26" s="80"/>
      <c r="K26" s="38"/>
      <c r="L26" s="39"/>
      <c r="M26" s="66"/>
      <c r="N26" s="67">
        <f t="shared" si="3"/>
        <v>24.99966667</v>
      </c>
      <c r="O26" s="68">
        <f t="shared" si="4"/>
        <v>29.99966667</v>
      </c>
      <c r="P26" s="68">
        <f t="shared" si="5"/>
        <v>52.4993</v>
      </c>
      <c r="Q26" s="69"/>
      <c r="R26" s="70"/>
      <c r="S26" s="70"/>
      <c r="T26" s="70"/>
      <c r="U26" s="70"/>
      <c r="V26" s="70"/>
      <c r="W26" s="70"/>
      <c r="X26" s="70"/>
      <c r="Y26" s="71"/>
      <c r="Z26" s="12"/>
      <c r="AA26" s="70"/>
      <c r="AB26" s="70"/>
      <c r="AC26" s="70"/>
      <c r="AD26" s="70"/>
      <c r="AE26" s="70"/>
      <c r="AF26" s="70"/>
      <c r="AG26" s="49"/>
    </row>
    <row r="27">
      <c r="A27" s="59">
        <v>7.0</v>
      </c>
      <c r="B27" s="72"/>
      <c r="C27" s="61" t="s">
        <v>50</v>
      </c>
      <c r="D27" s="62">
        <v>649.99</v>
      </c>
      <c r="E27" s="62">
        <f>D27-200                         </f>
        <v>449.99</v>
      </c>
      <c r="F27" s="62">
        <f>E27-150                     </f>
        <v>299.99</v>
      </c>
      <c r="G27" s="62"/>
      <c r="H27" s="62"/>
      <c r="I27" s="75"/>
      <c r="J27" s="80"/>
      <c r="K27" s="38"/>
      <c r="L27" s="39"/>
      <c r="M27" s="66"/>
      <c r="N27" s="67">
        <f t="shared" si="3"/>
        <v>21.66633333</v>
      </c>
      <c r="O27" s="68">
        <f t="shared" si="4"/>
        <v>26.66633333</v>
      </c>
      <c r="P27" s="68">
        <f t="shared" si="5"/>
        <v>45.4993</v>
      </c>
      <c r="Q27" s="69"/>
      <c r="R27" s="70"/>
      <c r="S27" s="70"/>
      <c r="T27" s="70"/>
      <c r="U27" s="70"/>
      <c r="V27" s="70"/>
      <c r="W27" s="70"/>
      <c r="X27" s="70"/>
      <c r="Y27" s="71"/>
      <c r="Z27" s="12"/>
      <c r="AA27" s="70"/>
      <c r="AB27" s="70"/>
      <c r="AC27" s="70"/>
      <c r="AD27" s="70"/>
      <c r="AE27" s="70"/>
      <c r="AF27" s="70"/>
      <c r="AG27" s="49"/>
    </row>
    <row r="28">
      <c r="A28" s="59">
        <v>8.0</v>
      </c>
      <c r="B28" s="72"/>
      <c r="C28" s="61" t="s">
        <v>51</v>
      </c>
      <c r="D28" s="62">
        <v>599.99</v>
      </c>
      <c r="E28" s="62" t="s">
        <v>52</v>
      </c>
      <c r="F28" s="62" t="s">
        <v>53</v>
      </c>
      <c r="G28" s="62"/>
      <c r="H28" s="68"/>
      <c r="I28" s="75"/>
      <c r="J28" s="80"/>
      <c r="K28" s="38"/>
      <c r="L28" s="39"/>
      <c r="M28" s="66"/>
      <c r="N28" s="67">
        <f t="shared" si="3"/>
        <v>19.99966667</v>
      </c>
      <c r="O28" s="68">
        <f t="shared" si="4"/>
        <v>24.99966667</v>
      </c>
      <c r="P28" s="68">
        <f t="shared" si="5"/>
        <v>41.9993</v>
      </c>
      <c r="Q28" s="69"/>
      <c r="R28" s="70"/>
      <c r="S28" s="70"/>
      <c r="T28" s="70"/>
      <c r="U28" s="70"/>
      <c r="V28" s="70"/>
      <c r="W28" s="70"/>
      <c r="X28" s="70"/>
      <c r="Y28" s="71"/>
      <c r="Z28" s="12"/>
      <c r="AA28" s="70"/>
      <c r="AB28" s="70"/>
      <c r="AC28" s="70"/>
      <c r="AD28" s="70"/>
      <c r="AE28" s="70"/>
      <c r="AF28" s="70"/>
      <c r="AG28" s="49"/>
    </row>
    <row r="29">
      <c r="A29" s="59">
        <v>9.0</v>
      </c>
      <c r="B29" s="72"/>
      <c r="C29" s="61" t="s">
        <v>54</v>
      </c>
      <c r="D29" s="62">
        <v>399.99</v>
      </c>
      <c r="E29" s="62"/>
      <c r="F29" s="68"/>
      <c r="G29" s="68"/>
      <c r="H29" s="62"/>
      <c r="I29" s="75"/>
      <c r="J29" s="80"/>
      <c r="K29" s="38"/>
      <c r="L29" s="39"/>
      <c r="M29" s="66"/>
      <c r="N29" s="67">
        <f t="shared" si="3"/>
        <v>13.333</v>
      </c>
      <c r="O29" s="68">
        <f t="shared" si="4"/>
        <v>18.333</v>
      </c>
      <c r="P29" s="68">
        <f t="shared" si="5"/>
        <v>27.9993</v>
      </c>
      <c r="Q29" s="69"/>
      <c r="R29" s="70"/>
      <c r="S29" s="70"/>
      <c r="T29" s="70"/>
      <c r="U29" s="70"/>
      <c r="V29" s="70"/>
      <c r="W29" s="70"/>
      <c r="X29" s="70"/>
      <c r="Y29" s="71"/>
      <c r="Z29" s="12"/>
      <c r="AA29" s="70"/>
      <c r="AB29" s="70"/>
      <c r="AC29" s="70"/>
      <c r="AD29" s="70"/>
      <c r="AE29" s="70"/>
      <c r="AF29" s="70"/>
      <c r="AG29" s="49"/>
    </row>
    <row r="30">
      <c r="A30" s="59">
        <v>10.0</v>
      </c>
      <c r="B30" s="72"/>
      <c r="C30" s="61" t="s">
        <v>55</v>
      </c>
      <c r="D30" s="62">
        <v>349.99</v>
      </c>
      <c r="E30" s="62"/>
      <c r="F30" s="68"/>
      <c r="G30" s="68"/>
      <c r="H30" s="62"/>
      <c r="I30" s="75"/>
      <c r="J30" s="80"/>
      <c r="K30" s="38"/>
      <c r="L30" s="39"/>
      <c r="M30" s="66"/>
      <c r="N30" s="67">
        <f t="shared" si="3"/>
        <v>11.66633333</v>
      </c>
      <c r="O30" s="68">
        <f t="shared" si="4"/>
        <v>16.66633333</v>
      </c>
      <c r="P30" s="68">
        <f t="shared" si="5"/>
        <v>24.4993</v>
      </c>
      <c r="Q30" s="69"/>
      <c r="R30" s="70"/>
      <c r="S30" s="70"/>
      <c r="T30" s="70"/>
      <c r="U30" s="70"/>
      <c r="V30" s="70"/>
      <c r="W30" s="70"/>
      <c r="X30" s="70"/>
      <c r="Y30" s="71"/>
      <c r="Z30" s="12"/>
      <c r="AA30" s="70"/>
      <c r="AB30" s="70"/>
      <c r="AC30" s="70"/>
      <c r="AD30" s="70"/>
      <c r="AE30" s="70"/>
      <c r="AF30" s="70"/>
      <c r="AG30" s="49"/>
    </row>
    <row r="31">
      <c r="A31" s="59">
        <v>12.0</v>
      </c>
      <c r="B31" s="72"/>
      <c r="C31" s="61" t="s">
        <v>56</v>
      </c>
      <c r="D31" s="62">
        <v>549.99</v>
      </c>
      <c r="E31" s="62">
        <v>300.0</v>
      </c>
      <c r="F31" s="62">
        <v>150.0</v>
      </c>
      <c r="G31" s="62"/>
      <c r="H31" s="62"/>
      <c r="I31" s="75"/>
      <c r="J31" s="80"/>
      <c r="K31" s="38"/>
      <c r="L31" s="39"/>
      <c r="M31" s="66"/>
      <c r="N31" s="67">
        <f t="shared" si="3"/>
        <v>18.333</v>
      </c>
      <c r="O31" s="68">
        <f t="shared" si="4"/>
        <v>23.333</v>
      </c>
      <c r="P31" s="68">
        <f t="shared" si="5"/>
        <v>38.4993</v>
      </c>
      <c r="Q31" s="69"/>
      <c r="R31" s="70"/>
      <c r="S31" s="70"/>
      <c r="T31" s="70"/>
      <c r="U31" s="70"/>
      <c r="V31" s="70"/>
      <c r="W31" s="70"/>
      <c r="X31" s="70"/>
      <c r="Y31" s="71"/>
      <c r="Z31" s="12"/>
      <c r="AA31" s="70"/>
      <c r="AB31" s="70"/>
      <c r="AC31" s="70"/>
      <c r="AD31" s="70"/>
      <c r="AE31" s="70"/>
      <c r="AF31" s="70"/>
      <c r="AG31" s="49"/>
    </row>
    <row r="32">
      <c r="A32" s="59"/>
      <c r="B32" s="72"/>
      <c r="C32" s="61" t="s">
        <v>57</v>
      </c>
      <c r="D32" s="62">
        <v>399.99</v>
      </c>
      <c r="E32" s="62" t="s">
        <v>53</v>
      </c>
      <c r="F32" s="76" t="s">
        <v>43</v>
      </c>
      <c r="G32" s="62"/>
      <c r="H32" s="62"/>
      <c r="I32" s="64"/>
      <c r="J32" s="84"/>
      <c r="K32" s="38"/>
      <c r="L32" s="39"/>
      <c r="M32" s="66"/>
      <c r="N32" s="67">
        <f t="shared" si="3"/>
        <v>13.333</v>
      </c>
      <c r="O32" s="68">
        <f t="shared" si="4"/>
        <v>18.333</v>
      </c>
      <c r="P32" s="68">
        <f t="shared" si="5"/>
        <v>27.9993</v>
      </c>
      <c r="Q32" s="69"/>
      <c r="R32" s="70"/>
      <c r="S32" s="70"/>
      <c r="T32" s="70"/>
      <c r="U32" s="70"/>
      <c r="V32" s="70"/>
      <c r="W32" s="70"/>
      <c r="X32" s="70"/>
      <c r="Y32" s="71"/>
      <c r="Z32" s="12"/>
      <c r="AA32" s="70"/>
      <c r="AB32" s="70"/>
      <c r="AC32" s="70"/>
      <c r="AD32" s="70"/>
      <c r="AE32" s="70"/>
      <c r="AF32" s="70"/>
      <c r="AG32" s="49"/>
    </row>
    <row r="33">
      <c r="A33" s="59"/>
      <c r="B33" s="72"/>
      <c r="C33" s="61" t="s">
        <v>58</v>
      </c>
      <c r="D33" s="62">
        <v>1049.99</v>
      </c>
      <c r="E33" s="62"/>
      <c r="F33" s="68"/>
      <c r="G33" s="68"/>
      <c r="H33" s="62"/>
      <c r="I33" s="64"/>
      <c r="J33" s="84"/>
      <c r="K33" s="38"/>
      <c r="L33" s="39"/>
      <c r="M33" s="66"/>
      <c r="N33" s="67">
        <f t="shared" si="3"/>
        <v>34.99966667</v>
      </c>
      <c r="O33" s="68">
        <f t="shared" si="4"/>
        <v>39.99966667</v>
      </c>
      <c r="P33" s="68">
        <f t="shared" si="5"/>
        <v>73.4993</v>
      </c>
      <c r="Q33" s="69"/>
      <c r="R33" s="70"/>
      <c r="S33" s="70"/>
      <c r="T33" s="70"/>
      <c r="U33" s="70"/>
      <c r="V33" s="70"/>
      <c r="W33" s="70"/>
      <c r="X33" s="70"/>
      <c r="Y33" s="71"/>
      <c r="Z33" s="12"/>
      <c r="AA33" s="70"/>
      <c r="AB33" s="70"/>
      <c r="AC33" s="70"/>
      <c r="AD33" s="70"/>
      <c r="AE33" s="70"/>
      <c r="AF33" s="70"/>
      <c r="AG33" s="49"/>
    </row>
    <row r="34">
      <c r="A34" s="59"/>
      <c r="B34" s="72"/>
      <c r="C34" s="77" t="s">
        <v>59</v>
      </c>
      <c r="D34" s="68">
        <v>899.99</v>
      </c>
      <c r="E34" s="68"/>
      <c r="F34" s="68"/>
      <c r="G34" s="68"/>
      <c r="H34" s="68"/>
      <c r="I34" s="64"/>
      <c r="J34" s="84"/>
      <c r="K34" s="38"/>
      <c r="L34" s="39"/>
      <c r="M34" s="66"/>
      <c r="N34" s="67">
        <f t="shared" si="3"/>
        <v>29.99966667</v>
      </c>
      <c r="O34" s="68">
        <f t="shared" si="4"/>
        <v>34.99966667</v>
      </c>
      <c r="P34" s="68">
        <f t="shared" si="5"/>
        <v>62.9993</v>
      </c>
      <c r="Q34" s="69"/>
      <c r="R34" s="70"/>
      <c r="S34" s="70"/>
      <c r="T34" s="70"/>
      <c r="U34" s="70"/>
      <c r="V34" s="70"/>
      <c r="W34" s="70"/>
      <c r="X34" s="70"/>
      <c r="Y34" s="71"/>
      <c r="Z34" s="12"/>
      <c r="AA34" s="70"/>
      <c r="AB34" s="70"/>
      <c r="AC34" s="70"/>
      <c r="AD34" s="70"/>
      <c r="AE34" s="70"/>
      <c r="AF34" s="70"/>
      <c r="AG34" s="49"/>
    </row>
    <row r="35">
      <c r="A35" s="59"/>
      <c r="B35" s="72"/>
      <c r="C35" s="61" t="s">
        <v>60</v>
      </c>
      <c r="D35" s="62">
        <v>549.99</v>
      </c>
      <c r="E35" s="62"/>
      <c r="F35" s="76" t="s">
        <v>43</v>
      </c>
      <c r="G35" s="62"/>
      <c r="H35" s="75"/>
      <c r="I35" s="64"/>
      <c r="J35" s="84"/>
      <c r="K35" s="38"/>
      <c r="L35" s="39"/>
      <c r="M35" s="66"/>
      <c r="N35" s="67">
        <f t="shared" si="3"/>
        <v>18.333</v>
      </c>
      <c r="O35" s="68">
        <f t="shared" si="4"/>
        <v>23.333</v>
      </c>
      <c r="P35" s="68">
        <f t="shared" si="5"/>
        <v>38.4993</v>
      </c>
      <c r="Q35" s="69"/>
      <c r="R35" s="70"/>
      <c r="S35" s="70"/>
      <c r="T35" s="70"/>
      <c r="U35" s="70"/>
      <c r="V35" s="70"/>
      <c r="W35" s="70"/>
      <c r="X35" s="70"/>
      <c r="Y35" s="71"/>
      <c r="Z35" s="12"/>
      <c r="AA35" s="70"/>
      <c r="AB35" s="70"/>
      <c r="AC35" s="70"/>
      <c r="AD35" s="70"/>
      <c r="AE35" s="70"/>
      <c r="AF35" s="70"/>
      <c r="AG35" s="49"/>
    </row>
    <row r="36">
      <c r="A36" s="59"/>
      <c r="B36" s="72"/>
      <c r="C36" s="77" t="s">
        <v>61</v>
      </c>
      <c r="D36" s="62">
        <v>499.99</v>
      </c>
      <c r="E36" s="62"/>
      <c r="F36" s="76" t="s">
        <v>43</v>
      </c>
      <c r="G36" s="62"/>
      <c r="H36" s="75"/>
      <c r="I36" s="64"/>
      <c r="J36" s="84"/>
      <c r="K36" s="38"/>
      <c r="L36" s="39"/>
      <c r="M36" s="66"/>
      <c r="N36" s="67">
        <f t="shared" si="3"/>
        <v>16.66633333</v>
      </c>
      <c r="O36" s="68">
        <f t="shared" si="4"/>
        <v>21.66633333</v>
      </c>
      <c r="P36" s="68">
        <f t="shared" si="5"/>
        <v>34.9993</v>
      </c>
      <c r="Q36" s="69"/>
      <c r="R36" s="70"/>
      <c r="S36" s="70"/>
      <c r="T36" s="70"/>
      <c r="U36" s="70"/>
      <c r="V36" s="70"/>
      <c r="W36" s="70"/>
      <c r="X36" s="70"/>
      <c r="Y36" s="71"/>
      <c r="Z36" s="12"/>
      <c r="AA36" s="70"/>
      <c r="AB36" s="70"/>
      <c r="AC36" s="70"/>
      <c r="AD36" s="70"/>
      <c r="AE36" s="70"/>
      <c r="AF36" s="70"/>
      <c r="AG36" s="49"/>
    </row>
    <row r="37">
      <c r="A37" s="59"/>
      <c r="B37" s="72"/>
      <c r="C37" s="61"/>
      <c r="D37" s="62"/>
      <c r="E37" s="62"/>
      <c r="F37" s="68"/>
      <c r="G37" s="68"/>
      <c r="H37" s="75"/>
      <c r="I37" s="64"/>
      <c r="J37" s="85"/>
      <c r="K37" s="38"/>
      <c r="L37" s="39"/>
      <c r="M37" s="66"/>
      <c r="N37" s="67">
        <f t="shared" si="3"/>
        <v>0</v>
      </c>
      <c r="O37" s="68">
        <f t="shared" si="4"/>
        <v>5</v>
      </c>
      <c r="P37" s="68">
        <f t="shared" si="5"/>
        <v>0</v>
      </c>
      <c r="Q37" s="69"/>
      <c r="R37" s="70"/>
      <c r="S37" s="70"/>
      <c r="T37" s="70"/>
      <c r="U37" s="70"/>
      <c r="V37" s="70"/>
      <c r="W37" s="70"/>
      <c r="X37" s="70"/>
      <c r="Y37" s="71"/>
      <c r="Z37" s="12"/>
      <c r="AA37" s="70"/>
      <c r="AB37" s="70"/>
      <c r="AC37" s="70"/>
      <c r="AD37" s="70"/>
      <c r="AE37" s="70"/>
      <c r="AF37" s="70"/>
      <c r="AG37" s="49"/>
    </row>
    <row r="38">
      <c r="A38" s="59"/>
      <c r="B38" s="86" t="s">
        <v>62</v>
      </c>
      <c r="C38" s="87" t="s">
        <v>63</v>
      </c>
      <c r="D38" s="62">
        <v>499.99</v>
      </c>
      <c r="E38" s="62">
        <v>150.0</v>
      </c>
      <c r="F38" s="76" t="s">
        <v>43</v>
      </c>
      <c r="G38" s="62"/>
      <c r="H38" s="68"/>
      <c r="I38" s="68"/>
      <c r="J38" s="84"/>
      <c r="K38" s="38"/>
      <c r="L38" s="39"/>
      <c r="M38" s="66"/>
      <c r="N38" s="67">
        <f t="shared" si="3"/>
        <v>16.66633333</v>
      </c>
      <c r="O38" s="68">
        <f t="shared" si="4"/>
        <v>21.66633333</v>
      </c>
      <c r="P38" s="68">
        <f t="shared" si="5"/>
        <v>34.9993</v>
      </c>
      <c r="Q38" s="69"/>
      <c r="R38" s="70"/>
      <c r="S38" s="70"/>
      <c r="T38" s="70"/>
      <c r="U38" s="70"/>
      <c r="V38" s="70"/>
      <c r="W38" s="70"/>
      <c r="X38" s="70"/>
      <c r="Y38" s="71"/>
      <c r="Z38" s="12"/>
      <c r="AA38" s="70"/>
      <c r="AB38" s="70"/>
      <c r="AC38" s="70"/>
      <c r="AD38" s="70"/>
      <c r="AE38" s="70"/>
      <c r="AF38" s="70"/>
      <c r="AG38" s="49"/>
    </row>
    <row r="39">
      <c r="A39" s="59"/>
      <c r="B39" s="72"/>
      <c r="C39" s="88" t="s">
        <v>64</v>
      </c>
      <c r="D39" s="62">
        <v>599.99</v>
      </c>
      <c r="E39" s="62"/>
      <c r="F39" s="68"/>
      <c r="G39" s="68"/>
      <c r="H39" s="62"/>
      <c r="I39" s="64"/>
      <c r="J39" s="84"/>
      <c r="K39" s="38"/>
      <c r="L39" s="39"/>
      <c r="M39" s="66"/>
      <c r="N39" s="67">
        <f t="shared" si="3"/>
        <v>19.99966667</v>
      </c>
      <c r="O39" s="68">
        <f t="shared" si="4"/>
        <v>24.99966667</v>
      </c>
      <c r="P39" s="68">
        <f t="shared" si="5"/>
        <v>41.9993</v>
      </c>
      <c r="Q39" s="69"/>
      <c r="R39" s="70"/>
      <c r="S39" s="70"/>
      <c r="T39" s="70"/>
      <c r="U39" s="70"/>
      <c r="V39" s="70"/>
      <c r="W39" s="70"/>
      <c r="X39" s="70"/>
      <c r="Y39" s="71"/>
      <c r="Z39" s="12"/>
      <c r="AA39" s="70"/>
      <c r="AB39" s="70"/>
      <c r="AC39" s="70"/>
      <c r="AD39" s="70"/>
      <c r="AE39" s="70"/>
      <c r="AF39" s="70"/>
      <c r="AG39" s="49"/>
    </row>
    <row r="40">
      <c r="A40" s="59"/>
      <c r="B40" s="72"/>
      <c r="C40" s="89" t="s">
        <v>65</v>
      </c>
      <c r="D40" s="62">
        <v>179.99</v>
      </c>
      <c r="E40" s="90" t="s">
        <v>43</v>
      </c>
      <c r="F40" s="68"/>
      <c r="G40" s="68"/>
      <c r="H40" s="62"/>
      <c r="I40" s="64"/>
      <c r="J40" s="84"/>
      <c r="K40" s="38"/>
      <c r="L40" s="39"/>
      <c r="M40" s="66"/>
      <c r="N40" s="67">
        <f t="shared" si="3"/>
        <v>5.999666667</v>
      </c>
      <c r="O40" s="68">
        <f t="shared" si="4"/>
        <v>10.99966667</v>
      </c>
      <c r="P40" s="68">
        <f t="shared" si="5"/>
        <v>12.5993</v>
      </c>
      <c r="Q40" s="69"/>
      <c r="R40" s="70"/>
      <c r="S40" s="70"/>
      <c r="T40" s="70"/>
      <c r="U40" s="70"/>
      <c r="V40" s="70"/>
      <c r="W40" s="70"/>
      <c r="X40" s="70"/>
      <c r="Y40" s="71"/>
      <c r="Z40" s="12"/>
      <c r="AA40" s="70"/>
      <c r="AB40" s="70"/>
      <c r="AC40" s="70"/>
      <c r="AD40" s="70"/>
      <c r="AE40" s="70"/>
      <c r="AF40" s="70"/>
      <c r="AG40" s="49"/>
    </row>
    <row r="41">
      <c r="A41" s="59"/>
      <c r="B41" s="72"/>
      <c r="C41" s="89" t="s">
        <v>66</v>
      </c>
      <c r="D41" s="68">
        <v>949.99</v>
      </c>
      <c r="E41" s="68"/>
      <c r="F41" s="68"/>
      <c r="G41" s="68"/>
      <c r="H41" s="68"/>
      <c r="I41" s="75"/>
      <c r="J41" s="84"/>
      <c r="K41" s="38"/>
      <c r="L41" s="39"/>
      <c r="M41" s="66"/>
      <c r="N41" s="67">
        <f t="shared" si="3"/>
        <v>31.66633333</v>
      </c>
      <c r="O41" s="68">
        <f t="shared" si="4"/>
        <v>36.66633333</v>
      </c>
      <c r="P41" s="68">
        <f t="shared" si="5"/>
        <v>66.4993</v>
      </c>
      <c r="Q41" s="69"/>
      <c r="R41" s="70"/>
      <c r="S41" s="70"/>
      <c r="T41" s="70"/>
      <c r="U41" s="70"/>
      <c r="V41" s="70"/>
      <c r="W41" s="70"/>
      <c r="X41" s="70"/>
      <c r="Y41" s="71"/>
      <c r="Z41" s="12"/>
      <c r="AA41" s="70"/>
      <c r="AB41" s="70"/>
      <c r="AC41" s="70"/>
      <c r="AD41" s="70"/>
      <c r="AE41" s="70"/>
      <c r="AF41" s="70"/>
      <c r="AG41" s="49"/>
    </row>
    <row r="42">
      <c r="A42" s="59"/>
      <c r="B42" s="72"/>
      <c r="C42" s="89"/>
      <c r="D42" s="68"/>
      <c r="E42" s="68"/>
      <c r="F42" s="68"/>
      <c r="G42" s="68"/>
      <c r="H42" s="68"/>
      <c r="I42" s="75"/>
      <c r="J42" s="80"/>
      <c r="K42" s="38"/>
      <c r="L42" s="39"/>
      <c r="M42" s="66"/>
      <c r="N42" s="67">
        <f t="shared" si="3"/>
        <v>0</v>
      </c>
      <c r="O42" s="68">
        <f t="shared" si="4"/>
        <v>5</v>
      </c>
      <c r="P42" s="68">
        <f t="shared" si="5"/>
        <v>0</v>
      </c>
      <c r="Q42" s="69"/>
      <c r="R42" s="70"/>
      <c r="S42" s="70"/>
      <c r="T42" s="70"/>
      <c r="U42" s="70"/>
      <c r="V42" s="70"/>
      <c r="W42" s="70"/>
      <c r="X42" s="70"/>
      <c r="Y42" s="71"/>
      <c r="Z42" s="12"/>
      <c r="AA42" s="70"/>
      <c r="AB42" s="70"/>
      <c r="AC42" s="70"/>
      <c r="AD42" s="70"/>
      <c r="AE42" s="70"/>
      <c r="AF42" s="70"/>
      <c r="AG42" s="49"/>
    </row>
    <row r="43">
      <c r="A43" s="59"/>
      <c r="B43" s="72"/>
      <c r="C43" s="91"/>
      <c r="D43" s="68"/>
      <c r="E43" s="68"/>
      <c r="F43" s="68"/>
      <c r="G43" s="68"/>
      <c r="H43" s="68"/>
      <c r="I43" s="75"/>
      <c r="J43" s="80"/>
      <c r="K43" s="38"/>
      <c r="L43" s="39"/>
      <c r="M43" s="66"/>
      <c r="N43" s="67">
        <f t="shared" si="3"/>
        <v>0</v>
      </c>
      <c r="O43" s="68">
        <f t="shared" si="4"/>
        <v>5</v>
      </c>
      <c r="P43" s="68">
        <f t="shared" si="5"/>
        <v>0</v>
      </c>
      <c r="Q43" s="69"/>
      <c r="R43" s="70"/>
      <c r="S43" s="70"/>
      <c r="T43" s="70"/>
      <c r="U43" s="70"/>
      <c r="V43" s="70"/>
      <c r="W43" s="70"/>
      <c r="X43" s="70"/>
      <c r="Y43" s="71"/>
      <c r="Z43" s="12"/>
      <c r="AA43" s="92"/>
      <c r="AB43" s="70"/>
      <c r="AC43" s="70"/>
      <c r="AD43" s="70"/>
      <c r="AE43" s="92"/>
      <c r="AF43" s="93"/>
      <c r="AG43" s="94"/>
    </row>
    <row r="44">
      <c r="A44" s="59">
        <v>13.0</v>
      </c>
      <c r="B44" s="72"/>
      <c r="C44" s="88" t="s">
        <v>67</v>
      </c>
      <c r="D44" s="62">
        <v>999.99</v>
      </c>
      <c r="E44" s="68"/>
      <c r="F44" s="68">
        <f t="shared" ref="F44:F46" si="8">D44-700                   </f>
        <v>299.99</v>
      </c>
      <c r="G44" s="68">
        <f t="shared" ref="G44:G46" si="9">D44-350 </f>
        <v>649.99</v>
      </c>
      <c r="H44" s="62"/>
      <c r="I44" s="75"/>
      <c r="J44" s="84"/>
      <c r="K44" s="38"/>
      <c r="L44" s="39"/>
      <c r="M44" s="66"/>
      <c r="N44" s="67">
        <f t="shared" si="3"/>
        <v>33.333</v>
      </c>
      <c r="O44" s="68">
        <f t="shared" si="4"/>
        <v>38.333</v>
      </c>
      <c r="P44" s="68">
        <f t="shared" si="5"/>
        <v>69.9993</v>
      </c>
      <c r="Q44" s="69"/>
      <c r="R44" s="70"/>
      <c r="S44" s="70"/>
      <c r="T44" s="70"/>
      <c r="U44" s="70"/>
      <c r="V44" s="70"/>
      <c r="W44" s="70"/>
      <c r="X44" s="70"/>
      <c r="Y44" s="71"/>
      <c r="Z44" s="12"/>
      <c r="AA44" s="70"/>
      <c r="AB44" s="70"/>
      <c r="AC44" s="70"/>
      <c r="AD44" s="70"/>
      <c r="AE44" s="70"/>
      <c r="AF44" s="70"/>
      <c r="AG44" s="95"/>
    </row>
    <row r="45">
      <c r="A45" s="59">
        <v>14.0</v>
      </c>
      <c r="B45" s="72"/>
      <c r="C45" s="88" t="s">
        <v>68</v>
      </c>
      <c r="D45" s="62">
        <v>1299.99</v>
      </c>
      <c r="E45" s="68"/>
      <c r="F45" s="68">
        <f t="shared" si="8"/>
        <v>599.99</v>
      </c>
      <c r="G45" s="68">
        <f t="shared" si="9"/>
        <v>949.99</v>
      </c>
      <c r="H45" s="62"/>
      <c r="I45" s="75"/>
      <c r="J45" s="80"/>
      <c r="K45" s="38"/>
      <c r="L45" s="39"/>
      <c r="M45" s="66"/>
      <c r="N45" s="67">
        <f t="shared" si="3"/>
        <v>43.333</v>
      </c>
      <c r="O45" s="68">
        <f t="shared" si="4"/>
        <v>48.333</v>
      </c>
      <c r="P45" s="68">
        <f t="shared" si="5"/>
        <v>90.9993</v>
      </c>
      <c r="Q45" s="69"/>
      <c r="R45" s="70"/>
      <c r="S45" s="70"/>
      <c r="T45" s="70"/>
      <c r="U45" s="70"/>
      <c r="V45" s="70"/>
      <c r="W45" s="70"/>
      <c r="X45" s="70"/>
      <c r="Y45" s="71"/>
      <c r="Z45" s="12"/>
      <c r="AA45" s="70"/>
      <c r="AB45" s="70"/>
      <c r="AC45" s="70"/>
      <c r="AD45" s="70"/>
      <c r="AE45" s="70"/>
      <c r="AF45" s="70"/>
      <c r="AG45" s="95"/>
    </row>
    <row r="46">
      <c r="A46" s="59">
        <v>15.0</v>
      </c>
      <c r="B46" s="72"/>
      <c r="C46" s="88" t="s">
        <v>69</v>
      </c>
      <c r="D46" s="62">
        <v>1449.99</v>
      </c>
      <c r="E46" s="68"/>
      <c r="F46" s="68">
        <f t="shared" si="8"/>
        <v>749.99</v>
      </c>
      <c r="G46" s="68">
        <f t="shared" si="9"/>
        <v>1099.99</v>
      </c>
      <c r="H46" s="62"/>
      <c r="I46" s="75"/>
      <c r="J46" s="80"/>
      <c r="K46" s="38"/>
      <c r="L46" s="39"/>
      <c r="M46" s="66"/>
      <c r="N46" s="67">
        <f t="shared" si="3"/>
        <v>48.333</v>
      </c>
      <c r="O46" s="68">
        <f t="shared" si="4"/>
        <v>53.333</v>
      </c>
      <c r="P46" s="68">
        <f t="shared" si="5"/>
        <v>101.4993</v>
      </c>
      <c r="Q46" s="69"/>
      <c r="R46" s="70"/>
      <c r="S46" s="70"/>
      <c r="T46" s="70"/>
      <c r="U46" s="70"/>
      <c r="V46" s="70"/>
      <c r="W46" s="70"/>
      <c r="X46" s="70"/>
      <c r="Y46" s="71"/>
      <c r="Z46" s="12"/>
      <c r="AA46" s="70"/>
      <c r="AB46" s="70"/>
      <c r="AC46" s="70"/>
      <c r="AD46" s="70"/>
      <c r="AE46" s="70"/>
      <c r="AF46" s="70"/>
      <c r="AG46" s="95"/>
    </row>
    <row r="47">
      <c r="A47" s="59">
        <v>17.0</v>
      </c>
      <c r="B47" s="72"/>
      <c r="C47" s="96" t="s">
        <v>70</v>
      </c>
      <c r="D47" s="68">
        <v>749.99</v>
      </c>
      <c r="E47" s="68"/>
      <c r="F47" s="68"/>
      <c r="G47" s="68"/>
      <c r="H47" s="68"/>
      <c r="I47" s="68"/>
      <c r="J47" s="97"/>
      <c r="K47" s="38"/>
      <c r="L47" s="39"/>
      <c r="M47" s="66"/>
      <c r="N47" s="67">
        <f t="shared" si="3"/>
        <v>24.99966667</v>
      </c>
      <c r="O47" s="68">
        <f t="shared" si="4"/>
        <v>29.99966667</v>
      </c>
      <c r="P47" s="68">
        <f t="shared" si="5"/>
        <v>52.4993</v>
      </c>
      <c r="Q47" s="69"/>
      <c r="R47" s="70"/>
      <c r="S47" s="70"/>
      <c r="T47" s="70"/>
      <c r="U47" s="70"/>
      <c r="V47" s="70"/>
      <c r="W47" s="70"/>
      <c r="X47" s="70"/>
      <c r="Y47" s="71"/>
      <c r="Z47" s="12"/>
      <c r="AA47" s="70"/>
      <c r="AB47" s="70"/>
      <c r="AC47" s="70"/>
      <c r="AD47" s="70"/>
      <c r="AE47" s="70"/>
      <c r="AF47" s="70"/>
      <c r="AG47" s="95"/>
    </row>
    <row r="48">
      <c r="A48" s="59"/>
      <c r="B48" s="72"/>
      <c r="C48" s="88" t="s">
        <v>71</v>
      </c>
      <c r="D48" s="62">
        <v>1199.99</v>
      </c>
      <c r="E48" s="62"/>
      <c r="F48" s="68">
        <f>D48-800</f>
        <v>399.99</v>
      </c>
      <c r="G48" s="68"/>
      <c r="H48" s="68"/>
      <c r="I48" s="68"/>
      <c r="J48" s="84"/>
      <c r="K48" s="38"/>
      <c r="L48" s="39"/>
      <c r="M48" s="66"/>
      <c r="N48" s="67"/>
      <c r="O48" s="68"/>
      <c r="P48" s="68"/>
      <c r="Q48" s="69"/>
      <c r="R48" s="70"/>
      <c r="S48" s="70"/>
      <c r="T48" s="70"/>
      <c r="U48" s="70"/>
      <c r="V48" s="70"/>
      <c r="W48" s="70"/>
      <c r="X48" s="70"/>
      <c r="Y48" s="71"/>
      <c r="Z48" s="12"/>
      <c r="AA48" s="70"/>
      <c r="AB48" s="70"/>
      <c r="AC48" s="70"/>
      <c r="AD48" s="70"/>
      <c r="AE48" s="70"/>
      <c r="AF48" s="70"/>
      <c r="AG48" s="95"/>
    </row>
    <row r="49">
      <c r="A49" s="59"/>
      <c r="B49" s="72"/>
      <c r="C49" s="88" t="s">
        <v>72</v>
      </c>
      <c r="D49" s="62">
        <v>799.99</v>
      </c>
      <c r="E49" s="62"/>
      <c r="F49" s="76" t="s">
        <v>43</v>
      </c>
      <c r="G49" s="68"/>
      <c r="H49" s="68"/>
      <c r="I49" s="68"/>
      <c r="J49" s="84"/>
      <c r="K49" s="38"/>
      <c r="L49" s="39"/>
      <c r="M49" s="66"/>
      <c r="N49" s="67"/>
      <c r="O49" s="68"/>
      <c r="P49" s="68"/>
      <c r="Q49" s="69"/>
      <c r="R49" s="70"/>
      <c r="S49" s="70"/>
      <c r="T49" s="70"/>
      <c r="U49" s="70"/>
      <c r="V49" s="70"/>
      <c r="W49" s="70"/>
      <c r="X49" s="70"/>
      <c r="Y49" s="71"/>
      <c r="Z49" s="12"/>
      <c r="AA49" s="70"/>
      <c r="AB49" s="70"/>
      <c r="AC49" s="70"/>
      <c r="AD49" s="70"/>
      <c r="AE49" s="70"/>
      <c r="AF49" s="70"/>
      <c r="AG49" s="95"/>
    </row>
    <row r="50">
      <c r="A50" s="59"/>
      <c r="B50" s="72"/>
      <c r="C50" s="88" t="s">
        <v>73</v>
      </c>
      <c r="D50" s="62">
        <v>999.99</v>
      </c>
      <c r="E50" s="62"/>
      <c r="F50" s="68">
        <f>D50-800</f>
        <v>199.99</v>
      </c>
      <c r="G50" s="68"/>
      <c r="H50" s="68"/>
      <c r="I50" s="68"/>
      <c r="J50" s="84"/>
      <c r="K50" s="38"/>
      <c r="L50" s="39"/>
      <c r="M50" s="66"/>
      <c r="N50" s="67"/>
      <c r="O50" s="68"/>
      <c r="P50" s="68"/>
      <c r="Q50" s="69"/>
      <c r="R50" s="70"/>
      <c r="S50" s="70"/>
      <c r="T50" s="70"/>
      <c r="U50" s="70"/>
      <c r="V50" s="70"/>
      <c r="W50" s="70"/>
      <c r="X50" s="70"/>
      <c r="Y50" s="71"/>
      <c r="Z50" s="12"/>
      <c r="AA50" s="70"/>
      <c r="AB50" s="70"/>
      <c r="AC50" s="70"/>
      <c r="AD50" s="70"/>
      <c r="AE50" s="70"/>
      <c r="AF50" s="70"/>
      <c r="AG50" s="95"/>
    </row>
    <row r="51">
      <c r="A51" s="59">
        <v>18.0</v>
      </c>
      <c r="B51" s="72"/>
      <c r="C51" s="87" t="s">
        <v>74</v>
      </c>
      <c r="D51" s="68">
        <v>999.99</v>
      </c>
      <c r="E51" s="62"/>
      <c r="F51" s="68"/>
      <c r="G51" s="68"/>
      <c r="H51" s="68"/>
      <c r="I51" s="68"/>
      <c r="J51" s="98"/>
      <c r="K51" s="38"/>
      <c r="L51" s="39"/>
      <c r="M51" s="66"/>
      <c r="N51" s="67">
        <f t="shared" ref="N51:N56" si="10">D51/30</f>
        <v>33.333</v>
      </c>
      <c r="O51" s="68">
        <f t="shared" ref="O51:O56" si="11">N51+5</f>
        <v>38.333</v>
      </c>
      <c r="P51" s="68">
        <f t="shared" ref="P51:P56" si="12">D51*7%</f>
        <v>69.9993</v>
      </c>
      <c r="Q51" s="69"/>
      <c r="R51" s="70"/>
      <c r="S51" s="70"/>
      <c r="T51" s="70"/>
      <c r="U51" s="70"/>
      <c r="V51" s="70"/>
      <c r="W51" s="70"/>
      <c r="X51" s="70"/>
      <c r="Y51" s="71"/>
      <c r="Z51" s="12"/>
      <c r="AA51" s="70"/>
      <c r="AB51" s="70"/>
      <c r="AC51" s="70"/>
      <c r="AD51" s="70"/>
      <c r="AE51" s="70"/>
      <c r="AF51" s="70"/>
      <c r="AG51" s="95"/>
    </row>
    <row r="52">
      <c r="A52" s="59">
        <v>19.0</v>
      </c>
      <c r="B52" s="72"/>
      <c r="C52" s="87" t="s">
        <v>75</v>
      </c>
      <c r="D52" s="68">
        <v>1399.99</v>
      </c>
      <c r="E52" s="68"/>
      <c r="F52" s="68"/>
      <c r="G52" s="68"/>
      <c r="H52" s="68"/>
      <c r="I52" s="62"/>
      <c r="J52" s="98"/>
      <c r="K52" s="38"/>
      <c r="L52" s="39"/>
      <c r="M52" s="66"/>
      <c r="N52" s="67">
        <f t="shared" si="10"/>
        <v>46.66633333</v>
      </c>
      <c r="O52" s="68">
        <f t="shared" si="11"/>
        <v>51.66633333</v>
      </c>
      <c r="P52" s="68">
        <f t="shared" si="12"/>
        <v>97.9993</v>
      </c>
      <c r="Q52" s="69"/>
      <c r="R52" s="70"/>
      <c r="S52" s="70"/>
      <c r="T52" s="70"/>
      <c r="U52" s="70"/>
      <c r="V52" s="70"/>
      <c r="W52" s="70"/>
      <c r="X52" s="70"/>
      <c r="Y52" s="71"/>
      <c r="Z52" s="12"/>
      <c r="AA52" s="70"/>
      <c r="AB52" s="70"/>
      <c r="AC52" s="70"/>
      <c r="AD52" s="70"/>
      <c r="AE52" s="70"/>
      <c r="AF52" s="70"/>
      <c r="AG52" s="95"/>
    </row>
    <row r="53">
      <c r="A53" s="59">
        <v>20.0</v>
      </c>
      <c r="B53" s="72"/>
      <c r="C53" s="88" t="s">
        <v>76</v>
      </c>
      <c r="D53" s="62">
        <v>1599.99</v>
      </c>
      <c r="E53" s="68"/>
      <c r="F53" s="68"/>
      <c r="G53" s="68"/>
      <c r="H53" s="68"/>
      <c r="I53" s="62"/>
      <c r="J53" s="98"/>
      <c r="K53" s="38"/>
      <c r="L53" s="39"/>
      <c r="M53" s="66"/>
      <c r="N53" s="67">
        <f t="shared" si="10"/>
        <v>53.333</v>
      </c>
      <c r="O53" s="68">
        <f t="shared" si="11"/>
        <v>58.333</v>
      </c>
      <c r="P53" s="68">
        <f t="shared" si="12"/>
        <v>111.9993</v>
      </c>
      <c r="Q53" s="69"/>
      <c r="R53" s="70"/>
      <c r="S53" s="70"/>
      <c r="T53" s="70"/>
      <c r="U53" s="70"/>
      <c r="V53" s="70"/>
      <c r="W53" s="70"/>
      <c r="X53" s="70"/>
      <c r="Y53" s="71"/>
      <c r="Z53" s="12"/>
      <c r="AA53" s="70"/>
      <c r="AB53" s="70"/>
      <c r="AC53" s="70"/>
      <c r="AD53" s="70"/>
      <c r="AE53" s="70"/>
      <c r="AF53" s="70"/>
      <c r="AG53" s="95"/>
    </row>
    <row r="54">
      <c r="A54" s="59"/>
      <c r="B54" s="72"/>
      <c r="C54" s="88" t="s">
        <v>77</v>
      </c>
      <c r="D54" s="68">
        <v>1199.99</v>
      </c>
      <c r="E54" s="68"/>
      <c r="F54" s="68"/>
      <c r="G54" s="68"/>
      <c r="H54" s="68"/>
      <c r="I54" s="62"/>
      <c r="J54" s="98"/>
      <c r="K54" s="38"/>
      <c r="L54" s="39"/>
      <c r="M54" s="99"/>
      <c r="N54" s="67">
        <f t="shared" si="10"/>
        <v>39.99966667</v>
      </c>
      <c r="O54" s="68">
        <f t="shared" si="11"/>
        <v>44.99966667</v>
      </c>
      <c r="P54" s="68">
        <f t="shared" si="12"/>
        <v>83.9993</v>
      </c>
      <c r="Q54" s="100"/>
      <c r="R54" s="101"/>
      <c r="S54" s="92"/>
      <c r="T54" s="70"/>
      <c r="U54" s="70"/>
      <c r="V54" s="70"/>
      <c r="W54" s="92"/>
      <c r="X54" s="93"/>
      <c r="Y54" s="71"/>
      <c r="Z54" s="12"/>
      <c r="AA54" s="70"/>
      <c r="AB54" s="70"/>
      <c r="AC54" s="70"/>
      <c r="AD54" s="70"/>
      <c r="AE54" s="70"/>
      <c r="AF54" s="70"/>
      <c r="AG54" s="95"/>
    </row>
    <row r="55">
      <c r="A55" s="102"/>
      <c r="B55" s="72"/>
      <c r="C55" s="87" t="s">
        <v>78</v>
      </c>
      <c r="D55" s="62">
        <v>699.99</v>
      </c>
      <c r="E55" s="62">
        <v>300.0</v>
      </c>
      <c r="F55" s="62">
        <v>150.0</v>
      </c>
      <c r="G55" s="68"/>
      <c r="H55" s="62"/>
      <c r="I55" s="62"/>
      <c r="J55" s="84"/>
      <c r="K55" s="38"/>
      <c r="L55" s="39"/>
      <c r="M55" s="103"/>
      <c r="N55" s="67">
        <f t="shared" si="10"/>
        <v>23.333</v>
      </c>
      <c r="O55" s="68">
        <f t="shared" si="11"/>
        <v>28.333</v>
      </c>
      <c r="P55" s="68">
        <f t="shared" si="12"/>
        <v>48.9993</v>
      </c>
      <c r="Q55" s="100"/>
      <c r="R55" s="101"/>
      <c r="S55" s="92"/>
      <c r="T55" s="70"/>
      <c r="U55" s="70"/>
      <c r="V55" s="70"/>
      <c r="W55" s="92"/>
      <c r="X55" s="93"/>
      <c r="Y55" s="71"/>
      <c r="Z55" s="70"/>
      <c r="AA55" s="71"/>
      <c r="AB55" s="71"/>
      <c r="AC55" s="71"/>
      <c r="AD55" s="71"/>
      <c r="AE55" s="71"/>
      <c r="AF55" s="71"/>
      <c r="AG55" s="104"/>
    </row>
    <row r="56">
      <c r="A56" s="102"/>
      <c r="B56" s="72"/>
      <c r="C56" s="96" t="s">
        <v>79</v>
      </c>
      <c r="D56" s="62">
        <v>509.99</v>
      </c>
      <c r="E56" s="62"/>
      <c r="F56" s="68"/>
      <c r="G56" s="68"/>
      <c r="H56" s="62"/>
      <c r="I56" s="62"/>
      <c r="J56" s="98"/>
      <c r="K56" s="38"/>
      <c r="L56" s="39"/>
      <c r="M56" s="103"/>
      <c r="N56" s="67">
        <f t="shared" si="10"/>
        <v>16.99966667</v>
      </c>
      <c r="O56" s="68">
        <f t="shared" si="11"/>
        <v>21.99966667</v>
      </c>
      <c r="P56" s="68">
        <f t="shared" si="12"/>
        <v>35.6993</v>
      </c>
      <c r="Q56" s="100"/>
      <c r="R56" s="101"/>
      <c r="S56" s="92"/>
      <c r="T56" s="70"/>
      <c r="U56" s="70"/>
      <c r="V56" s="70"/>
      <c r="W56" s="92"/>
      <c r="X56" s="93"/>
      <c r="Y56" s="71"/>
      <c r="Z56" s="70"/>
      <c r="AA56" s="70"/>
      <c r="AB56" s="70"/>
      <c r="AC56" s="70"/>
      <c r="AD56" s="70"/>
      <c r="AE56" s="70"/>
      <c r="AF56" s="70"/>
      <c r="AG56" s="95"/>
    </row>
    <row r="57">
      <c r="A57" s="102"/>
      <c r="B57" s="72"/>
      <c r="C57" s="96" t="s">
        <v>80</v>
      </c>
      <c r="D57" s="62">
        <v>1104.99</v>
      </c>
      <c r="E57" s="62"/>
      <c r="F57" s="68"/>
      <c r="G57" s="68"/>
      <c r="H57" s="62"/>
      <c r="I57" s="62"/>
      <c r="J57" s="98"/>
      <c r="K57" s="38"/>
      <c r="L57" s="39"/>
      <c r="M57" s="103"/>
      <c r="N57" s="67"/>
      <c r="O57" s="68"/>
      <c r="P57" s="68"/>
      <c r="Q57" s="100"/>
      <c r="R57" s="101"/>
      <c r="S57" s="92"/>
      <c r="T57" s="70"/>
      <c r="U57" s="70"/>
      <c r="V57" s="70"/>
      <c r="W57" s="92"/>
      <c r="X57" s="93"/>
      <c r="Y57" s="71"/>
      <c r="Z57" s="70"/>
      <c r="AA57" s="70"/>
      <c r="AB57" s="70"/>
      <c r="AC57" s="70"/>
      <c r="AD57" s="70"/>
      <c r="AE57" s="70"/>
      <c r="AF57" s="70"/>
      <c r="AG57" s="95"/>
    </row>
    <row r="58">
      <c r="A58" s="102"/>
      <c r="B58" s="72"/>
      <c r="C58" s="96" t="s">
        <v>81</v>
      </c>
      <c r="D58" s="68">
        <v>1379.99</v>
      </c>
      <c r="E58" s="68"/>
      <c r="F58" s="68"/>
      <c r="G58" s="68"/>
      <c r="H58" s="68"/>
      <c r="I58" s="62"/>
      <c r="J58" s="98"/>
      <c r="K58" s="38"/>
      <c r="L58" s="39"/>
      <c r="M58" s="103"/>
      <c r="N58" s="67">
        <f t="shared" ref="N58:N65" si="13">D58/30</f>
        <v>45.99966667</v>
      </c>
      <c r="O58" s="68">
        <f t="shared" ref="O58:O65" si="14">N58+5</f>
        <v>50.99966667</v>
      </c>
      <c r="P58" s="68">
        <f t="shared" ref="P58:P65" si="15">D58*7%</f>
        <v>96.5993</v>
      </c>
      <c r="Q58" s="100"/>
      <c r="R58" s="101"/>
      <c r="S58" s="92"/>
      <c r="T58" s="70"/>
      <c r="U58" s="70"/>
      <c r="V58" s="70"/>
      <c r="W58" s="92"/>
      <c r="X58" s="93"/>
      <c r="Y58" s="71"/>
      <c r="Z58" s="70"/>
      <c r="AA58" s="71"/>
      <c r="AB58" s="71"/>
      <c r="AC58" s="71"/>
      <c r="AD58" s="71"/>
      <c r="AE58" s="71"/>
      <c r="AF58" s="71"/>
      <c r="AG58" s="104"/>
    </row>
    <row r="59">
      <c r="A59" s="102"/>
      <c r="B59" s="72"/>
      <c r="C59" s="105" t="s">
        <v>82</v>
      </c>
      <c r="D59" s="62">
        <v>1199.99</v>
      </c>
      <c r="E59" s="68"/>
      <c r="F59" s="68">
        <f t="shared" ref="F59:F61" si="16">D59-700                   </f>
        <v>499.99</v>
      </c>
      <c r="G59" s="68"/>
      <c r="H59" s="68"/>
      <c r="I59" s="62"/>
      <c r="J59" s="84"/>
      <c r="K59" s="38"/>
      <c r="L59" s="39"/>
      <c r="M59" s="103"/>
      <c r="N59" s="67">
        <f t="shared" si="13"/>
        <v>39.99966667</v>
      </c>
      <c r="O59" s="68">
        <f t="shared" si="14"/>
        <v>44.99966667</v>
      </c>
      <c r="P59" s="68">
        <f t="shared" si="15"/>
        <v>83.9993</v>
      </c>
      <c r="Q59" s="100"/>
      <c r="R59" s="101"/>
      <c r="S59" s="92"/>
      <c r="T59" s="70"/>
      <c r="U59" s="70"/>
      <c r="V59" s="70"/>
      <c r="W59" s="92"/>
      <c r="X59" s="93"/>
      <c r="Y59" s="71"/>
      <c r="Z59" s="70"/>
      <c r="AA59" s="71"/>
      <c r="AB59" s="71"/>
      <c r="AC59" s="71"/>
      <c r="AD59" s="71"/>
      <c r="AE59" s="71"/>
      <c r="AF59" s="71"/>
      <c r="AG59" s="104"/>
    </row>
    <row r="60">
      <c r="A60" s="102"/>
      <c r="B60" s="50"/>
      <c r="C60" s="105" t="s">
        <v>83</v>
      </c>
      <c r="D60" s="62">
        <v>1999.99</v>
      </c>
      <c r="E60" s="68"/>
      <c r="F60" s="68">
        <f t="shared" si="16"/>
        <v>1299.99</v>
      </c>
      <c r="G60" s="68"/>
      <c r="H60" s="68"/>
      <c r="I60" s="62"/>
      <c r="J60" s="84"/>
      <c r="K60" s="38"/>
      <c r="L60" s="39"/>
      <c r="M60" s="103"/>
      <c r="N60" s="67">
        <f t="shared" si="13"/>
        <v>66.66633333</v>
      </c>
      <c r="O60" s="68">
        <f t="shared" si="14"/>
        <v>71.66633333</v>
      </c>
      <c r="P60" s="68">
        <f t="shared" si="15"/>
        <v>139.9993</v>
      </c>
      <c r="Q60" s="100"/>
      <c r="R60" s="101"/>
      <c r="S60" s="92"/>
      <c r="T60" s="70"/>
      <c r="U60" s="70"/>
      <c r="V60" s="70"/>
      <c r="W60" s="92"/>
      <c r="X60" s="93"/>
      <c r="Y60" s="71"/>
      <c r="Z60" s="70"/>
      <c r="AA60" s="71"/>
      <c r="AB60" s="71"/>
      <c r="AC60" s="71"/>
      <c r="AD60" s="71"/>
      <c r="AE60" s="71"/>
      <c r="AF60" s="71"/>
      <c r="AG60" s="104"/>
    </row>
    <row r="61">
      <c r="A61" s="102"/>
      <c r="B61" s="106" t="s">
        <v>84</v>
      </c>
      <c r="C61" s="107" t="s">
        <v>85</v>
      </c>
      <c r="D61" s="62">
        <v>1399.99</v>
      </c>
      <c r="E61" s="62">
        <f>D61-400</f>
        <v>999.99</v>
      </c>
      <c r="F61" s="68">
        <f t="shared" si="16"/>
        <v>699.99</v>
      </c>
      <c r="G61" s="68"/>
      <c r="H61" s="62"/>
      <c r="I61" s="62"/>
      <c r="J61" s="98"/>
      <c r="K61" s="38"/>
      <c r="L61" s="39"/>
      <c r="M61" s="103"/>
      <c r="N61" s="67">
        <f t="shared" si="13"/>
        <v>46.66633333</v>
      </c>
      <c r="O61" s="68">
        <f t="shared" si="14"/>
        <v>51.66633333</v>
      </c>
      <c r="P61" s="68">
        <f t="shared" si="15"/>
        <v>97.9993</v>
      </c>
      <c r="Q61" s="100"/>
      <c r="R61" s="101"/>
      <c r="S61" s="92"/>
      <c r="T61" s="70"/>
      <c r="U61" s="70"/>
      <c r="V61" s="70"/>
      <c r="W61" s="92"/>
      <c r="X61" s="93"/>
      <c r="Y61" s="71"/>
      <c r="Z61" s="70"/>
      <c r="AA61" s="71"/>
      <c r="AB61" s="71"/>
      <c r="AC61" s="71"/>
      <c r="AD61" s="71"/>
      <c r="AE61" s="71"/>
      <c r="AF61" s="71"/>
      <c r="AG61" s="104"/>
    </row>
    <row r="62">
      <c r="A62" s="102"/>
      <c r="B62" s="86" t="s">
        <v>86</v>
      </c>
      <c r="C62" s="88" t="s">
        <v>87</v>
      </c>
      <c r="D62" s="62">
        <v>599.99</v>
      </c>
      <c r="E62" s="62">
        <v>300.0</v>
      </c>
      <c r="F62" s="68">
        <v>150.0</v>
      </c>
      <c r="G62" s="68"/>
      <c r="H62" s="62"/>
      <c r="I62" s="62"/>
      <c r="J62" s="98"/>
      <c r="K62" s="38"/>
      <c r="L62" s="39"/>
      <c r="M62" s="103"/>
      <c r="N62" s="67">
        <f t="shared" si="13"/>
        <v>19.99966667</v>
      </c>
      <c r="O62" s="68">
        <f t="shared" si="14"/>
        <v>24.99966667</v>
      </c>
      <c r="P62" s="68">
        <f t="shared" si="15"/>
        <v>41.9993</v>
      </c>
      <c r="Q62" s="100"/>
      <c r="R62" s="101"/>
      <c r="S62" s="92"/>
      <c r="T62" s="70"/>
      <c r="U62" s="70"/>
      <c r="V62" s="70"/>
      <c r="W62" s="92"/>
      <c r="X62" s="93"/>
      <c r="Y62" s="71"/>
      <c r="Z62" s="70"/>
      <c r="AA62" s="71"/>
      <c r="AB62" s="71"/>
      <c r="AC62" s="71"/>
      <c r="AD62" s="71"/>
      <c r="AE62" s="71"/>
      <c r="AF62" s="71"/>
      <c r="AG62" s="104"/>
    </row>
    <row r="63">
      <c r="A63" s="102"/>
      <c r="B63" s="72"/>
      <c r="C63" s="96" t="s">
        <v>88</v>
      </c>
      <c r="D63" s="62">
        <v>394.99</v>
      </c>
      <c r="E63" s="68">
        <v>150.0</v>
      </c>
      <c r="F63" s="76" t="s">
        <v>43</v>
      </c>
      <c r="G63" s="68"/>
      <c r="H63" s="62"/>
      <c r="I63" s="62"/>
      <c r="J63" s="98"/>
      <c r="K63" s="38"/>
      <c r="L63" s="39"/>
      <c r="M63" s="103"/>
      <c r="N63" s="67">
        <f t="shared" si="13"/>
        <v>13.16633333</v>
      </c>
      <c r="O63" s="68">
        <f t="shared" si="14"/>
        <v>18.16633333</v>
      </c>
      <c r="P63" s="68">
        <f t="shared" si="15"/>
        <v>27.6493</v>
      </c>
      <c r="Q63" s="100"/>
      <c r="R63" s="101"/>
      <c r="S63" s="92"/>
      <c r="T63" s="70"/>
      <c r="U63" s="70"/>
      <c r="V63" s="70"/>
      <c r="W63" s="92"/>
      <c r="X63" s="93"/>
      <c r="Y63" s="71"/>
      <c r="Z63" s="70"/>
      <c r="AA63" s="71"/>
      <c r="AB63" s="71"/>
      <c r="AC63" s="71"/>
      <c r="AD63" s="71"/>
      <c r="AE63" s="71"/>
      <c r="AF63" s="71"/>
      <c r="AG63" s="104"/>
    </row>
    <row r="64">
      <c r="A64" s="102"/>
      <c r="B64" s="72"/>
      <c r="C64" s="96" t="s">
        <v>89</v>
      </c>
      <c r="D64" s="62">
        <v>1049.99</v>
      </c>
      <c r="E64" s="68"/>
      <c r="F64" s="62">
        <f t="shared" ref="F64:F65" si="17">D64-700                   </f>
        <v>349.99</v>
      </c>
      <c r="G64" s="62"/>
      <c r="H64" s="62"/>
      <c r="I64" s="62"/>
      <c r="J64" s="98"/>
      <c r="K64" s="38"/>
      <c r="L64" s="39"/>
      <c r="M64" s="103"/>
      <c r="N64" s="67">
        <f t="shared" si="13"/>
        <v>34.99966667</v>
      </c>
      <c r="O64" s="68">
        <f t="shared" si="14"/>
        <v>39.99966667</v>
      </c>
      <c r="P64" s="68">
        <f t="shared" si="15"/>
        <v>73.4993</v>
      </c>
      <c r="Q64" s="100"/>
      <c r="R64" s="101"/>
      <c r="S64" s="92"/>
      <c r="T64" s="70"/>
      <c r="U64" s="70"/>
      <c r="V64" s="70"/>
      <c r="W64" s="92"/>
      <c r="X64" s="93"/>
      <c r="Y64" s="71"/>
      <c r="Z64" s="70"/>
      <c r="AA64" s="71"/>
      <c r="AB64" s="71"/>
      <c r="AC64" s="71"/>
      <c r="AD64" s="71"/>
      <c r="AE64" s="71"/>
      <c r="AF64" s="71"/>
      <c r="AG64" s="104"/>
    </row>
    <row r="65">
      <c r="A65" s="102"/>
      <c r="B65" s="50"/>
      <c r="C65" s="88" t="s">
        <v>90</v>
      </c>
      <c r="D65" s="62">
        <v>899.99</v>
      </c>
      <c r="E65" s="68"/>
      <c r="F65" s="68">
        <f t="shared" si="17"/>
        <v>199.99</v>
      </c>
      <c r="G65" s="68"/>
      <c r="H65" s="62"/>
      <c r="I65" s="62"/>
      <c r="J65" s="98"/>
      <c r="K65" s="38"/>
      <c r="L65" s="39"/>
      <c r="M65" s="103"/>
      <c r="N65" s="67">
        <f t="shared" si="13"/>
        <v>29.99966667</v>
      </c>
      <c r="O65" s="68">
        <f t="shared" si="14"/>
        <v>34.99966667</v>
      </c>
      <c r="P65" s="68">
        <f t="shared" si="15"/>
        <v>62.9993</v>
      </c>
      <c r="Q65" s="100"/>
      <c r="R65" s="101"/>
      <c r="S65" s="92"/>
      <c r="T65" s="70"/>
      <c r="U65" s="70"/>
      <c r="V65" s="70"/>
      <c r="W65" s="92"/>
      <c r="X65" s="93"/>
      <c r="Y65" s="71"/>
      <c r="Z65" s="70"/>
      <c r="AA65" s="71"/>
      <c r="AB65" s="71"/>
      <c r="AC65" s="71"/>
      <c r="AD65" s="71"/>
      <c r="AE65" s="71"/>
      <c r="AF65" s="71"/>
      <c r="AG65" s="104"/>
    </row>
    <row r="66">
      <c r="A66" s="102"/>
      <c r="B66" s="108"/>
      <c r="C66" s="96" t="s">
        <v>91</v>
      </c>
      <c r="D66" s="62">
        <v>300.0</v>
      </c>
      <c r="E66" s="68"/>
      <c r="F66" s="68"/>
      <c r="G66" s="68"/>
      <c r="H66" s="62"/>
      <c r="I66" s="62"/>
      <c r="J66" s="98"/>
      <c r="K66" s="38"/>
      <c r="L66" s="39"/>
      <c r="M66" s="103"/>
      <c r="N66" s="67"/>
      <c r="O66" s="68"/>
      <c r="P66" s="68"/>
      <c r="Q66" s="100"/>
      <c r="R66" s="101"/>
      <c r="S66" s="92"/>
      <c r="T66" s="70"/>
      <c r="U66" s="70"/>
      <c r="V66" s="70"/>
      <c r="W66" s="92"/>
      <c r="X66" s="93"/>
      <c r="Y66" s="71"/>
      <c r="Z66" s="70"/>
      <c r="AA66" s="71"/>
      <c r="AB66" s="71"/>
      <c r="AC66" s="71"/>
      <c r="AD66" s="71"/>
      <c r="AE66" s="71"/>
      <c r="AF66" s="71"/>
      <c r="AG66" s="104"/>
    </row>
    <row r="67">
      <c r="A67" s="102"/>
      <c r="B67" s="108"/>
      <c r="C67" s="96" t="s">
        <v>92</v>
      </c>
      <c r="D67" s="62">
        <v>180.0</v>
      </c>
      <c r="E67" s="68"/>
      <c r="F67" s="68"/>
      <c r="G67" s="68"/>
      <c r="H67" s="62"/>
      <c r="I67" s="62"/>
      <c r="J67" s="98"/>
      <c r="K67" s="38"/>
      <c r="L67" s="39"/>
      <c r="M67" s="103"/>
      <c r="N67" s="67"/>
      <c r="O67" s="68"/>
      <c r="P67" s="68"/>
      <c r="Q67" s="100"/>
      <c r="R67" s="101"/>
      <c r="S67" s="92"/>
      <c r="T67" s="70"/>
      <c r="U67" s="70"/>
      <c r="V67" s="70"/>
      <c r="W67" s="92"/>
      <c r="X67" s="93"/>
      <c r="Y67" s="71"/>
      <c r="Z67" s="70"/>
      <c r="AA67" s="71"/>
      <c r="AB67" s="71"/>
      <c r="AC67" s="71"/>
      <c r="AD67" s="71"/>
      <c r="AE67" s="71"/>
      <c r="AF67" s="71"/>
      <c r="AG67" s="104"/>
    </row>
    <row r="68">
      <c r="A68" s="102"/>
      <c r="B68" s="109" t="s">
        <v>93</v>
      </c>
      <c r="C68" s="110" t="s">
        <v>94</v>
      </c>
      <c r="D68" s="62" t="s">
        <v>95</v>
      </c>
      <c r="E68" s="62">
        <v>300.0</v>
      </c>
      <c r="F68" s="68">
        <v>150.0</v>
      </c>
      <c r="G68" s="68"/>
      <c r="H68" s="62"/>
      <c r="I68" s="62"/>
      <c r="J68" s="111"/>
      <c r="K68" s="38"/>
      <c r="L68" s="39"/>
      <c r="M68" s="103"/>
      <c r="N68" s="67"/>
      <c r="O68" s="68"/>
      <c r="P68" s="68"/>
      <c r="Q68" s="100"/>
      <c r="R68" s="101"/>
      <c r="S68" s="92"/>
      <c r="T68" s="70"/>
      <c r="U68" s="70"/>
      <c r="V68" s="70"/>
      <c r="W68" s="92"/>
      <c r="X68" s="93"/>
      <c r="Y68" s="71"/>
      <c r="Z68" s="70"/>
      <c r="AA68" s="71"/>
      <c r="AB68" s="71"/>
      <c r="AC68" s="71"/>
      <c r="AD68" s="71"/>
      <c r="AE68" s="71"/>
      <c r="AF68" s="71"/>
      <c r="AG68" s="104"/>
    </row>
    <row r="69">
      <c r="A69" s="102"/>
      <c r="B69" s="72"/>
      <c r="C69" s="110" t="s">
        <v>96</v>
      </c>
      <c r="D69" s="62" t="s">
        <v>97</v>
      </c>
      <c r="E69" s="62"/>
      <c r="F69" s="62"/>
      <c r="G69" s="62"/>
      <c r="H69" s="62"/>
      <c r="I69" s="62"/>
      <c r="J69" s="111"/>
      <c r="K69" s="38"/>
      <c r="L69" s="39"/>
      <c r="M69" s="103"/>
      <c r="N69" s="67"/>
      <c r="O69" s="68"/>
      <c r="P69" s="68"/>
      <c r="Q69" s="100"/>
      <c r="R69" s="101"/>
      <c r="S69" s="92"/>
      <c r="T69" s="70"/>
      <c r="U69" s="70"/>
      <c r="V69" s="70"/>
      <c r="W69" s="92"/>
      <c r="X69" s="93"/>
      <c r="Y69" s="71"/>
      <c r="Z69" s="70"/>
      <c r="AA69" s="71"/>
      <c r="AB69" s="71"/>
      <c r="AC69" s="71"/>
      <c r="AD69" s="71"/>
      <c r="AE69" s="71"/>
      <c r="AF69" s="71"/>
      <c r="AG69" s="104"/>
    </row>
    <row r="70">
      <c r="A70" s="102"/>
      <c r="B70" s="50"/>
      <c r="C70" s="110"/>
      <c r="D70" s="62"/>
      <c r="E70" s="62"/>
      <c r="F70" s="62"/>
      <c r="G70" s="62"/>
      <c r="H70" s="62"/>
      <c r="I70" s="62"/>
      <c r="J70" s="111"/>
      <c r="K70" s="38"/>
      <c r="L70" s="39"/>
      <c r="M70" s="103"/>
      <c r="N70" s="67"/>
      <c r="O70" s="68"/>
      <c r="P70" s="68"/>
      <c r="Q70" s="100"/>
      <c r="R70" s="101"/>
      <c r="S70" s="92"/>
      <c r="T70" s="70"/>
      <c r="U70" s="70"/>
      <c r="V70" s="70"/>
      <c r="W70" s="92"/>
      <c r="X70" s="93"/>
      <c r="Y70" s="71"/>
      <c r="Z70" s="70"/>
      <c r="AA70" s="71"/>
      <c r="AB70" s="71"/>
      <c r="AC70" s="71"/>
      <c r="AD70" s="71"/>
      <c r="AE70" s="71"/>
      <c r="AF70" s="71"/>
      <c r="AG70" s="104"/>
    </row>
    <row r="71">
      <c r="A71" s="102"/>
      <c r="B71" s="109" t="s">
        <v>98</v>
      </c>
      <c r="C71" s="112" t="s">
        <v>99</v>
      </c>
      <c r="D71" s="62">
        <v>444.99</v>
      </c>
      <c r="E71" s="68">
        <v>150.0</v>
      </c>
      <c r="F71" s="76" t="s">
        <v>43</v>
      </c>
      <c r="G71" s="62"/>
      <c r="H71" s="62"/>
      <c r="I71" s="62"/>
      <c r="J71" s="84"/>
      <c r="K71" s="38"/>
      <c r="L71" s="39"/>
      <c r="M71" s="104"/>
      <c r="N71" s="67">
        <f t="shared" ref="N71:N72" si="18">D71/30</f>
        <v>14.833</v>
      </c>
      <c r="O71" s="68">
        <f t="shared" ref="O71:O72" si="19">N71+5</f>
        <v>19.833</v>
      </c>
      <c r="P71" s="68">
        <f t="shared" ref="P71:P72" si="20">D71*7%</f>
        <v>31.1493</v>
      </c>
      <c r="Q71" s="100"/>
      <c r="R71" s="101"/>
      <c r="S71" s="92"/>
      <c r="T71" s="70"/>
      <c r="U71" s="70"/>
      <c r="V71" s="70"/>
      <c r="W71" s="92"/>
      <c r="X71" s="93"/>
      <c r="Y71" s="71"/>
      <c r="Z71" s="70"/>
      <c r="AA71" s="71"/>
      <c r="AB71" s="71"/>
      <c r="AC71" s="71"/>
      <c r="AD71" s="71"/>
      <c r="AE71" s="71"/>
      <c r="AF71" s="71"/>
      <c r="AG71" s="104"/>
    </row>
    <row r="72">
      <c r="A72" s="102"/>
      <c r="B72" s="50"/>
      <c r="C72" s="61" t="s">
        <v>100</v>
      </c>
      <c r="D72" s="62">
        <v>1399.99</v>
      </c>
      <c r="E72" s="68">
        <f>D72-400</f>
        <v>999.99</v>
      </c>
      <c r="F72" s="68">
        <f>D72-1100</f>
        <v>299.99</v>
      </c>
      <c r="G72" s="68">
        <f>D72-750</f>
        <v>649.99</v>
      </c>
      <c r="H72" s="62"/>
      <c r="I72" s="62"/>
      <c r="J72" s="113" t="s">
        <v>101</v>
      </c>
      <c r="K72" s="38"/>
      <c r="L72" s="39"/>
      <c r="M72" s="69"/>
      <c r="N72" s="67">
        <f t="shared" si="18"/>
        <v>46.66633333</v>
      </c>
      <c r="O72" s="68">
        <f t="shared" si="19"/>
        <v>51.66633333</v>
      </c>
      <c r="P72" s="68">
        <f t="shared" si="20"/>
        <v>97.9993</v>
      </c>
      <c r="Q72" s="100"/>
      <c r="R72" s="101"/>
      <c r="S72" s="92"/>
      <c r="T72" s="70"/>
      <c r="U72" s="70"/>
      <c r="V72" s="70"/>
      <c r="W72" s="92"/>
      <c r="X72" s="93"/>
      <c r="Y72" s="71"/>
      <c r="Z72" s="70"/>
      <c r="AA72" s="71"/>
      <c r="AB72" s="71"/>
      <c r="AC72" s="71"/>
      <c r="AD72" s="71"/>
      <c r="AE72" s="71"/>
      <c r="AF72" s="71"/>
      <c r="AG72" s="104"/>
    </row>
    <row r="73">
      <c r="A73" s="102"/>
      <c r="B73" s="114" t="s">
        <v>102</v>
      </c>
      <c r="C73" s="61" t="s">
        <v>103</v>
      </c>
      <c r="D73" s="62">
        <v>449.99</v>
      </c>
      <c r="E73" s="68"/>
      <c r="F73" s="68"/>
      <c r="G73" s="68"/>
      <c r="H73" s="62"/>
      <c r="I73" s="62"/>
      <c r="J73" s="84"/>
      <c r="K73" s="38"/>
      <c r="L73" s="39"/>
      <c r="M73" s="69"/>
      <c r="N73" s="115"/>
      <c r="O73" s="116"/>
      <c r="P73" s="116"/>
      <c r="Q73" s="100"/>
      <c r="R73" s="101"/>
      <c r="S73" s="92"/>
      <c r="T73" s="70"/>
      <c r="U73" s="70"/>
      <c r="V73" s="70"/>
      <c r="W73" s="92"/>
      <c r="X73" s="93"/>
      <c r="Y73" s="71"/>
      <c r="Z73" s="70"/>
      <c r="AA73" s="71"/>
      <c r="AB73" s="71"/>
      <c r="AC73" s="71"/>
      <c r="AD73" s="71"/>
      <c r="AE73" s="71"/>
      <c r="AF73" s="71"/>
      <c r="AG73" s="104"/>
    </row>
    <row r="74">
      <c r="A74" s="102"/>
      <c r="B74" s="117"/>
      <c r="C74" s="118"/>
      <c r="D74" s="119"/>
      <c r="E74" s="119"/>
      <c r="F74" s="120"/>
      <c r="G74" s="120"/>
      <c r="H74" s="119"/>
      <c r="I74" s="119"/>
      <c r="J74" s="121"/>
      <c r="K74" s="119"/>
      <c r="L74" s="119"/>
      <c r="M74" s="104"/>
      <c r="N74" s="122"/>
      <c r="O74" s="121"/>
      <c r="P74" s="121"/>
      <c r="Q74" s="104"/>
      <c r="R74" s="101"/>
      <c r="S74" s="92"/>
      <c r="T74" s="70"/>
      <c r="U74" s="70"/>
      <c r="V74" s="70"/>
      <c r="W74" s="92"/>
      <c r="X74" s="93"/>
      <c r="Y74" s="71"/>
      <c r="Z74" s="70"/>
      <c r="AA74" s="71"/>
      <c r="AB74" s="71"/>
      <c r="AC74" s="71"/>
      <c r="AD74" s="71"/>
      <c r="AE74" s="71"/>
      <c r="AF74" s="71"/>
      <c r="AG74" s="104"/>
    </row>
    <row r="75">
      <c r="A75" s="102"/>
      <c r="B75" s="35" t="s">
        <v>104</v>
      </c>
      <c r="C75" s="123"/>
      <c r="D75" s="51" t="s">
        <v>105</v>
      </c>
      <c r="E75" s="51" t="s">
        <v>106</v>
      </c>
      <c r="F75" s="124"/>
      <c r="G75" s="124"/>
      <c r="H75" s="125"/>
      <c r="I75" s="125"/>
      <c r="J75" s="125"/>
      <c r="K75" s="125"/>
      <c r="L75" s="125"/>
      <c r="M75" s="104"/>
      <c r="N75" s="126"/>
      <c r="O75" s="127"/>
      <c r="P75" s="127"/>
      <c r="Q75" s="104"/>
      <c r="R75" s="101"/>
      <c r="S75" s="92"/>
      <c r="T75" s="70"/>
      <c r="U75" s="70"/>
      <c r="V75" s="70"/>
      <c r="W75" s="92"/>
      <c r="X75" s="93"/>
      <c r="Y75" s="71"/>
      <c r="Z75" s="70"/>
      <c r="AA75" s="71"/>
      <c r="AB75" s="71"/>
      <c r="AC75" s="71"/>
      <c r="AD75" s="71"/>
      <c r="AE75" s="71"/>
      <c r="AF75" s="71"/>
      <c r="AG75" s="104"/>
    </row>
    <row r="76">
      <c r="A76" s="102"/>
      <c r="B76" s="109" t="s">
        <v>29</v>
      </c>
      <c r="C76" s="107" t="s">
        <v>107</v>
      </c>
      <c r="D76" s="62">
        <v>729.99</v>
      </c>
      <c r="E76" s="68"/>
      <c r="F76" s="128"/>
      <c r="G76" s="128"/>
      <c r="H76" s="62"/>
      <c r="I76" s="62"/>
      <c r="J76" s="129"/>
      <c r="K76" s="38"/>
      <c r="L76" s="39"/>
      <c r="M76" s="69"/>
      <c r="N76" s="68"/>
      <c r="O76" s="68"/>
      <c r="P76" s="68"/>
      <c r="Q76" s="103"/>
      <c r="R76" s="101"/>
      <c r="S76" s="92"/>
      <c r="T76" s="70"/>
      <c r="U76" s="70"/>
      <c r="V76" s="70"/>
      <c r="W76" s="92"/>
      <c r="X76" s="93"/>
      <c r="Y76" s="71"/>
      <c r="Z76" s="70"/>
      <c r="AA76" s="71"/>
      <c r="AB76" s="71"/>
      <c r="AC76" s="71"/>
      <c r="AD76" s="71"/>
      <c r="AE76" s="71"/>
      <c r="AF76" s="71"/>
      <c r="AG76" s="104"/>
    </row>
    <row r="77">
      <c r="A77" s="102"/>
      <c r="B77" s="72"/>
      <c r="C77" s="107" t="s">
        <v>108</v>
      </c>
      <c r="D77" s="62">
        <v>879.99</v>
      </c>
      <c r="E77" s="62"/>
      <c r="F77" s="128"/>
      <c r="G77" s="128"/>
      <c r="H77" s="62"/>
      <c r="I77" s="62"/>
      <c r="J77" s="129"/>
      <c r="K77" s="38"/>
      <c r="L77" s="39"/>
      <c r="M77" s="69"/>
      <c r="N77" s="67"/>
      <c r="O77" s="68"/>
      <c r="P77" s="68"/>
      <c r="Q77" s="103"/>
      <c r="R77" s="101"/>
      <c r="S77" s="92"/>
      <c r="T77" s="70"/>
      <c r="U77" s="70"/>
      <c r="V77" s="70"/>
      <c r="W77" s="92"/>
      <c r="X77" s="93"/>
      <c r="Y77" s="71"/>
      <c r="Z77" s="70"/>
      <c r="AA77" s="71"/>
      <c r="AB77" s="71"/>
      <c r="AC77" s="71"/>
      <c r="AD77" s="71"/>
      <c r="AE77" s="71"/>
      <c r="AF77" s="71"/>
      <c r="AG77" s="104"/>
    </row>
    <row r="78">
      <c r="A78" s="102"/>
      <c r="B78" s="72"/>
      <c r="C78" s="107" t="s">
        <v>109</v>
      </c>
      <c r="D78" s="62">
        <v>459.99</v>
      </c>
      <c r="E78" s="62"/>
      <c r="F78" s="128"/>
      <c r="G78" s="128"/>
      <c r="H78" s="62"/>
      <c r="I78" s="62"/>
      <c r="J78" s="129"/>
      <c r="K78" s="38"/>
      <c r="L78" s="39"/>
      <c r="M78" s="69"/>
      <c r="N78" s="67"/>
      <c r="O78" s="68"/>
      <c r="P78" s="68"/>
      <c r="Q78" s="103"/>
      <c r="R78" s="101"/>
      <c r="S78" s="92"/>
      <c r="T78" s="70"/>
      <c r="U78" s="70"/>
      <c r="V78" s="70"/>
      <c r="W78" s="92"/>
      <c r="X78" s="93"/>
      <c r="Y78" s="71"/>
      <c r="Z78" s="70"/>
      <c r="AA78" s="71"/>
      <c r="AB78" s="71"/>
      <c r="AC78" s="71"/>
      <c r="AD78" s="71"/>
      <c r="AE78" s="71"/>
      <c r="AF78" s="71"/>
      <c r="AG78" s="104"/>
    </row>
    <row r="79">
      <c r="A79" s="102"/>
      <c r="B79" s="50"/>
      <c r="C79" s="107" t="s">
        <v>110</v>
      </c>
      <c r="D79" s="62">
        <v>559.99</v>
      </c>
      <c r="E79" s="62"/>
      <c r="F79" s="128"/>
      <c r="G79" s="128"/>
      <c r="H79" s="62"/>
      <c r="I79" s="62"/>
      <c r="J79" s="129"/>
      <c r="K79" s="38"/>
      <c r="L79" s="39"/>
      <c r="M79" s="69"/>
      <c r="N79" s="67"/>
      <c r="O79" s="68"/>
      <c r="P79" s="68"/>
      <c r="Q79" s="103"/>
      <c r="R79" s="101"/>
      <c r="S79" s="92"/>
      <c r="T79" s="70"/>
      <c r="U79" s="70"/>
      <c r="V79" s="70"/>
      <c r="W79" s="92"/>
      <c r="X79" s="93"/>
      <c r="Y79" s="71"/>
      <c r="Z79" s="70"/>
      <c r="AA79" s="71"/>
      <c r="AB79" s="71"/>
      <c r="AC79" s="71"/>
      <c r="AD79" s="71"/>
      <c r="AE79" s="71"/>
      <c r="AF79" s="71"/>
      <c r="AG79" s="104"/>
    </row>
    <row r="80">
      <c r="A80" s="102"/>
      <c r="B80" s="109" t="s">
        <v>62</v>
      </c>
      <c r="C80" s="107" t="s">
        <v>111</v>
      </c>
      <c r="D80" s="62">
        <v>479.99</v>
      </c>
      <c r="E80" s="62"/>
      <c r="F80" s="128"/>
      <c r="G80" s="128"/>
      <c r="H80" s="62"/>
      <c r="I80" s="62"/>
      <c r="J80" s="129"/>
      <c r="K80" s="38"/>
      <c r="L80" s="39"/>
      <c r="M80" s="69"/>
      <c r="N80" s="67"/>
      <c r="O80" s="68"/>
      <c r="P80" s="68"/>
      <c r="Q80" s="103"/>
      <c r="R80" s="101"/>
      <c r="S80" s="92"/>
      <c r="T80" s="70"/>
      <c r="U80" s="70"/>
      <c r="V80" s="70"/>
      <c r="W80" s="92"/>
      <c r="X80" s="93"/>
      <c r="Y80" s="71"/>
      <c r="Z80" s="70"/>
      <c r="AA80" s="71"/>
      <c r="AB80" s="71"/>
      <c r="AC80" s="71"/>
      <c r="AD80" s="71"/>
      <c r="AE80" s="71"/>
      <c r="AF80" s="71"/>
      <c r="AG80" s="104"/>
    </row>
    <row r="81">
      <c r="A81" s="102"/>
      <c r="B81" s="72"/>
      <c r="C81" s="107" t="s">
        <v>112</v>
      </c>
      <c r="D81" s="62">
        <v>239.99</v>
      </c>
      <c r="E81" s="62">
        <f>D81/2</f>
        <v>119.995</v>
      </c>
      <c r="F81" s="128"/>
      <c r="G81" s="128"/>
      <c r="H81" s="62"/>
      <c r="I81" s="62"/>
      <c r="J81" s="130" t="s">
        <v>113</v>
      </c>
      <c r="K81" s="38"/>
      <c r="L81" s="39"/>
      <c r="M81" s="69"/>
      <c r="N81" s="67"/>
      <c r="O81" s="68"/>
      <c r="P81" s="68"/>
      <c r="Q81" s="103"/>
      <c r="R81" s="101"/>
      <c r="S81" s="92"/>
      <c r="T81" s="70"/>
      <c r="U81" s="70"/>
      <c r="V81" s="70"/>
      <c r="W81" s="92"/>
      <c r="X81" s="93"/>
      <c r="Y81" s="71"/>
      <c r="Z81" s="70"/>
      <c r="AA81" s="71"/>
      <c r="AB81" s="71"/>
      <c r="AC81" s="71"/>
      <c r="AD81" s="71"/>
      <c r="AE81" s="71"/>
      <c r="AF81" s="71"/>
      <c r="AG81" s="104"/>
    </row>
    <row r="82">
      <c r="A82" s="102"/>
      <c r="B82" s="72"/>
      <c r="C82" s="107" t="s">
        <v>114</v>
      </c>
      <c r="D82" s="62">
        <v>849.99</v>
      </c>
      <c r="E82" s="68"/>
      <c r="F82" s="128"/>
      <c r="G82" s="128"/>
      <c r="H82" s="62"/>
      <c r="I82" s="62"/>
      <c r="J82" s="129"/>
      <c r="K82" s="38"/>
      <c r="L82" s="39"/>
      <c r="M82" s="69"/>
      <c r="N82" s="67"/>
      <c r="O82" s="68"/>
      <c r="P82" s="68"/>
      <c r="Q82" s="103"/>
      <c r="R82" s="101"/>
      <c r="S82" s="92"/>
      <c r="T82" s="70"/>
      <c r="U82" s="70"/>
      <c r="V82" s="70"/>
      <c r="W82" s="92"/>
      <c r="X82" s="93"/>
      <c r="Y82" s="71"/>
      <c r="Z82" s="70"/>
      <c r="AA82" s="71"/>
      <c r="AB82" s="71"/>
      <c r="AC82" s="71"/>
      <c r="AD82" s="71"/>
      <c r="AE82" s="71"/>
      <c r="AF82" s="71"/>
      <c r="AG82" s="104"/>
    </row>
    <row r="83">
      <c r="A83" s="102"/>
      <c r="B83" s="72"/>
      <c r="C83" s="107"/>
      <c r="D83" s="62"/>
      <c r="E83" s="62"/>
      <c r="F83" s="128"/>
      <c r="G83" s="128"/>
      <c r="H83" s="62"/>
      <c r="I83" s="62"/>
      <c r="J83" s="129"/>
      <c r="K83" s="38"/>
      <c r="L83" s="39"/>
      <c r="M83" s="69"/>
      <c r="N83" s="67"/>
      <c r="O83" s="68"/>
      <c r="P83" s="68"/>
      <c r="Q83" s="103"/>
      <c r="R83" s="101"/>
      <c r="S83" s="92"/>
      <c r="T83" s="70"/>
      <c r="U83" s="70"/>
      <c r="V83" s="70"/>
      <c r="W83" s="92"/>
      <c r="X83" s="93"/>
      <c r="Y83" s="71"/>
      <c r="Z83" s="70"/>
      <c r="AA83" s="71"/>
      <c r="AB83" s="71"/>
      <c r="AC83" s="71"/>
      <c r="AD83" s="71"/>
      <c r="AE83" s="71"/>
      <c r="AF83" s="71"/>
      <c r="AG83" s="104"/>
    </row>
    <row r="84">
      <c r="A84" s="102"/>
      <c r="B84" s="50"/>
      <c r="C84" s="107"/>
      <c r="D84" s="62"/>
      <c r="E84" s="62"/>
      <c r="F84" s="128"/>
      <c r="G84" s="128"/>
      <c r="H84" s="62"/>
      <c r="I84" s="62"/>
      <c r="J84" s="129"/>
      <c r="K84" s="38"/>
      <c r="L84" s="39"/>
      <c r="M84" s="69"/>
      <c r="N84" s="67"/>
      <c r="O84" s="68"/>
      <c r="P84" s="68"/>
      <c r="Q84" s="103"/>
      <c r="R84" s="101"/>
      <c r="S84" s="92"/>
      <c r="T84" s="70"/>
      <c r="U84" s="70"/>
      <c r="V84" s="70"/>
      <c r="W84" s="92"/>
      <c r="X84" s="93"/>
      <c r="Y84" s="71"/>
      <c r="Z84" s="70"/>
      <c r="AA84" s="71"/>
      <c r="AB84" s="71"/>
      <c r="AC84" s="71"/>
      <c r="AD84" s="71"/>
      <c r="AE84" s="71"/>
      <c r="AF84" s="71"/>
      <c r="AG84" s="104"/>
    </row>
    <row r="85">
      <c r="A85" s="102"/>
      <c r="B85" s="114" t="s">
        <v>115</v>
      </c>
      <c r="C85" s="107" t="s">
        <v>116</v>
      </c>
      <c r="D85" s="62">
        <v>729.99</v>
      </c>
      <c r="E85" s="62"/>
      <c r="F85" s="128"/>
      <c r="G85" s="128"/>
      <c r="H85" s="62"/>
      <c r="I85" s="62"/>
      <c r="J85" s="129"/>
      <c r="K85" s="38"/>
      <c r="L85" s="39"/>
      <c r="M85" s="69"/>
      <c r="N85" s="67"/>
      <c r="O85" s="68"/>
      <c r="P85" s="68"/>
      <c r="Q85" s="103"/>
      <c r="R85" s="101"/>
      <c r="S85" s="92"/>
      <c r="T85" s="70"/>
      <c r="U85" s="70"/>
      <c r="V85" s="70"/>
      <c r="W85" s="92"/>
      <c r="X85" s="93"/>
      <c r="Y85" s="71"/>
      <c r="Z85" s="70"/>
      <c r="AA85" s="71"/>
      <c r="AB85" s="71"/>
      <c r="AC85" s="71"/>
      <c r="AD85" s="71"/>
      <c r="AE85" s="71"/>
      <c r="AF85" s="71"/>
      <c r="AG85" s="104"/>
    </row>
    <row r="86">
      <c r="A86" s="102"/>
      <c r="B86" s="114"/>
      <c r="C86" s="107"/>
      <c r="D86" s="62"/>
      <c r="E86" s="62"/>
      <c r="F86" s="128"/>
      <c r="G86" s="128"/>
      <c r="H86" s="62"/>
      <c r="I86" s="62"/>
      <c r="J86" s="129"/>
      <c r="K86" s="38"/>
      <c r="L86" s="39"/>
      <c r="M86" s="69"/>
      <c r="N86" s="67"/>
      <c r="O86" s="68"/>
      <c r="P86" s="68"/>
      <c r="Q86" s="103"/>
      <c r="R86" s="101"/>
      <c r="S86" s="92"/>
      <c r="T86" s="70"/>
      <c r="U86" s="70"/>
      <c r="V86" s="70"/>
      <c r="W86" s="92"/>
      <c r="X86" s="93"/>
      <c r="Y86" s="71"/>
      <c r="Z86" s="70"/>
      <c r="AA86" s="71"/>
      <c r="AB86" s="71"/>
      <c r="AC86" s="71"/>
      <c r="AD86" s="71"/>
      <c r="AE86" s="71"/>
      <c r="AF86" s="71"/>
      <c r="AG86" s="104"/>
    </row>
    <row r="87">
      <c r="A87" s="102"/>
      <c r="B87" s="114"/>
      <c r="C87" s="61"/>
      <c r="D87" s="62"/>
      <c r="E87" s="62"/>
      <c r="F87" s="128"/>
      <c r="G87" s="128"/>
      <c r="H87" s="62"/>
      <c r="I87" s="62"/>
      <c r="J87" s="129"/>
      <c r="K87" s="38"/>
      <c r="L87" s="39"/>
      <c r="M87" s="69"/>
      <c r="N87" s="67"/>
      <c r="O87" s="68"/>
      <c r="P87" s="68"/>
      <c r="Q87" s="103"/>
      <c r="R87" s="101"/>
      <c r="S87" s="92"/>
      <c r="T87" s="70"/>
      <c r="U87" s="70"/>
      <c r="V87" s="70"/>
      <c r="W87" s="92"/>
      <c r="X87" s="93"/>
      <c r="Y87" s="71"/>
      <c r="Z87" s="70"/>
      <c r="AA87" s="71"/>
      <c r="AB87" s="71"/>
      <c r="AC87" s="71"/>
      <c r="AD87" s="71"/>
      <c r="AE87" s="71"/>
      <c r="AF87" s="71"/>
      <c r="AG87" s="104"/>
    </row>
    <row r="88">
      <c r="A88" s="104"/>
      <c r="B88" s="131"/>
      <c r="C88" s="131"/>
      <c r="D88" s="131"/>
      <c r="E88" s="131"/>
      <c r="F88" s="132"/>
      <c r="G88" s="132"/>
      <c r="H88" s="132"/>
      <c r="I88" s="133"/>
      <c r="J88" s="134"/>
      <c r="K88" s="134"/>
      <c r="L88" s="131"/>
      <c r="M88" s="131"/>
      <c r="N88" s="131"/>
      <c r="O88" s="135"/>
      <c r="P88" s="136"/>
      <c r="Q88" s="135"/>
      <c r="R88" s="137"/>
      <c r="S88" s="137"/>
      <c r="T88" s="71"/>
      <c r="U88" s="71"/>
      <c r="V88" s="71"/>
      <c r="W88" s="71"/>
      <c r="X88" s="71"/>
      <c r="Y88" s="71"/>
      <c r="Z88" s="70"/>
      <c r="AA88" s="71"/>
      <c r="AB88" s="71"/>
      <c r="AC88" s="71"/>
      <c r="AD88" s="71"/>
      <c r="AE88" s="71"/>
      <c r="AF88" s="71"/>
      <c r="AG88" s="104"/>
    </row>
    <row r="89">
      <c r="A89" s="102"/>
      <c r="B89" s="35" t="s">
        <v>117</v>
      </c>
      <c r="C89" s="123"/>
      <c r="D89" s="51" t="s">
        <v>105</v>
      </c>
      <c r="E89" s="51" t="s">
        <v>118</v>
      </c>
      <c r="F89" s="124"/>
      <c r="G89" s="124"/>
      <c r="H89" s="125"/>
      <c r="I89" s="125"/>
      <c r="J89" s="125"/>
      <c r="K89" s="125"/>
      <c r="L89" s="125"/>
      <c r="M89" s="104"/>
      <c r="N89" s="126"/>
      <c r="O89" s="127"/>
      <c r="P89" s="127"/>
      <c r="Q89" s="104"/>
      <c r="R89" s="101"/>
      <c r="S89" s="92"/>
      <c r="T89" s="70"/>
      <c r="U89" s="70"/>
      <c r="V89" s="70"/>
      <c r="W89" s="92"/>
      <c r="X89" s="93"/>
      <c r="Y89" s="71"/>
      <c r="Z89" s="70"/>
      <c r="AA89" s="24"/>
      <c r="AB89" s="24"/>
      <c r="AC89" s="24"/>
      <c r="AD89" s="24"/>
      <c r="AE89" s="24"/>
      <c r="AF89" s="24"/>
      <c r="AG89" s="9"/>
    </row>
    <row r="90" ht="36.0" customHeight="1">
      <c r="A90" s="102"/>
      <c r="B90" s="109" t="s">
        <v>29</v>
      </c>
      <c r="C90" s="107" t="s">
        <v>119</v>
      </c>
      <c r="D90" s="62">
        <v>359.99</v>
      </c>
      <c r="E90" s="138" t="s">
        <v>120</v>
      </c>
      <c r="F90" s="128"/>
      <c r="G90" s="128"/>
      <c r="H90" s="62"/>
      <c r="I90" s="62"/>
      <c r="J90" s="65" t="s">
        <v>121</v>
      </c>
      <c r="K90" s="41"/>
      <c r="L90" s="42"/>
      <c r="M90" s="69"/>
      <c r="N90" s="67"/>
      <c r="O90" s="68"/>
      <c r="P90" s="68"/>
      <c r="Q90" s="103"/>
      <c r="R90" s="101"/>
      <c r="S90" s="92"/>
      <c r="T90" s="70"/>
      <c r="U90" s="70"/>
      <c r="V90" s="70"/>
      <c r="W90" s="92"/>
      <c r="X90" s="93"/>
      <c r="Y90" s="71"/>
      <c r="Z90" s="70"/>
      <c r="AA90" s="24"/>
      <c r="AB90" s="24"/>
      <c r="AC90" s="24"/>
      <c r="AD90" s="24"/>
      <c r="AE90" s="24"/>
      <c r="AF90" s="24"/>
      <c r="AG90" s="9"/>
    </row>
    <row r="91" ht="36.0" customHeight="1">
      <c r="A91" s="102"/>
      <c r="B91" s="72"/>
      <c r="C91" s="107" t="s">
        <v>122</v>
      </c>
      <c r="D91" s="62">
        <v>329.99</v>
      </c>
      <c r="E91" s="72"/>
      <c r="F91" s="128"/>
      <c r="G91" s="128"/>
      <c r="H91" s="62"/>
      <c r="I91" s="62"/>
      <c r="J91" s="73"/>
      <c r="L91" s="74"/>
      <c r="M91" s="69"/>
      <c r="N91" s="67"/>
      <c r="O91" s="68"/>
      <c r="P91" s="68"/>
      <c r="Q91" s="103"/>
      <c r="R91" s="101"/>
      <c r="S91" s="92"/>
      <c r="T91" s="70"/>
      <c r="U91" s="70"/>
      <c r="V91" s="70"/>
      <c r="W91" s="92"/>
      <c r="X91" s="93"/>
      <c r="Y91" s="71"/>
      <c r="Z91" s="70"/>
      <c r="AA91" s="24"/>
      <c r="AB91" s="24"/>
      <c r="AC91" s="24"/>
      <c r="AD91" s="24"/>
      <c r="AE91" s="24"/>
      <c r="AF91" s="24"/>
      <c r="AG91" s="9"/>
    </row>
    <row r="92" ht="36.0" customHeight="1">
      <c r="A92" s="102"/>
      <c r="B92" s="72"/>
      <c r="C92" s="107" t="s">
        <v>123</v>
      </c>
      <c r="D92" s="62">
        <v>359.99</v>
      </c>
      <c r="E92" s="72"/>
      <c r="F92" s="128"/>
      <c r="G92" s="128"/>
      <c r="H92" s="62"/>
      <c r="I92" s="62"/>
      <c r="J92" s="73"/>
      <c r="L92" s="74"/>
      <c r="M92" s="69"/>
      <c r="N92" s="67"/>
      <c r="O92" s="68"/>
      <c r="P92" s="68"/>
      <c r="Q92" s="103"/>
      <c r="R92" s="101"/>
      <c r="S92" s="92"/>
      <c r="T92" s="70"/>
      <c r="U92" s="70"/>
      <c r="V92" s="70"/>
      <c r="W92" s="92"/>
      <c r="X92" s="93"/>
      <c r="Y92" s="71"/>
      <c r="Z92" s="70"/>
      <c r="AA92" s="24"/>
      <c r="AB92" s="24"/>
      <c r="AC92" s="24"/>
      <c r="AD92" s="24"/>
      <c r="AE92" s="24"/>
      <c r="AF92" s="24"/>
      <c r="AG92" s="9"/>
    </row>
    <row r="93">
      <c r="A93" s="102"/>
      <c r="B93" s="72"/>
      <c r="C93" s="107" t="s">
        <v>124</v>
      </c>
      <c r="D93" s="62">
        <v>329.99</v>
      </c>
      <c r="E93" s="72"/>
      <c r="F93" s="128"/>
      <c r="G93" s="128"/>
      <c r="H93" s="62"/>
      <c r="I93" s="62"/>
      <c r="J93" s="52"/>
      <c r="K93" s="53"/>
      <c r="L93" s="54"/>
      <c r="M93" s="69"/>
      <c r="N93" s="67"/>
      <c r="O93" s="68"/>
      <c r="P93" s="68"/>
      <c r="Q93" s="103"/>
      <c r="R93" s="101"/>
      <c r="S93" s="92"/>
      <c r="T93" s="70"/>
      <c r="U93" s="70"/>
      <c r="V93" s="70"/>
      <c r="W93" s="92"/>
      <c r="X93" s="93"/>
      <c r="Y93" s="71"/>
      <c r="Z93" s="70"/>
      <c r="AA93" s="139"/>
      <c r="AB93" s="139"/>
      <c r="AC93" s="139"/>
      <c r="AD93" s="139"/>
      <c r="AE93" s="139"/>
      <c r="AF93" s="139"/>
      <c r="AG93" s="140"/>
    </row>
    <row r="94">
      <c r="A94" s="102"/>
      <c r="B94" s="72"/>
      <c r="C94" s="107" t="s">
        <v>125</v>
      </c>
      <c r="D94" s="62">
        <v>529.99</v>
      </c>
      <c r="E94" s="72"/>
      <c r="F94" s="128"/>
      <c r="G94" s="128"/>
      <c r="H94" s="62"/>
      <c r="I94" s="62"/>
      <c r="J94" s="111"/>
      <c r="K94" s="38"/>
      <c r="L94" s="39"/>
      <c r="M94" s="69"/>
      <c r="N94" s="67"/>
      <c r="O94" s="68"/>
      <c r="P94" s="68"/>
      <c r="Q94" s="103"/>
      <c r="R94" s="101"/>
      <c r="S94" s="92"/>
      <c r="T94" s="70"/>
      <c r="U94" s="70"/>
      <c r="V94" s="70"/>
      <c r="W94" s="92"/>
      <c r="X94" s="93"/>
      <c r="Y94" s="71"/>
      <c r="Z94" s="70"/>
      <c r="AA94" s="139"/>
      <c r="AB94" s="139"/>
      <c r="AC94" s="139"/>
      <c r="AD94" s="139"/>
      <c r="AE94" s="139"/>
      <c r="AF94" s="139"/>
      <c r="AG94" s="140"/>
    </row>
    <row r="95">
      <c r="A95" s="102"/>
      <c r="B95" s="50"/>
      <c r="C95" s="107" t="s">
        <v>126</v>
      </c>
      <c r="D95" s="62">
        <v>499.99</v>
      </c>
      <c r="E95" s="50"/>
      <c r="F95" s="128"/>
      <c r="G95" s="128"/>
      <c r="H95" s="62"/>
      <c r="I95" s="62"/>
      <c r="J95" s="129"/>
      <c r="K95" s="38"/>
      <c r="L95" s="39"/>
      <c r="M95" s="69"/>
      <c r="N95" s="67"/>
      <c r="O95" s="68"/>
      <c r="P95" s="68"/>
      <c r="Q95" s="103"/>
      <c r="R95" s="101"/>
      <c r="S95" s="92"/>
      <c r="T95" s="70"/>
      <c r="U95" s="70"/>
      <c r="V95" s="70"/>
      <c r="W95" s="92"/>
      <c r="X95" s="93"/>
      <c r="Y95" s="71"/>
      <c r="Z95" s="70"/>
      <c r="AA95" s="139"/>
      <c r="AB95" s="139"/>
      <c r="AC95" s="139"/>
      <c r="AD95" s="139"/>
      <c r="AE95" s="139"/>
      <c r="AF95" s="139"/>
      <c r="AG95" s="140"/>
    </row>
    <row r="96" ht="21.75" customHeight="1">
      <c r="A96" s="102"/>
      <c r="B96" s="109" t="s">
        <v>62</v>
      </c>
      <c r="C96" s="61" t="s">
        <v>127</v>
      </c>
      <c r="D96" s="62">
        <v>479.99</v>
      </c>
      <c r="E96" s="141" t="s">
        <v>128</v>
      </c>
      <c r="F96" s="128"/>
      <c r="G96" s="128"/>
      <c r="H96" s="62"/>
      <c r="I96" s="62"/>
      <c r="J96" s="142" t="s">
        <v>129</v>
      </c>
      <c r="M96" s="69"/>
      <c r="N96" s="67"/>
      <c r="O96" s="68"/>
      <c r="P96" s="68"/>
      <c r="Q96" s="103"/>
      <c r="R96" s="101"/>
      <c r="S96" s="92"/>
      <c r="T96" s="70"/>
      <c r="U96" s="70"/>
      <c r="V96" s="70"/>
      <c r="W96" s="92"/>
      <c r="X96" s="93"/>
      <c r="Y96" s="71"/>
      <c r="Z96" s="70"/>
      <c r="AA96" s="139"/>
      <c r="AB96" s="139"/>
      <c r="AC96" s="139"/>
      <c r="AD96" s="139"/>
      <c r="AE96" s="139"/>
      <c r="AF96" s="139"/>
      <c r="AG96" s="140"/>
    </row>
    <row r="97" ht="21.75" customHeight="1">
      <c r="A97" s="102"/>
      <c r="B97" s="72"/>
      <c r="C97" s="61" t="s">
        <v>130</v>
      </c>
      <c r="D97" s="62">
        <v>449.99</v>
      </c>
      <c r="E97" s="72"/>
      <c r="F97" s="128"/>
      <c r="G97" s="128"/>
      <c r="H97" s="62"/>
      <c r="I97" s="62"/>
      <c r="M97" s="69"/>
      <c r="N97" s="67"/>
      <c r="O97" s="68"/>
      <c r="P97" s="68"/>
      <c r="Q97" s="103"/>
      <c r="R97" s="101"/>
      <c r="S97" s="92"/>
      <c r="T97" s="70"/>
      <c r="U97" s="70"/>
      <c r="V97" s="70"/>
      <c r="W97" s="92"/>
      <c r="X97" s="93"/>
      <c r="Y97" s="71"/>
      <c r="Z97" s="70"/>
      <c r="AA97" s="139"/>
      <c r="AB97" s="139"/>
      <c r="AC97" s="139"/>
      <c r="AD97" s="139"/>
      <c r="AE97" s="139"/>
      <c r="AF97" s="139"/>
      <c r="AG97" s="140"/>
    </row>
    <row r="98" ht="21.75" customHeight="1">
      <c r="A98" s="102"/>
      <c r="B98" s="72"/>
      <c r="C98" s="61" t="s">
        <v>131</v>
      </c>
      <c r="D98" s="62">
        <v>299.99</v>
      </c>
      <c r="E98" s="72"/>
      <c r="F98" s="128"/>
      <c r="G98" s="128"/>
      <c r="H98" s="62"/>
      <c r="I98" s="62"/>
      <c r="M98" s="69"/>
      <c r="N98" s="67"/>
      <c r="O98" s="68"/>
      <c r="P98" s="68"/>
      <c r="Q98" s="103"/>
      <c r="R98" s="101"/>
      <c r="S98" s="92"/>
      <c r="T98" s="70"/>
      <c r="U98" s="70"/>
      <c r="V98" s="70"/>
      <c r="W98" s="92"/>
      <c r="X98" s="93"/>
      <c r="Y98" s="71"/>
      <c r="Z98" s="70"/>
      <c r="AA98" s="139"/>
      <c r="AB98" s="139"/>
      <c r="AC98" s="139"/>
      <c r="AD98" s="139"/>
      <c r="AE98" s="139"/>
      <c r="AF98" s="139"/>
      <c r="AG98" s="140"/>
    </row>
    <row r="99" ht="21.75" customHeight="1">
      <c r="A99" s="102"/>
      <c r="B99" s="72"/>
      <c r="C99" s="61" t="s">
        <v>132</v>
      </c>
      <c r="D99" s="62">
        <v>279.99</v>
      </c>
      <c r="E99" s="50"/>
      <c r="F99" s="128"/>
      <c r="G99" s="128"/>
      <c r="H99" s="62"/>
      <c r="I99" s="62"/>
      <c r="M99" s="69"/>
      <c r="N99" s="67"/>
      <c r="O99" s="68"/>
      <c r="P99" s="68"/>
      <c r="Q99" s="103"/>
      <c r="R99" s="101"/>
      <c r="S99" s="92"/>
      <c r="T99" s="70"/>
      <c r="U99" s="70"/>
      <c r="V99" s="70"/>
      <c r="W99" s="92"/>
      <c r="X99" s="93"/>
      <c r="Y99" s="71"/>
      <c r="Z99" s="70"/>
      <c r="AA99" s="139"/>
      <c r="AB99" s="139"/>
      <c r="AC99" s="139"/>
      <c r="AD99" s="139"/>
      <c r="AE99" s="139"/>
      <c r="AF99" s="139"/>
      <c r="AG99" s="140"/>
    </row>
    <row r="100">
      <c r="A100" s="102"/>
      <c r="B100" s="50"/>
      <c r="C100" s="61"/>
      <c r="D100" s="62"/>
      <c r="E100" s="62"/>
      <c r="F100" s="128"/>
      <c r="G100" s="128"/>
      <c r="H100" s="62"/>
      <c r="I100" s="62"/>
      <c r="M100" s="69"/>
      <c r="N100" s="67"/>
      <c r="O100" s="68"/>
      <c r="P100" s="68"/>
      <c r="Q100" s="69"/>
      <c r="R100" s="101"/>
      <c r="S100" s="92"/>
      <c r="T100" s="70"/>
      <c r="U100" s="70"/>
      <c r="V100" s="70"/>
      <c r="W100" s="92"/>
      <c r="X100" s="93"/>
      <c r="Y100" s="71"/>
      <c r="Z100" s="70"/>
      <c r="AA100" s="139"/>
      <c r="AB100" s="139"/>
      <c r="AC100" s="139"/>
      <c r="AD100" s="139"/>
      <c r="AE100" s="139"/>
      <c r="AF100" s="139"/>
      <c r="AG100" s="140"/>
    </row>
    <row r="101">
      <c r="A101" s="102"/>
      <c r="B101" s="104"/>
      <c r="C101" s="132"/>
      <c r="D101" s="132"/>
      <c r="E101" s="132"/>
      <c r="F101" s="132"/>
      <c r="G101" s="132"/>
      <c r="H101" s="132"/>
      <c r="I101" s="133"/>
      <c r="J101" s="134"/>
      <c r="K101" s="134"/>
      <c r="L101" s="132"/>
      <c r="M101" s="104"/>
      <c r="N101" s="132"/>
      <c r="O101" s="136"/>
      <c r="P101" s="136"/>
      <c r="Q101" s="143"/>
      <c r="R101" s="136"/>
      <c r="S101" s="136"/>
      <c r="T101" s="132"/>
      <c r="U101" s="132"/>
      <c r="V101" s="132"/>
      <c r="W101" s="104"/>
      <c r="X101" s="104"/>
      <c r="Y101" s="104"/>
      <c r="Z101" s="144"/>
      <c r="AA101" s="140"/>
      <c r="AB101" s="140"/>
      <c r="AC101" s="140"/>
      <c r="AD101" s="140"/>
      <c r="AE101" s="140"/>
      <c r="AF101" s="140"/>
      <c r="AG101" s="140"/>
    </row>
    <row r="102">
      <c r="A102" s="102"/>
      <c r="B102" s="145"/>
      <c r="C102" s="145"/>
      <c r="D102" s="146"/>
      <c r="E102" s="146"/>
      <c r="F102" s="146"/>
      <c r="G102" s="102"/>
      <c r="H102" s="147"/>
      <c r="I102" s="147"/>
      <c r="J102" s="147"/>
      <c r="K102" s="147"/>
      <c r="L102" s="71"/>
      <c r="M102" s="12"/>
      <c r="N102" s="148"/>
      <c r="O102" s="148"/>
      <c r="P102" s="148"/>
      <c r="Q102" s="12"/>
      <c r="R102" s="12"/>
      <c r="S102" s="149"/>
      <c r="T102" s="149"/>
      <c r="U102" s="149"/>
      <c r="V102" s="71"/>
      <c r="W102" s="12"/>
      <c r="X102" s="12"/>
      <c r="Y102" s="12"/>
      <c r="Z102" s="12"/>
      <c r="AA102" s="140"/>
      <c r="AB102" s="140"/>
      <c r="AC102" s="140"/>
      <c r="AD102" s="140"/>
      <c r="AE102" s="140"/>
      <c r="AF102" s="140"/>
      <c r="AG102" s="140"/>
    </row>
    <row r="103">
      <c r="A103" s="102"/>
      <c r="B103" s="36" t="s">
        <v>133</v>
      </c>
      <c r="C103" s="150" t="s">
        <v>134</v>
      </c>
      <c r="D103" s="39"/>
      <c r="E103" s="151" t="s">
        <v>135</v>
      </c>
      <c r="F103" s="39"/>
      <c r="G103" s="69"/>
      <c r="H103" s="152" t="s">
        <v>136</v>
      </c>
      <c r="I103" s="38"/>
      <c r="J103" s="38"/>
      <c r="K103" s="39"/>
      <c r="L103" s="153"/>
      <c r="M103" s="154"/>
      <c r="N103" s="5"/>
      <c r="O103" s="155"/>
      <c r="P103" s="5"/>
      <c r="Q103" s="12"/>
      <c r="R103" s="154"/>
      <c r="S103" s="5"/>
      <c r="T103" s="155"/>
      <c r="U103" s="5"/>
      <c r="V103" s="71"/>
      <c r="W103" s="12"/>
      <c r="X103" s="12"/>
      <c r="Y103" s="12"/>
      <c r="Z103" s="12"/>
      <c r="AA103" s="140"/>
      <c r="AB103" s="140"/>
      <c r="AC103" s="140"/>
      <c r="AD103" s="140"/>
      <c r="AE103" s="140"/>
      <c r="AF103" s="140"/>
      <c r="AG103" s="140"/>
    </row>
    <row r="104">
      <c r="A104" s="102"/>
      <c r="B104" s="72"/>
      <c r="C104" s="75" t="s">
        <v>137</v>
      </c>
      <c r="D104" s="68">
        <v>75.0</v>
      </c>
      <c r="E104" s="75" t="s">
        <v>137</v>
      </c>
      <c r="F104" s="68">
        <v>65.0</v>
      </c>
      <c r="G104" s="69"/>
      <c r="H104" s="156" t="s">
        <v>138</v>
      </c>
      <c r="I104" s="41"/>
      <c r="J104" s="41"/>
      <c r="K104" s="42"/>
      <c r="L104" s="153"/>
      <c r="M104" s="12"/>
      <c r="N104" s="12"/>
      <c r="O104" s="12"/>
      <c r="P104" s="12"/>
      <c r="Q104" s="12"/>
      <c r="R104" s="12"/>
      <c r="S104" s="12"/>
      <c r="T104" s="12"/>
      <c r="U104" s="12"/>
      <c r="V104" s="71"/>
      <c r="W104" s="12"/>
      <c r="X104" s="12"/>
      <c r="Y104" s="12"/>
      <c r="Z104" s="12"/>
      <c r="AA104" s="157"/>
      <c r="AB104" s="140"/>
      <c r="AC104" s="140"/>
      <c r="AD104" s="140"/>
      <c r="AE104" s="140"/>
      <c r="AF104" s="140"/>
      <c r="AG104" s="140"/>
    </row>
    <row r="105">
      <c r="A105" s="102"/>
      <c r="B105" s="72"/>
      <c r="C105" s="75" t="s">
        <v>139</v>
      </c>
      <c r="D105" s="68">
        <v>140.0</v>
      </c>
      <c r="E105" s="75" t="s">
        <v>139</v>
      </c>
      <c r="F105" s="68">
        <v>120.0</v>
      </c>
      <c r="G105" s="69"/>
      <c r="H105" s="158"/>
      <c r="I105" s="159" t="s">
        <v>140</v>
      </c>
      <c r="J105" s="159" t="s">
        <v>141</v>
      </c>
      <c r="K105" s="159" t="s">
        <v>142</v>
      </c>
      <c r="L105" s="153"/>
      <c r="M105" s="12"/>
      <c r="N105" s="12"/>
      <c r="O105" s="12"/>
      <c r="P105" s="12"/>
      <c r="Q105" s="12"/>
      <c r="R105" s="12"/>
      <c r="S105" s="12"/>
      <c r="T105" s="12"/>
      <c r="U105" s="12"/>
      <c r="V105" s="71"/>
      <c r="W105" s="12"/>
      <c r="X105" s="12"/>
      <c r="Y105" s="12"/>
      <c r="Z105" s="12"/>
      <c r="AA105" s="157"/>
      <c r="AB105" s="140"/>
      <c r="AC105" s="140"/>
      <c r="AD105" s="140"/>
      <c r="AE105" s="140"/>
      <c r="AF105" s="140"/>
      <c r="AG105" s="140"/>
    </row>
    <row r="106">
      <c r="A106" s="102"/>
      <c r="B106" s="72"/>
      <c r="C106" s="75" t="s">
        <v>143</v>
      </c>
      <c r="D106" s="68">
        <v>165.0</v>
      </c>
      <c r="E106" s="75" t="s">
        <v>143</v>
      </c>
      <c r="F106" s="68">
        <v>135.0</v>
      </c>
      <c r="G106" s="69"/>
      <c r="H106" s="160"/>
      <c r="I106" s="50"/>
      <c r="J106" s="50"/>
      <c r="K106" s="50"/>
      <c r="L106" s="153"/>
      <c r="M106" s="12"/>
      <c r="N106" s="12"/>
      <c r="O106" s="12"/>
      <c r="P106" s="12"/>
      <c r="Q106" s="12"/>
      <c r="R106" s="12"/>
      <c r="S106" s="12"/>
      <c r="T106" s="12"/>
      <c r="U106" s="12"/>
      <c r="V106" s="71"/>
      <c r="W106" s="12"/>
      <c r="X106" s="12"/>
      <c r="Y106" s="12"/>
      <c r="Z106" s="12"/>
      <c r="AA106" s="157"/>
      <c r="AB106" s="140"/>
      <c r="AC106" s="140"/>
      <c r="AD106" s="140"/>
      <c r="AE106" s="140"/>
      <c r="AF106" s="140"/>
      <c r="AG106" s="140"/>
    </row>
    <row r="107">
      <c r="A107" s="102"/>
      <c r="B107" s="72"/>
      <c r="C107" s="75" t="s">
        <v>144</v>
      </c>
      <c r="D107" s="68">
        <v>180.0</v>
      </c>
      <c r="E107" s="75" t="s">
        <v>144</v>
      </c>
      <c r="F107" s="68">
        <v>140.0</v>
      </c>
      <c r="G107" s="69"/>
      <c r="H107" s="161" t="s">
        <v>145</v>
      </c>
      <c r="I107" s="162" t="s">
        <v>146</v>
      </c>
      <c r="J107" s="38"/>
      <c r="K107" s="39"/>
      <c r="L107" s="71"/>
      <c r="M107" s="12"/>
      <c r="N107" s="12"/>
      <c r="O107" s="12"/>
      <c r="P107" s="12"/>
      <c r="Q107" s="12"/>
      <c r="R107" s="12"/>
      <c r="S107" s="12"/>
      <c r="T107" s="12"/>
      <c r="U107" s="12"/>
      <c r="V107" s="71"/>
      <c r="W107" s="12"/>
      <c r="X107" s="12"/>
      <c r="Y107" s="12"/>
      <c r="Z107" s="12"/>
      <c r="AA107" s="157"/>
      <c r="AB107" s="140"/>
      <c r="AC107" s="140"/>
      <c r="AD107" s="140"/>
      <c r="AE107" s="140"/>
      <c r="AF107" s="140"/>
      <c r="AG107" s="140"/>
    </row>
    <row r="108">
      <c r="A108" s="102"/>
      <c r="B108" s="72"/>
      <c r="C108" s="75" t="s">
        <v>147</v>
      </c>
      <c r="D108" s="68">
        <v>200.0</v>
      </c>
      <c r="E108" s="75" t="s">
        <v>147</v>
      </c>
      <c r="F108" s="68">
        <v>150.0</v>
      </c>
      <c r="G108" s="69"/>
      <c r="H108" s="163" t="s">
        <v>148</v>
      </c>
      <c r="I108" s="164" t="s">
        <v>149</v>
      </c>
      <c r="J108" s="164" t="s">
        <v>150</v>
      </c>
      <c r="K108" s="164" t="s">
        <v>151</v>
      </c>
      <c r="L108" s="71"/>
      <c r="M108" s="12"/>
      <c r="N108" s="12"/>
      <c r="O108" s="12"/>
      <c r="P108" s="12"/>
      <c r="Q108" s="12"/>
      <c r="R108" s="149"/>
      <c r="S108" s="165"/>
      <c r="T108" s="166"/>
      <c r="U108" s="165"/>
      <c r="V108" s="71"/>
      <c r="W108" s="12"/>
      <c r="X108" s="12"/>
      <c r="Y108" s="12"/>
      <c r="Z108" s="12"/>
      <c r="AA108" s="157"/>
      <c r="AB108" s="140"/>
      <c r="AC108" s="140"/>
      <c r="AD108" s="140"/>
      <c r="AE108" s="140"/>
      <c r="AF108" s="140"/>
      <c r="AG108" s="140"/>
    </row>
    <row r="109">
      <c r="A109" s="102"/>
      <c r="B109" s="72"/>
      <c r="C109" s="75" t="s">
        <v>152</v>
      </c>
      <c r="D109" s="68">
        <v>240.0</v>
      </c>
      <c r="E109" s="75" t="s">
        <v>152</v>
      </c>
      <c r="F109" s="68">
        <v>180.0</v>
      </c>
      <c r="G109" s="69"/>
      <c r="H109" s="163" t="s">
        <v>153</v>
      </c>
      <c r="I109" s="164" t="s">
        <v>150</v>
      </c>
      <c r="J109" s="164" t="s">
        <v>151</v>
      </c>
      <c r="K109" s="164" t="s">
        <v>154</v>
      </c>
      <c r="L109" s="71"/>
      <c r="M109" s="12"/>
      <c r="N109" s="12"/>
      <c r="O109" s="12"/>
      <c r="P109" s="12"/>
      <c r="Q109" s="12"/>
      <c r="R109" s="12"/>
      <c r="S109" s="12"/>
      <c r="T109" s="12"/>
      <c r="U109" s="71"/>
      <c r="V109" s="71"/>
      <c r="W109" s="12"/>
      <c r="X109" s="12"/>
      <c r="Y109" s="12"/>
      <c r="Z109" s="12"/>
      <c r="AA109" s="157"/>
      <c r="AB109" s="140"/>
      <c r="AC109" s="140"/>
      <c r="AD109" s="140"/>
      <c r="AE109" s="140"/>
      <c r="AF109" s="140"/>
      <c r="AG109" s="140"/>
    </row>
    <row r="110">
      <c r="A110" s="102"/>
      <c r="B110" s="72"/>
      <c r="C110" s="75" t="s">
        <v>155</v>
      </c>
      <c r="D110" s="68">
        <v>280.0</v>
      </c>
      <c r="E110" s="75" t="s">
        <v>155</v>
      </c>
      <c r="F110" s="68">
        <v>210.0</v>
      </c>
      <c r="G110" s="69"/>
      <c r="H110" s="163" t="s">
        <v>156</v>
      </c>
      <c r="I110" s="164" t="s">
        <v>154</v>
      </c>
      <c r="J110" s="164" t="s">
        <v>157</v>
      </c>
      <c r="K110" s="164" t="s">
        <v>158</v>
      </c>
      <c r="L110" s="71"/>
      <c r="M110" s="12"/>
      <c r="N110" s="12"/>
      <c r="O110" s="12"/>
      <c r="P110" s="12"/>
      <c r="Q110" s="12"/>
      <c r="R110" s="167"/>
      <c r="S110" s="5"/>
      <c r="T110" s="149"/>
      <c r="U110" s="149"/>
      <c r="V110" s="71"/>
      <c r="W110" s="12"/>
      <c r="X110" s="12"/>
      <c r="Y110" s="12"/>
      <c r="Z110" s="12"/>
      <c r="AA110" s="157"/>
      <c r="AB110" s="140"/>
      <c r="AC110" s="140"/>
      <c r="AD110" s="140"/>
      <c r="AE110" s="140"/>
      <c r="AF110" s="140"/>
      <c r="AG110" s="140"/>
    </row>
    <row r="111">
      <c r="A111" s="102"/>
      <c r="B111" s="72"/>
      <c r="C111" s="75" t="s">
        <v>159</v>
      </c>
      <c r="D111" s="68">
        <v>320.0</v>
      </c>
      <c r="E111" s="75" t="s">
        <v>159</v>
      </c>
      <c r="F111" s="68">
        <f>F110+30</f>
        <v>240</v>
      </c>
      <c r="G111" s="69"/>
      <c r="H111" s="163" t="s">
        <v>160</v>
      </c>
      <c r="I111" s="164" t="s">
        <v>157</v>
      </c>
      <c r="J111" s="164" t="s">
        <v>161</v>
      </c>
      <c r="K111" s="164" t="s">
        <v>162</v>
      </c>
      <c r="L111" s="71"/>
      <c r="M111" s="12"/>
      <c r="N111" s="12"/>
      <c r="O111" s="12"/>
      <c r="P111" s="12"/>
      <c r="Q111" s="12"/>
      <c r="R111" s="167"/>
      <c r="S111" s="5"/>
      <c r="T111" s="155"/>
      <c r="U111" s="5"/>
      <c r="V111" s="71"/>
      <c r="W111" s="12"/>
      <c r="X111" s="71"/>
      <c r="Y111" s="71"/>
      <c r="Z111" s="71"/>
      <c r="AA111" s="140"/>
      <c r="AB111" s="140"/>
      <c r="AC111" s="140"/>
      <c r="AD111" s="140"/>
      <c r="AE111" s="140"/>
      <c r="AF111" s="140"/>
      <c r="AG111" s="140"/>
    </row>
    <row r="112">
      <c r="A112" s="102"/>
      <c r="B112" s="72"/>
      <c r="C112" s="75" t="s">
        <v>163</v>
      </c>
      <c r="D112" s="68">
        <v>360.0</v>
      </c>
      <c r="E112" s="75" t="s">
        <v>163</v>
      </c>
      <c r="F112" s="68">
        <v>270.0</v>
      </c>
      <c r="G112" s="69"/>
      <c r="H112" s="12"/>
      <c r="I112" s="12"/>
      <c r="J112" s="12"/>
      <c r="K112" s="12"/>
      <c r="L112" s="71"/>
      <c r="M112" s="12"/>
      <c r="N112" s="12"/>
      <c r="O112" s="12"/>
      <c r="P112" s="12"/>
      <c r="Q112" s="12"/>
      <c r="R112" s="168"/>
      <c r="S112" s="165"/>
      <c r="T112" s="168"/>
      <c r="U112" s="165"/>
      <c r="V112" s="71"/>
      <c r="W112" s="12"/>
      <c r="X112" s="12"/>
      <c r="Y112" s="71"/>
      <c r="Z112" s="71"/>
      <c r="AA112" s="140"/>
      <c r="AB112" s="140"/>
      <c r="AC112" s="140"/>
      <c r="AD112" s="140"/>
      <c r="AE112" s="140"/>
      <c r="AF112" s="140"/>
      <c r="AG112" s="140"/>
    </row>
    <row r="113">
      <c r="A113" s="102"/>
      <c r="B113" s="50"/>
      <c r="C113" s="75" t="s">
        <v>164</v>
      </c>
      <c r="D113" s="68">
        <v>400.0</v>
      </c>
      <c r="E113" s="75" t="s">
        <v>164</v>
      </c>
      <c r="F113" s="68">
        <v>300.0</v>
      </c>
      <c r="G113" s="69"/>
      <c r="H113" s="12"/>
      <c r="I113" s="12"/>
      <c r="J113" s="12"/>
      <c r="K113" s="12"/>
      <c r="L113" s="71"/>
      <c r="M113" s="12"/>
      <c r="N113" s="12"/>
      <c r="O113" s="12"/>
      <c r="P113" s="12"/>
      <c r="Q113" s="12"/>
      <c r="R113" s="168"/>
      <c r="S113" s="165"/>
      <c r="T113" s="168"/>
      <c r="U113" s="165"/>
      <c r="V113" s="71"/>
      <c r="W113" s="12"/>
      <c r="X113" s="12"/>
      <c r="Y113" s="71"/>
      <c r="Z113" s="71"/>
      <c r="AA113" s="140"/>
      <c r="AB113" s="140"/>
      <c r="AC113" s="140"/>
      <c r="AD113" s="140"/>
      <c r="AE113" s="140"/>
      <c r="AF113" s="140"/>
      <c r="AG113" s="140"/>
    </row>
    <row r="114">
      <c r="A114" s="104"/>
      <c r="B114" s="169" t="s">
        <v>165</v>
      </c>
      <c r="C114" s="170" t="s">
        <v>137</v>
      </c>
      <c r="D114" s="171">
        <v>85.0</v>
      </c>
      <c r="E114" s="172" t="s">
        <v>137</v>
      </c>
      <c r="F114" s="171">
        <v>75.0</v>
      </c>
      <c r="G114" s="104"/>
      <c r="H114" s="132"/>
      <c r="I114" s="133"/>
      <c r="J114" s="134"/>
      <c r="K114" s="134"/>
      <c r="L114" s="132"/>
      <c r="M114" s="132"/>
      <c r="N114" s="132"/>
      <c r="O114" s="132"/>
      <c r="P114" s="132"/>
      <c r="Q114" s="71"/>
      <c r="R114" s="71"/>
      <c r="S114" s="71"/>
      <c r="T114" s="71"/>
      <c r="U114" s="71"/>
      <c r="V114" s="71"/>
      <c r="W114" s="12"/>
      <c r="X114" s="71"/>
      <c r="Y114" s="71"/>
      <c r="Z114" s="71"/>
      <c r="AA114" s="140"/>
      <c r="AB114" s="140"/>
      <c r="AC114" s="140"/>
      <c r="AD114" s="140"/>
      <c r="AE114" s="140"/>
      <c r="AF114" s="140"/>
      <c r="AG114" s="140"/>
    </row>
    <row r="115">
      <c r="A115" s="102"/>
      <c r="B115" s="73"/>
      <c r="C115" s="170" t="s">
        <v>139</v>
      </c>
      <c r="D115" s="171">
        <v>150.0</v>
      </c>
      <c r="E115" s="172" t="s">
        <v>139</v>
      </c>
      <c r="F115" s="171">
        <v>130.0</v>
      </c>
      <c r="G115" s="104"/>
      <c r="H115" s="132"/>
      <c r="I115" s="133"/>
      <c r="J115" s="134"/>
      <c r="K115" s="134"/>
      <c r="L115" s="132"/>
      <c r="M115" s="132"/>
      <c r="N115" s="132"/>
      <c r="O115" s="132"/>
      <c r="P115" s="132"/>
      <c r="Q115" s="132"/>
      <c r="R115" s="132"/>
      <c r="S115" s="132"/>
      <c r="T115" s="132"/>
      <c r="U115" s="104"/>
      <c r="V115" s="173"/>
      <c r="W115" s="174"/>
      <c r="X115" s="104"/>
      <c r="Y115" s="104"/>
      <c r="Z115" s="104"/>
      <c r="AA115" s="140"/>
      <c r="AB115" s="140"/>
      <c r="AC115" s="140"/>
      <c r="AD115" s="140"/>
      <c r="AE115" s="140"/>
      <c r="AF115" s="140"/>
      <c r="AG115" s="140"/>
    </row>
    <row r="116">
      <c r="A116" s="102"/>
      <c r="B116" s="73"/>
      <c r="C116" s="170" t="s">
        <v>143</v>
      </c>
      <c r="D116" s="171">
        <v>180.0</v>
      </c>
      <c r="E116" s="172" t="s">
        <v>143</v>
      </c>
      <c r="F116" s="171">
        <v>150.0</v>
      </c>
      <c r="G116" s="104"/>
      <c r="H116" s="132"/>
      <c r="I116" s="133"/>
      <c r="J116" s="134"/>
      <c r="K116" s="134"/>
      <c r="L116" s="132"/>
      <c r="M116" s="132"/>
      <c r="N116" s="132"/>
      <c r="O116" s="132"/>
      <c r="P116" s="132"/>
      <c r="Q116" s="132"/>
      <c r="R116" s="132"/>
      <c r="S116" s="132"/>
      <c r="T116" s="132"/>
      <c r="U116" s="104"/>
      <c r="V116" s="173"/>
      <c r="W116" s="174"/>
      <c r="X116" s="104"/>
      <c r="Y116" s="104"/>
      <c r="Z116" s="104"/>
      <c r="AA116" s="140"/>
      <c r="AB116" s="140"/>
      <c r="AC116" s="140"/>
      <c r="AD116" s="140"/>
      <c r="AE116" s="140"/>
      <c r="AF116" s="140"/>
      <c r="AG116" s="140"/>
    </row>
    <row r="117">
      <c r="A117" s="102"/>
      <c r="B117" s="73"/>
      <c r="C117" s="170" t="s">
        <v>144</v>
      </c>
      <c r="D117" s="171">
        <v>200.0</v>
      </c>
      <c r="E117" s="172" t="s">
        <v>144</v>
      </c>
      <c r="F117" s="171">
        <v>160.0</v>
      </c>
      <c r="G117" s="104"/>
      <c r="H117" s="132"/>
      <c r="I117" s="133"/>
      <c r="J117" s="134"/>
      <c r="K117" s="134"/>
      <c r="L117" s="132"/>
      <c r="M117" s="132"/>
      <c r="N117" s="132"/>
      <c r="O117" s="132"/>
      <c r="P117" s="132"/>
      <c r="Q117" s="132"/>
      <c r="R117" s="132"/>
      <c r="S117" s="132"/>
      <c r="T117" s="132"/>
      <c r="U117" s="104"/>
      <c r="V117" s="173"/>
      <c r="W117" s="174"/>
      <c r="X117" s="104"/>
      <c r="Y117" s="104"/>
      <c r="Z117" s="104"/>
      <c r="AA117" s="140"/>
      <c r="AB117" s="140"/>
      <c r="AC117" s="140"/>
      <c r="AD117" s="140"/>
      <c r="AE117" s="140"/>
      <c r="AF117" s="140"/>
      <c r="AG117" s="140"/>
    </row>
    <row r="118">
      <c r="A118" s="102"/>
      <c r="B118" s="73"/>
      <c r="C118" s="170" t="s">
        <v>147</v>
      </c>
      <c r="D118" s="171">
        <v>225.0</v>
      </c>
      <c r="E118" s="172" t="s">
        <v>147</v>
      </c>
      <c r="F118" s="171">
        <v>175.0</v>
      </c>
      <c r="G118" s="104"/>
      <c r="H118" s="132"/>
      <c r="I118" s="133"/>
      <c r="J118" s="134"/>
      <c r="K118" s="134"/>
      <c r="L118" s="132"/>
      <c r="M118" s="132"/>
      <c r="N118" s="132"/>
      <c r="O118" s="132"/>
      <c r="P118" s="132"/>
      <c r="Q118" s="132"/>
      <c r="R118" s="132"/>
      <c r="S118" s="132"/>
      <c r="T118" s="132"/>
      <c r="U118" s="104"/>
      <c r="V118" s="173"/>
      <c r="W118" s="174"/>
      <c r="X118" s="104"/>
      <c r="Y118" s="104"/>
      <c r="Z118" s="104"/>
      <c r="AA118" s="140"/>
      <c r="AB118" s="140"/>
      <c r="AC118" s="140"/>
      <c r="AD118" s="140"/>
      <c r="AE118" s="140"/>
      <c r="AF118" s="140"/>
      <c r="AG118" s="140"/>
    </row>
    <row r="119">
      <c r="A119" s="102"/>
      <c r="B119" s="73"/>
      <c r="C119" s="170" t="s">
        <v>152</v>
      </c>
      <c r="D119" s="171">
        <v>270.0</v>
      </c>
      <c r="E119" s="172" t="s">
        <v>152</v>
      </c>
      <c r="F119" s="171">
        <v>210.0</v>
      </c>
      <c r="G119" s="104"/>
      <c r="H119" s="132"/>
      <c r="I119" s="133"/>
      <c r="J119" s="134"/>
      <c r="K119" s="134"/>
      <c r="L119" s="132"/>
      <c r="M119" s="132"/>
      <c r="N119" s="132"/>
      <c r="O119" s="132"/>
      <c r="P119" s="132"/>
      <c r="Q119" s="132"/>
      <c r="R119" s="132"/>
      <c r="S119" s="132"/>
      <c r="T119" s="132"/>
      <c r="U119" s="104"/>
      <c r="V119" s="173"/>
      <c r="W119" s="174"/>
      <c r="X119" s="104"/>
      <c r="Y119" s="104"/>
      <c r="Z119" s="104"/>
      <c r="AA119" s="140"/>
      <c r="AB119" s="140"/>
      <c r="AC119" s="140"/>
      <c r="AD119" s="140"/>
      <c r="AE119" s="140"/>
      <c r="AF119" s="140"/>
      <c r="AG119" s="140"/>
    </row>
    <row r="120">
      <c r="A120" s="102"/>
      <c r="B120" s="73"/>
      <c r="C120" s="170" t="s">
        <v>155</v>
      </c>
      <c r="D120" s="171">
        <v>315.0</v>
      </c>
      <c r="E120" s="172" t="s">
        <v>155</v>
      </c>
      <c r="F120" s="171">
        <v>245.0</v>
      </c>
      <c r="G120" s="104"/>
      <c r="H120" s="132"/>
      <c r="I120" s="133"/>
      <c r="J120" s="134"/>
      <c r="K120" s="134"/>
      <c r="L120" s="132"/>
      <c r="M120" s="132"/>
      <c r="N120" s="132"/>
      <c r="O120" s="132"/>
      <c r="P120" s="132"/>
      <c r="Q120" s="132"/>
      <c r="R120" s="132"/>
      <c r="S120" s="132"/>
      <c r="T120" s="132"/>
      <c r="U120" s="104"/>
      <c r="V120" s="173"/>
      <c r="W120" s="174"/>
      <c r="X120" s="104"/>
      <c r="Y120" s="104"/>
      <c r="Z120" s="104"/>
      <c r="AA120" s="140"/>
      <c r="AB120" s="140"/>
      <c r="AC120" s="140"/>
      <c r="AD120" s="140"/>
      <c r="AE120" s="140"/>
      <c r="AF120" s="140"/>
      <c r="AG120" s="140"/>
    </row>
    <row r="121">
      <c r="A121" s="102"/>
      <c r="B121" s="73"/>
      <c r="C121" s="170" t="s">
        <v>159</v>
      </c>
      <c r="D121" s="171">
        <v>360.0</v>
      </c>
      <c r="E121" s="172" t="s">
        <v>159</v>
      </c>
      <c r="F121" s="171">
        <v>280.0</v>
      </c>
      <c r="G121" s="104"/>
      <c r="H121" s="132"/>
      <c r="I121" s="133"/>
      <c r="J121" s="134"/>
      <c r="K121" s="134"/>
      <c r="L121" s="132"/>
      <c r="M121" s="132"/>
      <c r="N121" s="132"/>
      <c r="O121" s="132"/>
      <c r="P121" s="132"/>
      <c r="Q121" s="132"/>
      <c r="R121" s="132"/>
      <c r="S121" s="132"/>
      <c r="T121" s="132"/>
      <c r="U121" s="104"/>
      <c r="V121" s="173"/>
      <c r="W121" s="174"/>
      <c r="X121" s="104"/>
      <c r="Y121" s="104"/>
      <c r="Z121" s="104"/>
      <c r="AA121" s="140"/>
      <c r="AB121" s="140"/>
      <c r="AC121" s="140"/>
      <c r="AD121" s="140"/>
      <c r="AE121" s="140"/>
      <c r="AF121" s="140"/>
      <c r="AG121" s="140"/>
    </row>
    <row r="122">
      <c r="A122" s="102"/>
      <c r="B122" s="73"/>
      <c r="C122" s="170" t="s">
        <v>163</v>
      </c>
      <c r="D122" s="171">
        <v>405.0</v>
      </c>
      <c r="E122" s="172" t="s">
        <v>163</v>
      </c>
      <c r="F122" s="171">
        <v>315.0</v>
      </c>
      <c r="G122" s="104"/>
      <c r="H122" s="132"/>
      <c r="I122" s="133"/>
      <c r="J122" s="134"/>
      <c r="K122" s="134"/>
      <c r="L122" s="132"/>
      <c r="M122" s="132"/>
      <c r="N122" s="132"/>
      <c r="O122" s="132"/>
      <c r="P122" s="132"/>
      <c r="Q122" s="132"/>
      <c r="R122" s="132"/>
      <c r="S122" s="132"/>
      <c r="T122" s="132"/>
      <c r="U122" s="104"/>
      <c r="V122" s="173"/>
      <c r="W122" s="174"/>
      <c r="X122" s="104"/>
      <c r="Y122" s="104"/>
      <c r="Z122" s="104"/>
      <c r="AA122" s="140"/>
      <c r="AB122" s="140"/>
      <c r="AC122" s="140"/>
      <c r="AD122" s="140"/>
      <c r="AE122" s="140"/>
      <c r="AF122" s="140"/>
      <c r="AG122" s="140"/>
    </row>
    <row r="123">
      <c r="A123" s="102"/>
      <c r="B123" s="52"/>
      <c r="C123" s="170" t="s">
        <v>164</v>
      </c>
      <c r="D123" s="171">
        <v>450.0</v>
      </c>
      <c r="E123" s="172" t="s">
        <v>164</v>
      </c>
      <c r="F123" s="171">
        <v>350.0</v>
      </c>
      <c r="G123" s="104"/>
      <c r="H123" s="132"/>
      <c r="I123" s="133"/>
      <c r="J123" s="134"/>
      <c r="K123" s="134"/>
      <c r="L123" s="132"/>
      <c r="M123" s="132"/>
      <c r="N123" s="132"/>
      <c r="O123" s="132"/>
      <c r="P123" s="132"/>
      <c r="Q123" s="132"/>
      <c r="R123" s="132"/>
      <c r="S123" s="132"/>
      <c r="T123" s="132"/>
      <c r="U123" s="104"/>
      <c r="V123" s="173"/>
      <c r="W123" s="174"/>
      <c r="X123" s="104"/>
      <c r="Y123" s="104"/>
      <c r="Z123" s="104"/>
      <c r="AA123" s="140"/>
      <c r="AB123" s="140"/>
      <c r="AC123" s="140"/>
      <c r="AD123" s="140"/>
      <c r="AE123" s="140"/>
      <c r="AF123" s="140"/>
      <c r="AG123" s="140"/>
    </row>
    <row r="124">
      <c r="A124" s="102"/>
      <c r="B124" s="169" t="s">
        <v>166</v>
      </c>
      <c r="C124" s="75" t="s">
        <v>137</v>
      </c>
      <c r="D124" s="68">
        <v>95.0</v>
      </c>
      <c r="E124" s="75" t="s">
        <v>137</v>
      </c>
      <c r="F124" s="68">
        <v>85.0</v>
      </c>
      <c r="G124" s="104"/>
      <c r="H124" s="132"/>
      <c r="I124" s="133"/>
      <c r="J124" s="134"/>
      <c r="K124" s="134"/>
      <c r="L124" s="132"/>
      <c r="M124" s="132"/>
      <c r="N124" s="132"/>
      <c r="O124" s="132"/>
      <c r="P124" s="132"/>
      <c r="Q124" s="132"/>
      <c r="R124" s="132"/>
      <c r="S124" s="132"/>
      <c r="T124" s="132"/>
      <c r="U124" s="104"/>
      <c r="V124" s="173"/>
      <c r="W124" s="174"/>
      <c r="X124" s="104"/>
      <c r="Y124" s="104"/>
      <c r="Z124" s="104"/>
      <c r="AA124" s="140"/>
      <c r="AB124" s="140"/>
      <c r="AC124" s="140"/>
      <c r="AD124" s="140"/>
      <c r="AE124" s="140"/>
      <c r="AF124" s="140"/>
      <c r="AG124" s="140"/>
    </row>
    <row r="125">
      <c r="A125" s="102"/>
      <c r="B125" s="73"/>
      <c r="C125" s="75" t="s">
        <v>139</v>
      </c>
      <c r="D125" s="68">
        <v>170.0</v>
      </c>
      <c r="E125" s="75" t="s">
        <v>139</v>
      </c>
      <c r="F125" s="68">
        <v>150.0</v>
      </c>
      <c r="G125" s="104"/>
      <c r="H125" s="132"/>
      <c r="I125" s="133"/>
      <c r="J125" s="134"/>
      <c r="K125" s="134"/>
      <c r="L125" s="132"/>
      <c r="M125" s="132"/>
      <c r="N125" s="132"/>
      <c r="O125" s="132"/>
      <c r="P125" s="132"/>
      <c r="Q125" s="132"/>
      <c r="R125" s="132"/>
      <c r="S125" s="132"/>
      <c r="T125" s="132"/>
      <c r="U125" s="104"/>
      <c r="V125" s="173"/>
      <c r="W125" s="174"/>
      <c r="X125" s="104"/>
      <c r="Y125" s="104"/>
      <c r="Z125" s="104"/>
      <c r="AA125" s="140"/>
      <c r="AB125" s="140"/>
      <c r="AC125" s="140"/>
      <c r="AD125" s="140"/>
      <c r="AE125" s="140"/>
      <c r="AF125" s="140"/>
      <c r="AG125" s="140"/>
    </row>
    <row r="126">
      <c r="A126" s="102"/>
      <c r="B126" s="73"/>
      <c r="C126" s="75" t="s">
        <v>143</v>
      </c>
      <c r="D126" s="68">
        <v>210.0</v>
      </c>
      <c r="E126" s="75" t="s">
        <v>143</v>
      </c>
      <c r="F126" s="68">
        <v>180.0</v>
      </c>
      <c r="G126" s="104"/>
      <c r="H126" s="132"/>
      <c r="I126" s="133"/>
      <c r="J126" s="134"/>
      <c r="K126" s="134"/>
      <c r="L126" s="132"/>
      <c r="M126" s="132"/>
      <c r="N126" s="132"/>
      <c r="O126" s="132"/>
      <c r="P126" s="132"/>
      <c r="Q126" s="132"/>
      <c r="R126" s="132"/>
      <c r="S126" s="132"/>
      <c r="T126" s="132"/>
      <c r="U126" s="104"/>
      <c r="V126" s="173"/>
      <c r="W126" s="174"/>
      <c r="X126" s="104"/>
      <c r="Y126" s="104"/>
      <c r="Z126" s="104"/>
      <c r="AA126" s="140"/>
      <c r="AB126" s="140"/>
      <c r="AC126" s="140"/>
      <c r="AD126" s="140"/>
      <c r="AE126" s="140"/>
      <c r="AF126" s="140"/>
      <c r="AG126" s="140"/>
    </row>
    <row r="127">
      <c r="A127" s="102"/>
      <c r="B127" s="73"/>
      <c r="C127" s="75" t="s">
        <v>144</v>
      </c>
      <c r="D127" s="68">
        <v>240.0</v>
      </c>
      <c r="E127" s="75" t="s">
        <v>144</v>
      </c>
      <c r="F127" s="68">
        <v>200.0</v>
      </c>
      <c r="G127" s="104"/>
      <c r="H127" s="132"/>
      <c r="I127" s="133"/>
      <c r="J127" s="134"/>
      <c r="K127" s="134"/>
      <c r="L127" s="132"/>
      <c r="M127" s="132"/>
      <c r="N127" s="132"/>
      <c r="O127" s="132"/>
      <c r="P127" s="132"/>
      <c r="Q127" s="132"/>
      <c r="R127" s="132"/>
      <c r="S127" s="132"/>
      <c r="T127" s="132"/>
      <c r="U127" s="104"/>
      <c r="V127" s="173"/>
      <c r="W127" s="174"/>
      <c r="X127" s="104"/>
      <c r="Y127" s="104"/>
      <c r="Z127" s="104"/>
      <c r="AA127" s="140"/>
      <c r="AB127" s="140"/>
      <c r="AC127" s="140"/>
      <c r="AD127" s="140"/>
      <c r="AE127" s="140"/>
      <c r="AF127" s="140"/>
      <c r="AG127" s="140"/>
    </row>
    <row r="128">
      <c r="A128" s="102"/>
      <c r="B128" s="73"/>
      <c r="C128" s="75" t="s">
        <v>147</v>
      </c>
      <c r="D128" s="68">
        <v>275.0</v>
      </c>
      <c r="E128" s="75" t="s">
        <v>147</v>
      </c>
      <c r="F128" s="68">
        <v>225.0</v>
      </c>
      <c r="G128" s="104"/>
      <c r="H128" s="132"/>
      <c r="I128" s="133"/>
      <c r="J128" s="134"/>
      <c r="K128" s="134"/>
      <c r="L128" s="132"/>
      <c r="M128" s="132"/>
      <c r="N128" s="132"/>
      <c r="O128" s="132"/>
      <c r="P128" s="132"/>
      <c r="Q128" s="132"/>
      <c r="R128" s="132"/>
      <c r="S128" s="132"/>
      <c r="T128" s="132"/>
      <c r="U128" s="104"/>
      <c r="V128" s="173"/>
      <c r="W128" s="174"/>
      <c r="X128" s="104"/>
      <c r="Y128" s="104"/>
      <c r="Z128" s="104"/>
      <c r="AA128" s="140"/>
      <c r="AB128" s="140"/>
      <c r="AC128" s="140"/>
      <c r="AD128" s="140"/>
      <c r="AE128" s="140"/>
      <c r="AF128" s="140"/>
      <c r="AG128" s="140"/>
    </row>
    <row r="129">
      <c r="A129" s="102"/>
      <c r="B129" s="73"/>
      <c r="C129" s="75" t="s">
        <v>152</v>
      </c>
      <c r="D129" s="68">
        <v>300.0</v>
      </c>
      <c r="E129" s="75" t="s">
        <v>152</v>
      </c>
      <c r="F129" s="68">
        <v>240.0</v>
      </c>
      <c r="G129" s="104"/>
      <c r="H129" s="132"/>
      <c r="I129" s="133"/>
      <c r="J129" s="134"/>
      <c r="K129" s="134"/>
      <c r="L129" s="132"/>
      <c r="M129" s="132"/>
      <c r="N129" s="132"/>
      <c r="O129" s="132"/>
      <c r="P129" s="132"/>
      <c r="Q129" s="132"/>
      <c r="R129" s="132"/>
      <c r="S129" s="132"/>
      <c r="T129" s="132"/>
      <c r="U129" s="104"/>
      <c r="V129" s="173"/>
      <c r="W129" s="174"/>
      <c r="X129" s="104"/>
      <c r="Y129" s="104"/>
      <c r="Z129" s="104"/>
      <c r="AA129" s="140"/>
      <c r="AB129" s="140"/>
      <c r="AC129" s="140"/>
      <c r="AD129" s="140"/>
      <c r="AE129" s="140"/>
      <c r="AF129" s="140"/>
      <c r="AG129" s="140"/>
    </row>
    <row r="130">
      <c r="A130" s="102"/>
      <c r="B130" s="73"/>
      <c r="C130" s="75" t="s">
        <v>155</v>
      </c>
      <c r="D130" s="68">
        <v>350.0</v>
      </c>
      <c r="E130" s="75" t="s">
        <v>155</v>
      </c>
      <c r="F130" s="68">
        <v>280.0</v>
      </c>
      <c r="G130" s="104"/>
      <c r="H130" s="132"/>
      <c r="I130" s="133"/>
      <c r="J130" s="134"/>
      <c r="K130" s="134"/>
      <c r="L130" s="132"/>
      <c r="M130" s="132"/>
      <c r="N130" s="132"/>
      <c r="O130" s="132"/>
      <c r="P130" s="132"/>
      <c r="Q130" s="132"/>
      <c r="R130" s="132"/>
      <c r="S130" s="132"/>
      <c r="T130" s="132"/>
      <c r="U130" s="104"/>
      <c r="V130" s="173"/>
      <c r="W130" s="174"/>
      <c r="X130" s="104"/>
      <c r="Y130" s="104"/>
      <c r="Z130" s="104"/>
      <c r="AA130" s="140"/>
      <c r="AB130" s="140"/>
      <c r="AC130" s="140"/>
      <c r="AD130" s="140"/>
      <c r="AE130" s="140"/>
      <c r="AF130" s="140"/>
      <c r="AG130" s="140"/>
    </row>
    <row r="131">
      <c r="A131" s="102"/>
      <c r="B131" s="73"/>
      <c r="C131" s="75" t="s">
        <v>159</v>
      </c>
      <c r="D131" s="68">
        <v>400.0</v>
      </c>
      <c r="E131" s="75" t="s">
        <v>159</v>
      </c>
      <c r="F131" s="68">
        <v>320.0</v>
      </c>
      <c r="G131" s="104"/>
      <c r="H131" s="132"/>
      <c r="I131" s="133"/>
      <c r="J131" s="134"/>
      <c r="K131" s="134"/>
      <c r="L131" s="132"/>
      <c r="M131" s="132"/>
      <c r="N131" s="132"/>
      <c r="O131" s="132"/>
      <c r="P131" s="132"/>
      <c r="Q131" s="132"/>
      <c r="R131" s="132"/>
      <c r="S131" s="132"/>
      <c r="T131" s="132"/>
      <c r="U131" s="104"/>
      <c r="V131" s="173"/>
      <c r="W131" s="174"/>
      <c r="X131" s="104"/>
      <c r="Y131" s="104"/>
      <c r="Z131" s="104"/>
      <c r="AA131" s="140"/>
      <c r="AB131" s="140"/>
      <c r="AC131" s="140"/>
      <c r="AD131" s="140"/>
      <c r="AE131" s="140"/>
      <c r="AF131" s="140"/>
      <c r="AG131" s="140"/>
    </row>
    <row r="132">
      <c r="A132" s="102"/>
      <c r="B132" s="73"/>
      <c r="C132" s="75" t="s">
        <v>163</v>
      </c>
      <c r="D132" s="68">
        <v>450.0</v>
      </c>
      <c r="E132" s="75" t="s">
        <v>163</v>
      </c>
      <c r="F132" s="68">
        <v>360.0</v>
      </c>
      <c r="G132" s="104"/>
      <c r="H132" s="132"/>
      <c r="I132" s="133"/>
      <c r="J132" s="134"/>
      <c r="K132" s="134"/>
      <c r="L132" s="132"/>
      <c r="M132" s="132"/>
      <c r="N132" s="132"/>
      <c r="O132" s="132"/>
      <c r="P132" s="132"/>
      <c r="Q132" s="132"/>
      <c r="R132" s="132"/>
      <c r="S132" s="132"/>
      <c r="T132" s="132"/>
      <c r="U132" s="104"/>
      <c r="V132" s="173"/>
      <c r="W132" s="174"/>
      <c r="X132" s="104"/>
      <c r="Y132" s="104"/>
      <c r="Z132" s="104"/>
      <c r="AA132" s="140"/>
      <c r="AB132" s="140"/>
      <c r="AC132" s="140"/>
      <c r="AD132" s="140"/>
      <c r="AE132" s="140"/>
      <c r="AF132" s="140"/>
      <c r="AG132" s="140"/>
    </row>
    <row r="133">
      <c r="A133" s="102"/>
      <c r="B133" s="52"/>
      <c r="C133" s="75" t="s">
        <v>164</v>
      </c>
      <c r="D133" s="68">
        <v>500.0</v>
      </c>
      <c r="E133" s="75" t="s">
        <v>164</v>
      </c>
      <c r="F133" s="68">
        <v>400.0</v>
      </c>
      <c r="G133" s="104"/>
      <c r="H133" s="132"/>
      <c r="I133" s="133"/>
      <c r="J133" s="134"/>
      <c r="K133" s="134"/>
      <c r="L133" s="132"/>
      <c r="M133" s="132"/>
      <c r="N133" s="132"/>
      <c r="O133" s="132"/>
      <c r="P133" s="132"/>
      <c r="Q133" s="132"/>
      <c r="R133" s="132"/>
      <c r="S133" s="132"/>
      <c r="T133" s="132"/>
      <c r="U133" s="104"/>
      <c r="V133" s="173"/>
      <c r="W133" s="174"/>
      <c r="X133" s="104"/>
      <c r="Y133" s="104"/>
      <c r="Z133" s="104"/>
      <c r="AA133" s="140"/>
      <c r="AB133" s="140"/>
      <c r="AC133" s="140"/>
      <c r="AD133" s="140"/>
      <c r="AE133" s="140"/>
      <c r="AF133" s="140"/>
      <c r="AG133" s="140"/>
    </row>
    <row r="134">
      <c r="A134" s="102"/>
      <c r="B134" s="175" t="s">
        <v>167</v>
      </c>
      <c r="C134" s="170" t="s">
        <v>137</v>
      </c>
      <c r="D134" s="176">
        <v>60.0</v>
      </c>
      <c r="E134" s="172" t="s">
        <v>137</v>
      </c>
      <c r="F134" s="176">
        <v>50.0</v>
      </c>
      <c r="G134" s="104"/>
      <c r="H134" s="132"/>
      <c r="I134" s="133"/>
      <c r="J134" s="134"/>
      <c r="K134" s="134"/>
      <c r="L134" s="132"/>
      <c r="M134" s="132"/>
      <c r="N134" s="132"/>
      <c r="O134" s="132"/>
      <c r="P134" s="132"/>
      <c r="Q134" s="132"/>
      <c r="R134" s="132"/>
      <c r="S134" s="132"/>
      <c r="T134" s="132"/>
      <c r="U134" s="104"/>
      <c r="V134" s="173"/>
      <c r="W134" s="174"/>
      <c r="X134" s="104"/>
      <c r="Y134" s="104"/>
      <c r="Z134" s="104"/>
      <c r="AA134" s="140"/>
      <c r="AB134" s="140"/>
      <c r="AC134" s="140"/>
      <c r="AD134" s="140"/>
      <c r="AE134" s="140"/>
      <c r="AF134" s="140"/>
      <c r="AG134" s="140"/>
    </row>
    <row r="135">
      <c r="A135" s="102"/>
      <c r="B135" s="73"/>
      <c r="C135" s="170" t="s">
        <v>139</v>
      </c>
      <c r="D135" s="176">
        <v>55.0</v>
      </c>
      <c r="E135" s="172" t="s">
        <v>139</v>
      </c>
      <c r="F135" s="176">
        <v>45.0</v>
      </c>
      <c r="G135" s="104"/>
      <c r="H135" s="132"/>
      <c r="I135" s="133"/>
      <c r="J135" s="71"/>
      <c r="K135" s="71"/>
      <c r="L135" s="71"/>
      <c r="M135" s="71"/>
      <c r="N135" s="132"/>
      <c r="O135" s="132"/>
      <c r="P135" s="132"/>
      <c r="Q135" s="132"/>
      <c r="R135" s="132"/>
      <c r="S135" s="132"/>
      <c r="T135" s="132"/>
      <c r="U135" s="104"/>
      <c r="V135" s="173"/>
      <c r="W135" s="174"/>
      <c r="X135" s="104"/>
      <c r="Y135" s="104"/>
      <c r="Z135" s="104"/>
      <c r="AA135" s="140"/>
      <c r="AB135" s="140"/>
      <c r="AC135" s="140"/>
      <c r="AD135" s="140"/>
      <c r="AE135" s="140"/>
      <c r="AF135" s="140"/>
      <c r="AG135" s="140"/>
    </row>
    <row r="136">
      <c r="A136" s="102"/>
      <c r="B136" s="52"/>
      <c r="C136" s="179" t="s">
        <v>168</v>
      </c>
      <c r="D136" s="176">
        <v>50.0</v>
      </c>
      <c r="E136" s="172" t="s">
        <v>143</v>
      </c>
      <c r="F136" s="176">
        <v>40.0</v>
      </c>
      <c r="G136" s="104"/>
      <c r="H136" s="132"/>
      <c r="I136" s="133"/>
      <c r="J136" s="71"/>
      <c r="K136" s="71"/>
      <c r="L136" s="71"/>
      <c r="M136" s="71"/>
      <c r="N136" s="132"/>
      <c r="O136" s="132"/>
      <c r="P136" s="132"/>
      <c r="Q136" s="132"/>
      <c r="R136" s="132"/>
      <c r="S136" s="132"/>
      <c r="T136" s="132"/>
      <c r="U136" s="104"/>
      <c r="V136" s="173"/>
      <c r="W136" s="174"/>
      <c r="X136" s="104"/>
      <c r="Y136" s="104"/>
      <c r="Z136" s="104"/>
      <c r="AA136" s="140"/>
      <c r="AB136" s="140"/>
      <c r="AC136" s="140"/>
      <c r="AD136" s="140"/>
      <c r="AE136" s="140"/>
      <c r="AF136" s="140"/>
      <c r="AG136" s="140"/>
    </row>
    <row r="137">
      <c r="A137" s="102"/>
      <c r="B137" s="182" t="s">
        <v>170</v>
      </c>
      <c r="C137" s="108" t="s">
        <v>171</v>
      </c>
      <c r="D137" s="183"/>
      <c r="E137" s="132"/>
      <c r="F137" s="104"/>
      <c r="G137" s="104"/>
      <c r="H137" s="132"/>
      <c r="I137" s="133"/>
      <c r="J137" s="185"/>
      <c r="K137" s="186"/>
      <c r="L137" s="187"/>
      <c r="M137" s="71"/>
      <c r="N137" s="132"/>
      <c r="O137" s="132"/>
      <c r="P137" s="132"/>
      <c r="Q137" s="132"/>
      <c r="R137" s="132"/>
      <c r="S137" s="132"/>
      <c r="T137" s="132"/>
      <c r="U137" s="104"/>
      <c r="V137" s="173"/>
      <c r="W137" s="174"/>
      <c r="X137" s="104"/>
      <c r="Y137" s="104"/>
      <c r="Z137" s="104"/>
      <c r="AA137" s="140"/>
      <c r="AB137" s="140"/>
      <c r="AC137" s="140"/>
      <c r="AD137" s="140"/>
      <c r="AE137" s="140"/>
      <c r="AF137" s="140"/>
      <c r="AG137" s="140"/>
    </row>
    <row r="138">
      <c r="A138" s="102"/>
      <c r="B138" s="72"/>
      <c r="C138" s="75" t="s">
        <v>137</v>
      </c>
      <c r="D138" s="62">
        <v>60.0</v>
      </c>
      <c r="E138" s="132"/>
      <c r="F138" s="62">
        <v>60.0</v>
      </c>
      <c r="G138" s="104"/>
      <c r="H138" s="132"/>
      <c r="I138" s="133"/>
      <c r="J138" s="71"/>
      <c r="K138" s="188"/>
      <c r="L138" s="189"/>
      <c r="M138" s="189"/>
      <c r="N138" s="132"/>
      <c r="O138" s="132"/>
      <c r="P138" s="132"/>
      <c r="Q138" s="132"/>
      <c r="R138" s="132"/>
      <c r="S138" s="132"/>
      <c r="T138" s="132"/>
      <c r="U138" s="104"/>
      <c r="V138" s="173"/>
      <c r="W138" s="174"/>
      <c r="X138" s="104"/>
      <c r="Y138" s="104"/>
      <c r="Z138" s="104"/>
      <c r="AA138" s="140"/>
      <c r="AB138" s="140"/>
      <c r="AC138" s="140"/>
      <c r="AD138" s="140"/>
      <c r="AE138" s="140"/>
      <c r="AF138" s="140"/>
      <c r="AG138" s="140"/>
    </row>
    <row r="139">
      <c r="A139" s="102"/>
      <c r="B139" s="50"/>
      <c r="C139" s="75" t="s">
        <v>139</v>
      </c>
      <c r="D139" s="62">
        <v>80.0</v>
      </c>
      <c r="E139" s="104"/>
      <c r="F139" s="62">
        <v>80.0</v>
      </c>
      <c r="G139" s="104"/>
      <c r="H139" s="104"/>
      <c r="I139" s="190"/>
      <c r="J139" s="71"/>
      <c r="K139" s="188"/>
      <c r="L139" s="191"/>
      <c r="M139" s="71"/>
      <c r="N139" s="104"/>
      <c r="O139" s="104"/>
      <c r="P139" s="104"/>
      <c r="Q139" s="104"/>
      <c r="R139" s="104"/>
      <c r="S139" s="104"/>
      <c r="T139" s="104"/>
      <c r="U139" s="104"/>
      <c r="V139" s="173"/>
      <c r="W139" s="174"/>
      <c r="X139" s="104"/>
      <c r="Y139" s="104"/>
      <c r="Z139" s="104"/>
      <c r="AA139" s="140"/>
      <c r="AB139" s="140"/>
      <c r="AC139" s="140"/>
      <c r="AD139" s="140"/>
      <c r="AE139" s="140"/>
      <c r="AF139" s="140"/>
      <c r="AG139" s="140"/>
    </row>
    <row r="140">
      <c r="A140" s="102"/>
      <c r="B140" s="192" t="s">
        <v>172</v>
      </c>
      <c r="C140" s="193" t="s">
        <v>173</v>
      </c>
      <c r="D140" s="193">
        <v>20.0</v>
      </c>
      <c r="E140" s="104"/>
      <c r="F140" s="193">
        <v>20.0</v>
      </c>
      <c r="G140" s="104"/>
      <c r="H140" s="104"/>
      <c r="I140" s="190"/>
      <c r="J140" s="71"/>
      <c r="K140" s="188"/>
      <c r="L140" s="194"/>
      <c r="M140" s="71"/>
      <c r="N140" s="104"/>
      <c r="O140" s="104"/>
      <c r="P140" s="104"/>
      <c r="Q140" s="104"/>
      <c r="R140" s="104"/>
      <c r="S140" s="104"/>
      <c r="T140" s="104"/>
      <c r="U140" s="104"/>
      <c r="V140" s="173"/>
      <c r="W140" s="174"/>
      <c r="X140" s="104"/>
      <c r="Y140" s="104"/>
      <c r="Z140" s="104"/>
      <c r="AA140" s="140"/>
      <c r="AB140" s="140"/>
      <c r="AC140" s="140"/>
      <c r="AD140" s="140"/>
      <c r="AE140" s="140"/>
      <c r="AF140" s="140"/>
      <c r="AG140" s="140"/>
    </row>
    <row r="141">
      <c r="A141" s="102"/>
      <c r="B141" s="195" t="s">
        <v>174</v>
      </c>
      <c r="C141" s="196" t="s">
        <v>173</v>
      </c>
      <c r="D141" s="196">
        <v>10.0</v>
      </c>
      <c r="E141" s="103"/>
      <c r="F141" s="196">
        <v>10.0</v>
      </c>
      <c r="G141" s="104"/>
      <c r="H141" s="104"/>
      <c r="I141" s="190"/>
      <c r="J141" s="71"/>
      <c r="K141" s="188"/>
      <c r="L141" s="194"/>
      <c r="M141" s="71"/>
      <c r="N141" s="104"/>
      <c r="O141" s="104"/>
      <c r="P141" s="104"/>
      <c r="Q141" s="104"/>
      <c r="R141" s="104"/>
      <c r="S141" s="104"/>
      <c r="T141" s="104"/>
      <c r="U141" s="104"/>
      <c r="V141" s="173"/>
      <c r="W141" s="174"/>
      <c r="X141" s="104"/>
      <c r="Y141" s="104"/>
      <c r="Z141" s="104"/>
      <c r="AA141" s="140"/>
      <c r="AB141" s="140"/>
      <c r="AC141" s="140"/>
      <c r="AD141" s="140"/>
      <c r="AE141" s="140"/>
      <c r="AF141" s="140"/>
      <c r="AG141" s="140"/>
    </row>
    <row r="142">
      <c r="A142" s="102"/>
      <c r="B142" s="197"/>
      <c r="C142" s="197"/>
      <c r="D142" s="197"/>
      <c r="E142" s="104"/>
      <c r="F142" s="104"/>
      <c r="G142" s="104"/>
      <c r="H142" s="104"/>
      <c r="I142" s="190"/>
      <c r="J142" s="71"/>
      <c r="K142" s="188"/>
      <c r="L142" s="194"/>
      <c r="M142" s="194"/>
      <c r="N142" s="104"/>
      <c r="O142" s="104"/>
      <c r="P142" s="104"/>
      <c r="Q142" s="104"/>
      <c r="R142" s="104"/>
      <c r="S142" s="104"/>
      <c r="T142" s="104"/>
      <c r="U142" s="104"/>
      <c r="V142" s="173"/>
      <c r="W142" s="174"/>
      <c r="X142" s="104"/>
      <c r="Y142" s="104"/>
      <c r="Z142" s="104"/>
      <c r="AA142" s="140"/>
      <c r="AB142" s="140"/>
      <c r="AC142" s="140"/>
      <c r="AD142" s="140"/>
      <c r="AE142" s="140"/>
      <c r="AF142" s="140"/>
      <c r="AG142" s="140"/>
    </row>
    <row r="143">
      <c r="A143" s="104"/>
      <c r="B143" s="104"/>
      <c r="C143" s="173"/>
      <c r="D143" s="173"/>
      <c r="E143" s="173"/>
      <c r="F143" s="104"/>
      <c r="G143" s="104"/>
      <c r="H143" s="173"/>
      <c r="I143" s="198"/>
      <c r="J143" s="199"/>
      <c r="K143" s="71"/>
      <c r="L143" s="199"/>
      <c r="M143" s="199"/>
      <c r="N143" s="199"/>
      <c r="O143" s="71"/>
      <c r="P143" s="199"/>
      <c r="Q143" s="71"/>
      <c r="R143" s="199"/>
      <c r="S143" s="173"/>
      <c r="T143" s="104"/>
      <c r="U143" s="104"/>
      <c r="V143" s="104"/>
      <c r="W143" s="174"/>
      <c r="X143" s="174"/>
      <c r="Y143" s="104"/>
      <c r="Z143" s="104"/>
      <c r="AA143" s="140"/>
      <c r="AB143" s="140"/>
      <c r="AC143" s="140"/>
      <c r="AD143" s="140"/>
      <c r="AE143" s="140"/>
      <c r="AF143" s="140"/>
      <c r="AG143" s="140"/>
    </row>
    <row r="144">
      <c r="A144" s="104"/>
      <c r="B144" s="200" t="s">
        <v>175</v>
      </c>
      <c r="C144" s="201" t="s">
        <v>176</v>
      </c>
      <c r="D144" s="56" t="s">
        <v>26</v>
      </c>
      <c r="E144" s="56" t="s">
        <v>27</v>
      </c>
      <c r="F144" s="103"/>
      <c r="G144" s="201" t="s">
        <v>177</v>
      </c>
      <c r="H144" s="56" t="s">
        <v>26</v>
      </c>
      <c r="I144" s="56" t="s">
        <v>27</v>
      </c>
      <c r="J144" s="69"/>
      <c r="K144" s="201" t="s">
        <v>178</v>
      </c>
      <c r="L144" s="56" t="s">
        <v>26</v>
      </c>
      <c r="M144" s="56" t="s">
        <v>27</v>
      </c>
      <c r="N144" s="69"/>
      <c r="O144" s="201" t="s">
        <v>28</v>
      </c>
      <c r="P144" s="69"/>
      <c r="Q144" s="202" t="s">
        <v>179</v>
      </c>
      <c r="R144" s="39"/>
      <c r="S144" s="203" t="s">
        <v>180</v>
      </c>
      <c r="T144" s="174"/>
      <c r="U144" s="174"/>
      <c r="V144" s="174"/>
      <c r="W144" s="174"/>
      <c r="X144" s="174"/>
      <c r="Y144" s="174"/>
      <c r="Z144" s="174"/>
      <c r="AA144" s="140"/>
      <c r="AB144" s="140"/>
      <c r="AC144" s="140"/>
      <c r="AD144" s="140"/>
      <c r="AE144" s="140"/>
      <c r="AF144" s="140"/>
      <c r="AG144" s="140"/>
    </row>
    <row r="145">
      <c r="A145" s="104"/>
      <c r="B145" s="69"/>
      <c r="C145" s="204"/>
      <c r="D145" s="205">
        <f t="shared" ref="D145:D154" si="21">(D167*B167)/30</f>
        <v>0</v>
      </c>
      <c r="E145" s="206">
        <f t="shared" ref="E145:E154" si="22">D145+5*B167 </f>
        <v>0</v>
      </c>
      <c r="F145" s="103"/>
      <c r="G145" s="204"/>
      <c r="H145" s="206">
        <f t="shared" ref="H145:H154" si="23">D145</f>
        <v>0</v>
      </c>
      <c r="I145" s="206">
        <f t="shared" ref="I145:I154" si="24">H145+5*B167 </f>
        <v>0</v>
      </c>
      <c r="J145" s="103"/>
      <c r="K145" s="207"/>
      <c r="L145" s="208">
        <f t="shared" ref="L145:L154" si="25">I167/30</f>
        <v>0</v>
      </c>
      <c r="M145" s="209">
        <f t="shared" ref="M145:M154" si="26">L145+5*B167 </f>
        <v>0</v>
      </c>
      <c r="N145" s="210"/>
      <c r="O145" s="206">
        <f t="shared" ref="O145:O154" si="27">(B167*D167)*0.07</f>
        <v>0</v>
      </c>
      <c r="P145" s="69"/>
      <c r="Q145" s="64" t="s">
        <v>181</v>
      </c>
      <c r="R145" s="64">
        <v>7.21</v>
      </c>
      <c r="S145" s="211"/>
      <c r="T145" s="174"/>
      <c r="U145" s="174"/>
      <c r="V145" s="174"/>
      <c r="W145" s="174"/>
      <c r="X145" s="174"/>
      <c r="Y145" s="174"/>
      <c r="Z145" s="174"/>
      <c r="AA145" s="140"/>
      <c r="AB145" s="140"/>
      <c r="AC145" s="140"/>
      <c r="AD145" s="140"/>
      <c r="AE145" s="140"/>
      <c r="AF145" s="140"/>
      <c r="AG145" s="140"/>
    </row>
    <row r="146">
      <c r="A146" s="104"/>
      <c r="B146" s="69"/>
      <c r="C146" s="212"/>
      <c r="D146" s="205">
        <f t="shared" si="21"/>
        <v>0</v>
      </c>
      <c r="E146" s="206">
        <f t="shared" si="22"/>
        <v>0</v>
      </c>
      <c r="F146" s="103"/>
      <c r="G146" s="212"/>
      <c r="H146" s="206">
        <f t="shared" si="23"/>
        <v>0</v>
      </c>
      <c r="I146" s="206">
        <f t="shared" si="24"/>
        <v>0</v>
      </c>
      <c r="J146" s="103"/>
      <c r="K146" s="213"/>
      <c r="L146" s="208">
        <f t="shared" si="25"/>
        <v>0</v>
      </c>
      <c r="M146" s="209">
        <f t="shared" si="26"/>
        <v>0</v>
      </c>
      <c r="N146" s="210"/>
      <c r="O146" s="206">
        <f t="shared" si="27"/>
        <v>0</v>
      </c>
      <c r="P146" s="69"/>
      <c r="Q146" s="75" t="s">
        <v>182</v>
      </c>
      <c r="R146" s="64">
        <v>4.0</v>
      </c>
      <c r="S146" s="211"/>
      <c r="T146" s="174"/>
      <c r="U146" s="174"/>
      <c r="V146" s="174"/>
      <c r="W146" s="174"/>
      <c r="X146" s="174"/>
      <c r="Y146" s="174"/>
      <c r="Z146" s="174"/>
      <c r="AA146" s="140"/>
      <c r="AB146" s="140"/>
      <c r="AC146" s="140"/>
      <c r="AD146" s="140"/>
      <c r="AE146" s="140"/>
      <c r="AF146" s="140"/>
      <c r="AG146" s="140"/>
    </row>
    <row r="147">
      <c r="A147" s="104"/>
      <c r="B147" s="69"/>
      <c r="C147" s="212"/>
      <c r="D147" s="205">
        <f t="shared" si="21"/>
        <v>0</v>
      </c>
      <c r="E147" s="206">
        <f t="shared" si="22"/>
        <v>0</v>
      </c>
      <c r="F147" s="103"/>
      <c r="G147" s="214"/>
      <c r="H147" s="206">
        <f t="shared" si="23"/>
        <v>0</v>
      </c>
      <c r="I147" s="206">
        <f t="shared" si="24"/>
        <v>0</v>
      </c>
      <c r="J147" s="103"/>
      <c r="K147" s="214"/>
      <c r="L147" s="208">
        <f t="shared" si="25"/>
        <v>0</v>
      </c>
      <c r="M147" s="209">
        <f t="shared" si="26"/>
        <v>0</v>
      </c>
      <c r="N147" s="210"/>
      <c r="O147" s="206">
        <f t="shared" si="27"/>
        <v>0</v>
      </c>
      <c r="P147" s="69"/>
      <c r="Q147" s="75" t="s">
        <v>183</v>
      </c>
      <c r="R147" s="64">
        <v>6.25</v>
      </c>
      <c r="S147" s="211"/>
      <c r="T147" s="174"/>
      <c r="U147" s="174"/>
      <c r="V147" s="174"/>
      <c r="W147" s="174"/>
      <c r="X147" s="174"/>
      <c r="Y147" s="174"/>
      <c r="Z147" s="174"/>
      <c r="AA147" s="140"/>
      <c r="AB147" s="140"/>
      <c r="AC147" s="140"/>
      <c r="AD147" s="140"/>
      <c r="AE147" s="140"/>
      <c r="AF147" s="140"/>
      <c r="AG147" s="140"/>
    </row>
    <row r="148">
      <c r="A148" s="104"/>
      <c r="B148" s="69"/>
      <c r="C148" s="212"/>
      <c r="D148" s="205">
        <f t="shared" si="21"/>
        <v>0</v>
      </c>
      <c r="E148" s="206">
        <f t="shared" si="22"/>
        <v>0</v>
      </c>
      <c r="F148" s="103"/>
      <c r="G148" s="214"/>
      <c r="H148" s="206">
        <f t="shared" si="23"/>
        <v>0</v>
      </c>
      <c r="I148" s="206">
        <f t="shared" si="24"/>
        <v>0</v>
      </c>
      <c r="J148" s="103"/>
      <c r="K148" s="214"/>
      <c r="L148" s="208">
        <f t="shared" si="25"/>
        <v>0</v>
      </c>
      <c r="M148" s="209">
        <f t="shared" si="26"/>
        <v>0</v>
      </c>
      <c r="N148" s="69"/>
      <c r="O148" s="206">
        <f t="shared" si="27"/>
        <v>0</v>
      </c>
      <c r="P148" s="69"/>
      <c r="Q148" s="75" t="s">
        <v>184</v>
      </c>
      <c r="R148" s="64">
        <v>6.625</v>
      </c>
      <c r="S148" s="211"/>
      <c r="T148" s="174"/>
      <c r="U148" s="174"/>
      <c r="V148" s="174"/>
      <c r="W148" s="174"/>
      <c r="X148" s="104"/>
      <c r="Y148" s="104"/>
      <c r="Z148" s="104"/>
      <c r="AA148" s="140"/>
      <c r="AB148" s="140"/>
      <c r="AC148" s="140"/>
      <c r="AD148" s="140"/>
      <c r="AE148" s="140"/>
      <c r="AF148" s="140"/>
      <c r="AG148" s="140"/>
    </row>
    <row r="149">
      <c r="A149" s="104"/>
      <c r="B149" s="69"/>
      <c r="C149" s="212"/>
      <c r="D149" s="205">
        <f t="shared" si="21"/>
        <v>0</v>
      </c>
      <c r="E149" s="206">
        <f t="shared" si="22"/>
        <v>0</v>
      </c>
      <c r="F149" s="103"/>
      <c r="G149" s="214"/>
      <c r="H149" s="206">
        <f t="shared" si="23"/>
        <v>0</v>
      </c>
      <c r="I149" s="206">
        <f t="shared" si="24"/>
        <v>0</v>
      </c>
      <c r="J149" s="103"/>
      <c r="K149" s="214"/>
      <c r="L149" s="208">
        <f t="shared" si="25"/>
        <v>0</v>
      </c>
      <c r="M149" s="209">
        <f t="shared" si="26"/>
        <v>0</v>
      </c>
      <c r="N149" s="210"/>
      <c r="O149" s="206">
        <f t="shared" si="27"/>
        <v>0</v>
      </c>
      <c r="P149" s="69"/>
      <c r="Q149" s="75" t="s">
        <v>185</v>
      </c>
      <c r="R149" s="64">
        <v>4.0</v>
      </c>
      <c r="S149" s="211"/>
      <c r="T149" s="174"/>
      <c r="U149" s="174"/>
      <c r="V149" s="174"/>
      <c r="W149" s="174"/>
      <c r="X149" s="104"/>
      <c r="Y149" s="104"/>
      <c r="Z149" s="104"/>
      <c r="AA149" s="140"/>
      <c r="AB149" s="140"/>
      <c r="AC149" s="140"/>
      <c r="AD149" s="140"/>
      <c r="AE149" s="140"/>
      <c r="AF149" s="140"/>
      <c r="AG149" s="140"/>
    </row>
    <row r="150">
      <c r="A150" s="104"/>
      <c r="B150" s="69"/>
      <c r="C150" s="212"/>
      <c r="D150" s="205">
        <f t="shared" si="21"/>
        <v>0</v>
      </c>
      <c r="E150" s="206">
        <f t="shared" si="22"/>
        <v>0</v>
      </c>
      <c r="F150" s="103"/>
      <c r="G150" s="214"/>
      <c r="H150" s="206">
        <f t="shared" si="23"/>
        <v>0</v>
      </c>
      <c r="I150" s="206">
        <f t="shared" si="24"/>
        <v>0</v>
      </c>
      <c r="J150" s="103"/>
      <c r="K150" s="214"/>
      <c r="L150" s="208">
        <f t="shared" si="25"/>
        <v>0</v>
      </c>
      <c r="M150" s="209">
        <f t="shared" si="26"/>
        <v>0</v>
      </c>
      <c r="N150" s="210"/>
      <c r="O150" s="206">
        <f t="shared" si="27"/>
        <v>0</v>
      </c>
      <c r="P150" s="69"/>
      <c r="Q150" s="75" t="s">
        <v>186</v>
      </c>
      <c r="R150" s="64">
        <v>6.25</v>
      </c>
      <c r="S150" s="211"/>
      <c r="T150" s="174"/>
      <c r="U150" s="174"/>
      <c r="V150" s="174"/>
      <c r="W150" s="174"/>
      <c r="X150" s="104"/>
      <c r="Y150" s="104"/>
      <c r="Z150" s="104"/>
      <c r="AA150" s="140"/>
      <c r="AB150" s="140"/>
      <c r="AC150" s="140"/>
      <c r="AD150" s="140"/>
      <c r="AE150" s="140"/>
      <c r="AF150" s="140"/>
      <c r="AG150" s="140"/>
    </row>
    <row r="151">
      <c r="A151" s="104"/>
      <c r="B151" s="69"/>
      <c r="C151" s="215" t="s">
        <v>187</v>
      </c>
      <c r="D151" s="205">
        <f t="shared" si="21"/>
        <v>0</v>
      </c>
      <c r="E151" s="206">
        <f t="shared" si="22"/>
        <v>0</v>
      </c>
      <c r="F151" s="103"/>
      <c r="G151" s="214"/>
      <c r="H151" s="206">
        <f t="shared" si="23"/>
        <v>0</v>
      </c>
      <c r="I151" s="206">
        <f t="shared" si="24"/>
        <v>0</v>
      </c>
      <c r="J151" s="103"/>
      <c r="K151" s="214"/>
      <c r="L151" s="208">
        <f t="shared" si="25"/>
        <v>0</v>
      </c>
      <c r="M151" s="209">
        <f t="shared" si="26"/>
        <v>0</v>
      </c>
      <c r="N151" s="210"/>
      <c r="O151" s="206">
        <f t="shared" si="27"/>
        <v>0</v>
      </c>
      <c r="P151" s="69"/>
      <c r="Q151" s="75" t="s">
        <v>188</v>
      </c>
      <c r="R151" s="64">
        <v>5.6</v>
      </c>
      <c r="S151" s="211"/>
      <c r="T151" s="174"/>
      <c r="U151" s="174"/>
      <c r="V151" s="174"/>
      <c r="W151" s="174"/>
      <c r="X151" s="104"/>
      <c r="Y151" s="104"/>
      <c r="Z151" s="104"/>
      <c r="AA151" s="140"/>
      <c r="AB151" s="140"/>
      <c r="AC151" s="140"/>
      <c r="AD151" s="140"/>
      <c r="AE151" s="140"/>
      <c r="AF151" s="140"/>
      <c r="AG151" s="140"/>
    </row>
    <row r="152">
      <c r="A152" s="104"/>
      <c r="B152" s="69"/>
      <c r="C152" s="216"/>
      <c r="D152" s="205">
        <f t="shared" si="21"/>
        <v>0</v>
      </c>
      <c r="E152" s="206">
        <f t="shared" si="22"/>
        <v>0</v>
      </c>
      <c r="F152" s="103"/>
      <c r="G152" s="214"/>
      <c r="H152" s="206">
        <f t="shared" si="23"/>
        <v>0</v>
      </c>
      <c r="I152" s="206">
        <f t="shared" si="24"/>
        <v>0</v>
      </c>
      <c r="J152" s="103"/>
      <c r="K152" s="214"/>
      <c r="L152" s="208">
        <f t="shared" si="25"/>
        <v>0</v>
      </c>
      <c r="M152" s="209">
        <f t="shared" si="26"/>
        <v>0</v>
      </c>
      <c r="N152" s="210"/>
      <c r="O152" s="206">
        <f t="shared" si="27"/>
        <v>0</v>
      </c>
      <c r="P152" s="69"/>
      <c r="Q152" s="75"/>
      <c r="R152" s="75"/>
      <c r="S152" s="211"/>
      <c r="T152" s="174"/>
      <c r="U152" s="174"/>
      <c r="V152" s="174"/>
      <c r="W152" s="174"/>
      <c r="X152" s="104"/>
      <c r="Y152" s="104"/>
      <c r="Z152" s="104"/>
      <c r="AA152" s="140"/>
      <c r="AB152" s="140"/>
      <c r="AC152" s="140"/>
      <c r="AD152" s="140"/>
      <c r="AE152" s="140"/>
      <c r="AF152" s="140"/>
      <c r="AG152" s="140"/>
    </row>
    <row r="153">
      <c r="A153" s="104"/>
      <c r="B153" s="69"/>
      <c r="C153" s="216"/>
      <c r="D153" s="205">
        <f t="shared" si="21"/>
        <v>0</v>
      </c>
      <c r="E153" s="206">
        <f t="shared" si="22"/>
        <v>0</v>
      </c>
      <c r="F153" s="103"/>
      <c r="G153" s="214"/>
      <c r="H153" s="206">
        <f t="shared" si="23"/>
        <v>0</v>
      </c>
      <c r="I153" s="206">
        <f t="shared" si="24"/>
        <v>0</v>
      </c>
      <c r="J153" s="103"/>
      <c r="K153" s="214"/>
      <c r="L153" s="208">
        <f t="shared" si="25"/>
        <v>0</v>
      </c>
      <c r="M153" s="209">
        <f t="shared" si="26"/>
        <v>0</v>
      </c>
      <c r="N153" s="210"/>
      <c r="O153" s="206">
        <f t="shared" si="27"/>
        <v>0</v>
      </c>
      <c r="P153" s="69"/>
      <c r="Q153" s="75"/>
      <c r="R153" s="75"/>
      <c r="S153" s="211"/>
      <c r="T153" s="174"/>
      <c r="U153" s="174"/>
      <c r="V153" s="174"/>
      <c r="W153" s="174"/>
      <c r="X153" s="104"/>
      <c r="Y153" s="104"/>
      <c r="Z153" s="104"/>
      <c r="AA153" s="140"/>
      <c r="AB153" s="140"/>
      <c r="AC153" s="140"/>
      <c r="AD153" s="140"/>
      <c r="AE153" s="140"/>
      <c r="AF153" s="140"/>
      <c r="AG153" s="140"/>
    </row>
    <row r="154">
      <c r="A154" s="104"/>
      <c r="B154" s="69"/>
      <c r="C154" s="216"/>
      <c r="D154" s="205">
        <f t="shared" si="21"/>
        <v>0</v>
      </c>
      <c r="E154" s="206">
        <f t="shared" si="22"/>
        <v>0</v>
      </c>
      <c r="F154" s="103"/>
      <c r="G154" s="217"/>
      <c r="H154" s="206">
        <f t="shared" si="23"/>
        <v>0</v>
      </c>
      <c r="I154" s="206">
        <f t="shared" si="24"/>
        <v>0</v>
      </c>
      <c r="J154" s="103"/>
      <c r="K154" s="214"/>
      <c r="L154" s="208">
        <f t="shared" si="25"/>
        <v>0</v>
      </c>
      <c r="M154" s="209">
        <f t="shared" si="26"/>
        <v>0</v>
      </c>
      <c r="N154" s="210"/>
      <c r="O154" s="206">
        <f t="shared" si="27"/>
        <v>0</v>
      </c>
      <c r="P154" s="69"/>
      <c r="Q154" s="75"/>
      <c r="R154" s="75"/>
      <c r="S154" s="211"/>
      <c r="T154" s="174"/>
      <c r="U154" s="174"/>
      <c r="V154" s="174"/>
      <c r="W154" s="174"/>
      <c r="X154" s="104"/>
      <c r="Y154" s="104"/>
      <c r="Z154" s="104"/>
      <c r="AA154" s="140"/>
      <c r="AB154" s="140"/>
      <c r="AC154" s="140"/>
      <c r="AD154" s="140"/>
      <c r="AE154" s="140"/>
      <c r="AF154" s="140"/>
      <c r="AG154" s="140"/>
    </row>
    <row r="155">
      <c r="A155" s="104"/>
      <c r="B155" s="69"/>
      <c r="C155" s="218" t="s">
        <v>189</v>
      </c>
      <c r="D155" s="219">
        <f t="shared" ref="D155:E155" si="28">SUM(D145:D154)</f>
        <v>0</v>
      </c>
      <c r="E155" s="220">
        <f t="shared" si="28"/>
        <v>0</v>
      </c>
      <c r="F155" s="103"/>
      <c r="G155" s="221" t="s">
        <v>190</v>
      </c>
      <c r="H155" s="219">
        <f>SUM(H145:H154)</f>
        <v>0</v>
      </c>
      <c r="I155" s="220">
        <f>SUM(I144:I154)</f>
        <v>0</v>
      </c>
      <c r="J155" s="69"/>
      <c r="K155" s="221" t="s">
        <v>190</v>
      </c>
      <c r="L155" s="220">
        <f>SUM(L145:L154)</f>
        <v>0</v>
      </c>
      <c r="M155" s="220">
        <f>SUM(M144:M154)</f>
        <v>0</v>
      </c>
      <c r="N155" s="210"/>
      <c r="O155" s="220">
        <f>SUM(O144:O154)</f>
        <v>0</v>
      </c>
      <c r="P155" s="103"/>
      <c r="Q155" s="132"/>
      <c r="R155" s="132"/>
      <c r="S155" s="174"/>
      <c r="T155" s="174"/>
      <c r="U155" s="174"/>
      <c r="V155" s="174"/>
      <c r="W155" s="174"/>
      <c r="X155" s="104"/>
      <c r="Y155" s="104"/>
      <c r="Z155" s="104"/>
      <c r="AA155" s="140"/>
      <c r="AB155" s="140"/>
      <c r="AC155" s="140"/>
      <c r="AD155" s="140"/>
      <c r="AE155" s="140"/>
      <c r="AF155" s="140"/>
      <c r="AG155" s="140"/>
    </row>
    <row r="156">
      <c r="A156" s="104"/>
      <c r="B156" s="104"/>
      <c r="C156" s="136"/>
      <c r="D156" s="136"/>
      <c r="E156" s="132"/>
      <c r="F156" s="104"/>
      <c r="G156" s="132"/>
      <c r="H156" s="132"/>
      <c r="I156" s="132"/>
      <c r="J156" s="104"/>
      <c r="K156" s="132"/>
      <c r="L156" s="132"/>
      <c r="M156" s="132"/>
      <c r="N156" s="104"/>
      <c r="O156" s="132"/>
      <c r="P156" s="104"/>
      <c r="Q156" s="104"/>
      <c r="R156" s="104"/>
      <c r="S156" s="174"/>
      <c r="T156" s="174"/>
      <c r="U156" s="174"/>
      <c r="V156" s="174"/>
      <c r="W156" s="174"/>
      <c r="X156" s="104"/>
      <c r="Y156" s="104"/>
      <c r="Z156" s="104"/>
      <c r="AA156" s="140"/>
      <c r="AB156" s="140"/>
      <c r="AC156" s="140"/>
      <c r="AD156" s="140"/>
      <c r="AE156" s="140"/>
      <c r="AF156" s="140"/>
      <c r="AG156" s="140"/>
    </row>
    <row r="157">
      <c r="A157" s="104"/>
      <c r="B157" s="173"/>
      <c r="C157" s="173"/>
      <c r="D157" s="173"/>
      <c r="E157" s="173"/>
      <c r="F157" s="104"/>
      <c r="G157" s="173"/>
      <c r="H157" s="173"/>
      <c r="I157" s="104"/>
      <c r="J157" s="104"/>
      <c r="K157" s="173"/>
      <c r="L157" s="173"/>
      <c r="M157" s="104"/>
      <c r="N157" s="104"/>
      <c r="O157" s="104"/>
      <c r="P157" s="104"/>
      <c r="Q157" s="104"/>
      <c r="R157" s="104"/>
      <c r="S157" s="174"/>
      <c r="T157" s="174"/>
      <c r="U157" s="174"/>
      <c r="V157" s="174"/>
      <c r="W157" s="174"/>
      <c r="X157" s="104"/>
      <c r="Y157" s="104"/>
      <c r="Z157" s="104"/>
      <c r="AA157" s="140"/>
      <c r="AB157" s="140"/>
      <c r="AC157" s="140"/>
      <c r="AD157" s="140"/>
      <c r="AE157" s="140"/>
      <c r="AF157" s="140"/>
      <c r="AG157" s="140"/>
    </row>
    <row r="158">
      <c r="A158" s="104"/>
      <c r="B158" s="222"/>
      <c r="C158" s="223" t="s">
        <v>191</v>
      </c>
      <c r="D158" s="224">
        <f>L166+L167+D155</f>
        <v>0</v>
      </c>
      <c r="E158" s="224">
        <f>L166+L167+E155</f>
        <v>0</v>
      </c>
      <c r="F158" s="103"/>
      <c r="G158" s="225" t="s">
        <v>192</v>
      </c>
      <c r="H158" s="226">
        <f>O166+H155</f>
        <v>0</v>
      </c>
      <c r="I158" s="224">
        <f>O166+I155</f>
        <v>0</v>
      </c>
      <c r="J158" s="102"/>
      <c r="K158" s="227" t="s">
        <v>193</v>
      </c>
      <c r="L158" s="226">
        <f>R166+L155</f>
        <v>0</v>
      </c>
      <c r="M158" s="224">
        <f>R166+M155</f>
        <v>0</v>
      </c>
      <c r="N158" s="104"/>
      <c r="O158" s="104"/>
      <c r="P158" s="104"/>
      <c r="Q158" s="104"/>
      <c r="R158" s="104"/>
      <c r="S158" s="174"/>
      <c r="T158" s="174"/>
      <c r="U158" s="174"/>
      <c r="V158" s="174"/>
      <c r="W158" s="174"/>
      <c r="X158" s="104"/>
      <c r="Y158" s="104"/>
      <c r="Z158" s="104"/>
      <c r="AA158" s="140"/>
      <c r="AB158" s="140"/>
      <c r="AC158" s="140"/>
      <c r="AD158" s="140"/>
      <c r="AE158" s="140"/>
      <c r="AF158" s="140"/>
      <c r="AG158" s="140"/>
    </row>
    <row r="159">
      <c r="A159" s="104"/>
      <c r="B159" s="132"/>
      <c r="C159" s="132"/>
      <c r="D159" s="132"/>
      <c r="E159" s="132"/>
      <c r="F159" s="104"/>
      <c r="G159" s="104"/>
      <c r="H159" s="132"/>
      <c r="I159" s="198"/>
      <c r="J159" s="71"/>
      <c r="K159" s="71"/>
      <c r="L159" s="134"/>
      <c r="M159" s="71"/>
      <c r="N159" s="71"/>
      <c r="O159" s="71"/>
      <c r="P159" s="71"/>
      <c r="Q159" s="71"/>
      <c r="R159" s="71"/>
      <c r="S159" s="132"/>
      <c r="T159" s="104"/>
      <c r="U159" s="104"/>
      <c r="V159" s="104"/>
      <c r="W159" s="104"/>
      <c r="X159" s="104"/>
      <c r="Y159" s="104"/>
      <c r="Z159" s="104"/>
      <c r="AA159" s="140"/>
      <c r="AB159" s="140"/>
      <c r="AC159" s="140"/>
      <c r="AD159" s="140"/>
      <c r="AE159" s="140"/>
      <c r="AF159" s="140"/>
      <c r="AG159" s="140"/>
    </row>
    <row r="160">
      <c r="A160" s="104"/>
      <c r="B160" s="104"/>
      <c r="C160" s="104"/>
      <c r="D160" s="104"/>
      <c r="E160" s="140"/>
      <c r="F160" s="104"/>
      <c r="G160" s="104"/>
      <c r="H160" s="104"/>
      <c r="I160" s="190"/>
      <c r="J160" s="228" t="s">
        <v>194</v>
      </c>
      <c r="K160" s="71"/>
      <c r="L160" s="229" t="s">
        <v>195</v>
      </c>
      <c r="M160" s="230" t="s">
        <v>196</v>
      </c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40"/>
      <c r="AB160" s="140"/>
      <c r="AC160" s="140"/>
      <c r="AD160" s="140"/>
      <c r="AE160" s="140"/>
      <c r="AF160" s="140"/>
      <c r="AG160" s="140"/>
    </row>
    <row r="161">
      <c r="A161" s="9"/>
      <c r="B161" s="231"/>
      <c r="C161" s="174"/>
      <c r="D161" s="232"/>
      <c r="E161" s="233"/>
      <c r="F161" s="174"/>
      <c r="G161" s="140"/>
      <c r="H161" s="140"/>
      <c r="I161" s="234"/>
      <c r="J161" s="139"/>
      <c r="K161" s="139"/>
      <c r="L161" s="235" t="s">
        <v>197</v>
      </c>
      <c r="M161" s="230" t="s">
        <v>198</v>
      </c>
      <c r="N161" s="140"/>
      <c r="O161" s="140"/>
      <c r="P161" s="140"/>
      <c r="Q161" s="140"/>
      <c r="R161" s="236"/>
      <c r="S161" s="9"/>
      <c r="T161" s="140"/>
      <c r="U161" s="140"/>
      <c r="V161" s="236"/>
      <c r="W161" s="9"/>
      <c r="X161" s="9"/>
      <c r="Y161" s="9"/>
      <c r="Z161" s="9"/>
      <c r="AA161" s="140"/>
      <c r="AB161" s="140"/>
      <c r="AC161" s="140"/>
      <c r="AD161" s="140"/>
      <c r="AE161" s="140"/>
      <c r="AF161" s="140"/>
      <c r="AG161" s="140"/>
    </row>
    <row r="162">
      <c r="A162" s="237"/>
      <c r="B162" s="238"/>
      <c r="C162" s="174"/>
      <c r="D162" s="232"/>
      <c r="E162" s="239"/>
      <c r="F162" s="174"/>
      <c r="H162" s="140"/>
      <c r="I162" s="240"/>
      <c r="J162" s="139"/>
      <c r="K162" s="139"/>
      <c r="L162" s="235" t="s">
        <v>199</v>
      </c>
      <c r="M162" s="241" t="s">
        <v>200</v>
      </c>
      <c r="N162" s="140"/>
      <c r="O162" s="140"/>
      <c r="P162" s="140"/>
      <c r="Q162" s="140"/>
      <c r="R162" s="242"/>
      <c r="S162" s="9"/>
      <c r="T162" s="140"/>
      <c r="U162" s="140"/>
      <c r="V162" s="242"/>
      <c r="W162" s="9"/>
      <c r="X162" s="140"/>
      <c r="Y162" s="140"/>
      <c r="Z162" s="9"/>
      <c r="AA162" s="140"/>
      <c r="AB162" s="140"/>
      <c r="AC162" s="140"/>
      <c r="AD162" s="140"/>
      <c r="AE162" s="140"/>
      <c r="AF162" s="140"/>
      <c r="AG162" s="140"/>
    </row>
    <row r="163">
      <c r="A163" s="9"/>
      <c r="B163" s="243"/>
      <c r="C163" s="243"/>
      <c r="D163" s="243"/>
      <c r="E163" s="237"/>
      <c r="F163" s="140"/>
      <c r="G163" s="140"/>
      <c r="H163" s="140"/>
      <c r="I163" s="234"/>
      <c r="J163" s="139"/>
      <c r="K163" s="139"/>
      <c r="L163" s="235" t="s">
        <v>201</v>
      </c>
      <c r="M163" s="241" t="s">
        <v>202</v>
      </c>
      <c r="N163" s="140"/>
      <c r="O163" s="140"/>
      <c r="P163" s="140"/>
      <c r="Q163" s="140"/>
      <c r="R163" s="244"/>
      <c r="S163" s="9"/>
      <c r="T163" s="245"/>
      <c r="U163" s="246"/>
      <c r="V163" s="244"/>
      <c r="W163" s="19"/>
      <c r="X163" s="9"/>
      <c r="Y163" s="9"/>
      <c r="Z163" s="9"/>
      <c r="AA163" s="140"/>
      <c r="AB163" s="140"/>
      <c r="AC163" s="140"/>
      <c r="AD163" s="140"/>
      <c r="AE163" s="140"/>
      <c r="AF163" s="140"/>
      <c r="AG163" s="140"/>
    </row>
    <row r="164">
      <c r="A164" s="9"/>
      <c r="B164" s="140"/>
      <c r="C164" s="140"/>
      <c r="D164" s="247"/>
      <c r="E164" s="20"/>
      <c r="F164" s="20"/>
      <c r="G164" s="20"/>
      <c r="H164" s="20"/>
      <c r="I164" s="248"/>
      <c r="J164" s="24"/>
      <c r="K164" s="24"/>
      <c r="L164" s="249"/>
      <c r="M164" s="249"/>
      <c r="N164" s="249"/>
      <c r="O164" s="249"/>
      <c r="P164" s="249"/>
      <c r="Q164" s="249"/>
      <c r="R164" s="249"/>
      <c r="S164" s="249"/>
      <c r="T164" s="249"/>
      <c r="U164" s="249"/>
      <c r="V164" s="249"/>
      <c r="W164" s="9"/>
      <c r="X164" s="9"/>
      <c r="Y164" s="9"/>
      <c r="Z164" s="9"/>
      <c r="AA164" s="140"/>
      <c r="AB164" s="140"/>
      <c r="AC164" s="140"/>
      <c r="AD164" s="140"/>
      <c r="AE164" s="140"/>
      <c r="AF164" s="140"/>
      <c r="AG164" s="140"/>
    </row>
    <row r="165">
      <c r="A165" s="9"/>
      <c r="B165" s="250" t="s">
        <v>203</v>
      </c>
      <c r="C165" s="23"/>
      <c r="D165" s="36" t="s">
        <v>17</v>
      </c>
      <c r="E165" s="37" t="s">
        <v>18</v>
      </c>
      <c r="F165" s="38"/>
      <c r="G165" s="39"/>
      <c r="H165" s="35" t="s">
        <v>19</v>
      </c>
      <c r="I165" s="251"/>
      <c r="J165" s="252" t="s">
        <v>204</v>
      </c>
      <c r="K165" s="253" t="s">
        <v>205</v>
      </c>
      <c r="L165" s="254"/>
      <c r="M165" s="255"/>
      <c r="N165" s="253" t="s">
        <v>205</v>
      </c>
      <c r="O165" s="256"/>
      <c r="P165" s="257"/>
      <c r="Q165" s="253" t="s">
        <v>205</v>
      </c>
      <c r="R165" s="256"/>
      <c r="S165" s="9"/>
      <c r="T165" s="140"/>
      <c r="U165" s="140"/>
      <c r="V165" s="140"/>
      <c r="W165" s="140"/>
      <c r="X165" s="140"/>
      <c r="Y165" s="9"/>
      <c r="Z165" s="140"/>
      <c r="AA165" s="140"/>
      <c r="AB165" s="140"/>
      <c r="AC165" s="140"/>
      <c r="AD165" s="140"/>
      <c r="AE165" s="140"/>
      <c r="AF165" s="140"/>
      <c r="AG165" s="140"/>
    </row>
    <row r="166">
      <c r="A166" s="102"/>
      <c r="B166" s="201"/>
      <c r="C166" s="201" t="s">
        <v>206</v>
      </c>
      <c r="D166" s="50"/>
      <c r="E166" s="51" t="s">
        <v>23</v>
      </c>
      <c r="F166" s="51" t="s">
        <v>207</v>
      </c>
      <c r="G166" s="51" t="s">
        <v>208</v>
      </c>
      <c r="H166" s="50"/>
      <c r="I166" s="258"/>
      <c r="J166" s="259"/>
      <c r="K166" s="260" t="s">
        <v>209</v>
      </c>
      <c r="L166" s="193"/>
      <c r="M166" s="261"/>
      <c r="N166" s="260" t="s">
        <v>210</v>
      </c>
      <c r="O166" s="193"/>
      <c r="P166" s="69"/>
      <c r="Q166" s="260" t="s">
        <v>211</v>
      </c>
      <c r="R166" s="68" t="str">
        <f>O166</f>
        <v/>
      </c>
      <c r="S166" s="262"/>
      <c r="T166" s="263"/>
      <c r="U166" s="26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</row>
    <row r="167">
      <c r="A167" s="257"/>
      <c r="B167" s="265"/>
      <c r="C167" s="265"/>
      <c r="D167" s="266"/>
      <c r="E167" s="267"/>
      <c r="F167" s="267"/>
      <c r="G167" s="267"/>
      <c r="H167" s="267"/>
      <c r="I167" s="268">
        <f t="shared" ref="I167:I176" si="29">SUM(E167:H167)*B167</f>
        <v>0</v>
      </c>
      <c r="J167" s="269"/>
      <c r="K167" s="270" t="s">
        <v>212</v>
      </c>
      <c r="L167" s="271">
        <f>L165*30</f>
        <v>0</v>
      </c>
      <c r="M167" s="157"/>
      <c r="N167" s="9"/>
      <c r="O167" s="272"/>
      <c r="P167" s="273"/>
      <c r="Q167" s="140"/>
      <c r="R167" s="243"/>
      <c r="S167" s="174"/>
      <c r="T167" s="174"/>
      <c r="U167" s="157"/>
      <c r="V167" s="157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</row>
    <row r="168">
      <c r="A168" s="257"/>
      <c r="B168" s="265"/>
      <c r="C168" s="265"/>
      <c r="D168" s="266"/>
      <c r="E168" s="267"/>
      <c r="F168" s="267"/>
      <c r="G168" s="267"/>
      <c r="H168" s="267"/>
      <c r="I168" s="268">
        <f t="shared" si="29"/>
        <v>0</v>
      </c>
      <c r="J168" s="269"/>
      <c r="K168" s="274"/>
      <c r="L168" s="243"/>
      <c r="M168" s="140"/>
      <c r="N168" s="140"/>
      <c r="O168" s="140"/>
      <c r="P168" s="140"/>
      <c r="Q168" s="140"/>
      <c r="R168" s="140"/>
      <c r="S168" s="174"/>
      <c r="T168" s="174"/>
      <c r="U168" s="243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</row>
    <row r="169">
      <c r="A169" s="257"/>
      <c r="B169" s="265"/>
      <c r="C169" s="265"/>
      <c r="D169" s="266"/>
      <c r="E169" s="267"/>
      <c r="F169" s="267"/>
      <c r="G169" s="267"/>
      <c r="H169" s="267"/>
      <c r="I169" s="268">
        <f t="shared" si="29"/>
        <v>0</v>
      </c>
      <c r="J169" s="269"/>
      <c r="K169" s="157"/>
      <c r="L169" s="140"/>
      <c r="M169" s="140"/>
      <c r="N169" s="140"/>
      <c r="O169" s="140"/>
      <c r="P169" s="140"/>
      <c r="Q169" s="140"/>
      <c r="R169" s="140"/>
      <c r="S169" s="174"/>
      <c r="T169" s="174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</row>
    <row r="170">
      <c r="A170" s="257"/>
      <c r="B170" s="265"/>
      <c r="C170" s="265"/>
      <c r="D170" s="266"/>
      <c r="E170" s="267"/>
      <c r="F170" s="267"/>
      <c r="G170" s="267"/>
      <c r="H170" s="267"/>
      <c r="I170" s="268">
        <f t="shared" si="29"/>
        <v>0</v>
      </c>
      <c r="J170" s="269"/>
      <c r="K170" s="157"/>
      <c r="L170" s="140"/>
      <c r="M170" s="140"/>
      <c r="N170" s="140"/>
      <c r="O170" s="140"/>
      <c r="P170" s="140"/>
      <c r="Q170" s="140"/>
      <c r="R170" s="140"/>
      <c r="S170" s="174"/>
      <c r="T170" s="174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</row>
    <row r="171">
      <c r="A171" s="257"/>
      <c r="B171" s="265"/>
      <c r="C171" s="265"/>
      <c r="D171" s="266"/>
      <c r="E171" s="267"/>
      <c r="F171" s="267"/>
      <c r="G171" s="267"/>
      <c r="H171" s="267"/>
      <c r="I171" s="268">
        <f t="shared" si="29"/>
        <v>0</v>
      </c>
      <c r="J171" s="269"/>
      <c r="K171" s="157"/>
      <c r="L171" s="140"/>
      <c r="M171" s="140"/>
      <c r="N171" s="140"/>
      <c r="O171" s="140"/>
      <c r="P171" s="140"/>
      <c r="Q171" s="140"/>
      <c r="R171" s="140"/>
      <c r="S171" s="174"/>
      <c r="T171" s="174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</row>
    <row r="172">
      <c r="A172" s="257"/>
      <c r="B172" s="265"/>
      <c r="C172" s="265"/>
      <c r="D172" s="266"/>
      <c r="E172" s="267"/>
      <c r="F172" s="267"/>
      <c r="G172" s="267"/>
      <c r="H172" s="267"/>
      <c r="I172" s="268">
        <f t="shared" si="29"/>
        <v>0</v>
      </c>
      <c r="J172" s="269"/>
      <c r="K172" s="157"/>
      <c r="L172" s="140"/>
      <c r="M172" s="140"/>
      <c r="N172" s="140"/>
      <c r="O172" s="140"/>
      <c r="P172" s="140"/>
      <c r="Q172" s="140"/>
      <c r="R172" s="140"/>
      <c r="S172" s="174"/>
      <c r="T172" s="174"/>
      <c r="U172" s="140"/>
      <c r="V172" s="140"/>
      <c r="W172" s="140"/>
      <c r="X172" s="140"/>
      <c r="Y172" s="140"/>
      <c r="Z172" s="140"/>
      <c r="AA172" s="140"/>
      <c r="AB172" s="140"/>
      <c r="AC172" s="140"/>
      <c r="AD172" s="140"/>
      <c r="AE172" s="140"/>
      <c r="AF172" s="140"/>
      <c r="AG172" s="140"/>
    </row>
    <row r="173">
      <c r="A173" s="257"/>
      <c r="B173" s="265"/>
      <c r="C173" s="265"/>
      <c r="D173" s="266"/>
      <c r="E173" s="267"/>
      <c r="F173" s="267"/>
      <c r="G173" s="267"/>
      <c r="H173" s="267"/>
      <c r="I173" s="268">
        <f t="shared" si="29"/>
        <v>0</v>
      </c>
      <c r="J173" s="269"/>
      <c r="K173" s="157"/>
      <c r="L173" s="140"/>
      <c r="M173" s="140"/>
      <c r="N173" s="140"/>
      <c r="O173" s="140"/>
      <c r="P173" s="140"/>
      <c r="Q173" s="140"/>
      <c r="R173" s="140"/>
      <c r="S173" s="174"/>
      <c r="T173" s="174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</row>
    <row r="174">
      <c r="A174" s="257"/>
      <c r="B174" s="265"/>
      <c r="C174" s="265"/>
      <c r="D174" s="266"/>
      <c r="E174" s="267"/>
      <c r="F174" s="267"/>
      <c r="G174" s="267"/>
      <c r="H174" s="267"/>
      <c r="I174" s="268">
        <f t="shared" si="29"/>
        <v>0</v>
      </c>
      <c r="J174" s="269"/>
      <c r="K174" s="157"/>
      <c r="L174" s="140"/>
      <c r="M174" s="140"/>
      <c r="N174" s="140"/>
      <c r="O174" s="140"/>
      <c r="P174" s="140"/>
      <c r="Q174" s="140"/>
      <c r="R174" s="140"/>
      <c r="S174" s="174"/>
      <c r="T174" s="174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</row>
    <row r="175">
      <c r="A175" s="257"/>
      <c r="B175" s="265"/>
      <c r="C175" s="265"/>
      <c r="D175" s="266"/>
      <c r="E175" s="267"/>
      <c r="F175" s="267"/>
      <c r="G175" s="267"/>
      <c r="H175" s="267"/>
      <c r="I175" s="268">
        <f t="shared" si="29"/>
        <v>0</v>
      </c>
      <c r="J175" s="269"/>
      <c r="K175" s="157"/>
      <c r="L175" s="140"/>
      <c r="M175" s="140"/>
      <c r="N175" s="140"/>
      <c r="O175" s="140"/>
      <c r="P175" s="140"/>
      <c r="Q175" s="140"/>
      <c r="R175" s="140"/>
      <c r="S175" s="174"/>
      <c r="T175" s="174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</row>
    <row r="176">
      <c r="A176" s="237"/>
      <c r="B176" s="265"/>
      <c r="C176" s="265"/>
      <c r="D176" s="266"/>
      <c r="E176" s="267"/>
      <c r="F176" s="267"/>
      <c r="G176" s="267"/>
      <c r="H176" s="267"/>
      <c r="I176" s="268">
        <f t="shared" si="29"/>
        <v>0</v>
      </c>
      <c r="J176" s="269"/>
      <c r="K176" s="275"/>
      <c r="L176" s="174"/>
      <c r="M176" s="174"/>
      <c r="N176" s="174"/>
      <c r="O176" s="174"/>
      <c r="P176" s="174"/>
      <c r="Q176" s="174"/>
      <c r="R176" s="174"/>
      <c r="S176" s="174"/>
      <c r="T176" s="174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</row>
    <row r="177">
      <c r="A177" s="257"/>
      <c r="B177" s="276">
        <f>SUM(B167:B176)</f>
        <v>0</v>
      </c>
      <c r="C177" s="277"/>
      <c r="D177" s="278">
        <f t="shared" ref="D177:F177" si="30">SUM(D167:D176)</f>
        <v>0</v>
      </c>
      <c r="E177" s="278">
        <f t="shared" si="30"/>
        <v>0</v>
      </c>
      <c r="F177" s="278">
        <f t="shared" si="30"/>
        <v>0</v>
      </c>
      <c r="G177" s="278">
        <f t="shared" ref="G177:H177" si="31">SUM(G166:G176)</f>
        <v>0</v>
      </c>
      <c r="H177" s="278">
        <f t="shared" si="31"/>
        <v>0</v>
      </c>
      <c r="I177" s="279"/>
      <c r="J177" s="139"/>
      <c r="K177" s="139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</row>
    <row r="178">
      <c r="A178" s="140"/>
      <c r="B178" s="243"/>
      <c r="C178" s="140"/>
      <c r="D178" s="243"/>
      <c r="E178" s="243"/>
      <c r="F178" s="140"/>
      <c r="G178" s="140"/>
      <c r="H178" s="140"/>
      <c r="I178" s="280"/>
      <c r="J178" s="139"/>
      <c r="K178" s="139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</row>
  </sheetData>
  <mergeCells count="121">
    <mergeCell ref="J56:L56"/>
    <mergeCell ref="J57:L57"/>
    <mergeCell ref="J61:L61"/>
    <mergeCell ref="J66:L66"/>
    <mergeCell ref="J67:L67"/>
    <mergeCell ref="J73:L73"/>
    <mergeCell ref="J49:L49"/>
    <mergeCell ref="J50:L50"/>
    <mergeCell ref="J51:L51"/>
    <mergeCell ref="J52:L52"/>
    <mergeCell ref="J53:L53"/>
    <mergeCell ref="J54:L54"/>
    <mergeCell ref="J55:L55"/>
    <mergeCell ref="I5:J5"/>
    <mergeCell ref="J8:L22"/>
    <mergeCell ref="J23:L23"/>
    <mergeCell ref="J24:L24"/>
    <mergeCell ref="J25:L25"/>
    <mergeCell ref="J26:L26"/>
    <mergeCell ref="J27:L27"/>
    <mergeCell ref="I4:K4"/>
    <mergeCell ref="B6:B7"/>
    <mergeCell ref="C6:C7"/>
    <mergeCell ref="D6:D7"/>
    <mergeCell ref="E6:G6"/>
    <mergeCell ref="H6:H7"/>
    <mergeCell ref="B8:B37"/>
    <mergeCell ref="J68:L68"/>
    <mergeCell ref="J69:L69"/>
    <mergeCell ref="J70:L70"/>
    <mergeCell ref="J71:L71"/>
    <mergeCell ref="J72:L72"/>
    <mergeCell ref="J76:L76"/>
    <mergeCell ref="J77:L77"/>
    <mergeCell ref="J90:L93"/>
    <mergeCell ref="J94:L94"/>
    <mergeCell ref="J95:L95"/>
    <mergeCell ref="J96:L100"/>
    <mergeCell ref="I105:I106"/>
    <mergeCell ref="J105:J106"/>
    <mergeCell ref="K105:K106"/>
    <mergeCell ref="I107:K107"/>
    <mergeCell ref="J78:L78"/>
    <mergeCell ref="J79:L79"/>
    <mergeCell ref="J85:L85"/>
    <mergeCell ref="J86:L86"/>
    <mergeCell ref="J87:L87"/>
    <mergeCell ref="E90:E95"/>
    <mergeCell ref="E96:E99"/>
    <mergeCell ref="R110:S110"/>
    <mergeCell ref="R111:S111"/>
    <mergeCell ref="T111:U111"/>
    <mergeCell ref="Q144:R144"/>
    <mergeCell ref="E103:F103"/>
    <mergeCell ref="H103:K103"/>
    <mergeCell ref="M103:N103"/>
    <mergeCell ref="O103:P103"/>
    <mergeCell ref="R103:S103"/>
    <mergeCell ref="T103:U103"/>
    <mergeCell ref="H104:K104"/>
    <mergeCell ref="B137:B139"/>
    <mergeCell ref="D165:D166"/>
    <mergeCell ref="E165:G165"/>
    <mergeCell ref="H165:H166"/>
    <mergeCell ref="B90:B95"/>
    <mergeCell ref="B96:B100"/>
    <mergeCell ref="B103:B113"/>
    <mergeCell ref="C103:D103"/>
    <mergeCell ref="B114:B123"/>
    <mergeCell ref="B124:B133"/>
    <mergeCell ref="B134:B136"/>
    <mergeCell ref="B1:B2"/>
    <mergeCell ref="D1:E1"/>
    <mergeCell ref="F1:G1"/>
    <mergeCell ref="H1:I1"/>
    <mergeCell ref="D2:E2"/>
    <mergeCell ref="I2:K2"/>
    <mergeCell ref="I3:M3"/>
    <mergeCell ref="I6:I7"/>
    <mergeCell ref="J6:L7"/>
    <mergeCell ref="N6:P6"/>
    <mergeCell ref="R6:X6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38:L38"/>
    <mergeCell ref="J39:L39"/>
    <mergeCell ref="J40:L40"/>
    <mergeCell ref="J41:L41"/>
    <mergeCell ref="J42:L42"/>
    <mergeCell ref="J43:L43"/>
    <mergeCell ref="J44:L44"/>
    <mergeCell ref="J45:L45"/>
    <mergeCell ref="J46:L46"/>
    <mergeCell ref="J47:L47"/>
    <mergeCell ref="J48:L48"/>
    <mergeCell ref="B38:B60"/>
    <mergeCell ref="B62:B65"/>
    <mergeCell ref="B68:B70"/>
    <mergeCell ref="B71:B72"/>
    <mergeCell ref="B76:B79"/>
    <mergeCell ref="B80:B84"/>
    <mergeCell ref="J80:L80"/>
    <mergeCell ref="J81:L81"/>
    <mergeCell ref="J82:L82"/>
    <mergeCell ref="J83:L83"/>
    <mergeCell ref="J84:L84"/>
    <mergeCell ref="J58:L58"/>
    <mergeCell ref="J59:L59"/>
    <mergeCell ref="J60:L60"/>
    <mergeCell ref="J62:L62"/>
    <mergeCell ref="J63:L63"/>
    <mergeCell ref="J64:L64"/>
    <mergeCell ref="J65:L65"/>
  </mergeCells>
  <dataValidations>
    <dataValidation type="list" allowBlank="1" sqref="O166">
      <formula1>GENERAL!$F$104:$F$141</formula1>
    </dataValidation>
    <dataValidation type="list" allowBlank="1" sqref="E167:E176">
      <formula1>GENERAL!$E$8:$E$100</formula1>
    </dataValidation>
    <dataValidation type="list" allowBlank="1" sqref="L165">
      <formula1>GENERAL!$A$6:$A$30</formula1>
    </dataValidation>
    <dataValidation type="list" allowBlank="1" sqref="B167:B176">
      <formula1>GENERAL!$A$6:$A$53</formula1>
    </dataValidation>
    <dataValidation type="list" allowBlank="1" sqref="F167:F176">
      <formula1>GENERAL!$F$8:$F$100</formula1>
    </dataValidation>
    <dataValidation type="list" allowBlank="1" sqref="C167:C176">
      <formula1>$C$8:$C$100</formula1>
    </dataValidation>
    <dataValidation type="list" allowBlank="1" sqref="L166">
      <formula1>GENERAL!$D$104:$D$141</formula1>
    </dataValidation>
    <dataValidation type="list" allowBlank="1" sqref="G167:G176">
      <formula1>GENERAL!$G$8:$G$100</formula1>
    </dataValidation>
    <dataValidation type="list" allowBlank="1" sqref="D167:D176">
      <formula1>GENERAL!$D$8:$D$100</formula1>
    </dataValidation>
    <dataValidation type="list" allowBlank="1" sqref="H167:H176">
      <formula1>GENERAL!$H$8:$H$100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27.29"/>
    <col customWidth="1" min="3" max="3" width="46.57"/>
    <col customWidth="1" min="4" max="4" width="18.0"/>
    <col customWidth="1" min="5" max="5" width="24.14"/>
    <col customWidth="1" min="6" max="6" width="19.0"/>
    <col customWidth="1" min="7" max="9" width="22.86"/>
    <col customWidth="1" min="10" max="10" width="41.71"/>
    <col customWidth="1" min="11" max="12" width="20.71"/>
    <col customWidth="1" min="13" max="13" width="17.71"/>
    <col customWidth="1" min="14" max="14" width="22.0"/>
    <col customWidth="1" min="15" max="15" width="21.71"/>
    <col customWidth="1" min="16" max="16" width="8.57"/>
    <col customWidth="1" min="17" max="17" width="17.0"/>
    <col customWidth="1" min="18" max="24" width="21.0"/>
    <col customWidth="1" min="25" max="25" width="20.29"/>
    <col customWidth="1" min="26" max="26" width="22.86"/>
    <col customWidth="1" min="27" max="32" width="37.14"/>
    <col customWidth="1" min="33" max="33" width="22.86"/>
  </cols>
  <sheetData>
    <row r="1">
      <c r="A1" s="1"/>
      <c r="B1" s="2" t="s">
        <v>0</v>
      </c>
      <c r="C1" s="3" t="s">
        <v>1</v>
      </c>
      <c r="D1" s="4" t="s">
        <v>2</v>
      </c>
      <c r="E1" s="5"/>
      <c r="F1" s="6"/>
      <c r="G1" s="5"/>
      <c r="H1" s="6"/>
      <c r="I1" s="5"/>
      <c r="J1" s="7"/>
      <c r="K1" s="7"/>
      <c r="L1" s="7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>
      <c r="A2" s="9"/>
      <c r="B2" s="10"/>
      <c r="C2" s="11" t="s">
        <v>3</v>
      </c>
      <c r="D2" s="4" t="s">
        <v>4</v>
      </c>
      <c r="E2" s="5"/>
      <c r="F2" s="12"/>
      <c r="G2" s="12"/>
      <c r="H2" s="13"/>
      <c r="I2" s="14" t="s">
        <v>221</v>
      </c>
      <c r="J2" s="15"/>
      <c r="K2" s="16"/>
      <c r="L2" s="17"/>
      <c r="M2" s="18"/>
      <c r="N2" s="1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>
      <c r="A3" s="9"/>
      <c r="B3" s="20"/>
      <c r="C3" s="21" t="s">
        <v>6</v>
      </c>
      <c r="D3" s="22" t="s">
        <v>7</v>
      </c>
      <c r="E3" s="23"/>
      <c r="F3" s="24"/>
      <c r="G3" s="12"/>
      <c r="H3" s="13"/>
      <c r="I3" s="25" t="s">
        <v>222</v>
      </c>
      <c r="J3" s="15"/>
      <c r="K3" s="15"/>
      <c r="L3" s="15"/>
      <c r="M3" s="16"/>
      <c r="N3" s="8"/>
      <c r="O3" s="20"/>
      <c r="P3" s="20"/>
      <c r="Q3" s="20"/>
      <c r="R3" s="2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>
      <c r="A4" s="9"/>
      <c r="B4" s="20"/>
      <c r="C4" s="26" t="s">
        <v>9</v>
      </c>
      <c r="D4" s="22" t="s">
        <v>10</v>
      </c>
      <c r="E4" s="23"/>
      <c r="F4" s="24"/>
      <c r="G4" s="12"/>
      <c r="H4" s="13"/>
      <c r="I4" s="27" t="s">
        <v>223</v>
      </c>
      <c r="J4" s="15"/>
      <c r="K4" s="16"/>
      <c r="L4" s="28"/>
      <c r="M4" s="18"/>
      <c r="N4" s="8"/>
      <c r="O4" s="20"/>
      <c r="P4" s="20"/>
      <c r="Q4" s="20"/>
      <c r="R4" s="20"/>
      <c r="S4" s="20"/>
      <c r="T4" s="9"/>
      <c r="U4" s="9"/>
      <c r="V4" s="9"/>
      <c r="W4" s="9"/>
      <c r="X4" s="9"/>
      <c r="Y4" s="9"/>
      <c r="Z4" s="9"/>
      <c r="AA4" s="20"/>
      <c r="AB4" s="20"/>
      <c r="AC4" s="20"/>
      <c r="AD4" s="20"/>
      <c r="AE4" s="20"/>
      <c r="AF4" s="20"/>
      <c r="AG4" s="9"/>
    </row>
    <row r="5">
      <c r="A5" s="9"/>
      <c r="B5" s="20"/>
      <c r="C5" s="29" t="s">
        <v>12</v>
      </c>
      <c r="D5" s="22" t="s">
        <v>13</v>
      </c>
      <c r="E5" s="23"/>
      <c r="F5" s="24"/>
      <c r="G5" s="12"/>
      <c r="H5" s="30"/>
      <c r="I5" s="31" t="s">
        <v>224</v>
      </c>
      <c r="J5" s="32"/>
      <c r="K5" s="33"/>
      <c r="L5" s="33"/>
      <c r="M5" s="18"/>
      <c r="N5" s="8"/>
      <c r="O5" s="20"/>
      <c r="P5" s="20"/>
      <c r="Q5" s="20"/>
      <c r="R5" s="20"/>
      <c r="S5" s="20"/>
      <c r="T5" s="20"/>
      <c r="U5" s="20"/>
      <c r="V5" s="20"/>
      <c r="W5" s="20"/>
      <c r="X5" s="20"/>
      <c r="Y5" s="9"/>
      <c r="Z5" s="9"/>
      <c r="AA5" s="20"/>
      <c r="AB5" s="20"/>
      <c r="AC5" s="20"/>
      <c r="AD5" s="20"/>
      <c r="AE5" s="20"/>
      <c r="AF5" s="20"/>
      <c r="AG5" s="9"/>
    </row>
    <row r="6">
      <c r="A6" s="34">
        <v>1.0</v>
      </c>
      <c r="B6" s="35" t="s">
        <v>15</v>
      </c>
      <c r="C6" s="36" t="s">
        <v>16</v>
      </c>
      <c r="D6" s="36" t="s">
        <v>17</v>
      </c>
      <c r="E6" s="37" t="s">
        <v>18</v>
      </c>
      <c r="F6" s="38"/>
      <c r="G6" s="39"/>
      <c r="H6" s="35" t="s">
        <v>19</v>
      </c>
      <c r="I6" s="35" t="s">
        <v>20</v>
      </c>
      <c r="J6" s="40" t="s">
        <v>21</v>
      </c>
      <c r="K6" s="41"/>
      <c r="L6" s="42"/>
      <c r="M6" s="43"/>
      <c r="N6" s="44" t="s">
        <v>22</v>
      </c>
      <c r="O6" s="38"/>
      <c r="P6" s="39"/>
      <c r="Q6" s="45"/>
      <c r="R6" s="46"/>
      <c r="S6" s="47"/>
      <c r="T6" s="47"/>
      <c r="U6" s="47"/>
      <c r="V6" s="47"/>
      <c r="W6" s="47"/>
      <c r="X6" s="5"/>
      <c r="Y6" s="24"/>
      <c r="Z6" s="12"/>
      <c r="AA6" s="48"/>
      <c r="AB6" s="48"/>
      <c r="AC6" s="48"/>
      <c r="AD6" s="48"/>
      <c r="AE6" s="48"/>
      <c r="AF6" s="48"/>
      <c r="AG6" s="49"/>
    </row>
    <row r="7" ht="45.75" customHeight="1">
      <c r="A7" s="34">
        <v>2.0</v>
      </c>
      <c r="B7" s="50"/>
      <c r="C7" s="50"/>
      <c r="D7" s="50"/>
      <c r="E7" s="51" t="s">
        <v>23</v>
      </c>
      <c r="F7" s="51" t="s">
        <v>24</v>
      </c>
      <c r="G7" s="51" t="s">
        <v>25</v>
      </c>
      <c r="H7" s="50"/>
      <c r="I7" s="50"/>
      <c r="J7" s="52"/>
      <c r="K7" s="53"/>
      <c r="L7" s="54"/>
      <c r="M7" s="55"/>
      <c r="N7" s="56" t="s">
        <v>26</v>
      </c>
      <c r="O7" s="56" t="s">
        <v>27</v>
      </c>
      <c r="P7" s="57" t="s">
        <v>28</v>
      </c>
      <c r="Q7" s="45"/>
      <c r="R7" s="48"/>
      <c r="S7" s="48"/>
      <c r="T7" s="48"/>
      <c r="U7" s="48"/>
      <c r="V7" s="48"/>
      <c r="W7" s="48"/>
      <c r="X7" s="48"/>
      <c r="Y7" s="24"/>
      <c r="Z7" s="12"/>
      <c r="AA7" s="48"/>
      <c r="AB7" s="48"/>
      <c r="AC7" s="48"/>
      <c r="AD7" s="48"/>
      <c r="AE7" s="48"/>
      <c r="AF7" s="48"/>
      <c r="AG7" s="58"/>
    </row>
    <row r="8">
      <c r="A8" s="59"/>
      <c r="B8" s="60" t="s">
        <v>29</v>
      </c>
      <c r="C8" s="61" t="s">
        <v>30</v>
      </c>
      <c r="D8" s="62">
        <v>1399.99</v>
      </c>
      <c r="E8" s="63"/>
      <c r="F8" s="62">
        <f t="shared" ref="F8:F18" si="1">D8-700                   </f>
        <v>699.99</v>
      </c>
      <c r="G8" s="62">
        <f t="shared" ref="G8:G22" si="2">D8-350 </f>
        <v>1049.99</v>
      </c>
      <c r="H8" s="62"/>
      <c r="I8" s="64"/>
      <c r="J8" s="65" t="s">
        <v>31</v>
      </c>
      <c r="K8" s="41"/>
      <c r="L8" s="42"/>
      <c r="M8" s="66"/>
      <c r="N8" s="67">
        <f t="shared" ref="N8:N47" si="3">D8/30</f>
        <v>46.66633333</v>
      </c>
      <c r="O8" s="68">
        <f t="shared" ref="O8:O47" si="4">N8+5</f>
        <v>51.66633333</v>
      </c>
      <c r="P8" s="68">
        <f t="shared" ref="P8:P47" si="5">D8*7%</f>
        <v>97.9993</v>
      </c>
      <c r="Q8" s="69"/>
      <c r="R8" s="70"/>
      <c r="S8" s="70"/>
      <c r="T8" s="70"/>
      <c r="U8" s="70"/>
      <c r="V8" s="70"/>
      <c r="W8" s="70"/>
      <c r="X8" s="70"/>
      <c r="Y8" s="71"/>
      <c r="Z8" s="12"/>
      <c r="AA8" s="70"/>
      <c r="AB8" s="70"/>
      <c r="AC8" s="70"/>
      <c r="AD8" s="70"/>
      <c r="AE8" s="70"/>
      <c r="AF8" s="70"/>
      <c r="AG8" s="49"/>
    </row>
    <row r="9">
      <c r="A9" s="59"/>
      <c r="B9" s="72"/>
      <c r="C9" s="61" t="s">
        <v>32</v>
      </c>
      <c r="D9" s="62">
        <v>1199.99</v>
      </c>
      <c r="E9" s="63"/>
      <c r="F9" s="62">
        <f t="shared" si="1"/>
        <v>499.99</v>
      </c>
      <c r="G9" s="62">
        <f t="shared" si="2"/>
        <v>849.99</v>
      </c>
      <c r="H9" s="62"/>
      <c r="I9" s="64"/>
      <c r="J9" s="73"/>
      <c r="L9" s="74"/>
      <c r="M9" s="66"/>
      <c r="N9" s="67">
        <f t="shared" si="3"/>
        <v>39.99966667</v>
      </c>
      <c r="O9" s="68">
        <f t="shared" si="4"/>
        <v>44.99966667</v>
      </c>
      <c r="P9" s="68">
        <f t="shared" si="5"/>
        <v>83.9993</v>
      </c>
      <c r="Q9" s="69"/>
      <c r="R9" s="70"/>
      <c r="S9" s="70"/>
      <c r="T9" s="70"/>
      <c r="U9" s="70"/>
      <c r="V9" s="70"/>
      <c r="W9" s="70"/>
      <c r="X9" s="70"/>
      <c r="Y9" s="71"/>
      <c r="Z9" s="12"/>
      <c r="AA9" s="70"/>
      <c r="AB9" s="70"/>
      <c r="AC9" s="70"/>
      <c r="AD9" s="70"/>
      <c r="AE9" s="70"/>
      <c r="AF9" s="70"/>
      <c r="AG9" s="49"/>
    </row>
    <row r="10">
      <c r="A10" s="59"/>
      <c r="B10" s="72"/>
      <c r="C10" s="61" t="s">
        <v>33</v>
      </c>
      <c r="D10" s="62">
        <v>1099.99</v>
      </c>
      <c r="E10" s="63"/>
      <c r="F10" s="62">
        <f t="shared" si="1"/>
        <v>399.99</v>
      </c>
      <c r="G10" s="62">
        <f t="shared" si="2"/>
        <v>749.99</v>
      </c>
      <c r="H10" s="62"/>
      <c r="I10" s="64"/>
      <c r="J10" s="73"/>
      <c r="L10" s="74"/>
      <c r="M10" s="66"/>
      <c r="N10" s="67">
        <f t="shared" si="3"/>
        <v>36.66633333</v>
      </c>
      <c r="O10" s="68">
        <f t="shared" si="4"/>
        <v>41.66633333</v>
      </c>
      <c r="P10" s="68">
        <f t="shared" si="5"/>
        <v>76.9993</v>
      </c>
      <c r="Q10" s="69"/>
      <c r="R10" s="70"/>
      <c r="S10" s="70"/>
      <c r="T10" s="70"/>
      <c r="U10" s="70"/>
      <c r="V10" s="70"/>
      <c r="W10" s="70"/>
      <c r="X10" s="70"/>
      <c r="Y10" s="71"/>
      <c r="Z10" s="12"/>
      <c r="AA10" s="70"/>
      <c r="AB10" s="70"/>
      <c r="AC10" s="70"/>
      <c r="AD10" s="70"/>
      <c r="AE10" s="70"/>
      <c r="AF10" s="70"/>
      <c r="AG10" s="49"/>
    </row>
    <row r="11">
      <c r="A11" s="59"/>
      <c r="B11" s="72"/>
      <c r="C11" s="61" t="s">
        <v>34</v>
      </c>
      <c r="D11" s="62">
        <v>1299.99</v>
      </c>
      <c r="E11" s="63"/>
      <c r="F11" s="62">
        <f t="shared" si="1"/>
        <v>599.99</v>
      </c>
      <c r="G11" s="62">
        <f t="shared" si="2"/>
        <v>949.99</v>
      </c>
      <c r="H11" s="62"/>
      <c r="I11" s="64"/>
      <c r="J11" s="73"/>
      <c r="L11" s="74"/>
      <c r="M11" s="66"/>
      <c r="N11" s="67">
        <f t="shared" si="3"/>
        <v>43.333</v>
      </c>
      <c r="O11" s="68">
        <f t="shared" si="4"/>
        <v>48.333</v>
      </c>
      <c r="P11" s="68">
        <f t="shared" si="5"/>
        <v>90.9993</v>
      </c>
      <c r="Q11" s="69"/>
      <c r="R11" s="70"/>
      <c r="S11" s="70"/>
      <c r="T11" s="70"/>
      <c r="U11" s="70"/>
      <c r="V11" s="70"/>
      <c r="W11" s="70"/>
      <c r="X11" s="70"/>
      <c r="Y11" s="71"/>
      <c r="Z11" s="12"/>
      <c r="AA11" s="70"/>
      <c r="AB11" s="70"/>
      <c r="AC11" s="70"/>
      <c r="AD11" s="70"/>
      <c r="AE11" s="70"/>
      <c r="AF11" s="70"/>
      <c r="AG11" s="49"/>
    </row>
    <row r="12">
      <c r="A12" s="59"/>
      <c r="B12" s="72"/>
      <c r="C12" s="61" t="s">
        <v>35</v>
      </c>
      <c r="D12" s="62">
        <v>1099.99</v>
      </c>
      <c r="E12" s="63"/>
      <c r="F12" s="62">
        <f t="shared" si="1"/>
        <v>399.99</v>
      </c>
      <c r="G12" s="62">
        <f t="shared" si="2"/>
        <v>749.99</v>
      </c>
      <c r="H12" s="62"/>
      <c r="I12" s="64"/>
      <c r="J12" s="73"/>
      <c r="L12" s="74"/>
      <c r="M12" s="66"/>
      <c r="N12" s="67">
        <f t="shared" si="3"/>
        <v>36.66633333</v>
      </c>
      <c r="O12" s="68">
        <f t="shared" si="4"/>
        <v>41.66633333</v>
      </c>
      <c r="P12" s="68">
        <f t="shared" si="5"/>
        <v>76.9993</v>
      </c>
      <c r="Q12" s="69"/>
      <c r="R12" s="70"/>
      <c r="S12" s="70"/>
      <c r="T12" s="70"/>
      <c r="U12" s="70"/>
      <c r="V12" s="70"/>
      <c r="W12" s="70"/>
      <c r="X12" s="70"/>
      <c r="Y12" s="71"/>
      <c r="Z12" s="12"/>
      <c r="AA12" s="70"/>
      <c r="AB12" s="70"/>
      <c r="AC12" s="70"/>
      <c r="AD12" s="70"/>
      <c r="AE12" s="70"/>
      <c r="AF12" s="70"/>
      <c r="AG12" s="49"/>
    </row>
    <row r="13">
      <c r="A13" s="59"/>
      <c r="B13" s="72"/>
      <c r="C13" s="61" t="s">
        <v>36</v>
      </c>
      <c r="D13" s="62">
        <v>999.99</v>
      </c>
      <c r="E13" s="63"/>
      <c r="F13" s="62">
        <f t="shared" si="1"/>
        <v>299.99</v>
      </c>
      <c r="G13" s="62">
        <f t="shared" si="2"/>
        <v>649.99</v>
      </c>
      <c r="H13" s="62"/>
      <c r="I13" s="64"/>
      <c r="J13" s="73"/>
      <c r="L13" s="74"/>
      <c r="M13" s="66"/>
      <c r="N13" s="67">
        <f t="shared" si="3"/>
        <v>33.333</v>
      </c>
      <c r="O13" s="68">
        <f t="shared" si="4"/>
        <v>38.333</v>
      </c>
      <c r="P13" s="68">
        <f t="shared" si="5"/>
        <v>69.9993</v>
      </c>
      <c r="Q13" s="69"/>
      <c r="R13" s="70"/>
      <c r="S13" s="70"/>
      <c r="T13" s="70"/>
      <c r="U13" s="70"/>
      <c r="V13" s="70"/>
      <c r="W13" s="70"/>
      <c r="X13" s="70"/>
      <c r="Y13" s="71"/>
      <c r="Z13" s="12"/>
      <c r="AA13" s="70"/>
      <c r="AB13" s="70"/>
      <c r="AC13" s="70"/>
      <c r="AD13" s="70"/>
      <c r="AE13" s="70"/>
      <c r="AF13" s="70"/>
      <c r="AG13" s="49"/>
    </row>
    <row r="14">
      <c r="A14" s="59"/>
      <c r="B14" s="72"/>
      <c r="C14" s="61" t="s">
        <v>37</v>
      </c>
      <c r="D14" s="62">
        <v>949.99</v>
      </c>
      <c r="E14" s="63"/>
      <c r="F14" s="62">
        <f t="shared" si="1"/>
        <v>249.99</v>
      </c>
      <c r="G14" s="62">
        <f t="shared" si="2"/>
        <v>599.99</v>
      </c>
      <c r="H14" s="62"/>
      <c r="I14" s="64"/>
      <c r="J14" s="73"/>
      <c r="L14" s="74"/>
      <c r="M14" s="66"/>
      <c r="N14" s="67">
        <f t="shared" si="3"/>
        <v>31.66633333</v>
      </c>
      <c r="O14" s="68">
        <f t="shared" si="4"/>
        <v>36.66633333</v>
      </c>
      <c r="P14" s="68">
        <f t="shared" si="5"/>
        <v>66.4993</v>
      </c>
      <c r="Q14" s="69"/>
      <c r="R14" s="70"/>
      <c r="S14" s="70"/>
      <c r="T14" s="70"/>
      <c r="U14" s="70"/>
      <c r="V14" s="70"/>
      <c r="W14" s="70"/>
      <c r="X14" s="70"/>
      <c r="Y14" s="71"/>
      <c r="Z14" s="12"/>
      <c r="AA14" s="70"/>
      <c r="AB14" s="70"/>
      <c r="AC14" s="70"/>
      <c r="AD14" s="70"/>
      <c r="AE14" s="70"/>
      <c r="AF14" s="70"/>
      <c r="AG14" s="49"/>
    </row>
    <row r="15" ht="22.5" customHeight="1">
      <c r="A15" s="59"/>
      <c r="B15" s="72"/>
      <c r="C15" s="61" t="s">
        <v>38</v>
      </c>
      <c r="D15" s="62">
        <v>849.99</v>
      </c>
      <c r="E15" s="63"/>
      <c r="F15" s="62">
        <f t="shared" si="1"/>
        <v>149.99</v>
      </c>
      <c r="G15" s="62">
        <f t="shared" si="2"/>
        <v>499.99</v>
      </c>
      <c r="H15" s="62"/>
      <c r="I15" s="64"/>
      <c r="J15" s="73"/>
      <c r="L15" s="74"/>
      <c r="M15" s="66"/>
      <c r="N15" s="67">
        <f t="shared" si="3"/>
        <v>28.333</v>
      </c>
      <c r="O15" s="68">
        <f t="shared" si="4"/>
        <v>33.333</v>
      </c>
      <c r="P15" s="68">
        <f t="shared" si="5"/>
        <v>59.4993</v>
      </c>
      <c r="Q15" s="69"/>
      <c r="R15" s="70"/>
      <c r="S15" s="70"/>
      <c r="T15" s="70"/>
      <c r="U15" s="70"/>
      <c r="V15" s="70"/>
      <c r="W15" s="70"/>
      <c r="X15" s="70"/>
      <c r="Y15" s="71"/>
      <c r="Z15" s="12"/>
      <c r="AA15" s="48"/>
      <c r="AB15" s="48"/>
      <c r="AC15" s="48"/>
      <c r="AD15" s="48"/>
      <c r="AE15" s="48"/>
      <c r="AF15" s="48"/>
      <c r="AG15" s="49"/>
    </row>
    <row r="16">
      <c r="A16" s="59"/>
      <c r="B16" s="72"/>
      <c r="C16" s="61" t="s">
        <v>39</v>
      </c>
      <c r="D16" s="62">
        <v>799.99</v>
      </c>
      <c r="E16" s="63"/>
      <c r="F16" s="62">
        <f t="shared" si="1"/>
        <v>99.99</v>
      </c>
      <c r="G16" s="62">
        <f t="shared" si="2"/>
        <v>449.99</v>
      </c>
      <c r="H16" s="62"/>
      <c r="I16" s="64"/>
      <c r="J16" s="73"/>
      <c r="L16" s="74"/>
      <c r="M16" s="66"/>
      <c r="N16" s="67">
        <f t="shared" si="3"/>
        <v>26.66633333</v>
      </c>
      <c r="O16" s="68">
        <f t="shared" si="4"/>
        <v>31.66633333</v>
      </c>
      <c r="P16" s="68">
        <f t="shared" si="5"/>
        <v>55.9993</v>
      </c>
      <c r="Q16" s="69"/>
      <c r="R16" s="70"/>
      <c r="S16" s="70"/>
      <c r="T16" s="70"/>
      <c r="U16" s="70"/>
      <c r="V16" s="70"/>
      <c r="W16" s="70"/>
      <c r="X16" s="70"/>
      <c r="Y16" s="71"/>
      <c r="Z16" s="12"/>
      <c r="AA16" s="70"/>
      <c r="AB16" s="70"/>
      <c r="AC16" s="70"/>
      <c r="AD16" s="70"/>
      <c r="AE16" s="70"/>
      <c r="AF16" s="70"/>
      <c r="AG16" s="49"/>
    </row>
    <row r="17">
      <c r="A17" s="59"/>
      <c r="B17" s="72"/>
      <c r="C17" s="61" t="s">
        <v>40</v>
      </c>
      <c r="D17" s="62">
        <v>849.99</v>
      </c>
      <c r="E17" s="63"/>
      <c r="F17" s="62">
        <f t="shared" si="1"/>
        <v>149.99</v>
      </c>
      <c r="G17" s="62">
        <f t="shared" si="2"/>
        <v>499.99</v>
      </c>
      <c r="H17" s="62"/>
      <c r="I17" s="75"/>
      <c r="J17" s="73"/>
      <c r="L17" s="74"/>
      <c r="M17" s="66"/>
      <c r="N17" s="67">
        <f t="shared" si="3"/>
        <v>28.333</v>
      </c>
      <c r="O17" s="68">
        <f t="shared" si="4"/>
        <v>33.333</v>
      </c>
      <c r="P17" s="68">
        <f t="shared" si="5"/>
        <v>59.4993</v>
      </c>
      <c r="Q17" s="69"/>
      <c r="R17" s="70"/>
      <c r="S17" s="70"/>
      <c r="T17" s="70"/>
      <c r="U17" s="70"/>
      <c r="V17" s="70"/>
      <c r="W17" s="70"/>
      <c r="X17" s="70"/>
      <c r="Y17" s="71"/>
      <c r="Z17" s="12"/>
      <c r="AA17" s="70"/>
      <c r="AB17" s="70"/>
      <c r="AC17" s="70"/>
      <c r="AD17" s="70"/>
      <c r="AE17" s="70"/>
      <c r="AF17" s="70"/>
      <c r="AG17" s="49"/>
    </row>
    <row r="18">
      <c r="A18" s="59"/>
      <c r="B18" s="72"/>
      <c r="C18" s="61" t="s">
        <v>41</v>
      </c>
      <c r="D18" s="62">
        <v>749.99</v>
      </c>
      <c r="E18" s="63"/>
      <c r="F18" s="62">
        <f t="shared" si="1"/>
        <v>49.99</v>
      </c>
      <c r="G18" s="62">
        <f t="shared" si="2"/>
        <v>399.99</v>
      </c>
      <c r="H18" s="62"/>
      <c r="I18" s="75"/>
      <c r="J18" s="73"/>
      <c r="L18" s="74"/>
      <c r="M18" s="66"/>
      <c r="N18" s="67">
        <f t="shared" si="3"/>
        <v>24.99966667</v>
      </c>
      <c r="O18" s="68">
        <f t="shared" si="4"/>
        <v>29.99966667</v>
      </c>
      <c r="P18" s="68">
        <f t="shared" si="5"/>
        <v>52.4993</v>
      </c>
      <c r="Q18" s="69"/>
      <c r="R18" s="70"/>
      <c r="S18" s="70"/>
      <c r="T18" s="70"/>
      <c r="U18" s="70"/>
      <c r="V18" s="70"/>
      <c r="W18" s="70"/>
      <c r="X18" s="70"/>
      <c r="Y18" s="71"/>
      <c r="Z18" s="12"/>
      <c r="AA18" s="70"/>
      <c r="AB18" s="70"/>
      <c r="AC18" s="70"/>
      <c r="AD18" s="70"/>
      <c r="AE18" s="70"/>
      <c r="AF18" s="70"/>
      <c r="AG18" s="49"/>
    </row>
    <row r="19">
      <c r="A19" s="59"/>
      <c r="B19" s="72"/>
      <c r="C19" s="61" t="s">
        <v>42</v>
      </c>
      <c r="D19" s="62">
        <v>699.99</v>
      </c>
      <c r="E19" s="63"/>
      <c r="F19" s="76" t="s">
        <v>43</v>
      </c>
      <c r="G19" s="62">
        <f t="shared" si="2"/>
        <v>349.99</v>
      </c>
      <c r="H19" s="62"/>
      <c r="I19" s="75"/>
      <c r="J19" s="73"/>
      <c r="L19" s="74"/>
      <c r="M19" s="66"/>
      <c r="N19" s="67">
        <f t="shared" si="3"/>
        <v>23.333</v>
      </c>
      <c r="O19" s="68">
        <f t="shared" si="4"/>
        <v>28.333</v>
      </c>
      <c r="P19" s="68">
        <f t="shared" si="5"/>
        <v>48.9993</v>
      </c>
      <c r="Q19" s="69"/>
      <c r="R19" s="70"/>
      <c r="S19" s="70"/>
      <c r="T19" s="70"/>
      <c r="U19" s="70"/>
      <c r="V19" s="70"/>
      <c r="W19" s="70"/>
      <c r="X19" s="70"/>
      <c r="Y19" s="71"/>
      <c r="Z19" s="12"/>
      <c r="AA19" s="70"/>
      <c r="AB19" s="70"/>
      <c r="AC19" s="70"/>
      <c r="AD19" s="70"/>
      <c r="AE19" s="70"/>
      <c r="AF19" s="70"/>
      <c r="AG19" s="49"/>
    </row>
    <row r="20" ht="22.5" customHeight="1">
      <c r="A20" s="59">
        <v>3.0</v>
      </c>
      <c r="B20" s="72"/>
      <c r="C20" s="61" t="s">
        <v>44</v>
      </c>
      <c r="D20" s="62">
        <v>1349.99</v>
      </c>
      <c r="E20" s="63"/>
      <c r="F20" s="62">
        <f t="shared" ref="F20:F22" si="6">D20-700                   </f>
        <v>649.99</v>
      </c>
      <c r="G20" s="62">
        <f t="shared" si="2"/>
        <v>999.99</v>
      </c>
      <c r="H20" s="62"/>
      <c r="I20" s="75"/>
      <c r="J20" s="73"/>
      <c r="L20" s="74"/>
      <c r="M20" s="66"/>
      <c r="N20" s="67">
        <f t="shared" si="3"/>
        <v>44.99966667</v>
      </c>
      <c r="O20" s="68">
        <f t="shared" si="4"/>
        <v>49.99966667</v>
      </c>
      <c r="P20" s="68">
        <f t="shared" si="5"/>
        <v>94.4993</v>
      </c>
      <c r="Q20" s="69"/>
      <c r="R20" s="70"/>
      <c r="S20" s="70"/>
      <c r="T20" s="70"/>
      <c r="U20" s="70"/>
      <c r="V20" s="70"/>
      <c r="W20" s="70"/>
      <c r="X20" s="70"/>
      <c r="Y20" s="71"/>
      <c r="Z20" s="12"/>
      <c r="AA20" s="70"/>
      <c r="AB20" s="70"/>
      <c r="AC20" s="70"/>
      <c r="AD20" s="70"/>
      <c r="AE20" s="70"/>
      <c r="AF20" s="70"/>
      <c r="AG20" s="49"/>
    </row>
    <row r="21" ht="22.5" customHeight="1">
      <c r="A21" s="59"/>
      <c r="B21" s="72"/>
      <c r="C21" s="61" t="s">
        <v>45</v>
      </c>
      <c r="D21" s="62">
        <v>1149.99</v>
      </c>
      <c r="E21" s="63"/>
      <c r="F21" s="62">
        <f t="shared" si="6"/>
        <v>449.99</v>
      </c>
      <c r="G21" s="62">
        <f t="shared" si="2"/>
        <v>799.99</v>
      </c>
      <c r="H21" s="62"/>
      <c r="I21" s="64"/>
      <c r="J21" s="73"/>
      <c r="L21" s="74"/>
      <c r="M21" s="66"/>
      <c r="N21" s="67">
        <f t="shared" si="3"/>
        <v>38.333</v>
      </c>
      <c r="O21" s="68">
        <f t="shared" si="4"/>
        <v>43.333</v>
      </c>
      <c r="P21" s="68">
        <f t="shared" si="5"/>
        <v>80.4993</v>
      </c>
      <c r="Q21" s="69"/>
      <c r="R21" s="70"/>
      <c r="S21" s="70"/>
      <c r="T21" s="70"/>
      <c r="U21" s="70"/>
      <c r="V21" s="70"/>
      <c r="W21" s="70"/>
      <c r="X21" s="70"/>
      <c r="Y21" s="71"/>
      <c r="Z21" s="12"/>
      <c r="AA21" s="70"/>
      <c r="AB21" s="70"/>
      <c r="AC21" s="70"/>
      <c r="AD21" s="70"/>
      <c r="AE21" s="70"/>
      <c r="AF21" s="70"/>
      <c r="AG21" s="49"/>
    </row>
    <row r="22" ht="22.5" customHeight="1">
      <c r="A22" s="59"/>
      <c r="B22" s="72"/>
      <c r="C22" s="77" t="s">
        <v>46</v>
      </c>
      <c r="D22" s="62">
        <v>999.99</v>
      </c>
      <c r="E22" s="63"/>
      <c r="F22" s="62">
        <f t="shared" si="6"/>
        <v>299.99</v>
      </c>
      <c r="G22" s="62">
        <f t="shared" si="2"/>
        <v>649.99</v>
      </c>
      <c r="H22" s="62"/>
      <c r="I22" s="64"/>
      <c r="J22" s="73"/>
      <c r="L22" s="74"/>
      <c r="M22" s="66"/>
      <c r="N22" s="67">
        <f t="shared" si="3"/>
        <v>33.333</v>
      </c>
      <c r="O22" s="68">
        <f t="shared" si="4"/>
        <v>38.333</v>
      </c>
      <c r="P22" s="68">
        <f t="shared" si="5"/>
        <v>69.9993</v>
      </c>
      <c r="Q22" s="69"/>
      <c r="R22" s="70"/>
      <c r="S22" s="70"/>
      <c r="T22" s="70"/>
      <c r="U22" s="70"/>
      <c r="V22" s="70"/>
      <c r="W22" s="70"/>
      <c r="X22" s="70"/>
      <c r="Y22" s="71"/>
      <c r="Z22" s="12"/>
      <c r="AA22" s="70"/>
      <c r="AB22" s="70"/>
      <c r="AC22" s="70"/>
      <c r="AD22" s="70"/>
      <c r="AE22" s="70"/>
      <c r="AF22" s="70"/>
      <c r="AG22" s="49"/>
    </row>
    <row r="23" ht="22.5" customHeight="1">
      <c r="A23" s="59">
        <v>4.0</v>
      </c>
      <c r="B23" s="72"/>
      <c r="C23" s="78"/>
      <c r="D23" s="79"/>
      <c r="E23" s="79"/>
      <c r="F23" s="79"/>
      <c r="G23" s="79"/>
      <c r="H23" s="79"/>
      <c r="I23" s="63"/>
      <c r="J23" s="80"/>
      <c r="K23" s="38"/>
      <c r="L23" s="39"/>
      <c r="M23" s="66"/>
      <c r="N23" s="67">
        <f t="shared" si="3"/>
        <v>0</v>
      </c>
      <c r="O23" s="68">
        <f t="shared" si="4"/>
        <v>5</v>
      </c>
      <c r="P23" s="68">
        <f t="shared" si="5"/>
        <v>0</v>
      </c>
      <c r="Q23" s="69"/>
      <c r="R23" s="70"/>
      <c r="S23" s="70"/>
      <c r="T23" s="70"/>
      <c r="U23" s="70"/>
      <c r="V23" s="70"/>
      <c r="W23" s="70"/>
      <c r="X23" s="70"/>
      <c r="Y23" s="71"/>
      <c r="Z23" s="12"/>
      <c r="AA23" s="70"/>
      <c r="AB23" s="70"/>
      <c r="AC23" s="70"/>
      <c r="AD23" s="70"/>
      <c r="AE23" s="70"/>
      <c r="AF23" s="70"/>
      <c r="AG23" s="49"/>
    </row>
    <row r="24" ht="22.5" customHeight="1">
      <c r="A24" s="59"/>
      <c r="B24" s="72"/>
      <c r="C24" s="77" t="s">
        <v>47</v>
      </c>
      <c r="D24" s="62">
        <v>1049.99</v>
      </c>
      <c r="E24" s="62">
        <f>D24/2</f>
        <v>524.995</v>
      </c>
      <c r="F24" s="62"/>
      <c r="G24" s="79"/>
      <c r="H24" s="79"/>
      <c r="I24" s="81"/>
      <c r="J24" s="82" t="s">
        <v>48</v>
      </c>
      <c r="K24" s="38"/>
      <c r="L24" s="39"/>
      <c r="M24" s="66"/>
      <c r="N24" s="67">
        <f t="shared" si="3"/>
        <v>34.99966667</v>
      </c>
      <c r="O24" s="68">
        <f t="shared" si="4"/>
        <v>39.99966667</v>
      </c>
      <c r="P24" s="68">
        <f t="shared" si="5"/>
        <v>73.4993</v>
      </c>
      <c r="Q24" s="69"/>
      <c r="R24" s="70"/>
      <c r="S24" s="70"/>
      <c r="T24" s="70"/>
      <c r="U24" s="70"/>
      <c r="V24" s="70"/>
      <c r="W24" s="70"/>
      <c r="X24" s="70"/>
      <c r="Y24" s="71"/>
      <c r="Z24" s="12"/>
      <c r="AA24" s="70"/>
      <c r="AB24" s="70"/>
      <c r="AC24" s="70"/>
      <c r="AD24" s="70"/>
      <c r="AE24" s="70"/>
      <c r="AF24" s="70"/>
      <c r="AG24" s="49"/>
    </row>
    <row r="25" ht="22.5" customHeight="1">
      <c r="A25" s="59">
        <v>5.0</v>
      </c>
      <c r="B25" s="72"/>
      <c r="C25" s="83"/>
      <c r="D25" s="79"/>
      <c r="E25" s="79"/>
      <c r="F25" s="79"/>
      <c r="G25" s="79"/>
      <c r="H25" s="79"/>
      <c r="I25" s="63"/>
      <c r="J25" s="80"/>
      <c r="K25" s="38"/>
      <c r="L25" s="39"/>
      <c r="M25" s="66"/>
      <c r="N25" s="67">
        <f t="shared" si="3"/>
        <v>0</v>
      </c>
      <c r="O25" s="68">
        <f t="shared" si="4"/>
        <v>5</v>
      </c>
      <c r="P25" s="68">
        <f t="shared" si="5"/>
        <v>0</v>
      </c>
      <c r="Q25" s="69"/>
      <c r="R25" s="48"/>
      <c r="S25" s="48"/>
      <c r="T25" s="48"/>
      <c r="U25" s="48"/>
      <c r="V25" s="48"/>
      <c r="W25" s="48"/>
      <c r="X25" s="48"/>
      <c r="Y25" s="71"/>
      <c r="Z25" s="12"/>
      <c r="AA25" s="70"/>
      <c r="AB25" s="70"/>
      <c r="AC25" s="70"/>
      <c r="AD25" s="70"/>
      <c r="AE25" s="70"/>
      <c r="AF25" s="70"/>
      <c r="AG25" s="49"/>
    </row>
    <row r="26">
      <c r="A26" s="59">
        <v>6.0</v>
      </c>
      <c r="B26" s="72"/>
      <c r="C26" s="61" t="s">
        <v>49</v>
      </c>
      <c r="D26" s="62">
        <v>749.99</v>
      </c>
      <c r="E26" s="62">
        <f t="shared" ref="E26:F26" si="7">D26-150                     </f>
        <v>599.99</v>
      </c>
      <c r="F26" s="62">
        <f t="shared" si="7"/>
        <v>449.99</v>
      </c>
      <c r="G26" s="62"/>
      <c r="H26" s="62"/>
      <c r="I26" s="75"/>
      <c r="J26" s="80"/>
      <c r="K26" s="38"/>
      <c r="L26" s="39"/>
      <c r="M26" s="66"/>
      <c r="N26" s="67">
        <f t="shared" si="3"/>
        <v>24.99966667</v>
      </c>
      <c r="O26" s="68">
        <f t="shared" si="4"/>
        <v>29.99966667</v>
      </c>
      <c r="P26" s="68">
        <f t="shared" si="5"/>
        <v>52.4993</v>
      </c>
      <c r="Q26" s="69"/>
      <c r="R26" s="70"/>
      <c r="S26" s="70"/>
      <c r="T26" s="70"/>
      <c r="U26" s="70"/>
      <c r="V26" s="70"/>
      <c r="W26" s="70"/>
      <c r="X26" s="70"/>
      <c r="Y26" s="71"/>
      <c r="Z26" s="12"/>
      <c r="AA26" s="70"/>
      <c r="AB26" s="70"/>
      <c r="AC26" s="70"/>
      <c r="AD26" s="70"/>
      <c r="AE26" s="70"/>
      <c r="AF26" s="70"/>
      <c r="AG26" s="49"/>
    </row>
    <row r="27">
      <c r="A27" s="59">
        <v>7.0</v>
      </c>
      <c r="B27" s="72"/>
      <c r="C27" s="61" t="s">
        <v>50</v>
      </c>
      <c r="D27" s="62">
        <v>649.99</v>
      </c>
      <c r="E27" s="62">
        <f>D27-200                         </f>
        <v>449.99</v>
      </c>
      <c r="F27" s="62">
        <f>E27-150                     </f>
        <v>299.99</v>
      </c>
      <c r="G27" s="62"/>
      <c r="H27" s="62"/>
      <c r="I27" s="75"/>
      <c r="J27" s="80"/>
      <c r="K27" s="38"/>
      <c r="L27" s="39"/>
      <c r="M27" s="66"/>
      <c r="N27" s="67">
        <f t="shared" si="3"/>
        <v>21.66633333</v>
      </c>
      <c r="O27" s="68">
        <f t="shared" si="4"/>
        <v>26.66633333</v>
      </c>
      <c r="P27" s="68">
        <f t="shared" si="5"/>
        <v>45.4993</v>
      </c>
      <c r="Q27" s="69"/>
      <c r="R27" s="70"/>
      <c r="S27" s="70"/>
      <c r="T27" s="70"/>
      <c r="U27" s="70"/>
      <c r="V27" s="70"/>
      <c r="W27" s="70"/>
      <c r="X27" s="70"/>
      <c r="Y27" s="71"/>
      <c r="Z27" s="12"/>
      <c r="AA27" s="70"/>
      <c r="AB27" s="70"/>
      <c r="AC27" s="70"/>
      <c r="AD27" s="70"/>
      <c r="AE27" s="70"/>
      <c r="AF27" s="70"/>
      <c r="AG27" s="49"/>
    </row>
    <row r="28">
      <c r="A28" s="59">
        <v>8.0</v>
      </c>
      <c r="B28" s="72"/>
      <c r="C28" s="61" t="s">
        <v>51</v>
      </c>
      <c r="D28" s="62">
        <v>599.99</v>
      </c>
      <c r="E28" s="62" t="s">
        <v>52</v>
      </c>
      <c r="F28" s="62" t="s">
        <v>53</v>
      </c>
      <c r="G28" s="62"/>
      <c r="H28" s="68"/>
      <c r="I28" s="75"/>
      <c r="J28" s="80"/>
      <c r="K28" s="38"/>
      <c r="L28" s="39"/>
      <c r="M28" s="66"/>
      <c r="N28" s="67">
        <f t="shared" si="3"/>
        <v>19.99966667</v>
      </c>
      <c r="O28" s="68">
        <f t="shared" si="4"/>
        <v>24.99966667</v>
      </c>
      <c r="P28" s="68">
        <f t="shared" si="5"/>
        <v>41.9993</v>
      </c>
      <c r="Q28" s="69"/>
      <c r="R28" s="70"/>
      <c r="S28" s="70"/>
      <c r="T28" s="70"/>
      <c r="U28" s="70"/>
      <c r="V28" s="70"/>
      <c r="W28" s="70"/>
      <c r="X28" s="70"/>
      <c r="Y28" s="71"/>
      <c r="Z28" s="12"/>
      <c r="AA28" s="70"/>
      <c r="AB28" s="70"/>
      <c r="AC28" s="70"/>
      <c r="AD28" s="70"/>
      <c r="AE28" s="70"/>
      <c r="AF28" s="70"/>
      <c r="AG28" s="49"/>
    </row>
    <row r="29">
      <c r="A29" s="59">
        <v>9.0</v>
      </c>
      <c r="B29" s="72"/>
      <c r="C29" s="61" t="s">
        <v>54</v>
      </c>
      <c r="D29" s="62">
        <v>399.99</v>
      </c>
      <c r="E29" s="62"/>
      <c r="F29" s="68"/>
      <c r="G29" s="68"/>
      <c r="H29" s="62"/>
      <c r="I29" s="75"/>
      <c r="J29" s="80"/>
      <c r="K29" s="38"/>
      <c r="L29" s="39"/>
      <c r="M29" s="66"/>
      <c r="N29" s="67">
        <f t="shared" si="3"/>
        <v>13.333</v>
      </c>
      <c r="O29" s="68">
        <f t="shared" si="4"/>
        <v>18.333</v>
      </c>
      <c r="P29" s="68">
        <f t="shared" si="5"/>
        <v>27.9993</v>
      </c>
      <c r="Q29" s="69"/>
      <c r="R29" s="70"/>
      <c r="S29" s="70"/>
      <c r="T29" s="70"/>
      <c r="U29" s="70"/>
      <c r="V29" s="70"/>
      <c r="W29" s="70"/>
      <c r="X29" s="70"/>
      <c r="Y29" s="71"/>
      <c r="Z29" s="12"/>
      <c r="AA29" s="70"/>
      <c r="AB29" s="70"/>
      <c r="AC29" s="70"/>
      <c r="AD29" s="70"/>
      <c r="AE29" s="70"/>
      <c r="AF29" s="70"/>
      <c r="AG29" s="49"/>
    </row>
    <row r="30">
      <c r="A30" s="59">
        <v>10.0</v>
      </c>
      <c r="B30" s="72"/>
      <c r="C30" s="61" t="s">
        <v>55</v>
      </c>
      <c r="D30" s="62">
        <v>349.99</v>
      </c>
      <c r="E30" s="62"/>
      <c r="F30" s="68"/>
      <c r="G30" s="68"/>
      <c r="H30" s="62"/>
      <c r="I30" s="75"/>
      <c r="J30" s="80"/>
      <c r="K30" s="38"/>
      <c r="L30" s="39"/>
      <c r="M30" s="66"/>
      <c r="N30" s="67">
        <f t="shared" si="3"/>
        <v>11.66633333</v>
      </c>
      <c r="O30" s="68">
        <f t="shared" si="4"/>
        <v>16.66633333</v>
      </c>
      <c r="P30" s="68">
        <f t="shared" si="5"/>
        <v>24.4993</v>
      </c>
      <c r="Q30" s="69"/>
      <c r="R30" s="70"/>
      <c r="S30" s="70"/>
      <c r="T30" s="70"/>
      <c r="U30" s="70"/>
      <c r="V30" s="70"/>
      <c r="W30" s="70"/>
      <c r="X30" s="70"/>
      <c r="Y30" s="71"/>
      <c r="Z30" s="12"/>
      <c r="AA30" s="70"/>
      <c r="AB30" s="70"/>
      <c r="AC30" s="70"/>
      <c r="AD30" s="70"/>
      <c r="AE30" s="70"/>
      <c r="AF30" s="70"/>
      <c r="AG30" s="49"/>
    </row>
    <row r="31">
      <c r="A31" s="59">
        <v>12.0</v>
      </c>
      <c r="B31" s="72"/>
      <c r="C31" s="61" t="s">
        <v>56</v>
      </c>
      <c r="D31" s="62">
        <v>549.99</v>
      </c>
      <c r="E31" s="62">
        <v>300.0</v>
      </c>
      <c r="F31" s="62">
        <v>150.0</v>
      </c>
      <c r="G31" s="62"/>
      <c r="H31" s="62"/>
      <c r="I31" s="75"/>
      <c r="J31" s="80"/>
      <c r="K31" s="38"/>
      <c r="L31" s="39"/>
      <c r="M31" s="66"/>
      <c r="N31" s="67">
        <f t="shared" si="3"/>
        <v>18.333</v>
      </c>
      <c r="O31" s="68">
        <f t="shared" si="4"/>
        <v>23.333</v>
      </c>
      <c r="P31" s="68">
        <f t="shared" si="5"/>
        <v>38.4993</v>
      </c>
      <c r="Q31" s="69"/>
      <c r="R31" s="70"/>
      <c r="S31" s="70"/>
      <c r="T31" s="70"/>
      <c r="U31" s="70"/>
      <c r="V31" s="70"/>
      <c r="W31" s="70"/>
      <c r="X31" s="70"/>
      <c r="Y31" s="71"/>
      <c r="Z31" s="12"/>
      <c r="AA31" s="70"/>
      <c r="AB31" s="70"/>
      <c r="AC31" s="70"/>
      <c r="AD31" s="70"/>
      <c r="AE31" s="70"/>
      <c r="AF31" s="70"/>
      <c r="AG31" s="49"/>
    </row>
    <row r="32">
      <c r="A32" s="59"/>
      <c r="B32" s="72"/>
      <c r="C32" s="61" t="s">
        <v>57</v>
      </c>
      <c r="D32" s="62">
        <v>399.99</v>
      </c>
      <c r="E32" s="62" t="s">
        <v>53</v>
      </c>
      <c r="F32" s="76" t="s">
        <v>43</v>
      </c>
      <c r="G32" s="62"/>
      <c r="H32" s="62"/>
      <c r="I32" s="64"/>
      <c r="J32" s="84"/>
      <c r="K32" s="38"/>
      <c r="L32" s="39"/>
      <c r="M32" s="66"/>
      <c r="N32" s="67">
        <f t="shared" si="3"/>
        <v>13.333</v>
      </c>
      <c r="O32" s="68">
        <f t="shared" si="4"/>
        <v>18.333</v>
      </c>
      <c r="P32" s="68">
        <f t="shared" si="5"/>
        <v>27.9993</v>
      </c>
      <c r="Q32" s="69"/>
      <c r="R32" s="70"/>
      <c r="S32" s="70"/>
      <c r="T32" s="70"/>
      <c r="U32" s="70"/>
      <c r="V32" s="70"/>
      <c r="W32" s="70"/>
      <c r="X32" s="70"/>
      <c r="Y32" s="71"/>
      <c r="Z32" s="12"/>
      <c r="AA32" s="70"/>
      <c r="AB32" s="70"/>
      <c r="AC32" s="70"/>
      <c r="AD32" s="70"/>
      <c r="AE32" s="70"/>
      <c r="AF32" s="70"/>
      <c r="AG32" s="49"/>
    </row>
    <row r="33">
      <c r="A33" s="59"/>
      <c r="B33" s="72"/>
      <c r="C33" s="61" t="s">
        <v>58</v>
      </c>
      <c r="D33" s="62">
        <v>1049.99</v>
      </c>
      <c r="E33" s="62"/>
      <c r="F33" s="68"/>
      <c r="G33" s="68"/>
      <c r="H33" s="62"/>
      <c r="I33" s="64"/>
      <c r="J33" s="84"/>
      <c r="K33" s="38"/>
      <c r="L33" s="39"/>
      <c r="M33" s="66"/>
      <c r="N33" s="67">
        <f t="shared" si="3"/>
        <v>34.99966667</v>
      </c>
      <c r="O33" s="68">
        <f t="shared" si="4"/>
        <v>39.99966667</v>
      </c>
      <c r="P33" s="68">
        <f t="shared" si="5"/>
        <v>73.4993</v>
      </c>
      <c r="Q33" s="69"/>
      <c r="R33" s="70"/>
      <c r="S33" s="70"/>
      <c r="T33" s="70"/>
      <c r="U33" s="70"/>
      <c r="V33" s="70"/>
      <c r="W33" s="70"/>
      <c r="X33" s="70"/>
      <c r="Y33" s="71"/>
      <c r="Z33" s="12"/>
      <c r="AA33" s="70"/>
      <c r="AB33" s="70"/>
      <c r="AC33" s="70"/>
      <c r="AD33" s="70"/>
      <c r="AE33" s="70"/>
      <c r="AF33" s="70"/>
      <c r="AG33" s="49"/>
    </row>
    <row r="34">
      <c r="A34" s="59"/>
      <c r="B34" s="72"/>
      <c r="C34" s="77" t="s">
        <v>59</v>
      </c>
      <c r="D34" s="68">
        <v>899.99</v>
      </c>
      <c r="E34" s="68"/>
      <c r="F34" s="68"/>
      <c r="G34" s="68"/>
      <c r="H34" s="68"/>
      <c r="I34" s="64"/>
      <c r="J34" s="84"/>
      <c r="K34" s="38"/>
      <c r="L34" s="39"/>
      <c r="M34" s="66"/>
      <c r="N34" s="67">
        <f t="shared" si="3"/>
        <v>29.99966667</v>
      </c>
      <c r="O34" s="68">
        <f t="shared" si="4"/>
        <v>34.99966667</v>
      </c>
      <c r="P34" s="68">
        <f t="shared" si="5"/>
        <v>62.9993</v>
      </c>
      <c r="Q34" s="69"/>
      <c r="R34" s="70"/>
      <c r="S34" s="70"/>
      <c r="T34" s="70"/>
      <c r="U34" s="70"/>
      <c r="V34" s="70"/>
      <c r="W34" s="70"/>
      <c r="X34" s="70"/>
      <c r="Y34" s="71"/>
      <c r="Z34" s="12"/>
      <c r="AA34" s="70"/>
      <c r="AB34" s="70"/>
      <c r="AC34" s="70"/>
      <c r="AD34" s="70"/>
      <c r="AE34" s="70"/>
      <c r="AF34" s="70"/>
      <c r="AG34" s="49"/>
    </row>
    <row r="35">
      <c r="A35" s="59"/>
      <c r="B35" s="72"/>
      <c r="C35" s="61" t="s">
        <v>60</v>
      </c>
      <c r="D35" s="62">
        <v>549.99</v>
      </c>
      <c r="E35" s="62"/>
      <c r="F35" s="76" t="s">
        <v>43</v>
      </c>
      <c r="G35" s="62"/>
      <c r="H35" s="75"/>
      <c r="I35" s="64"/>
      <c r="J35" s="84"/>
      <c r="K35" s="38"/>
      <c r="L35" s="39"/>
      <c r="M35" s="66"/>
      <c r="N35" s="67">
        <f t="shared" si="3"/>
        <v>18.333</v>
      </c>
      <c r="O35" s="68">
        <f t="shared" si="4"/>
        <v>23.333</v>
      </c>
      <c r="P35" s="68">
        <f t="shared" si="5"/>
        <v>38.4993</v>
      </c>
      <c r="Q35" s="69"/>
      <c r="R35" s="70"/>
      <c r="S35" s="70"/>
      <c r="T35" s="70"/>
      <c r="U35" s="70"/>
      <c r="V35" s="70"/>
      <c r="W35" s="70"/>
      <c r="X35" s="70"/>
      <c r="Y35" s="71"/>
      <c r="Z35" s="12"/>
      <c r="AA35" s="70"/>
      <c r="AB35" s="70"/>
      <c r="AC35" s="70"/>
      <c r="AD35" s="70"/>
      <c r="AE35" s="70"/>
      <c r="AF35" s="70"/>
      <c r="AG35" s="49"/>
    </row>
    <row r="36">
      <c r="A36" s="59"/>
      <c r="B36" s="72"/>
      <c r="C36" s="77" t="s">
        <v>61</v>
      </c>
      <c r="D36" s="62">
        <v>499.99</v>
      </c>
      <c r="E36" s="62"/>
      <c r="F36" s="76" t="s">
        <v>43</v>
      </c>
      <c r="G36" s="62"/>
      <c r="H36" s="75"/>
      <c r="I36" s="64"/>
      <c r="J36" s="84"/>
      <c r="K36" s="38"/>
      <c r="L36" s="39"/>
      <c r="M36" s="66"/>
      <c r="N36" s="67">
        <f t="shared" si="3"/>
        <v>16.66633333</v>
      </c>
      <c r="O36" s="68">
        <f t="shared" si="4"/>
        <v>21.66633333</v>
      </c>
      <c r="P36" s="68">
        <f t="shared" si="5"/>
        <v>34.9993</v>
      </c>
      <c r="Q36" s="69"/>
      <c r="R36" s="70"/>
      <c r="S36" s="70"/>
      <c r="T36" s="70"/>
      <c r="U36" s="70"/>
      <c r="V36" s="70"/>
      <c r="W36" s="70"/>
      <c r="X36" s="70"/>
      <c r="Y36" s="71"/>
      <c r="Z36" s="12"/>
      <c r="AA36" s="70"/>
      <c r="AB36" s="70"/>
      <c r="AC36" s="70"/>
      <c r="AD36" s="70"/>
      <c r="AE36" s="70"/>
      <c r="AF36" s="70"/>
      <c r="AG36" s="49"/>
    </row>
    <row r="37">
      <c r="A37" s="59"/>
      <c r="B37" s="72"/>
      <c r="C37" s="61"/>
      <c r="D37" s="62"/>
      <c r="E37" s="62"/>
      <c r="F37" s="68"/>
      <c r="G37" s="68"/>
      <c r="H37" s="75"/>
      <c r="I37" s="64"/>
      <c r="J37" s="85"/>
      <c r="K37" s="38"/>
      <c r="L37" s="39"/>
      <c r="M37" s="66"/>
      <c r="N37" s="67">
        <f t="shared" si="3"/>
        <v>0</v>
      </c>
      <c r="O37" s="68">
        <f t="shared" si="4"/>
        <v>5</v>
      </c>
      <c r="P37" s="68">
        <f t="shared" si="5"/>
        <v>0</v>
      </c>
      <c r="Q37" s="69"/>
      <c r="R37" s="70"/>
      <c r="S37" s="70"/>
      <c r="T37" s="70"/>
      <c r="U37" s="70"/>
      <c r="V37" s="70"/>
      <c r="W37" s="70"/>
      <c r="X37" s="70"/>
      <c r="Y37" s="71"/>
      <c r="Z37" s="12"/>
      <c r="AA37" s="70"/>
      <c r="AB37" s="70"/>
      <c r="AC37" s="70"/>
      <c r="AD37" s="70"/>
      <c r="AE37" s="70"/>
      <c r="AF37" s="70"/>
      <c r="AG37" s="49"/>
    </row>
    <row r="38">
      <c r="A38" s="59"/>
      <c r="B38" s="86" t="s">
        <v>62</v>
      </c>
      <c r="C38" s="87" t="s">
        <v>63</v>
      </c>
      <c r="D38" s="62">
        <v>499.99</v>
      </c>
      <c r="E38" s="62">
        <v>150.0</v>
      </c>
      <c r="F38" s="76" t="s">
        <v>43</v>
      </c>
      <c r="G38" s="62"/>
      <c r="H38" s="68"/>
      <c r="I38" s="68"/>
      <c r="J38" s="84"/>
      <c r="K38" s="38"/>
      <c r="L38" s="39"/>
      <c r="M38" s="66"/>
      <c r="N38" s="67">
        <f t="shared" si="3"/>
        <v>16.66633333</v>
      </c>
      <c r="O38" s="68">
        <f t="shared" si="4"/>
        <v>21.66633333</v>
      </c>
      <c r="P38" s="68">
        <f t="shared" si="5"/>
        <v>34.9993</v>
      </c>
      <c r="Q38" s="69"/>
      <c r="R38" s="70"/>
      <c r="S38" s="70"/>
      <c r="T38" s="70"/>
      <c r="U38" s="70"/>
      <c r="V38" s="70"/>
      <c r="W38" s="70"/>
      <c r="X38" s="70"/>
      <c r="Y38" s="71"/>
      <c r="Z38" s="12"/>
      <c r="AA38" s="70"/>
      <c r="AB38" s="70"/>
      <c r="AC38" s="70"/>
      <c r="AD38" s="70"/>
      <c r="AE38" s="70"/>
      <c r="AF38" s="70"/>
      <c r="AG38" s="49"/>
    </row>
    <row r="39">
      <c r="A39" s="59"/>
      <c r="B39" s="72"/>
      <c r="C39" s="88" t="s">
        <v>64</v>
      </c>
      <c r="D39" s="62">
        <v>599.99</v>
      </c>
      <c r="E39" s="62"/>
      <c r="F39" s="68"/>
      <c r="G39" s="68"/>
      <c r="H39" s="62"/>
      <c r="I39" s="64"/>
      <c r="J39" s="84"/>
      <c r="K39" s="38"/>
      <c r="L39" s="39"/>
      <c r="M39" s="66"/>
      <c r="N39" s="67">
        <f t="shared" si="3"/>
        <v>19.99966667</v>
      </c>
      <c r="O39" s="68">
        <f t="shared" si="4"/>
        <v>24.99966667</v>
      </c>
      <c r="P39" s="68">
        <f t="shared" si="5"/>
        <v>41.9993</v>
      </c>
      <c r="Q39" s="69"/>
      <c r="R39" s="70"/>
      <c r="S39" s="70"/>
      <c r="T39" s="70"/>
      <c r="U39" s="70"/>
      <c r="V39" s="70"/>
      <c r="W39" s="70"/>
      <c r="X39" s="70"/>
      <c r="Y39" s="71"/>
      <c r="Z39" s="12"/>
      <c r="AA39" s="70"/>
      <c r="AB39" s="70"/>
      <c r="AC39" s="70"/>
      <c r="AD39" s="70"/>
      <c r="AE39" s="70"/>
      <c r="AF39" s="70"/>
      <c r="AG39" s="49"/>
    </row>
    <row r="40">
      <c r="A40" s="59"/>
      <c r="B40" s="72"/>
      <c r="C40" s="89" t="s">
        <v>65</v>
      </c>
      <c r="D40" s="62">
        <v>179.99</v>
      </c>
      <c r="E40" s="90" t="s">
        <v>43</v>
      </c>
      <c r="F40" s="68"/>
      <c r="G40" s="68"/>
      <c r="H40" s="62"/>
      <c r="I40" s="64"/>
      <c r="J40" s="84"/>
      <c r="K40" s="38"/>
      <c r="L40" s="39"/>
      <c r="M40" s="66"/>
      <c r="N40" s="67">
        <f t="shared" si="3"/>
        <v>5.999666667</v>
      </c>
      <c r="O40" s="68">
        <f t="shared" si="4"/>
        <v>10.99966667</v>
      </c>
      <c r="P40" s="68">
        <f t="shared" si="5"/>
        <v>12.5993</v>
      </c>
      <c r="Q40" s="69"/>
      <c r="R40" s="70"/>
      <c r="S40" s="70"/>
      <c r="T40" s="70"/>
      <c r="U40" s="70"/>
      <c r="V40" s="70"/>
      <c r="W40" s="70"/>
      <c r="X40" s="70"/>
      <c r="Y40" s="71"/>
      <c r="Z40" s="12"/>
      <c r="AA40" s="70"/>
      <c r="AB40" s="70"/>
      <c r="AC40" s="70"/>
      <c r="AD40" s="70"/>
      <c r="AE40" s="70"/>
      <c r="AF40" s="70"/>
      <c r="AG40" s="49"/>
    </row>
    <row r="41">
      <c r="A41" s="59"/>
      <c r="B41" s="72"/>
      <c r="C41" s="89" t="s">
        <v>66</v>
      </c>
      <c r="D41" s="68">
        <v>949.99</v>
      </c>
      <c r="E41" s="68"/>
      <c r="F41" s="68"/>
      <c r="G41" s="68"/>
      <c r="H41" s="68"/>
      <c r="I41" s="75"/>
      <c r="J41" s="84"/>
      <c r="K41" s="38"/>
      <c r="L41" s="39"/>
      <c r="M41" s="66"/>
      <c r="N41" s="67">
        <f t="shared" si="3"/>
        <v>31.66633333</v>
      </c>
      <c r="O41" s="68">
        <f t="shared" si="4"/>
        <v>36.66633333</v>
      </c>
      <c r="P41" s="68">
        <f t="shared" si="5"/>
        <v>66.4993</v>
      </c>
      <c r="Q41" s="69"/>
      <c r="R41" s="70"/>
      <c r="S41" s="70"/>
      <c r="T41" s="70"/>
      <c r="U41" s="70"/>
      <c r="V41" s="70"/>
      <c r="W41" s="70"/>
      <c r="X41" s="70"/>
      <c r="Y41" s="71"/>
      <c r="Z41" s="12"/>
      <c r="AA41" s="70"/>
      <c r="AB41" s="70"/>
      <c r="AC41" s="70"/>
      <c r="AD41" s="70"/>
      <c r="AE41" s="70"/>
      <c r="AF41" s="70"/>
      <c r="AG41" s="49"/>
    </row>
    <row r="42">
      <c r="A42" s="59"/>
      <c r="B42" s="72"/>
      <c r="C42" s="89"/>
      <c r="D42" s="68"/>
      <c r="E42" s="68"/>
      <c r="F42" s="68"/>
      <c r="G42" s="68"/>
      <c r="H42" s="68"/>
      <c r="I42" s="75"/>
      <c r="J42" s="80"/>
      <c r="K42" s="38"/>
      <c r="L42" s="39"/>
      <c r="M42" s="66"/>
      <c r="N42" s="67">
        <f t="shared" si="3"/>
        <v>0</v>
      </c>
      <c r="O42" s="68">
        <f t="shared" si="4"/>
        <v>5</v>
      </c>
      <c r="P42" s="68">
        <f t="shared" si="5"/>
        <v>0</v>
      </c>
      <c r="Q42" s="69"/>
      <c r="R42" s="70"/>
      <c r="S42" s="70"/>
      <c r="T42" s="70"/>
      <c r="U42" s="70"/>
      <c r="V42" s="70"/>
      <c r="W42" s="70"/>
      <c r="X42" s="70"/>
      <c r="Y42" s="71"/>
      <c r="Z42" s="12"/>
      <c r="AA42" s="70"/>
      <c r="AB42" s="70"/>
      <c r="AC42" s="70"/>
      <c r="AD42" s="70"/>
      <c r="AE42" s="70"/>
      <c r="AF42" s="70"/>
      <c r="AG42" s="49"/>
    </row>
    <row r="43">
      <c r="A43" s="59"/>
      <c r="B43" s="72"/>
      <c r="C43" s="91"/>
      <c r="D43" s="68"/>
      <c r="E43" s="68"/>
      <c r="F43" s="68"/>
      <c r="G43" s="68"/>
      <c r="H43" s="68"/>
      <c r="I43" s="75"/>
      <c r="J43" s="80"/>
      <c r="K43" s="38"/>
      <c r="L43" s="39"/>
      <c r="M43" s="66"/>
      <c r="N43" s="67">
        <f t="shared" si="3"/>
        <v>0</v>
      </c>
      <c r="O43" s="68">
        <f t="shared" si="4"/>
        <v>5</v>
      </c>
      <c r="P43" s="68">
        <f t="shared" si="5"/>
        <v>0</v>
      </c>
      <c r="Q43" s="69"/>
      <c r="R43" s="70"/>
      <c r="S43" s="70"/>
      <c r="T43" s="70"/>
      <c r="U43" s="70"/>
      <c r="V43" s="70"/>
      <c r="W43" s="70"/>
      <c r="X43" s="70"/>
      <c r="Y43" s="71"/>
      <c r="Z43" s="12"/>
      <c r="AA43" s="92"/>
      <c r="AB43" s="70"/>
      <c r="AC43" s="70"/>
      <c r="AD43" s="70"/>
      <c r="AE43" s="92"/>
      <c r="AF43" s="93"/>
      <c r="AG43" s="94"/>
    </row>
    <row r="44">
      <c r="A44" s="59">
        <v>13.0</v>
      </c>
      <c r="B44" s="72"/>
      <c r="C44" s="88" t="s">
        <v>67</v>
      </c>
      <c r="D44" s="62">
        <v>999.99</v>
      </c>
      <c r="E44" s="68"/>
      <c r="F44" s="68">
        <f t="shared" ref="F44:F46" si="8">D44-700                   </f>
        <v>299.99</v>
      </c>
      <c r="G44" s="68">
        <f t="shared" ref="G44:G46" si="9">D44-350 </f>
        <v>649.99</v>
      </c>
      <c r="H44" s="62"/>
      <c r="I44" s="75"/>
      <c r="J44" s="84"/>
      <c r="K44" s="38"/>
      <c r="L44" s="39"/>
      <c r="M44" s="66"/>
      <c r="N44" s="67">
        <f t="shared" si="3"/>
        <v>33.333</v>
      </c>
      <c r="O44" s="68">
        <f t="shared" si="4"/>
        <v>38.333</v>
      </c>
      <c r="P44" s="68">
        <f t="shared" si="5"/>
        <v>69.9993</v>
      </c>
      <c r="Q44" s="69"/>
      <c r="R44" s="70"/>
      <c r="S44" s="70"/>
      <c r="T44" s="70"/>
      <c r="U44" s="70"/>
      <c r="V44" s="70"/>
      <c r="W44" s="70"/>
      <c r="X44" s="70"/>
      <c r="Y44" s="71"/>
      <c r="Z44" s="12"/>
      <c r="AA44" s="70"/>
      <c r="AB44" s="70"/>
      <c r="AC44" s="70"/>
      <c r="AD44" s="70"/>
      <c r="AE44" s="70"/>
      <c r="AF44" s="70"/>
      <c r="AG44" s="95"/>
    </row>
    <row r="45">
      <c r="A45" s="59">
        <v>14.0</v>
      </c>
      <c r="B45" s="72"/>
      <c r="C45" s="88" t="s">
        <v>68</v>
      </c>
      <c r="D45" s="62">
        <v>1299.99</v>
      </c>
      <c r="E45" s="68"/>
      <c r="F45" s="68">
        <f t="shared" si="8"/>
        <v>599.99</v>
      </c>
      <c r="G45" s="68">
        <f t="shared" si="9"/>
        <v>949.99</v>
      </c>
      <c r="H45" s="62"/>
      <c r="I45" s="75"/>
      <c r="J45" s="80"/>
      <c r="K45" s="38"/>
      <c r="L45" s="39"/>
      <c r="M45" s="66"/>
      <c r="N45" s="67">
        <f t="shared" si="3"/>
        <v>43.333</v>
      </c>
      <c r="O45" s="68">
        <f t="shared" si="4"/>
        <v>48.333</v>
      </c>
      <c r="P45" s="68">
        <f t="shared" si="5"/>
        <v>90.9993</v>
      </c>
      <c r="Q45" s="69"/>
      <c r="R45" s="70"/>
      <c r="S45" s="70"/>
      <c r="T45" s="70"/>
      <c r="U45" s="70"/>
      <c r="V45" s="70"/>
      <c r="W45" s="70"/>
      <c r="X45" s="70"/>
      <c r="Y45" s="71"/>
      <c r="Z45" s="12"/>
      <c r="AA45" s="70"/>
      <c r="AB45" s="70"/>
      <c r="AC45" s="70"/>
      <c r="AD45" s="70"/>
      <c r="AE45" s="70"/>
      <c r="AF45" s="70"/>
      <c r="AG45" s="95"/>
    </row>
    <row r="46">
      <c r="A46" s="59">
        <v>15.0</v>
      </c>
      <c r="B46" s="72"/>
      <c r="C46" s="88" t="s">
        <v>69</v>
      </c>
      <c r="D46" s="62">
        <v>1449.99</v>
      </c>
      <c r="E46" s="68"/>
      <c r="F46" s="68">
        <f t="shared" si="8"/>
        <v>749.99</v>
      </c>
      <c r="G46" s="68">
        <f t="shared" si="9"/>
        <v>1099.99</v>
      </c>
      <c r="H46" s="62"/>
      <c r="I46" s="75"/>
      <c r="J46" s="80"/>
      <c r="K46" s="38"/>
      <c r="L46" s="39"/>
      <c r="M46" s="66"/>
      <c r="N46" s="67">
        <f t="shared" si="3"/>
        <v>48.333</v>
      </c>
      <c r="O46" s="68">
        <f t="shared" si="4"/>
        <v>53.333</v>
      </c>
      <c r="P46" s="68">
        <f t="shared" si="5"/>
        <v>101.4993</v>
      </c>
      <c r="Q46" s="69"/>
      <c r="R46" s="70"/>
      <c r="S46" s="70"/>
      <c r="T46" s="70"/>
      <c r="U46" s="70"/>
      <c r="V46" s="70"/>
      <c r="W46" s="70"/>
      <c r="X46" s="70"/>
      <c r="Y46" s="71"/>
      <c r="Z46" s="12"/>
      <c r="AA46" s="70"/>
      <c r="AB46" s="70"/>
      <c r="AC46" s="70"/>
      <c r="AD46" s="70"/>
      <c r="AE46" s="70"/>
      <c r="AF46" s="70"/>
      <c r="AG46" s="95"/>
    </row>
    <row r="47">
      <c r="A47" s="59">
        <v>17.0</v>
      </c>
      <c r="B47" s="72"/>
      <c r="C47" s="96" t="s">
        <v>70</v>
      </c>
      <c r="D47" s="68">
        <v>749.99</v>
      </c>
      <c r="E47" s="68"/>
      <c r="F47" s="68"/>
      <c r="G47" s="68"/>
      <c r="H47" s="68"/>
      <c r="I47" s="68"/>
      <c r="J47" s="97"/>
      <c r="K47" s="38"/>
      <c r="L47" s="39"/>
      <c r="M47" s="66"/>
      <c r="N47" s="67">
        <f t="shared" si="3"/>
        <v>24.99966667</v>
      </c>
      <c r="O47" s="68">
        <f t="shared" si="4"/>
        <v>29.99966667</v>
      </c>
      <c r="P47" s="68">
        <f t="shared" si="5"/>
        <v>52.4993</v>
      </c>
      <c r="Q47" s="69"/>
      <c r="R47" s="70"/>
      <c r="S47" s="70"/>
      <c r="T47" s="70"/>
      <c r="U47" s="70"/>
      <c r="V47" s="70"/>
      <c r="W47" s="70"/>
      <c r="X47" s="70"/>
      <c r="Y47" s="71"/>
      <c r="Z47" s="12"/>
      <c r="AA47" s="70"/>
      <c r="AB47" s="70"/>
      <c r="AC47" s="70"/>
      <c r="AD47" s="70"/>
      <c r="AE47" s="70"/>
      <c r="AF47" s="70"/>
      <c r="AG47" s="95"/>
    </row>
    <row r="48">
      <c r="A48" s="59"/>
      <c r="B48" s="72"/>
      <c r="C48" s="88" t="s">
        <v>71</v>
      </c>
      <c r="D48" s="62">
        <v>1199.99</v>
      </c>
      <c r="E48" s="62"/>
      <c r="F48" s="68">
        <f>D48-800</f>
        <v>399.99</v>
      </c>
      <c r="G48" s="68"/>
      <c r="H48" s="68"/>
      <c r="I48" s="68"/>
      <c r="J48" s="84"/>
      <c r="K48" s="38"/>
      <c r="L48" s="39"/>
      <c r="M48" s="66"/>
      <c r="N48" s="67"/>
      <c r="O48" s="68"/>
      <c r="P48" s="68"/>
      <c r="Q48" s="69"/>
      <c r="R48" s="70"/>
      <c r="S48" s="70"/>
      <c r="T48" s="70"/>
      <c r="U48" s="70"/>
      <c r="V48" s="70"/>
      <c r="W48" s="70"/>
      <c r="X48" s="70"/>
      <c r="Y48" s="71"/>
      <c r="Z48" s="12"/>
      <c r="AA48" s="70"/>
      <c r="AB48" s="70"/>
      <c r="AC48" s="70"/>
      <c r="AD48" s="70"/>
      <c r="AE48" s="70"/>
      <c r="AF48" s="70"/>
      <c r="AG48" s="95"/>
    </row>
    <row r="49">
      <c r="A49" s="59"/>
      <c r="B49" s="72"/>
      <c r="C49" s="88" t="s">
        <v>72</v>
      </c>
      <c r="D49" s="62">
        <v>799.99</v>
      </c>
      <c r="E49" s="62"/>
      <c r="F49" s="76" t="s">
        <v>43</v>
      </c>
      <c r="G49" s="68"/>
      <c r="H49" s="68"/>
      <c r="I49" s="68"/>
      <c r="J49" s="84"/>
      <c r="K49" s="38"/>
      <c r="L49" s="39"/>
      <c r="M49" s="66"/>
      <c r="N49" s="67"/>
      <c r="O49" s="68"/>
      <c r="P49" s="68"/>
      <c r="Q49" s="69"/>
      <c r="R49" s="70"/>
      <c r="S49" s="70"/>
      <c r="T49" s="70"/>
      <c r="U49" s="70"/>
      <c r="V49" s="70"/>
      <c r="W49" s="70"/>
      <c r="X49" s="70"/>
      <c r="Y49" s="71"/>
      <c r="Z49" s="12"/>
      <c r="AA49" s="70"/>
      <c r="AB49" s="70"/>
      <c r="AC49" s="70"/>
      <c r="AD49" s="70"/>
      <c r="AE49" s="70"/>
      <c r="AF49" s="70"/>
      <c r="AG49" s="95"/>
    </row>
    <row r="50">
      <c r="A50" s="59"/>
      <c r="B50" s="72"/>
      <c r="C50" s="88" t="s">
        <v>73</v>
      </c>
      <c r="D50" s="62">
        <v>999.99</v>
      </c>
      <c r="E50" s="62"/>
      <c r="F50" s="68">
        <f>D50-800</f>
        <v>199.99</v>
      </c>
      <c r="G50" s="68"/>
      <c r="H50" s="68"/>
      <c r="I50" s="68"/>
      <c r="J50" s="84"/>
      <c r="K50" s="38"/>
      <c r="L50" s="39"/>
      <c r="M50" s="66"/>
      <c r="N50" s="67"/>
      <c r="O50" s="68"/>
      <c r="P50" s="68"/>
      <c r="Q50" s="69"/>
      <c r="R50" s="70"/>
      <c r="S50" s="70"/>
      <c r="T50" s="70"/>
      <c r="U50" s="70"/>
      <c r="V50" s="70"/>
      <c r="W50" s="70"/>
      <c r="X50" s="70"/>
      <c r="Y50" s="71"/>
      <c r="Z50" s="12"/>
      <c r="AA50" s="70"/>
      <c r="AB50" s="70"/>
      <c r="AC50" s="70"/>
      <c r="AD50" s="70"/>
      <c r="AE50" s="70"/>
      <c r="AF50" s="70"/>
      <c r="AG50" s="95"/>
    </row>
    <row r="51">
      <c r="A51" s="59">
        <v>18.0</v>
      </c>
      <c r="B51" s="72"/>
      <c r="C51" s="87" t="s">
        <v>74</v>
      </c>
      <c r="D51" s="68">
        <v>999.99</v>
      </c>
      <c r="E51" s="62"/>
      <c r="F51" s="68"/>
      <c r="G51" s="68"/>
      <c r="H51" s="68"/>
      <c r="I51" s="68"/>
      <c r="J51" s="98"/>
      <c r="K51" s="38"/>
      <c r="L51" s="39"/>
      <c r="M51" s="66"/>
      <c r="N51" s="67">
        <f t="shared" ref="N51:N56" si="10">D51/30</f>
        <v>33.333</v>
      </c>
      <c r="O51" s="68">
        <f t="shared" ref="O51:O56" si="11">N51+5</f>
        <v>38.333</v>
      </c>
      <c r="P51" s="68">
        <f t="shared" ref="P51:P56" si="12">D51*7%</f>
        <v>69.9993</v>
      </c>
      <c r="Q51" s="69"/>
      <c r="R51" s="70"/>
      <c r="S51" s="70"/>
      <c r="T51" s="70"/>
      <c r="U51" s="70"/>
      <c r="V51" s="70"/>
      <c r="W51" s="70"/>
      <c r="X51" s="70"/>
      <c r="Y51" s="71"/>
      <c r="Z51" s="12"/>
      <c r="AA51" s="70"/>
      <c r="AB51" s="70"/>
      <c r="AC51" s="70"/>
      <c r="AD51" s="70"/>
      <c r="AE51" s="70"/>
      <c r="AF51" s="70"/>
      <c r="AG51" s="95"/>
    </row>
    <row r="52">
      <c r="A52" s="59">
        <v>19.0</v>
      </c>
      <c r="B52" s="72"/>
      <c r="C52" s="87" t="s">
        <v>75</v>
      </c>
      <c r="D52" s="68">
        <v>1399.99</v>
      </c>
      <c r="E52" s="68"/>
      <c r="F52" s="68"/>
      <c r="G52" s="68"/>
      <c r="H52" s="68"/>
      <c r="I52" s="62"/>
      <c r="J52" s="98"/>
      <c r="K52" s="38"/>
      <c r="L52" s="39"/>
      <c r="M52" s="66"/>
      <c r="N52" s="67">
        <f t="shared" si="10"/>
        <v>46.66633333</v>
      </c>
      <c r="O52" s="68">
        <f t="shared" si="11"/>
        <v>51.66633333</v>
      </c>
      <c r="P52" s="68">
        <f t="shared" si="12"/>
        <v>97.9993</v>
      </c>
      <c r="Q52" s="69"/>
      <c r="R52" s="70"/>
      <c r="S52" s="70"/>
      <c r="T52" s="70"/>
      <c r="U52" s="70"/>
      <c r="V52" s="70"/>
      <c r="W52" s="70"/>
      <c r="X52" s="70"/>
      <c r="Y52" s="71"/>
      <c r="Z52" s="12"/>
      <c r="AA52" s="70"/>
      <c r="AB52" s="70"/>
      <c r="AC52" s="70"/>
      <c r="AD52" s="70"/>
      <c r="AE52" s="70"/>
      <c r="AF52" s="70"/>
      <c r="AG52" s="95"/>
    </row>
    <row r="53">
      <c r="A53" s="59">
        <v>20.0</v>
      </c>
      <c r="B53" s="72"/>
      <c r="C53" s="88" t="s">
        <v>76</v>
      </c>
      <c r="D53" s="62">
        <v>1599.99</v>
      </c>
      <c r="E53" s="68"/>
      <c r="F53" s="68"/>
      <c r="G53" s="68"/>
      <c r="H53" s="68"/>
      <c r="I53" s="62"/>
      <c r="J53" s="98"/>
      <c r="K53" s="38"/>
      <c r="L53" s="39"/>
      <c r="M53" s="66"/>
      <c r="N53" s="67">
        <f t="shared" si="10"/>
        <v>53.333</v>
      </c>
      <c r="O53" s="68">
        <f t="shared" si="11"/>
        <v>58.333</v>
      </c>
      <c r="P53" s="68">
        <f t="shared" si="12"/>
        <v>111.9993</v>
      </c>
      <c r="Q53" s="69"/>
      <c r="R53" s="70"/>
      <c r="S53" s="70"/>
      <c r="T53" s="70"/>
      <c r="U53" s="70"/>
      <c r="V53" s="70"/>
      <c r="W53" s="70"/>
      <c r="X53" s="70"/>
      <c r="Y53" s="71"/>
      <c r="Z53" s="12"/>
      <c r="AA53" s="70"/>
      <c r="AB53" s="70"/>
      <c r="AC53" s="70"/>
      <c r="AD53" s="70"/>
      <c r="AE53" s="70"/>
      <c r="AF53" s="70"/>
      <c r="AG53" s="95"/>
    </row>
    <row r="54">
      <c r="A54" s="59"/>
      <c r="B54" s="72"/>
      <c r="C54" s="88" t="s">
        <v>77</v>
      </c>
      <c r="D54" s="68">
        <v>1199.99</v>
      </c>
      <c r="E54" s="68"/>
      <c r="F54" s="68"/>
      <c r="G54" s="68"/>
      <c r="H54" s="68"/>
      <c r="I54" s="62"/>
      <c r="J54" s="98"/>
      <c r="K54" s="38"/>
      <c r="L54" s="39"/>
      <c r="M54" s="99"/>
      <c r="N54" s="67">
        <f t="shared" si="10"/>
        <v>39.99966667</v>
      </c>
      <c r="O54" s="68">
        <f t="shared" si="11"/>
        <v>44.99966667</v>
      </c>
      <c r="P54" s="68">
        <f t="shared" si="12"/>
        <v>83.9993</v>
      </c>
      <c r="Q54" s="100"/>
      <c r="R54" s="101"/>
      <c r="S54" s="92"/>
      <c r="T54" s="70"/>
      <c r="U54" s="70"/>
      <c r="V54" s="70"/>
      <c r="W54" s="92"/>
      <c r="X54" s="93"/>
      <c r="Y54" s="71"/>
      <c r="Z54" s="12"/>
      <c r="AA54" s="70"/>
      <c r="AB54" s="70"/>
      <c r="AC54" s="70"/>
      <c r="AD54" s="70"/>
      <c r="AE54" s="70"/>
      <c r="AF54" s="70"/>
      <c r="AG54" s="95"/>
    </row>
    <row r="55">
      <c r="A55" s="102"/>
      <c r="B55" s="72"/>
      <c r="C55" s="87" t="s">
        <v>78</v>
      </c>
      <c r="D55" s="62">
        <v>699.99</v>
      </c>
      <c r="E55" s="62">
        <v>300.0</v>
      </c>
      <c r="F55" s="62">
        <v>150.0</v>
      </c>
      <c r="G55" s="68"/>
      <c r="H55" s="62"/>
      <c r="I55" s="62"/>
      <c r="J55" s="84"/>
      <c r="K55" s="38"/>
      <c r="L55" s="39"/>
      <c r="M55" s="103"/>
      <c r="N55" s="67">
        <f t="shared" si="10"/>
        <v>23.333</v>
      </c>
      <c r="O55" s="68">
        <f t="shared" si="11"/>
        <v>28.333</v>
      </c>
      <c r="P55" s="68">
        <f t="shared" si="12"/>
        <v>48.9993</v>
      </c>
      <c r="Q55" s="100"/>
      <c r="R55" s="101"/>
      <c r="S55" s="92"/>
      <c r="T55" s="70"/>
      <c r="U55" s="70"/>
      <c r="V55" s="70"/>
      <c r="W55" s="92"/>
      <c r="X55" s="93"/>
      <c r="Y55" s="71"/>
      <c r="Z55" s="70"/>
      <c r="AA55" s="71"/>
      <c r="AB55" s="71"/>
      <c r="AC55" s="71"/>
      <c r="AD55" s="71"/>
      <c r="AE55" s="71"/>
      <c r="AF55" s="71"/>
      <c r="AG55" s="104"/>
    </row>
    <row r="56">
      <c r="A56" s="102"/>
      <c r="B56" s="72"/>
      <c r="C56" s="96" t="s">
        <v>79</v>
      </c>
      <c r="D56" s="62">
        <v>509.99</v>
      </c>
      <c r="E56" s="62"/>
      <c r="F56" s="68"/>
      <c r="G56" s="68"/>
      <c r="H56" s="62"/>
      <c r="I56" s="62"/>
      <c r="J56" s="98"/>
      <c r="K56" s="38"/>
      <c r="L56" s="39"/>
      <c r="M56" s="103"/>
      <c r="N56" s="67">
        <f t="shared" si="10"/>
        <v>16.99966667</v>
      </c>
      <c r="O56" s="68">
        <f t="shared" si="11"/>
        <v>21.99966667</v>
      </c>
      <c r="P56" s="68">
        <f t="shared" si="12"/>
        <v>35.6993</v>
      </c>
      <c r="Q56" s="100"/>
      <c r="R56" s="101"/>
      <c r="S56" s="92"/>
      <c r="T56" s="70"/>
      <c r="U56" s="70"/>
      <c r="V56" s="70"/>
      <c r="W56" s="92"/>
      <c r="X56" s="93"/>
      <c r="Y56" s="71"/>
      <c r="Z56" s="70"/>
      <c r="AA56" s="70"/>
      <c r="AB56" s="70"/>
      <c r="AC56" s="70"/>
      <c r="AD56" s="70"/>
      <c r="AE56" s="70"/>
      <c r="AF56" s="70"/>
      <c r="AG56" s="95"/>
    </row>
    <row r="57">
      <c r="A57" s="102"/>
      <c r="B57" s="72"/>
      <c r="C57" s="96" t="s">
        <v>80</v>
      </c>
      <c r="D57" s="62">
        <v>1104.99</v>
      </c>
      <c r="E57" s="62"/>
      <c r="F57" s="68"/>
      <c r="G57" s="68"/>
      <c r="H57" s="62"/>
      <c r="I57" s="62"/>
      <c r="J57" s="98"/>
      <c r="K57" s="38"/>
      <c r="L57" s="39"/>
      <c r="M57" s="103"/>
      <c r="N57" s="67"/>
      <c r="O57" s="68"/>
      <c r="P57" s="68"/>
      <c r="Q57" s="100"/>
      <c r="R57" s="101"/>
      <c r="S57" s="92"/>
      <c r="T57" s="70"/>
      <c r="U57" s="70"/>
      <c r="V57" s="70"/>
      <c r="W57" s="92"/>
      <c r="X57" s="93"/>
      <c r="Y57" s="71"/>
      <c r="Z57" s="70"/>
      <c r="AA57" s="70"/>
      <c r="AB57" s="70"/>
      <c r="AC57" s="70"/>
      <c r="AD57" s="70"/>
      <c r="AE57" s="70"/>
      <c r="AF57" s="70"/>
      <c r="AG57" s="95"/>
    </row>
    <row r="58">
      <c r="A58" s="102"/>
      <c r="B58" s="72"/>
      <c r="C58" s="96" t="s">
        <v>81</v>
      </c>
      <c r="D58" s="68">
        <v>1379.99</v>
      </c>
      <c r="E58" s="68"/>
      <c r="F58" s="68"/>
      <c r="G58" s="68"/>
      <c r="H58" s="68"/>
      <c r="I58" s="62"/>
      <c r="J58" s="98"/>
      <c r="K58" s="38"/>
      <c r="L58" s="39"/>
      <c r="M58" s="103"/>
      <c r="N58" s="67">
        <f t="shared" ref="N58:N65" si="13">D58/30</f>
        <v>45.99966667</v>
      </c>
      <c r="O58" s="68">
        <f t="shared" ref="O58:O65" si="14">N58+5</f>
        <v>50.99966667</v>
      </c>
      <c r="P58" s="68">
        <f t="shared" ref="P58:P65" si="15">D58*7%</f>
        <v>96.5993</v>
      </c>
      <c r="Q58" s="100"/>
      <c r="R58" s="101"/>
      <c r="S58" s="92"/>
      <c r="T58" s="70"/>
      <c r="U58" s="70"/>
      <c r="V58" s="70"/>
      <c r="W58" s="92"/>
      <c r="X58" s="93"/>
      <c r="Y58" s="71"/>
      <c r="Z58" s="70"/>
      <c r="AA58" s="71"/>
      <c r="AB58" s="71"/>
      <c r="AC58" s="71"/>
      <c r="AD58" s="71"/>
      <c r="AE58" s="71"/>
      <c r="AF58" s="71"/>
      <c r="AG58" s="104"/>
    </row>
    <row r="59">
      <c r="A59" s="102"/>
      <c r="B59" s="72"/>
      <c r="C59" s="105" t="s">
        <v>82</v>
      </c>
      <c r="D59" s="62">
        <v>1199.99</v>
      </c>
      <c r="E59" s="68"/>
      <c r="F59" s="68">
        <f t="shared" ref="F59:F61" si="16">D59-700                   </f>
        <v>499.99</v>
      </c>
      <c r="G59" s="68"/>
      <c r="H59" s="68"/>
      <c r="I59" s="62"/>
      <c r="J59" s="84"/>
      <c r="K59" s="38"/>
      <c r="L59" s="39"/>
      <c r="M59" s="103"/>
      <c r="N59" s="67">
        <f t="shared" si="13"/>
        <v>39.99966667</v>
      </c>
      <c r="O59" s="68">
        <f t="shared" si="14"/>
        <v>44.99966667</v>
      </c>
      <c r="P59" s="68">
        <f t="shared" si="15"/>
        <v>83.9993</v>
      </c>
      <c r="Q59" s="100"/>
      <c r="R59" s="101"/>
      <c r="S59" s="92"/>
      <c r="T59" s="70"/>
      <c r="U59" s="70"/>
      <c r="V59" s="70"/>
      <c r="W59" s="92"/>
      <c r="X59" s="93"/>
      <c r="Y59" s="71"/>
      <c r="Z59" s="70"/>
      <c r="AA59" s="71"/>
      <c r="AB59" s="71"/>
      <c r="AC59" s="71"/>
      <c r="AD59" s="71"/>
      <c r="AE59" s="71"/>
      <c r="AF59" s="71"/>
      <c r="AG59" s="104"/>
    </row>
    <row r="60">
      <c r="A60" s="102"/>
      <c r="B60" s="50"/>
      <c r="C60" s="105" t="s">
        <v>83</v>
      </c>
      <c r="D60" s="62">
        <v>1999.99</v>
      </c>
      <c r="E60" s="68"/>
      <c r="F60" s="68">
        <f t="shared" si="16"/>
        <v>1299.99</v>
      </c>
      <c r="G60" s="68"/>
      <c r="H60" s="68"/>
      <c r="I60" s="62"/>
      <c r="J60" s="84"/>
      <c r="K60" s="38"/>
      <c r="L60" s="39"/>
      <c r="M60" s="103"/>
      <c r="N60" s="67">
        <f t="shared" si="13"/>
        <v>66.66633333</v>
      </c>
      <c r="O60" s="68">
        <f t="shared" si="14"/>
        <v>71.66633333</v>
      </c>
      <c r="P60" s="68">
        <f t="shared" si="15"/>
        <v>139.9993</v>
      </c>
      <c r="Q60" s="100"/>
      <c r="R60" s="101"/>
      <c r="S60" s="92"/>
      <c r="T60" s="70"/>
      <c r="U60" s="70"/>
      <c r="V60" s="70"/>
      <c r="W60" s="92"/>
      <c r="X60" s="93"/>
      <c r="Y60" s="71"/>
      <c r="Z60" s="70"/>
      <c r="AA60" s="71"/>
      <c r="AB60" s="71"/>
      <c r="AC60" s="71"/>
      <c r="AD60" s="71"/>
      <c r="AE60" s="71"/>
      <c r="AF60" s="71"/>
      <c r="AG60" s="104"/>
    </row>
    <row r="61">
      <c r="A61" s="102"/>
      <c r="B61" s="106" t="s">
        <v>84</v>
      </c>
      <c r="C61" s="107" t="s">
        <v>85</v>
      </c>
      <c r="D61" s="62">
        <v>1399.99</v>
      </c>
      <c r="E61" s="62">
        <f>D61-400</f>
        <v>999.99</v>
      </c>
      <c r="F61" s="68">
        <f t="shared" si="16"/>
        <v>699.99</v>
      </c>
      <c r="G61" s="68"/>
      <c r="H61" s="62"/>
      <c r="I61" s="62"/>
      <c r="J61" s="98"/>
      <c r="K61" s="38"/>
      <c r="L61" s="39"/>
      <c r="M61" s="103"/>
      <c r="N61" s="67">
        <f t="shared" si="13"/>
        <v>46.66633333</v>
      </c>
      <c r="O61" s="68">
        <f t="shared" si="14"/>
        <v>51.66633333</v>
      </c>
      <c r="P61" s="68">
        <f t="shared" si="15"/>
        <v>97.9993</v>
      </c>
      <c r="Q61" s="100"/>
      <c r="R61" s="101"/>
      <c r="S61" s="92"/>
      <c r="T61" s="70"/>
      <c r="U61" s="70"/>
      <c r="V61" s="70"/>
      <c r="W61" s="92"/>
      <c r="X61" s="93"/>
      <c r="Y61" s="71"/>
      <c r="Z61" s="70"/>
      <c r="AA61" s="71"/>
      <c r="AB61" s="71"/>
      <c r="AC61" s="71"/>
      <c r="AD61" s="71"/>
      <c r="AE61" s="71"/>
      <c r="AF61" s="71"/>
      <c r="AG61" s="104"/>
    </row>
    <row r="62">
      <c r="A62" s="102"/>
      <c r="B62" s="86" t="s">
        <v>86</v>
      </c>
      <c r="C62" s="88" t="s">
        <v>87</v>
      </c>
      <c r="D62" s="62">
        <v>599.99</v>
      </c>
      <c r="E62" s="62">
        <v>300.0</v>
      </c>
      <c r="F62" s="68">
        <v>150.0</v>
      </c>
      <c r="G62" s="68"/>
      <c r="H62" s="62"/>
      <c r="I62" s="62"/>
      <c r="J62" s="98"/>
      <c r="K62" s="38"/>
      <c r="L62" s="39"/>
      <c r="M62" s="103"/>
      <c r="N62" s="67">
        <f t="shared" si="13"/>
        <v>19.99966667</v>
      </c>
      <c r="O62" s="68">
        <f t="shared" si="14"/>
        <v>24.99966667</v>
      </c>
      <c r="P62" s="68">
        <f t="shared" si="15"/>
        <v>41.9993</v>
      </c>
      <c r="Q62" s="100"/>
      <c r="R62" s="101"/>
      <c r="S62" s="92"/>
      <c r="T62" s="70"/>
      <c r="U62" s="70"/>
      <c r="V62" s="70"/>
      <c r="W62" s="92"/>
      <c r="X62" s="93"/>
      <c r="Y62" s="71"/>
      <c r="Z62" s="70"/>
      <c r="AA62" s="71"/>
      <c r="AB62" s="71"/>
      <c r="AC62" s="71"/>
      <c r="AD62" s="71"/>
      <c r="AE62" s="71"/>
      <c r="AF62" s="71"/>
      <c r="AG62" s="104"/>
    </row>
    <row r="63">
      <c r="A63" s="102"/>
      <c r="B63" s="72"/>
      <c r="C63" s="96" t="s">
        <v>88</v>
      </c>
      <c r="D63" s="62">
        <v>394.99</v>
      </c>
      <c r="E63" s="68">
        <v>150.0</v>
      </c>
      <c r="F63" s="76" t="s">
        <v>43</v>
      </c>
      <c r="G63" s="68"/>
      <c r="H63" s="62"/>
      <c r="I63" s="62"/>
      <c r="J63" s="98"/>
      <c r="K63" s="38"/>
      <c r="L63" s="39"/>
      <c r="M63" s="103"/>
      <c r="N63" s="67">
        <f t="shared" si="13"/>
        <v>13.16633333</v>
      </c>
      <c r="O63" s="68">
        <f t="shared" si="14"/>
        <v>18.16633333</v>
      </c>
      <c r="P63" s="68">
        <f t="shared" si="15"/>
        <v>27.6493</v>
      </c>
      <c r="Q63" s="100"/>
      <c r="R63" s="101"/>
      <c r="S63" s="92"/>
      <c r="T63" s="70"/>
      <c r="U63" s="70"/>
      <c r="V63" s="70"/>
      <c r="W63" s="92"/>
      <c r="X63" s="93"/>
      <c r="Y63" s="71"/>
      <c r="Z63" s="70"/>
      <c r="AA63" s="71"/>
      <c r="AB63" s="71"/>
      <c r="AC63" s="71"/>
      <c r="AD63" s="71"/>
      <c r="AE63" s="71"/>
      <c r="AF63" s="71"/>
      <c r="AG63" s="104"/>
    </row>
    <row r="64">
      <c r="A64" s="102"/>
      <c r="B64" s="72"/>
      <c r="C64" s="96" t="s">
        <v>89</v>
      </c>
      <c r="D64" s="62">
        <v>1049.99</v>
      </c>
      <c r="E64" s="68"/>
      <c r="F64" s="62">
        <f t="shared" ref="F64:F65" si="17">D64-700                   </f>
        <v>349.99</v>
      </c>
      <c r="G64" s="62"/>
      <c r="H64" s="62"/>
      <c r="I64" s="62"/>
      <c r="J64" s="98"/>
      <c r="K64" s="38"/>
      <c r="L64" s="39"/>
      <c r="M64" s="103"/>
      <c r="N64" s="67">
        <f t="shared" si="13"/>
        <v>34.99966667</v>
      </c>
      <c r="O64" s="68">
        <f t="shared" si="14"/>
        <v>39.99966667</v>
      </c>
      <c r="P64" s="68">
        <f t="shared" si="15"/>
        <v>73.4993</v>
      </c>
      <c r="Q64" s="100"/>
      <c r="R64" s="101"/>
      <c r="S64" s="92"/>
      <c r="T64" s="70"/>
      <c r="U64" s="70"/>
      <c r="V64" s="70"/>
      <c r="W64" s="92"/>
      <c r="X64" s="93"/>
      <c r="Y64" s="71"/>
      <c r="Z64" s="70"/>
      <c r="AA64" s="71"/>
      <c r="AB64" s="71"/>
      <c r="AC64" s="71"/>
      <c r="AD64" s="71"/>
      <c r="AE64" s="71"/>
      <c r="AF64" s="71"/>
      <c r="AG64" s="104"/>
    </row>
    <row r="65">
      <c r="A65" s="102"/>
      <c r="B65" s="50"/>
      <c r="C65" s="88" t="s">
        <v>90</v>
      </c>
      <c r="D65" s="62">
        <v>899.99</v>
      </c>
      <c r="E65" s="68"/>
      <c r="F65" s="68">
        <f t="shared" si="17"/>
        <v>199.99</v>
      </c>
      <c r="G65" s="68"/>
      <c r="H65" s="62"/>
      <c r="I65" s="62"/>
      <c r="J65" s="98"/>
      <c r="K65" s="38"/>
      <c r="L65" s="39"/>
      <c r="M65" s="103"/>
      <c r="N65" s="67">
        <f t="shared" si="13"/>
        <v>29.99966667</v>
      </c>
      <c r="O65" s="68">
        <f t="shared" si="14"/>
        <v>34.99966667</v>
      </c>
      <c r="P65" s="68">
        <f t="shared" si="15"/>
        <v>62.9993</v>
      </c>
      <c r="Q65" s="100"/>
      <c r="R65" s="101"/>
      <c r="S65" s="92"/>
      <c r="T65" s="70"/>
      <c r="U65" s="70"/>
      <c r="V65" s="70"/>
      <c r="W65" s="92"/>
      <c r="X65" s="93"/>
      <c r="Y65" s="71"/>
      <c r="Z65" s="70"/>
      <c r="AA65" s="71"/>
      <c r="AB65" s="71"/>
      <c r="AC65" s="71"/>
      <c r="AD65" s="71"/>
      <c r="AE65" s="71"/>
      <c r="AF65" s="71"/>
      <c r="AG65" s="104"/>
    </row>
    <row r="66">
      <c r="A66" s="102"/>
      <c r="B66" s="108"/>
      <c r="C66" s="96" t="s">
        <v>91</v>
      </c>
      <c r="D66" s="62">
        <v>300.0</v>
      </c>
      <c r="E66" s="68"/>
      <c r="F66" s="68"/>
      <c r="G66" s="68"/>
      <c r="H66" s="62"/>
      <c r="I66" s="62"/>
      <c r="J66" s="98"/>
      <c r="K66" s="38"/>
      <c r="L66" s="39"/>
      <c r="M66" s="103"/>
      <c r="N66" s="67"/>
      <c r="O66" s="68"/>
      <c r="P66" s="68"/>
      <c r="Q66" s="100"/>
      <c r="R66" s="101"/>
      <c r="S66" s="92"/>
      <c r="T66" s="70"/>
      <c r="U66" s="70"/>
      <c r="V66" s="70"/>
      <c r="W66" s="92"/>
      <c r="X66" s="93"/>
      <c r="Y66" s="71"/>
      <c r="Z66" s="70"/>
      <c r="AA66" s="71"/>
      <c r="AB66" s="71"/>
      <c r="AC66" s="71"/>
      <c r="AD66" s="71"/>
      <c r="AE66" s="71"/>
      <c r="AF66" s="71"/>
      <c r="AG66" s="104"/>
    </row>
    <row r="67">
      <c r="A67" s="102"/>
      <c r="B67" s="108"/>
      <c r="C67" s="96" t="s">
        <v>92</v>
      </c>
      <c r="D67" s="62">
        <v>180.0</v>
      </c>
      <c r="E67" s="68"/>
      <c r="F67" s="68"/>
      <c r="G67" s="68"/>
      <c r="H67" s="62"/>
      <c r="I67" s="62"/>
      <c r="J67" s="98"/>
      <c r="K67" s="38"/>
      <c r="L67" s="39"/>
      <c r="M67" s="103"/>
      <c r="N67" s="67"/>
      <c r="O67" s="68"/>
      <c r="P67" s="68"/>
      <c r="Q67" s="100"/>
      <c r="R67" s="101"/>
      <c r="S67" s="92"/>
      <c r="T67" s="70"/>
      <c r="U67" s="70"/>
      <c r="V67" s="70"/>
      <c r="W67" s="92"/>
      <c r="X67" s="93"/>
      <c r="Y67" s="71"/>
      <c r="Z67" s="70"/>
      <c r="AA67" s="71"/>
      <c r="AB67" s="71"/>
      <c r="AC67" s="71"/>
      <c r="AD67" s="71"/>
      <c r="AE67" s="71"/>
      <c r="AF67" s="71"/>
      <c r="AG67" s="104"/>
    </row>
    <row r="68">
      <c r="A68" s="102"/>
      <c r="B68" s="109" t="s">
        <v>93</v>
      </c>
      <c r="C68" s="110" t="s">
        <v>94</v>
      </c>
      <c r="D68" s="62" t="s">
        <v>95</v>
      </c>
      <c r="E68" s="62">
        <v>300.0</v>
      </c>
      <c r="F68" s="68">
        <v>150.0</v>
      </c>
      <c r="G68" s="68"/>
      <c r="H68" s="62"/>
      <c r="I68" s="62"/>
      <c r="J68" s="111"/>
      <c r="K68" s="38"/>
      <c r="L68" s="39"/>
      <c r="M68" s="103"/>
      <c r="N68" s="67"/>
      <c r="O68" s="68"/>
      <c r="P68" s="68"/>
      <c r="Q68" s="100"/>
      <c r="R68" s="101"/>
      <c r="S68" s="92"/>
      <c r="T68" s="70"/>
      <c r="U68" s="70"/>
      <c r="V68" s="70"/>
      <c r="W68" s="92"/>
      <c r="X68" s="93"/>
      <c r="Y68" s="71"/>
      <c r="Z68" s="70"/>
      <c r="AA68" s="71"/>
      <c r="AB68" s="71"/>
      <c r="AC68" s="71"/>
      <c r="AD68" s="71"/>
      <c r="AE68" s="71"/>
      <c r="AF68" s="71"/>
      <c r="AG68" s="104"/>
    </row>
    <row r="69">
      <c r="A69" s="102"/>
      <c r="B69" s="72"/>
      <c r="C69" s="110" t="s">
        <v>96</v>
      </c>
      <c r="D69" s="62" t="s">
        <v>97</v>
      </c>
      <c r="E69" s="62"/>
      <c r="F69" s="62"/>
      <c r="G69" s="62"/>
      <c r="H69" s="62"/>
      <c r="I69" s="62"/>
      <c r="J69" s="111"/>
      <c r="K69" s="38"/>
      <c r="L69" s="39"/>
      <c r="M69" s="103"/>
      <c r="N69" s="67"/>
      <c r="O69" s="68"/>
      <c r="P69" s="68"/>
      <c r="Q69" s="100"/>
      <c r="R69" s="101"/>
      <c r="S69" s="92"/>
      <c r="T69" s="70"/>
      <c r="U69" s="70"/>
      <c r="V69" s="70"/>
      <c r="W69" s="92"/>
      <c r="X69" s="93"/>
      <c r="Y69" s="71"/>
      <c r="Z69" s="70"/>
      <c r="AA69" s="71"/>
      <c r="AB69" s="71"/>
      <c r="AC69" s="71"/>
      <c r="AD69" s="71"/>
      <c r="AE69" s="71"/>
      <c r="AF69" s="71"/>
      <c r="AG69" s="104"/>
    </row>
    <row r="70">
      <c r="A70" s="102"/>
      <c r="B70" s="50"/>
      <c r="C70" s="110"/>
      <c r="D70" s="62"/>
      <c r="E70" s="62"/>
      <c r="F70" s="62"/>
      <c r="G70" s="62"/>
      <c r="H70" s="62"/>
      <c r="I70" s="62"/>
      <c r="J70" s="111"/>
      <c r="K70" s="38"/>
      <c r="L70" s="39"/>
      <c r="M70" s="103"/>
      <c r="N70" s="67"/>
      <c r="O70" s="68"/>
      <c r="P70" s="68"/>
      <c r="Q70" s="100"/>
      <c r="R70" s="101"/>
      <c r="S70" s="92"/>
      <c r="T70" s="70"/>
      <c r="U70" s="70"/>
      <c r="V70" s="70"/>
      <c r="W70" s="92"/>
      <c r="X70" s="93"/>
      <c r="Y70" s="71"/>
      <c r="Z70" s="70"/>
      <c r="AA70" s="71"/>
      <c r="AB70" s="71"/>
      <c r="AC70" s="71"/>
      <c r="AD70" s="71"/>
      <c r="AE70" s="71"/>
      <c r="AF70" s="71"/>
      <c r="AG70" s="104"/>
    </row>
    <row r="71">
      <c r="A71" s="102"/>
      <c r="B71" s="109" t="s">
        <v>98</v>
      </c>
      <c r="C71" s="112" t="s">
        <v>99</v>
      </c>
      <c r="D71" s="62">
        <v>444.99</v>
      </c>
      <c r="E71" s="68">
        <v>150.0</v>
      </c>
      <c r="F71" s="76" t="s">
        <v>43</v>
      </c>
      <c r="G71" s="62"/>
      <c r="H71" s="62"/>
      <c r="I71" s="62"/>
      <c r="J71" s="84"/>
      <c r="K71" s="38"/>
      <c r="L71" s="39"/>
      <c r="M71" s="104"/>
      <c r="N71" s="67">
        <f t="shared" ref="N71:N72" si="18">D71/30</f>
        <v>14.833</v>
      </c>
      <c r="O71" s="68">
        <f t="shared" ref="O71:O72" si="19">N71+5</f>
        <v>19.833</v>
      </c>
      <c r="P71" s="68">
        <f t="shared" ref="P71:P72" si="20">D71*7%</f>
        <v>31.1493</v>
      </c>
      <c r="Q71" s="100"/>
      <c r="R71" s="101"/>
      <c r="S71" s="92"/>
      <c r="T71" s="70"/>
      <c r="U71" s="70"/>
      <c r="V71" s="70"/>
      <c r="W71" s="92"/>
      <c r="X71" s="93"/>
      <c r="Y71" s="71"/>
      <c r="Z71" s="70"/>
      <c r="AA71" s="71"/>
      <c r="AB71" s="71"/>
      <c r="AC71" s="71"/>
      <c r="AD71" s="71"/>
      <c r="AE71" s="71"/>
      <c r="AF71" s="71"/>
      <c r="AG71" s="104"/>
    </row>
    <row r="72">
      <c r="A72" s="102"/>
      <c r="B72" s="50"/>
      <c r="C72" s="61" t="s">
        <v>100</v>
      </c>
      <c r="D72" s="62">
        <v>1399.99</v>
      </c>
      <c r="E72" s="68">
        <f>D72-400</f>
        <v>999.99</v>
      </c>
      <c r="F72" s="68">
        <f>D72-1100</f>
        <v>299.99</v>
      </c>
      <c r="G72" s="68">
        <f>D72-750</f>
        <v>649.99</v>
      </c>
      <c r="H72" s="62"/>
      <c r="I72" s="62"/>
      <c r="J72" s="113" t="s">
        <v>101</v>
      </c>
      <c r="K72" s="38"/>
      <c r="L72" s="39"/>
      <c r="M72" s="69"/>
      <c r="N72" s="67">
        <f t="shared" si="18"/>
        <v>46.66633333</v>
      </c>
      <c r="O72" s="68">
        <f t="shared" si="19"/>
        <v>51.66633333</v>
      </c>
      <c r="P72" s="68">
        <f t="shared" si="20"/>
        <v>97.9993</v>
      </c>
      <c r="Q72" s="100"/>
      <c r="R72" s="101"/>
      <c r="S72" s="92"/>
      <c r="T72" s="70"/>
      <c r="U72" s="70"/>
      <c r="V72" s="70"/>
      <c r="W72" s="92"/>
      <c r="X72" s="93"/>
      <c r="Y72" s="71"/>
      <c r="Z72" s="70"/>
      <c r="AA72" s="71"/>
      <c r="AB72" s="71"/>
      <c r="AC72" s="71"/>
      <c r="AD72" s="71"/>
      <c r="AE72" s="71"/>
      <c r="AF72" s="71"/>
      <c r="AG72" s="104"/>
    </row>
    <row r="73">
      <c r="A73" s="102"/>
      <c r="B73" s="114" t="s">
        <v>102</v>
      </c>
      <c r="C73" s="61" t="s">
        <v>103</v>
      </c>
      <c r="D73" s="62">
        <v>449.99</v>
      </c>
      <c r="E73" s="68"/>
      <c r="F73" s="68"/>
      <c r="G73" s="68"/>
      <c r="H73" s="62"/>
      <c r="I73" s="62"/>
      <c r="J73" s="84"/>
      <c r="K73" s="38"/>
      <c r="L73" s="39"/>
      <c r="M73" s="69"/>
      <c r="N73" s="115"/>
      <c r="O73" s="116"/>
      <c r="P73" s="116"/>
      <c r="Q73" s="100"/>
      <c r="R73" s="101"/>
      <c r="S73" s="92"/>
      <c r="T73" s="70"/>
      <c r="U73" s="70"/>
      <c r="V73" s="70"/>
      <c r="W73" s="92"/>
      <c r="X73" s="93"/>
      <c r="Y73" s="71"/>
      <c r="Z73" s="70"/>
      <c r="AA73" s="71"/>
      <c r="AB73" s="71"/>
      <c r="AC73" s="71"/>
      <c r="AD73" s="71"/>
      <c r="AE73" s="71"/>
      <c r="AF73" s="71"/>
      <c r="AG73" s="104"/>
    </row>
    <row r="74">
      <c r="A74" s="102"/>
      <c r="B74" s="117"/>
      <c r="C74" s="118"/>
      <c r="D74" s="119"/>
      <c r="E74" s="119"/>
      <c r="F74" s="120"/>
      <c r="G74" s="120"/>
      <c r="H74" s="119"/>
      <c r="I74" s="119"/>
      <c r="J74" s="121"/>
      <c r="K74" s="119"/>
      <c r="L74" s="119"/>
      <c r="M74" s="104"/>
      <c r="N74" s="122"/>
      <c r="O74" s="121"/>
      <c r="P74" s="121"/>
      <c r="Q74" s="104"/>
      <c r="R74" s="101"/>
      <c r="S74" s="92"/>
      <c r="T74" s="70"/>
      <c r="U74" s="70"/>
      <c r="V74" s="70"/>
      <c r="W74" s="92"/>
      <c r="X74" s="93"/>
      <c r="Y74" s="71"/>
      <c r="Z74" s="70"/>
      <c r="AA74" s="71"/>
      <c r="AB74" s="71"/>
      <c r="AC74" s="71"/>
      <c r="AD74" s="71"/>
      <c r="AE74" s="71"/>
      <c r="AF74" s="71"/>
      <c r="AG74" s="104"/>
    </row>
    <row r="75">
      <c r="A75" s="102"/>
      <c r="B75" s="35" t="s">
        <v>104</v>
      </c>
      <c r="C75" s="123"/>
      <c r="D75" s="51" t="s">
        <v>105</v>
      </c>
      <c r="E75" s="51" t="s">
        <v>106</v>
      </c>
      <c r="F75" s="124"/>
      <c r="G75" s="124"/>
      <c r="H75" s="125"/>
      <c r="I75" s="125"/>
      <c r="J75" s="125"/>
      <c r="K75" s="125"/>
      <c r="L75" s="125"/>
      <c r="M75" s="104"/>
      <c r="N75" s="126"/>
      <c r="O75" s="127"/>
      <c r="P75" s="127"/>
      <c r="Q75" s="104"/>
      <c r="R75" s="101"/>
      <c r="S75" s="92"/>
      <c r="T75" s="70"/>
      <c r="U75" s="70"/>
      <c r="V75" s="70"/>
      <c r="W75" s="92"/>
      <c r="X75" s="93"/>
      <c r="Y75" s="71"/>
      <c r="Z75" s="70"/>
      <c r="AA75" s="71"/>
      <c r="AB75" s="71"/>
      <c r="AC75" s="71"/>
      <c r="AD75" s="71"/>
      <c r="AE75" s="71"/>
      <c r="AF75" s="71"/>
      <c r="AG75" s="104"/>
    </row>
    <row r="76">
      <c r="A76" s="102"/>
      <c r="B76" s="109" t="s">
        <v>29</v>
      </c>
      <c r="C76" s="107" t="s">
        <v>107</v>
      </c>
      <c r="D76" s="62">
        <v>729.99</v>
      </c>
      <c r="E76" s="68"/>
      <c r="F76" s="128"/>
      <c r="G76" s="128"/>
      <c r="H76" s="62"/>
      <c r="I76" s="62"/>
      <c r="J76" s="129"/>
      <c r="K76" s="38"/>
      <c r="L76" s="39"/>
      <c r="M76" s="69"/>
      <c r="N76" s="68"/>
      <c r="O76" s="68"/>
      <c r="P76" s="68"/>
      <c r="Q76" s="103"/>
      <c r="R76" s="101"/>
      <c r="S76" s="92"/>
      <c r="T76" s="70"/>
      <c r="U76" s="70"/>
      <c r="V76" s="70"/>
      <c r="W76" s="92"/>
      <c r="X76" s="93"/>
      <c r="Y76" s="71"/>
      <c r="Z76" s="70"/>
      <c r="AA76" s="71"/>
      <c r="AB76" s="71"/>
      <c r="AC76" s="71"/>
      <c r="AD76" s="71"/>
      <c r="AE76" s="71"/>
      <c r="AF76" s="71"/>
      <c r="AG76" s="104"/>
    </row>
    <row r="77">
      <c r="A77" s="102"/>
      <c r="B77" s="72"/>
      <c r="C77" s="107" t="s">
        <v>108</v>
      </c>
      <c r="D77" s="62">
        <v>879.99</v>
      </c>
      <c r="E77" s="62"/>
      <c r="F77" s="128"/>
      <c r="G77" s="128"/>
      <c r="H77" s="62"/>
      <c r="I77" s="62"/>
      <c r="J77" s="129"/>
      <c r="K77" s="38"/>
      <c r="L77" s="39"/>
      <c r="M77" s="69"/>
      <c r="N77" s="67"/>
      <c r="O77" s="68"/>
      <c r="P77" s="68"/>
      <c r="Q77" s="103"/>
      <c r="R77" s="101"/>
      <c r="S77" s="92"/>
      <c r="T77" s="70"/>
      <c r="U77" s="70"/>
      <c r="V77" s="70"/>
      <c r="W77" s="92"/>
      <c r="X77" s="93"/>
      <c r="Y77" s="71"/>
      <c r="Z77" s="70"/>
      <c r="AA77" s="71"/>
      <c r="AB77" s="71"/>
      <c r="AC77" s="71"/>
      <c r="AD77" s="71"/>
      <c r="AE77" s="71"/>
      <c r="AF77" s="71"/>
      <c r="AG77" s="104"/>
    </row>
    <row r="78">
      <c r="A78" s="102"/>
      <c r="B78" s="72"/>
      <c r="C78" s="107" t="s">
        <v>109</v>
      </c>
      <c r="D78" s="62">
        <v>459.99</v>
      </c>
      <c r="E78" s="62"/>
      <c r="F78" s="128"/>
      <c r="G78" s="128"/>
      <c r="H78" s="62"/>
      <c r="I78" s="62"/>
      <c r="J78" s="129"/>
      <c r="K78" s="38"/>
      <c r="L78" s="39"/>
      <c r="M78" s="69"/>
      <c r="N78" s="67"/>
      <c r="O78" s="68"/>
      <c r="P78" s="68"/>
      <c r="Q78" s="103"/>
      <c r="R78" s="101"/>
      <c r="S78" s="92"/>
      <c r="T78" s="70"/>
      <c r="U78" s="70"/>
      <c r="V78" s="70"/>
      <c r="W78" s="92"/>
      <c r="X78" s="93"/>
      <c r="Y78" s="71"/>
      <c r="Z78" s="70"/>
      <c r="AA78" s="71"/>
      <c r="AB78" s="71"/>
      <c r="AC78" s="71"/>
      <c r="AD78" s="71"/>
      <c r="AE78" s="71"/>
      <c r="AF78" s="71"/>
      <c r="AG78" s="104"/>
    </row>
    <row r="79">
      <c r="A79" s="102"/>
      <c r="B79" s="50"/>
      <c r="C79" s="107" t="s">
        <v>110</v>
      </c>
      <c r="D79" s="62">
        <v>559.99</v>
      </c>
      <c r="E79" s="62"/>
      <c r="F79" s="128"/>
      <c r="G79" s="128"/>
      <c r="H79" s="62"/>
      <c r="I79" s="62"/>
      <c r="J79" s="129"/>
      <c r="K79" s="38"/>
      <c r="L79" s="39"/>
      <c r="M79" s="69"/>
      <c r="N79" s="67"/>
      <c r="O79" s="68"/>
      <c r="P79" s="68"/>
      <c r="Q79" s="103"/>
      <c r="R79" s="101"/>
      <c r="S79" s="92"/>
      <c r="T79" s="70"/>
      <c r="U79" s="70"/>
      <c r="V79" s="70"/>
      <c r="W79" s="92"/>
      <c r="X79" s="93"/>
      <c r="Y79" s="71"/>
      <c r="Z79" s="70"/>
      <c r="AA79" s="71"/>
      <c r="AB79" s="71"/>
      <c r="AC79" s="71"/>
      <c r="AD79" s="71"/>
      <c r="AE79" s="71"/>
      <c r="AF79" s="71"/>
      <c r="AG79" s="104"/>
    </row>
    <row r="80">
      <c r="A80" s="102"/>
      <c r="B80" s="109" t="s">
        <v>62</v>
      </c>
      <c r="C80" s="107" t="s">
        <v>111</v>
      </c>
      <c r="D80" s="62">
        <v>479.99</v>
      </c>
      <c r="E80" s="62"/>
      <c r="F80" s="128"/>
      <c r="G80" s="128"/>
      <c r="H80" s="62"/>
      <c r="I80" s="62"/>
      <c r="J80" s="129"/>
      <c r="K80" s="38"/>
      <c r="L80" s="39"/>
      <c r="M80" s="69"/>
      <c r="N80" s="67"/>
      <c r="O80" s="68"/>
      <c r="P80" s="68"/>
      <c r="Q80" s="103"/>
      <c r="R80" s="101"/>
      <c r="S80" s="92"/>
      <c r="T80" s="70"/>
      <c r="U80" s="70"/>
      <c r="V80" s="70"/>
      <c r="W80" s="92"/>
      <c r="X80" s="93"/>
      <c r="Y80" s="71"/>
      <c r="Z80" s="70"/>
      <c r="AA80" s="71"/>
      <c r="AB80" s="71"/>
      <c r="AC80" s="71"/>
      <c r="AD80" s="71"/>
      <c r="AE80" s="71"/>
      <c r="AF80" s="71"/>
      <c r="AG80" s="104"/>
    </row>
    <row r="81">
      <c r="A81" s="102"/>
      <c r="B81" s="72"/>
      <c r="C81" s="107" t="s">
        <v>112</v>
      </c>
      <c r="D81" s="62">
        <v>239.99</v>
      </c>
      <c r="E81" s="62">
        <f>D81/2</f>
        <v>119.995</v>
      </c>
      <c r="F81" s="128"/>
      <c r="G81" s="128"/>
      <c r="H81" s="62"/>
      <c r="I81" s="62"/>
      <c r="J81" s="130" t="s">
        <v>113</v>
      </c>
      <c r="K81" s="38"/>
      <c r="L81" s="39"/>
      <c r="M81" s="69"/>
      <c r="N81" s="67"/>
      <c r="O81" s="68"/>
      <c r="P81" s="68"/>
      <c r="Q81" s="103"/>
      <c r="R81" s="101"/>
      <c r="S81" s="92"/>
      <c r="T81" s="70"/>
      <c r="U81" s="70"/>
      <c r="V81" s="70"/>
      <c r="W81" s="92"/>
      <c r="X81" s="93"/>
      <c r="Y81" s="71"/>
      <c r="Z81" s="70"/>
      <c r="AA81" s="71"/>
      <c r="AB81" s="71"/>
      <c r="AC81" s="71"/>
      <c r="AD81" s="71"/>
      <c r="AE81" s="71"/>
      <c r="AF81" s="71"/>
      <c r="AG81" s="104"/>
    </row>
    <row r="82">
      <c r="A82" s="102"/>
      <c r="B82" s="72"/>
      <c r="C82" s="107" t="s">
        <v>114</v>
      </c>
      <c r="D82" s="62">
        <v>849.99</v>
      </c>
      <c r="E82" s="68"/>
      <c r="F82" s="128"/>
      <c r="G82" s="128"/>
      <c r="H82" s="62"/>
      <c r="I82" s="62"/>
      <c r="J82" s="129"/>
      <c r="K82" s="38"/>
      <c r="L82" s="39"/>
      <c r="M82" s="69"/>
      <c r="N82" s="67"/>
      <c r="O82" s="68"/>
      <c r="P82" s="68"/>
      <c r="Q82" s="103"/>
      <c r="R82" s="101"/>
      <c r="S82" s="92"/>
      <c r="T82" s="70"/>
      <c r="U82" s="70"/>
      <c r="V82" s="70"/>
      <c r="W82" s="92"/>
      <c r="X82" s="93"/>
      <c r="Y82" s="71"/>
      <c r="Z82" s="70"/>
      <c r="AA82" s="71"/>
      <c r="AB82" s="71"/>
      <c r="AC82" s="71"/>
      <c r="AD82" s="71"/>
      <c r="AE82" s="71"/>
      <c r="AF82" s="71"/>
      <c r="AG82" s="104"/>
    </row>
    <row r="83">
      <c r="A83" s="102"/>
      <c r="B83" s="72"/>
      <c r="C83" s="107"/>
      <c r="D83" s="62"/>
      <c r="E83" s="62"/>
      <c r="F83" s="128"/>
      <c r="G83" s="128"/>
      <c r="H83" s="62"/>
      <c r="I83" s="62"/>
      <c r="J83" s="129"/>
      <c r="K83" s="38"/>
      <c r="L83" s="39"/>
      <c r="M83" s="69"/>
      <c r="N83" s="67"/>
      <c r="O83" s="68"/>
      <c r="P83" s="68"/>
      <c r="Q83" s="103"/>
      <c r="R83" s="101"/>
      <c r="S83" s="92"/>
      <c r="T83" s="70"/>
      <c r="U83" s="70"/>
      <c r="V83" s="70"/>
      <c r="W83" s="92"/>
      <c r="X83" s="93"/>
      <c r="Y83" s="71"/>
      <c r="Z83" s="70"/>
      <c r="AA83" s="71"/>
      <c r="AB83" s="71"/>
      <c r="AC83" s="71"/>
      <c r="AD83" s="71"/>
      <c r="AE83" s="71"/>
      <c r="AF83" s="71"/>
      <c r="AG83" s="104"/>
    </row>
    <row r="84">
      <c r="A84" s="102"/>
      <c r="B84" s="50"/>
      <c r="C84" s="107"/>
      <c r="D84" s="62"/>
      <c r="E84" s="62"/>
      <c r="F84" s="128"/>
      <c r="G84" s="128"/>
      <c r="H84" s="62"/>
      <c r="I84" s="62"/>
      <c r="J84" s="129"/>
      <c r="K84" s="38"/>
      <c r="L84" s="39"/>
      <c r="M84" s="69"/>
      <c r="N84" s="67"/>
      <c r="O84" s="68"/>
      <c r="P84" s="68"/>
      <c r="Q84" s="103"/>
      <c r="R84" s="101"/>
      <c r="S84" s="92"/>
      <c r="T84" s="70"/>
      <c r="U84" s="70"/>
      <c r="V84" s="70"/>
      <c r="W84" s="92"/>
      <c r="X84" s="93"/>
      <c r="Y84" s="71"/>
      <c r="Z84" s="70"/>
      <c r="AA84" s="71"/>
      <c r="AB84" s="71"/>
      <c r="AC84" s="71"/>
      <c r="AD84" s="71"/>
      <c r="AE84" s="71"/>
      <c r="AF84" s="71"/>
      <c r="AG84" s="104"/>
    </row>
    <row r="85">
      <c r="A85" s="102"/>
      <c r="B85" s="114" t="s">
        <v>115</v>
      </c>
      <c r="C85" s="107" t="s">
        <v>116</v>
      </c>
      <c r="D85" s="62">
        <v>729.99</v>
      </c>
      <c r="E85" s="62"/>
      <c r="F85" s="128"/>
      <c r="G85" s="128"/>
      <c r="H85" s="62"/>
      <c r="I85" s="62"/>
      <c r="J85" s="129"/>
      <c r="K85" s="38"/>
      <c r="L85" s="39"/>
      <c r="M85" s="69"/>
      <c r="N85" s="67"/>
      <c r="O85" s="68"/>
      <c r="P85" s="68"/>
      <c r="Q85" s="103"/>
      <c r="R85" s="101"/>
      <c r="S85" s="92"/>
      <c r="T85" s="70"/>
      <c r="U85" s="70"/>
      <c r="V85" s="70"/>
      <c r="W85" s="92"/>
      <c r="X85" s="93"/>
      <c r="Y85" s="71"/>
      <c r="Z85" s="70"/>
      <c r="AA85" s="71"/>
      <c r="AB85" s="71"/>
      <c r="AC85" s="71"/>
      <c r="AD85" s="71"/>
      <c r="AE85" s="71"/>
      <c r="AF85" s="71"/>
      <c r="AG85" s="104"/>
    </row>
    <row r="86">
      <c r="A86" s="102"/>
      <c r="B86" s="114"/>
      <c r="C86" s="107"/>
      <c r="D86" s="62"/>
      <c r="E86" s="62"/>
      <c r="F86" s="128"/>
      <c r="G86" s="128"/>
      <c r="H86" s="62"/>
      <c r="I86" s="62"/>
      <c r="J86" s="129"/>
      <c r="K86" s="38"/>
      <c r="L86" s="39"/>
      <c r="M86" s="69"/>
      <c r="N86" s="67"/>
      <c r="O86" s="68"/>
      <c r="P86" s="68"/>
      <c r="Q86" s="103"/>
      <c r="R86" s="101"/>
      <c r="S86" s="92"/>
      <c r="T86" s="70"/>
      <c r="U86" s="70"/>
      <c r="V86" s="70"/>
      <c r="W86" s="92"/>
      <c r="X86" s="93"/>
      <c r="Y86" s="71"/>
      <c r="Z86" s="70"/>
      <c r="AA86" s="71"/>
      <c r="AB86" s="71"/>
      <c r="AC86" s="71"/>
      <c r="AD86" s="71"/>
      <c r="AE86" s="71"/>
      <c r="AF86" s="71"/>
      <c r="AG86" s="104"/>
    </row>
    <row r="87">
      <c r="A87" s="102"/>
      <c r="B87" s="114"/>
      <c r="C87" s="61"/>
      <c r="D87" s="62"/>
      <c r="E87" s="62"/>
      <c r="F87" s="128"/>
      <c r="G87" s="128"/>
      <c r="H87" s="62"/>
      <c r="I87" s="62"/>
      <c r="J87" s="129"/>
      <c r="K87" s="38"/>
      <c r="L87" s="39"/>
      <c r="M87" s="69"/>
      <c r="N87" s="67"/>
      <c r="O87" s="68"/>
      <c r="P87" s="68"/>
      <c r="Q87" s="103"/>
      <c r="R87" s="101"/>
      <c r="S87" s="92"/>
      <c r="T87" s="70"/>
      <c r="U87" s="70"/>
      <c r="V87" s="70"/>
      <c r="W87" s="92"/>
      <c r="X87" s="93"/>
      <c r="Y87" s="71"/>
      <c r="Z87" s="70"/>
      <c r="AA87" s="71"/>
      <c r="AB87" s="71"/>
      <c r="AC87" s="71"/>
      <c r="AD87" s="71"/>
      <c r="AE87" s="71"/>
      <c r="AF87" s="71"/>
      <c r="AG87" s="104"/>
    </row>
    <row r="88">
      <c r="A88" s="104"/>
      <c r="B88" s="131"/>
      <c r="C88" s="131"/>
      <c r="D88" s="131"/>
      <c r="E88" s="131"/>
      <c r="F88" s="132"/>
      <c r="G88" s="132"/>
      <c r="H88" s="132"/>
      <c r="I88" s="133"/>
      <c r="J88" s="134"/>
      <c r="K88" s="134"/>
      <c r="L88" s="131"/>
      <c r="M88" s="131"/>
      <c r="N88" s="131"/>
      <c r="O88" s="135"/>
      <c r="P88" s="136"/>
      <c r="Q88" s="135"/>
      <c r="R88" s="137"/>
      <c r="S88" s="137"/>
      <c r="T88" s="71"/>
      <c r="U88" s="71"/>
      <c r="V88" s="71"/>
      <c r="W88" s="71"/>
      <c r="X88" s="71"/>
      <c r="Y88" s="71"/>
      <c r="Z88" s="70"/>
      <c r="AA88" s="71"/>
      <c r="AB88" s="71"/>
      <c r="AC88" s="71"/>
      <c r="AD88" s="71"/>
      <c r="AE88" s="71"/>
      <c r="AF88" s="71"/>
      <c r="AG88" s="104"/>
    </row>
    <row r="89">
      <c r="A89" s="102"/>
      <c r="B89" s="35" t="s">
        <v>117</v>
      </c>
      <c r="C89" s="123"/>
      <c r="D89" s="51" t="s">
        <v>105</v>
      </c>
      <c r="E89" s="51" t="s">
        <v>118</v>
      </c>
      <c r="F89" s="124"/>
      <c r="G89" s="124"/>
      <c r="H89" s="125"/>
      <c r="I89" s="125"/>
      <c r="J89" s="125"/>
      <c r="K89" s="125"/>
      <c r="L89" s="125"/>
      <c r="M89" s="104"/>
      <c r="N89" s="126"/>
      <c r="O89" s="127"/>
      <c r="P89" s="127"/>
      <c r="Q89" s="104"/>
      <c r="R89" s="101"/>
      <c r="S89" s="92"/>
      <c r="T89" s="70"/>
      <c r="U89" s="70"/>
      <c r="V89" s="70"/>
      <c r="W89" s="92"/>
      <c r="X89" s="93"/>
      <c r="Y89" s="71"/>
      <c r="Z89" s="70"/>
      <c r="AA89" s="24"/>
      <c r="AB89" s="24"/>
      <c r="AC89" s="24"/>
      <c r="AD89" s="24"/>
      <c r="AE89" s="24"/>
      <c r="AF89" s="24"/>
      <c r="AG89" s="9"/>
    </row>
    <row r="90" ht="36.0" customHeight="1">
      <c r="A90" s="102"/>
      <c r="B90" s="109" t="s">
        <v>29</v>
      </c>
      <c r="C90" s="107" t="s">
        <v>119</v>
      </c>
      <c r="D90" s="62">
        <v>359.99</v>
      </c>
      <c r="E90" s="138" t="s">
        <v>120</v>
      </c>
      <c r="F90" s="128"/>
      <c r="G90" s="128"/>
      <c r="H90" s="62"/>
      <c r="I90" s="62"/>
      <c r="J90" s="65" t="s">
        <v>121</v>
      </c>
      <c r="K90" s="41"/>
      <c r="L90" s="42"/>
      <c r="M90" s="69"/>
      <c r="N90" s="67"/>
      <c r="O90" s="68"/>
      <c r="P90" s="68"/>
      <c r="Q90" s="103"/>
      <c r="R90" s="101"/>
      <c r="S90" s="92"/>
      <c r="T90" s="70"/>
      <c r="U90" s="70"/>
      <c r="V90" s="70"/>
      <c r="W90" s="92"/>
      <c r="X90" s="93"/>
      <c r="Y90" s="71"/>
      <c r="Z90" s="70"/>
      <c r="AA90" s="24"/>
      <c r="AB90" s="24"/>
      <c r="AC90" s="24"/>
      <c r="AD90" s="24"/>
      <c r="AE90" s="24"/>
      <c r="AF90" s="24"/>
      <c r="AG90" s="9"/>
    </row>
    <row r="91" ht="36.0" customHeight="1">
      <c r="A91" s="102"/>
      <c r="B91" s="72"/>
      <c r="C91" s="107" t="s">
        <v>122</v>
      </c>
      <c r="D91" s="62">
        <v>329.99</v>
      </c>
      <c r="E91" s="72"/>
      <c r="F91" s="128"/>
      <c r="G91" s="128"/>
      <c r="H91" s="62"/>
      <c r="I91" s="62"/>
      <c r="J91" s="73"/>
      <c r="L91" s="74"/>
      <c r="M91" s="69"/>
      <c r="N91" s="67"/>
      <c r="O91" s="68"/>
      <c r="P91" s="68"/>
      <c r="Q91" s="103"/>
      <c r="R91" s="101"/>
      <c r="S91" s="92"/>
      <c r="T91" s="70"/>
      <c r="U91" s="70"/>
      <c r="V91" s="70"/>
      <c r="W91" s="92"/>
      <c r="X91" s="93"/>
      <c r="Y91" s="71"/>
      <c r="Z91" s="70"/>
      <c r="AA91" s="24"/>
      <c r="AB91" s="24"/>
      <c r="AC91" s="24"/>
      <c r="AD91" s="24"/>
      <c r="AE91" s="24"/>
      <c r="AF91" s="24"/>
      <c r="AG91" s="9"/>
    </row>
    <row r="92" ht="36.0" customHeight="1">
      <c r="A92" s="102"/>
      <c r="B92" s="72"/>
      <c r="C92" s="107" t="s">
        <v>123</v>
      </c>
      <c r="D92" s="62">
        <v>359.99</v>
      </c>
      <c r="E92" s="72"/>
      <c r="F92" s="128"/>
      <c r="G92" s="128"/>
      <c r="H92" s="62"/>
      <c r="I92" s="62"/>
      <c r="J92" s="73"/>
      <c r="L92" s="74"/>
      <c r="M92" s="69"/>
      <c r="N92" s="67"/>
      <c r="O92" s="68"/>
      <c r="P92" s="68"/>
      <c r="Q92" s="103"/>
      <c r="R92" s="101"/>
      <c r="S92" s="92"/>
      <c r="T92" s="70"/>
      <c r="U92" s="70"/>
      <c r="V92" s="70"/>
      <c r="W92" s="92"/>
      <c r="X92" s="93"/>
      <c r="Y92" s="71"/>
      <c r="Z92" s="70"/>
      <c r="AA92" s="24"/>
      <c r="AB92" s="24"/>
      <c r="AC92" s="24"/>
      <c r="AD92" s="24"/>
      <c r="AE92" s="24"/>
      <c r="AF92" s="24"/>
      <c r="AG92" s="9"/>
    </row>
    <row r="93">
      <c r="A93" s="102"/>
      <c r="B93" s="72"/>
      <c r="C93" s="107" t="s">
        <v>124</v>
      </c>
      <c r="D93" s="62">
        <v>329.99</v>
      </c>
      <c r="E93" s="72"/>
      <c r="F93" s="128"/>
      <c r="G93" s="128"/>
      <c r="H93" s="62"/>
      <c r="I93" s="62"/>
      <c r="J93" s="52"/>
      <c r="K93" s="53"/>
      <c r="L93" s="54"/>
      <c r="M93" s="69"/>
      <c r="N93" s="67"/>
      <c r="O93" s="68"/>
      <c r="P93" s="68"/>
      <c r="Q93" s="103"/>
      <c r="R93" s="101"/>
      <c r="S93" s="92"/>
      <c r="T93" s="70"/>
      <c r="U93" s="70"/>
      <c r="V93" s="70"/>
      <c r="W93" s="92"/>
      <c r="X93" s="93"/>
      <c r="Y93" s="71"/>
      <c r="Z93" s="70"/>
      <c r="AA93" s="139"/>
      <c r="AB93" s="139"/>
      <c r="AC93" s="139"/>
      <c r="AD93" s="139"/>
      <c r="AE93" s="139"/>
      <c r="AF93" s="139"/>
      <c r="AG93" s="140"/>
    </row>
    <row r="94">
      <c r="A94" s="102"/>
      <c r="B94" s="72"/>
      <c r="C94" s="107" t="s">
        <v>125</v>
      </c>
      <c r="D94" s="62">
        <v>529.99</v>
      </c>
      <c r="E94" s="72"/>
      <c r="F94" s="128"/>
      <c r="G94" s="128"/>
      <c r="H94" s="62"/>
      <c r="I94" s="62"/>
      <c r="J94" s="111"/>
      <c r="K94" s="38"/>
      <c r="L94" s="39"/>
      <c r="M94" s="69"/>
      <c r="N94" s="67"/>
      <c r="O94" s="68"/>
      <c r="P94" s="68"/>
      <c r="Q94" s="103"/>
      <c r="R94" s="101"/>
      <c r="S94" s="92"/>
      <c r="T94" s="70"/>
      <c r="U94" s="70"/>
      <c r="V94" s="70"/>
      <c r="W94" s="92"/>
      <c r="X94" s="93"/>
      <c r="Y94" s="71"/>
      <c r="Z94" s="70"/>
      <c r="AA94" s="139"/>
      <c r="AB94" s="139"/>
      <c r="AC94" s="139"/>
      <c r="AD94" s="139"/>
      <c r="AE94" s="139"/>
      <c r="AF94" s="139"/>
      <c r="AG94" s="140"/>
    </row>
    <row r="95">
      <c r="A95" s="102"/>
      <c r="B95" s="50"/>
      <c r="C95" s="107" t="s">
        <v>126</v>
      </c>
      <c r="D95" s="62">
        <v>499.99</v>
      </c>
      <c r="E95" s="50"/>
      <c r="F95" s="128"/>
      <c r="G95" s="128"/>
      <c r="H95" s="62"/>
      <c r="I95" s="62"/>
      <c r="J95" s="129"/>
      <c r="K95" s="38"/>
      <c r="L95" s="39"/>
      <c r="M95" s="69"/>
      <c r="N95" s="67"/>
      <c r="O95" s="68"/>
      <c r="P95" s="68"/>
      <c r="Q95" s="103"/>
      <c r="R95" s="101"/>
      <c r="S95" s="92"/>
      <c r="T95" s="70"/>
      <c r="U95" s="70"/>
      <c r="V95" s="70"/>
      <c r="W95" s="92"/>
      <c r="X95" s="93"/>
      <c r="Y95" s="71"/>
      <c r="Z95" s="70"/>
      <c r="AA95" s="139"/>
      <c r="AB95" s="139"/>
      <c r="AC95" s="139"/>
      <c r="AD95" s="139"/>
      <c r="AE95" s="139"/>
      <c r="AF95" s="139"/>
      <c r="AG95" s="140"/>
    </row>
    <row r="96" ht="21.75" customHeight="1">
      <c r="A96" s="102"/>
      <c r="B96" s="109" t="s">
        <v>62</v>
      </c>
      <c r="C96" s="61" t="s">
        <v>127</v>
      </c>
      <c r="D96" s="62">
        <v>479.99</v>
      </c>
      <c r="E96" s="141" t="s">
        <v>128</v>
      </c>
      <c r="F96" s="128"/>
      <c r="G96" s="128"/>
      <c r="H96" s="62"/>
      <c r="I96" s="62"/>
      <c r="J96" s="142" t="s">
        <v>129</v>
      </c>
      <c r="M96" s="69"/>
      <c r="N96" s="67"/>
      <c r="O96" s="68"/>
      <c r="P96" s="68"/>
      <c r="Q96" s="103"/>
      <c r="R96" s="101"/>
      <c r="S96" s="92"/>
      <c r="T96" s="70"/>
      <c r="U96" s="70"/>
      <c r="V96" s="70"/>
      <c r="W96" s="92"/>
      <c r="X96" s="93"/>
      <c r="Y96" s="71"/>
      <c r="Z96" s="70"/>
      <c r="AA96" s="139"/>
      <c r="AB96" s="139"/>
      <c r="AC96" s="139"/>
      <c r="AD96" s="139"/>
      <c r="AE96" s="139"/>
      <c r="AF96" s="139"/>
      <c r="AG96" s="140"/>
    </row>
    <row r="97" ht="21.75" customHeight="1">
      <c r="A97" s="102"/>
      <c r="B97" s="72"/>
      <c r="C97" s="61" t="s">
        <v>130</v>
      </c>
      <c r="D97" s="62">
        <v>449.99</v>
      </c>
      <c r="E97" s="72"/>
      <c r="F97" s="128"/>
      <c r="G97" s="128"/>
      <c r="H97" s="62"/>
      <c r="I97" s="62"/>
      <c r="M97" s="69"/>
      <c r="N97" s="67"/>
      <c r="O97" s="68"/>
      <c r="P97" s="68"/>
      <c r="Q97" s="103"/>
      <c r="R97" s="101"/>
      <c r="S97" s="92"/>
      <c r="T97" s="70"/>
      <c r="U97" s="70"/>
      <c r="V97" s="70"/>
      <c r="W97" s="92"/>
      <c r="X97" s="93"/>
      <c r="Y97" s="71"/>
      <c r="Z97" s="70"/>
      <c r="AA97" s="139"/>
      <c r="AB97" s="139"/>
      <c r="AC97" s="139"/>
      <c r="AD97" s="139"/>
      <c r="AE97" s="139"/>
      <c r="AF97" s="139"/>
      <c r="AG97" s="140"/>
    </row>
    <row r="98" ht="21.75" customHeight="1">
      <c r="A98" s="102"/>
      <c r="B98" s="72"/>
      <c r="C98" s="61" t="s">
        <v>131</v>
      </c>
      <c r="D98" s="62">
        <v>299.99</v>
      </c>
      <c r="E98" s="72"/>
      <c r="F98" s="128"/>
      <c r="G98" s="128"/>
      <c r="H98" s="62"/>
      <c r="I98" s="62"/>
      <c r="M98" s="69"/>
      <c r="N98" s="67"/>
      <c r="O98" s="68"/>
      <c r="P98" s="68"/>
      <c r="Q98" s="103"/>
      <c r="R98" s="101"/>
      <c r="S98" s="92"/>
      <c r="T98" s="70"/>
      <c r="U98" s="70"/>
      <c r="V98" s="70"/>
      <c r="W98" s="92"/>
      <c r="X98" s="93"/>
      <c r="Y98" s="71"/>
      <c r="Z98" s="70"/>
      <c r="AA98" s="139"/>
      <c r="AB98" s="139"/>
      <c r="AC98" s="139"/>
      <c r="AD98" s="139"/>
      <c r="AE98" s="139"/>
      <c r="AF98" s="139"/>
      <c r="AG98" s="140"/>
    </row>
    <row r="99" ht="21.75" customHeight="1">
      <c r="A99" s="102"/>
      <c r="B99" s="72"/>
      <c r="C99" s="61" t="s">
        <v>132</v>
      </c>
      <c r="D99" s="62">
        <v>279.99</v>
      </c>
      <c r="E99" s="50"/>
      <c r="F99" s="128"/>
      <c r="G99" s="128"/>
      <c r="H99" s="62"/>
      <c r="I99" s="62"/>
      <c r="M99" s="69"/>
      <c r="N99" s="67"/>
      <c r="O99" s="68"/>
      <c r="P99" s="68"/>
      <c r="Q99" s="103"/>
      <c r="R99" s="101"/>
      <c r="S99" s="92"/>
      <c r="T99" s="70"/>
      <c r="U99" s="70"/>
      <c r="V99" s="70"/>
      <c r="W99" s="92"/>
      <c r="X99" s="93"/>
      <c r="Y99" s="71"/>
      <c r="Z99" s="70"/>
      <c r="AA99" s="139"/>
      <c r="AB99" s="139"/>
      <c r="AC99" s="139"/>
      <c r="AD99" s="139"/>
      <c r="AE99" s="139"/>
      <c r="AF99" s="139"/>
      <c r="AG99" s="140"/>
    </row>
    <row r="100">
      <c r="A100" s="102"/>
      <c r="B100" s="50"/>
      <c r="C100" s="61"/>
      <c r="D100" s="62"/>
      <c r="E100" s="62"/>
      <c r="F100" s="128"/>
      <c r="G100" s="128"/>
      <c r="H100" s="62"/>
      <c r="I100" s="62"/>
      <c r="M100" s="69"/>
      <c r="N100" s="67"/>
      <c r="O100" s="68"/>
      <c r="P100" s="68"/>
      <c r="Q100" s="69"/>
      <c r="R100" s="101"/>
      <c r="S100" s="92"/>
      <c r="T100" s="70"/>
      <c r="U100" s="70"/>
      <c r="V100" s="70"/>
      <c r="W100" s="92"/>
      <c r="X100" s="93"/>
      <c r="Y100" s="71"/>
      <c r="Z100" s="70"/>
      <c r="AA100" s="139"/>
      <c r="AB100" s="139"/>
      <c r="AC100" s="139"/>
      <c r="AD100" s="139"/>
      <c r="AE100" s="139"/>
      <c r="AF100" s="139"/>
      <c r="AG100" s="140"/>
    </row>
    <row r="101">
      <c r="A101" s="102"/>
      <c r="B101" s="104"/>
      <c r="C101" s="132"/>
      <c r="D101" s="132"/>
      <c r="E101" s="132"/>
      <c r="F101" s="132"/>
      <c r="G101" s="132"/>
      <c r="H101" s="132"/>
      <c r="I101" s="133"/>
      <c r="J101" s="134"/>
      <c r="K101" s="134"/>
      <c r="L101" s="132"/>
      <c r="M101" s="104"/>
      <c r="N101" s="132"/>
      <c r="O101" s="136"/>
      <c r="P101" s="136"/>
      <c r="Q101" s="143"/>
      <c r="R101" s="136"/>
      <c r="S101" s="136"/>
      <c r="T101" s="132"/>
      <c r="U101" s="132"/>
      <c r="V101" s="132"/>
      <c r="W101" s="104"/>
      <c r="X101" s="104"/>
      <c r="Y101" s="104"/>
      <c r="Z101" s="144"/>
      <c r="AA101" s="140"/>
      <c r="AB101" s="140"/>
      <c r="AC101" s="140"/>
      <c r="AD101" s="140"/>
      <c r="AE101" s="140"/>
      <c r="AF101" s="140"/>
      <c r="AG101" s="140"/>
    </row>
    <row r="102">
      <c r="A102" s="102"/>
      <c r="B102" s="145"/>
      <c r="C102" s="145"/>
      <c r="D102" s="146"/>
      <c r="E102" s="146"/>
      <c r="F102" s="146"/>
      <c r="G102" s="102"/>
      <c r="H102" s="147"/>
      <c r="I102" s="147"/>
      <c r="J102" s="147"/>
      <c r="K102" s="147"/>
      <c r="L102" s="71"/>
      <c r="M102" s="12"/>
      <c r="N102" s="148"/>
      <c r="O102" s="148"/>
      <c r="P102" s="148"/>
      <c r="Q102" s="12"/>
      <c r="R102" s="12"/>
      <c r="S102" s="149"/>
      <c r="T102" s="149"/>
      <c r="U102" s="149"/>
      <c r="V102" s="71"/>
      <c r="W102" s="12"/>
      <c r="X102" s="12"/>
      <c r="Y102" s="12"/>
      <c r="Z102" s="12"/>
      <c r="AA102" s="140"/>
      <c r="AB102" s="140"/>
      <c r="AC102" s="140"/>
      <c r="AD102" s="140"/>
      <c r="AE102" s="140"/>
      <c r="AF102" s="140"/>
      <c r="AG102" s="140"/>
    </row>
    <row r="103">
      <c r="A103" s="102"/>
      <c r="B103" s="36" t="s">
        <v>133</v>
      </c>
      <c r="C103" s="150" t="s">
        <v>134</v>
      </c>
      <c r="D103" s="39"/>
      <c r="E103" s="151" t="s">
        <v>135</v>
      </c>
      <c r="F103" s="39"/>
      <c r="G103" s="69"/>
      <c r="H103" s="152" t="s">
        <v>136</v>
      </c>
      <c r="I103" s="38"/>
      <c r="J103" s="38"/>
      <c r="K103" s="39"/>
      <c r="L103" s="153"/>
      <c r="M103" s="154"/>
      <c r="N103" s="5"/>
      <c r="O103" s="155"/>
      <c r="P103" s="5"/>
      <c r="Q103" s="12"/>
      <c r="R103" s="154"/>
      <c r="S103" s="5"/>
      <c r="T103" s="155"/>
      <c r="U103" s="5"/>
      <c r="V103" s="71"/>
      <c r="W103" s="12"/>
      <c r="X103" s="12"/>
      <c r="Y103" s="12"/>
      <c r="Z103" s="12"/>
      <c r="AA103" s="140"/>
      <c r="AB103" s="140"/>
      <c r="AC103" s="140"/>
      <c r="AD103" s="140"/>
      <c r="AE103" s="140"/>
      <c r="AF103" s="140"/>
      <c r="AG103" s="140"/>
    </row>
    <row r="104">
      <c r="A104" s="102"/>
      <c r="B104" s="72"/>
      <c r="C104" s="75" t="s">
        <v>137</v>
      </c>
      <c r="D104" s="68">
        <v>75.0</v>
      </c>
      <c r="E104" s="75" t="s">
        <v>137</v>
      </c>
      <c r="F104" s="68">
        <v>65.0</v>
      </c>
      <c r="G104" s="69"/>
      <c r="H104" s="156" t="s">
        <v>138</v>
      </c>
      <c r="I104" s="41"/>
      <c r="J104" s="41"/>
      <c r="K104" s="42"/>
      <c r="L104" s="153"/>
      <c r="M104" s="12"/>
      <c r="N104" s="12"/>
      <c r="O104" s="12"/>
      <c r="P104" s="12"/>
      <c r="Q104" s="12"/>
      <c r="R104" s="12"/>
      <c r="S104" s="12"/>
      <c r="T104" s="12"/>
      <c r="U104" s="12"/>
      <c r="V104" s="71"/>
      <c r="W104" s="12"/>
      <c r="X104" s="12"/>
      <c r="Y104" s="12"/>
      <c r="Z104" s="12"/>
      <c r="AA104" s="157"/>
      <c r="AB104" s="140"/>
      <c r="AC104" s="140"/>
      <c r="AD104" s="140"/>
      <c r="AE104" s="140"/>
      <c r="AF104" s="140"/>
      <c r="AG104" s="140"/>
    </row>
    <row r="105">
      <c r="A105" s="102"/>
      <c r="B105" s="72"/>
      <c r="C105" s="75" t="s">
        <v>139</v>
      </c>
      <c r="D105" s="68">
        <v>140.0</v>
      </c>
      <c r="E105" s="75" t="s">
        <v>139</v>
      </c>
      <c r="F105" s="68">
        <v>120.0</v>
      </c>
      <c r="G105" s="69"/>
      <c r="H105" s="158"/>
      <c r="I105" s="159" t="s">
        <v>140</v>
      </c>
      <c r="J105" s="159" t="s">
        <v>141</v>
      </c>
      <c r="K105" s="159" t="s">
        <v>142</v>
      </c>
      <c r="L105" s="153"/>
      <c r="M105" s="12"/>
      <c r="N105" s="12"/>
      <c r="O105" s="12"/>
      <c r="P105" s="12"/>
      <c r="Q105" s="12"/>
      <c r="R105" s="12"/>
      <c r="S105" s="12"/>
      <c r="T105" s="12"/>
      <c r="U105" s="12"/>
      <c r="V105" s="71"/>
      <c r="W105" s="12"/>
      <c r="X105" s="12"/>
      <c r="Y105" s="12"/>
      <c r="Z105" s="12"/>
      <c r="AA105" s="157"/>
      <c r="AB105" s="140"/>
      <c r="AC105" s="140"/>
      <c r="AD105" s="140"/>
      <c r="AE105" s="140"/>
      <c r="AF105" s="140"/>
      <c r="AG105" s="140"/>
    </row>
    <row r="106">
      <c r="A106" s="102"/>
      <c r="B106" s="72"/>
      <c r="C106" s="75" t="s">
        <v>143</v>
      </c>
      <c r="D106" s="68">
        <v>165.0</v>
      </c>
      <c r="E106" s="75" t="s">
        <v>143</v>
      </c>
      <c r="F106" s="68">
        <v>135.0</v>
      </c>
      <c r="G106" s="69"/>
      <c r="H106" s="160"/>
      <c r="I106" s="50"/>
      <c r="J106" s="50"/>
      <c r="K106" s="50"/>
      <c r="L106" s="153"/>
      <c r="M106" s="12"/>
      <c r="N106" s="12"/>
      <c r="O106" s="12"/>
      <c r="P106" s="12"/>
      <c r="Q106" s="12"/>
      <c r="R106" s="12"/>
      <c r="S106" s="12"/>
      <c r="T106" s="12"/>
      <c r="U106" s="12"/>
      <c r="V106" s="71"/>
      <c r="W106" s="12"/>
      <c r="X106" s="12"/>
      <c r="Y106" s="12"/>
      <c r="Z106" s="12"/>
      <c r="AA106" s="157"/>
      <c r="AB106" s="140"/>
      <c r="AC106" s="140"/>
      <c r="AD106" s="140"/>
      <c r="AE106" s="140"/>
      <c r="AF106" s="140"/>
      <c r="AG106" s="140"/>
    </row>
    <row r="107">
      <c r="A107" s="102"/>
      <c r="B107" s="72"/>
      <c r="C107" s="75" t="s">
        <v>144</v>
      </c>
      <c r="D107" s="68">
        <v>180.0</v>
      </c>
      <c r="E107" s="75" t="s">
        <v>144</v>
      </c>
      <c r="F107" s="68">
        <v>140.0</v>
      </c>
      <c r="G107" s="69"/>
      <c r="H107" s="161" t="s">
        <v>145</v>
      </c>
      <c r="I107" s="162" t="s">
        <v>146</v>
      </c>
      <c r="J107" s="38"/>
      <c r="K107" s="39"/>
      <c r="L107" s="71"/>
      <c r="M107" s="12"/>
      <c r="N107" s="12"/>
      <c r="O107" s="12"/>
      <c r="P107" s="12"/>
      <c r="Q107" s="12"/>
      <c r="R107" s="12"/>
      <c r="S107" s="12"/>
      <c r="T107" s="12"/>
      <c r="U107" s="12"/>
      <c r="V107" s="71"/>
      <c r="W107" s="12"/>
      <c r="X107" s="12"/>
      <c r="Y107" s="12"/>
      <c r="Z107" s="12"/>
      <c r="AA107" s="157"/>
      <c r="AB107" s="140"/>
      <c r="AC107" s="140"/>
      <c r="AD107" s="140"/>
      <c r="AE107" s="140"/>
      <c r="AF107" s="140"/>
      <c r="AG107" s="140"/>
    </row>
    <row r="108">
      <c r="A108" s="102"/>
      <c r="B108" s="72"/>
      <c r="C108" s="75" t="s">
        <v>147</v>
      </c>
      <c r="D108" s="68">
        <v>200.0</v>
      </c>
      <c r="E108" s="75" t="s">
        <v>147</v>
      </c>
      <c r="F108" s="68">
        <v>150.0</v>
      </c>
      <c r="G108" s="69"/>
      <c r="H108" s="163" t="s">
        <v>148</v>
      </c>
      <c r="I108" s="164" t="s">
        <v>149</v>
      </c>
      <c r="J108" s="164" t="s">
        <v>150</v>
      </c>
      <c r="K108" s="164" t="s">
        <v>151</v>
      </c>
      <c r="L108" s="71"/>
      <c r="M108" s="12"/>
      <c r="N108" s="12"/>
      <c r="O108" s="12"/>
      <c r="P108" s="12"/>
      <c r="Q108" s="12"/>
      <c r="R108" s="149"/>
      <c r="S108" s="165"/>
      <c r="T108" s="166"/>
      <c r="U108" s="165"/>
      <c r="V108" s="71"/>
      <c r="W108" s="12"/>
      <c r="X108" s="12"/>
      <c r="Y108" s="12"/>
      <c r="Z108" s="12"/>
      <c r="AA108" s="157"/>
      <c r="AB108" s="140"/>
      <c r="AC108" s="140"/>
      <c r="AD108" s="140"/>
      <c r="AE108" s="140"/>
      <c r="AF108" s="140"/>
      <c r="AG108" s="140"/>
    </row>
    <row r="109">
      <c r="A109" s="102"/>
      <c r="B109" s="72"/>
      <c r="C109" s="75" t="s">
        <v>152</v>
      </c>
      <c r="D109" s="68">
        <v>240.0</v>
      </c>
      <c r="E109" s="75" t="s">
        <v>152</v>
      </c>
      <c r="F109" s="68">
        <v>180.0</v>
      </c>
      <c r="G109" s="69"/>
      <c r="H109" s="163" t="s">
        <v>153</v>
      </c>
      <c r="I109" s="164" t="s">
        <v>150</v>
      </c>
      <c r="J109" s="164" t="s">
        <v>151</v>
      </c>
      <c r="K109" s="164" t="s">
        <v>154</v>
      </c>
      <c r="L109" s="71"/>
      <c r="M109" s="12"/>
      <c r="N109" s="12"/>
      <c r="O109" s="12"/>
      <c r="P109" s="12"/>
      <c r="Q109" s="12"/>
      <c r="R109" s="12"/>
      <c r="S109" s="12"/>
      <c r="T109" s="12"/>
      <c r="U109" s="71"/>
      <c r="V109" s="71"/>
      <c r="W109" s="12"/>
      <c r="X109" s="12"/>
      <c r="Y109" s="12"/>
      <c r="Z109" s="12"/>
      <c r="AA109" s="157"/>
      <c r="AB109" s="140"/>
      <c r="AC109" s="140"/>
      <c r="AD109" s="140"/>
      <c r="AE109" s="140"/>
      <c r="AF109" s="140"/>
      <c r="AG109" s="140"/>
    </row>
    <row r="110">
      <c r="A110" s="102"/>
      <c r="B110" s="72"/>
      <c r="C110" s="75" t="s">
        <v>155</v>
      </c>
      <c r="D110" s="68">
        <v>280.0</v>
      </c>
      <c r="E110" s="75" t="s">
        <v>155</v>
      </c>
      <c r="F110" s="68">
        <v>210.0</v>
      </c>
      <c r="G110" s="69"/>
      <c r="H110" s="163" t="s">
        <v>156</v>
      </c>
      <c r="I110" s="164" t="s">
        <v>154</v>
      </c>
      <c r="J110" s="164" t="s">
        <v>157</v>
      </c>
      <c r="K110" s="164" t="s">
        <v>158</v>
      </c>
      <c r="L110" s="71"/>
      <c r="M110" s="12"/>
      <c r="N110" s="12"/>
      <c r="O110" s="12"/>
      <c r="P110" s="12"/>
      <c r="Q110" s="12"/>
      <c r="R110" s="167"/>
      <c r="S110" s="5"/>
      <c r="T110" s="149"/>
      <c r="U110" s="149"/>
      <c r="V110" s="71"/>
      <c r="W110" s="12"/>
      <c r="X110" s="12"/>
      <c r="Y110" s="12"/>
      <c r="Z110" s="12"/>
      <c r="AA110" s="157"/>
      <c r="AB110" s="140"/>
      <c r="AC110" s="140"/>
      <c r="AD110" s="140"/>
      <c r="AE110" s="140"/>
      <c r="AF110" s="140"/>
      <c r="AG110" s="140"/>
    </row>
    <row r="111">
      <c r="A111" s="102"/>
      <c r="B111" s="72"/>
      <c r="C111" s="75" t="s">
        <v>159</v>
      </c>
      <c r="D111" s="68">
        <v>320.0</v>
      </c>
      <c r="E111" s="75" t="s">
        <v>159</v>
      </c>
      <c r="F111" s="68">
        <f>F110+30</f>
        <v>240</v>
      </c>
      <c r="G111" s="69"/>
      <c r="H111" s="163" t="s">
        <v>160</v>
      </c>
      <c r="I111" s="164" t="s">
        <v>157</v>
      </c>
      <c r="J111" s="164" t="s">
        <v>161</v>
      </c>
      <c r="K111" s="164" t="s">
        <v>162</v>
      </c>
      <c r="L111" s="71"/>
      <c r="M111" s="12"/>
      <c r="N111" s="12"/>
      <c r="O111" s="12"/>
      <c r="P111" s="12"/>
      <c r="Q111" s="12"/>
      <c r="R111" s="167"/>
      <c r="S111" s="5"/>
      <c r="T111" s="155"/>
      <c r="U111" s="5"/>
      <c r="V111" s="71"/>
      <c r="W111" s="12"/>
      <c r="X111" s="71"/>
      <c r="Y111" s="71"/>
      <c r="Z111" s="71"/>
      <c r="AA111" s="140"/>
      <c r="AB111" s="140"/>
      <c r="AC111" s="140"/>
      <c r="AD111" s="140"/>
      <c r="AE111" s="140"/>
      <c r="AF111" s="140"/>
      <c r="AG111" s="140"/>
    </row>
    <row r="112">
      <c r="A112" s="102"/>
      <c r="B112" s="72"/>
      <c r="C112" s="75" t="s">
        <v>163</v>
      </c>
      <c r="D112" s="68">
        <v>360.0</v>
      </c>
      <c r="E112" s="75" t="s">
        <v>163</v>
      </c>
      <c r="F112" s="68">
        <v>270.0</v>
      </c>
      <c r="G112" s="69"/>
      <c r="H112" s="12"/>
      <c r="I112" s="12"/>
      <c r="J112" s="12"/>
      <c r="K112" s="12"/>
      <c r="L112" s="71"/>
      <c r="M112" s="12"/>
      <c r="N112" s="12"/>
      <c r="O112" s="12"/>
      <c r="P112" s="12"/>
      <c r="Q112" s="12"/>
      <c r="R112" s="168"/>
      <c r="S112" s="165"/>
      <c r="T112" s="168"/>
      <c r="U112" s="165"/>
      <c r="V112" s="71"/>
      <c r="W112" s="12"/>
      <c r="X112" s="12"/>
      <c r="Y112" s="71"/>
      <c r="Z112" s="71"/>
      <c r="AA112" s="140"/>
      <c r="AB112" s="140"/>
      <c r="AC112" s="140"/>
      <c r="AD112" s="140"/>
      <c r="AE112" s="140"/>
      <c r="AF112" s="140"/>
      <c r="AG112" s="140"/>
    </row>
    <row r="113">
      <c r="A113" s="102"/>
      <c r="B113" s="50"/>
      <c r="C113" s="75" t="s">
        <v>164</v>
      </c>
      <c r="D113" s="68">
        <v>400.0</v>
      </c>
      <c r="E113" s="75" t="s">
        <v>164</v>
      </c>
      <c r="F113" s="68">
        <v>300.0</v>
      </c>
      <c r="G113" s="69"/>
      <c r="H113" s="12"/>
      <c r="I113" s="12"/>
      <c r="J113" s="12"/>
      <c r="K113" s="12"/>
      <c r="L113" s="71"/>
      <c r="M113" s="12"/>
      <c r="N113" s="12"/>
      <c r="O113" s="12"/>
      <c r="P113" s="12"/>
      <c r="Q113" s="12"/>
      <c r="R113" s="168"/>
      <c r="S113" s="165"/>
      <c r="T113" s="168"/>
      <c r="U113" s="165"/>
      <c r="V113" s="71"/>
      <c r="W113" s="12"/>
      <c r="X113" s="12"/>
      <c r="Y113" s="71"/>
      <c r="Z113" s="71"/>
      <c r="AA113" s="140"/>
      <c r="AB113" s="140"/>
      <c r="AC113" s="140"/>
      <c r="AD113" s="140"/>
      <c r="AE113" s="140"/>
      <c r="AF113" s="140"/>
      <c r="AG113" s="140"/>
    </row>
    <row r="114">
      <c r="A114" s="104"/>
      <c r="B114" s="169" t="s">
        <v>165</v>
      </c>
      <c r="C114" s="170" t="s">
        <v>137</v>
      </c>
      <c r="D114" s="171">
        <v>85.0</v>
      </c>
      <c r="E114" s="172" t="s">
        <v>137</v>
      </c>
      <c r="F114" s="171">
        <v>75.0</v>
      </c>
      <c r="G114" s="104"/>
      <c r="H114" s="132"/>
      <c r="I114" s="133"/>
      <c r="J114" s="134"/>
      <c r="K114" s="134"/>
      <c r="L114" s="132"/>
      <c r="M114" s="132"/>
      <c r="N114" s="132"/>
      <c r="O114" s="132"/>
      <c r="P114" s="132"/>
      <c r="Q114" s="71"/>
      <c r="R114" s="71"/>
      <c r="S114" s="71"/>
      <c r="T114" s="71"/>
      <c r="U114" s="71"/>
      <c r="V114" s="71"/>
      <c r="W114" s="12"/>
      <c r="X114" s="71"/>
      <c r="Y114" s="71"/>
      <c r="Z114" s="71"/>
      <c r="AA114" s="140"/>
      <c r="AB114" s="140"/>
      <c r="AC114" s="140"/>
      <c r="AD114" s="140"/>
      <c r="AE114" s="140"/>
      <c r="AF114" s="140"/>
      <c r="AG114" s="140"/>
    </row>
    <row r="115">
      <c r="A115" s="102"/>
      <c r="B115" s="73"/>
      <c r="C115" s="170" t="s">
        <v>139</v>
      </c>
      <c r="D115" s="171">
        <v>150.0</v>
      </c>
      <c r="E115" s="172" t="s">
        <v>139</v>
      </c>
      <c r="F115" s="171">
        <v>130.0</v>
      </c>
      <c r="G115" s="104"/>
      <c r="H115" s="132"/>
      <c r="I115" s="133"/>
      <c r="J115" s="134"/>
      <c r="K115" s="134"/>
      <c r="L115" s="132"/>
      <c r="M115" s="132"/>
      <c r="N115" s="132"/>
      <c r="O115" s="132"/>
      <c r="P115" s="132"/>
      <c r="Q115" s="132"/>
      <c r="R115" s="132"/>
      <c r="S115" s="132"/>
      <c r="T115" s="132"/>
      <c r="U115" s="104"/>
      <c r="V115" s="173"/>
      <c r="W115" s="174"/>
      <c r="X115" s="104"/>
      <c r="Y115" s="104"/>
      <c r="Z115" s="104"/>
      <c r="AA115" s="140"/>
      <c r="AB115" s="140"/>
      <c r="AC115" s="140"/>
      <c r="AD115" s="140"/>
      <c r="AE115" s="140"/>
      <c r="AF115" s="140"/>
      <c r="AG115" s="140"/>
    </row>
    <row r="116">
      <c r="A116" s="102"/>
      <c r="B116" s="73"/>
      <c r="C116" s="170" t="s">
        <v>143</v>
      </c>
      <c r="D116" s="171">
        <v>180.0</v>
      </c>
      <c r="E116" s="172" t="s">
        <v>143</v>
      </c>
      <c r="F116" s="171">
        <v>150.0</v>
      </c>
      <c r="G116" s="104"/>
      <c r="H116" s="132"/>
      <c r="I116" s="133"/>
      <c r="J116" s="134"/>
      <c r="K116" s="134"/>
      <c r="L116" s="132"/>
      <c r="M116" s="132"/>
      <c r="N116" s="132"/>
      <c r="O116" s="132"/>
      <c r="P116" s="132"/>
      <c r="Q116" s="132"/>
      <c r="R116" s="132"/>
      <c r="S116" s="132"/>
      <c r="T116" s="132"/>
      <c r="U116" s="104"/>
      <c r="V116" s="173"/>
      <c r="W116" s="174"/>
      <c r="X116" s="104"/>
      <c r="Y116" s="104"/>
      <c r="Z116" s="104"/>
      <c r="AA116" s="140"/>
      <c r="AB116" s="140"/>
      <c r="AC116" s="140"/>
      <c r="AD116" s="140"/>
      <c r="AE116" s="140"/>
      <c r="AF116" s="140"/>
      <c r="AG116" s="140"/>
    </row>
    <row r="117">
      <c r="A117" s="102"/>
      <c r="B117" s="73"/>
      <c r="C117" s="170" t="s">
        <v>144</v>
      </c>
      <c r="D117" s="171">
        <v>200.0</v>
      </c>
      <c r="E117" s="172" t="s">
        <v>144</v>
      </c>
      <c r="F117" s="171">
        <v>160.0</v>
      </c>
      <c r="G117" s="104"/>
      <c r="H117" s="132"/>
      <c r="I117" s="133"/>
      <c r="J117" s="134"/>
      <c r="K117" s="134"/>
      <c r="L117" s="132"/>
      <c r="M117" s="132"/>
      <c r="N117" s="132"/>
      <c r="O117" s="132"/>
      <c r="P117" s="132"/>
      <c r="Q117" s="132"/>
      <c r="R117" s="132"/>
      <c r="S117" s="132"/>
      <c r="T117" s="132"/>
      <c r="U117" s="104"/>
      <c r="V117" s="173"/>
      <c r="W117" s="174"/>
      <c r="X117" s="104"/>
      <c r="Y117" s="104"/>
      <c r="Z117" s="104"/>
      <c r="AA117" s="140"/>
      <c r="AB117" s="140"/>
      <c r="AC117" s="140"/>
      <c r="AD117" s="140"/>
      <c r="AE117" s="140"/>
      <c r="AF117" s="140"/>
      <c r="AG117" s="140"/>
    </row>
    <row r="118">
      <c r="A118" s="102"/>
      <c r="B118" s="73"/>
      <c r="C118" s="170" t="s">
        <v>147</v>
      </c>
      <c r="D118" s="171">
        <v>225.0</v>
      </c>
      <c r="E118" s="172" t="s">
        <v>147</v>
      </c>
      <c r="F118" s="171">
        <v>175.0</v>
      </c>
      <c r="G118" s="104"/>
      <c r="H118" s="132"/>
      <c r="I118" s="133"/>
      <c r="J118" s="134"/>
      <c r="K118" s="134"/>
      <c r="L118" s="132"/>
      <c r="M118" s="132"/>
      <c r="N118" s="132"/>
      <c r="O118" s="132"/>
      <c r="P118" s="132"/>
      <c r="Q118" s="132"/>
      <c r="R118" s="132"/>
      <c r="S118" s="132"/>
      <c r="T118" s="132"/>
      <c r="U118" s="104"/>
      <c r="V118" s="173"/>
      <c r="W118" s="174"/>
      <c r="X118" s="104"/>
      <c r="Y118" s="104"/>
      <c r="Z118" s="104"/>
      <c r="AA118" s="140"/>
      <c r="AB118" s="140"/>
      <c r="AC118" s="140"/>
      <c r="AD118" s="140"/>
      <c r="AE118" s="140"/>
      <c r="AF118" s="140"/>
      <c r="AG118" s="140"/>
    </row>
    <row r="119">
      <c r="A119" s="102"/>
      <c r="B119" s="73"/>
      <c r="C119" s="170" t="s">
        <v>152</v>
      </c>
      <c r="D119" s="171">
        <v>270.0</v>
      </c>
      <c r="E119" s="172" t="s">
        <v>152</v>
      </c>
      <c r="F119" s="171">
        <v>210.0</v>
      </c>
      <c r="G119" s="104"/>
      <c r="H119" s="132"/>
      <c r="I119" s="133"/>
      <c r="J119" s="134"/>
      <c r="K119" s="134"/>
      <c r="L119" s="132"/>
      <c r="M119" s="132"/>
      <c r="N119" s="132"/>
      <c r="O119" s="132"/>
      <c r="P119" s="132"/>
      <c r="Q119" s="132"/>
      <c r="R119" s="132"/>
      <c r="S119" s="132"/>
      <c r="T119" s="132"/>
      <c r="U119" s="104"/>
      <c r="V119" s="173"/>
      <c r="W119" s="174"/>
      <c r="X119" s="104"/>
      <c r="Y119" s="104"/>
      <c r="Z119" s="104"/>
      <c r="AA119" s="140"/>
      <c r="AB119" s="140"/>
      <c r="AC119" s="140"/>
      <c r="AD119" s="140"/>
      <c r="AE119" s="140"/>
      <c r="AF119" s="140"/>
      <c r="AG119" s="140"/>
    </row>
    <row r="120">
      <c r="A120" s="102"/>
      <c r="B120" s="73"/>
      <c r="C120" s="170" t="s">
        <v>155</v>
      </c>
      <c r="D120" s="171">
        <v>315.0</v>
      </c>
      <c r="E120" s="172" t="s">
        <v>155</v>
      </c>
      <c r="F120" s="171">
        <v>245.0</v>
      </c>
      <c r="G120" s="104"/>
      <c r="H120" s="132"/>
      <c r="I120" s="133"/>
      <c r="J120" s="134"/>
      <c r="K120" s="134"/>
      <c r="L120" s="132"/>
      <c r="M120" s="132"/>
      <c r="N120" s="132"/>
      <c r="O120" s="132"/>
      <c r="P120" s="132"/>
      <c r="Q120" s="132"/>
      <c r="R120" s="132"/>
      <c r="S120" s="132"/>
      <c r="T120" s="132"/>
      <c r="U120" s="104"/>
      <c r="V120" s="173"/>
      <c r="W120" s="174"/>
      <c r="X120" s="104"/>
      <c r="Y120" s="104"/>
      <c r="Z120" s="104"/>
      <c r="AA120" s="140"/>
      <c r="AB120" s="140"/>
      <c r="AC120" s="140"/>
      <c r="AD120" s="140"/>
      <c r="AE120" s="140"/>
      <c r="AF120" s="140"/>
      <c r="AG120" s="140"/>
    </row>
    <row r="121">
      <c r="A121" s="102"/>
      <c r="B121" s="73"/>
      <c r="C121" s="170" t="s">
        <v>159</v>
      </c>
      <c r="D121" s="171">
        <v>360.0</v>
      </c>
      <c r="E121" s="172" t="s">
        <v>159</v>
      </c>
      <c r="F121" s="171">
        <v>280.0</v>
      </c>
      <c r="G121" s="104"/>
      <c r="H121" s="132"/>
      <c r="I121" s="133"/>
      <c r="J121" s="134"/>
      <c r="K121" s="134"/>
      <c r="L121" s="132"/>
      <c r="M121" s="132"/>
      <c r="N121" s="132"/>
      <c r="O121" s="132"/>
      <c r="P121" s="132"/>
      <c r="Q121" s="132"/>
      <c r="R121" s="132"/>
      <c r="S121" s="132"/>
      <c r="T121" s="132"/>
      <c r="U121" s="104"/>
      <c r="V121" s="173"/>
      <c r="W121" s="174"/>
      <c r="X121" s="104"/>
      <c r="Y121" s="104"/>
      <c r="Z121" s="104"/>
      <c r="AA121" s="140"/>
      <c r="AB121" s="140"/>
      <c r="AC121" s="140"/>
      <c r="AD121" s="140"/>
      <c r="AE121" s="140"/>
      <c r="AF121" s="140"/>
      <c r="AG121" s="140"/>
    </row>
    <row r="122">
      <c r="A122" s="102"/>
      <c r="B122" s="73"/>
      <c r="C122" s="170" t="s">
        <v>163</v>
      </c>
      <c r="D122" s="171">
        <v>405.0</v>
      </c>
      <c r="E122" s="172" t="s">
        <v>163</v>
      </c>
      <c r="F122" s="171">
        <v>315.0</v>
      </c>
      <c r="G122" s="104"/>
      <c r="H122" s="132"/>
      <c r="I122" s="133"/>
      <c r="J122" s="134"/>
      <c r="K122" s="134"/>
      <c r="L122" s="132"/>
      <c r="M122" s="132"/>
      <c r="N122" s="132"/>
      <c r="O122" s="132"/>
      <c r="P122" s="132"/>
      <c r="Q122" s="132"/>
      <c r="R122" s="132"/>
      <c r="S122" s="132"/>
      <c r="T122" s="132"/>
      <c r="U122" s="104"/>
      <c r="V122" s="173"/>
      <c r="W122" s="174"/>
      <c r="X122" s="104"/>
      <c r="Y122" s="104"/>
      <c r="Z122" s="104"/>
      <c r="AA122" s="140"/>
      <c r="AB122" s="140"/>
      <c r="AC122" s="140"/>
      <c r="AD122" s="140"/>
      <c r="AE122" s="140"/>
      <c r="AF122" s="140"/>
      <c r="AG122" s="140"/>
    </row>
    <row r="123">
      <c r="A123" s="102"/>
      <c r="B123" s="52"/>
      <c r="C123" s="170" t="s">
        <v>164</v>
      </c>
      <c r="D123" s="171">
        <v>450.0</v>
      </c>
      <c r="E123" s="172" t="s">
        <v>164</v>
      </c>
      <c r="F123" s="171">
        <v>350.0</v>
      </c>
      <c r="G123" s="104"/>
      <c r="H123" s="132"/>
      <c r="I123" s="133"/>
      <c r="J123" s="134"/>
      <c r="K123" s="134"/>
      <c r="L123" s="132"/>
      <c r="M123" s="132"/>
      <c r="N123" s="132"/>
      <c r="O123" s="132"/>
      <c r="P123" s="132"/>
      <c r="Q123" s="132"/>
      <c r="R123" s="132"/>
      <c r="S123" s="132"/>
      <c r="T123" s="132"/>
      <c r="U123" s="104"/>
      <c r="V123" s="173"/>
      <c r="W123" s="174"/>
      <c r="X123" s="104"/>
      <c r="Y123" s="104"/>
      <c r="Z123" s="104"/>
      <c r="AA123" s="140"/>
      <c r="AB123" s="140"/>
      <c r="AC123" s="140"/>
      <c r="AD123" s="140"/>
      <c r="AE123" s="140"/>
      <c r="AF123" s="140"/>
      <c r="AG123" s="140"/>
    </row>
    <row r="124">
      <c r="A124" s="102"/>
      <c r="B124" s="169" t="s">
        <v>166</v>
      </c>
      <c r="C124" s="75" t="s">
        <v>137</v>
      </c>
      <c r="D124" s="68">
        <v>95.0</v>
      </c>
      <c r="E124" s="75" t="s">
        <v>137</v>
      </c>
      <c r="F124" s="68">
        <v>85.0</v>
      </c>
      <c r="G124" s="104"/>
      <c r="H124" s="132"/>
      <c r="I124" s="133"/>
      <c r="J124" s="134"/>
      <c r="K124" s="134"/>
      <c r="L124" s="132"/>
      <c r="M124" s="132"/>
      <c r="N124" s="132"/>
      <c r="O124" s="132"/>
      <c r="P124" s="132"/>
      <c r="Q124" s="132"/>
      <c r="R124" s="132"/>
      <c r="S124" s="132"/>
      <c r="T124" s="132"/>
      <c r="U124" s="104"/>
      <c r="V124" s="173"/>
      <c r="W124" s="174"/>
      <c r="X124" s="104"/>
      <c r="Y124" s="104"/>
      <c r="Z124" s="104"/>
      <c r="AA124" s="140"/>
      <c r="AB124" s="140"/>
      <c r="AC124" s="140"/>
      <c r="AD124" s="140"/>
      <c r="AE124" s="140"/>
      <c r="AF124" s="140"/>
      <c r="AG124" s="140"/>
    </row>
    <row r="125">
      <c r="A125" s="102"/>
      <c r="B125" s="73"/>
      <c r="C125" s="75" t="s">
        <v>139</v>
      </c>
      <c r="D125" s="68">
        <v>170.0</v>
      </c>
      <c r="E125" s="75" t="s">
        <v>139</v>
      </c>
      <c r="F125" s="68">
        <v>150.0</v>
      </c>
      <c r="G125" s="104"/>
      <c r="H125" s="132"/>
      <c r="I125" s="133"/>
      <c r="J125" s="134"/>
      <c r="K125" s="134"/>
      <c r="L125" s="132"/>
      <c r="M125" s="132"/>
      <c r="N125" s="132"/>
      <c r="O125" s="132"/>
      <c r="P125" s="132"/>
      <c r="Q125" s="132"/>
      <c r="R125" s="132"/>
      <c r="S125" s="132"/>
      <c r="T125" s="132"/>
      <c r="U125" s="104"/>
      <c r="V125" s="173"/>
      <c r="W125" s="174"/>
      <c r="X125" s="104"/>
      <c r="Y125" s="104"/>
      <c r="Z125" s="104"/>
      <c r="AA125" s="140"/>
      <c r="AB125" s="140"/>
      <c r="AC125" s="140"/>
      <c r="AD125" s="140"/>
      <c r="AE125" s="140"/>
      <c r="AF125" s="140"/>
      <c r="AG125" s="140"/>
    </row>
    <row r="126">
      <c r="A126" s="102"/>
      <c r="B126" s="73"/>
      <c r="C126" s="75" t="s">
        <v>143</v>
      </c>
      <c r="D126" s="68">
        <v>210.0</v>
      </c>
      <c r="E126" s="75" t="s">
        <v>143</v>
      </c>
      <c r="F126" s="68">
        <v>180.0</v>
      </c>
      <c r="G126" s="104"/>
      <c r="H126" s="132"/>
      <c r="I126" s="133"/>
      <c r="J126" s="134"/>
      <c r="K126" s="134"/>
      <c r="L126" s="132"/>
      <c r="M126" s="132"/>
      <c r="N126" s="132"/>
      <c r="O126" s="132"/>
      <c r="P126" s="132"/>
      <c r="Q126" s="132"/>
      <c r="R126" s="132"/>
      <c r="S126" s="132"/>
      <c r="T126" s="132"/>
      <c r="U126" s="104"/>
      <c r="V126" s="173"/>
      <c r="W126" s="174"/>
      <c r="X126" s="104"/>
      <c r="Y126" s="104"/>
      <c r="Z126" s="104"/>
      <c r="AA126" s="140"/>
      <c r="AB126" s="140"/>
      <c r="AC126" s="140"/>
      <c r="AD126" s="140"/>
      <c r="AE126" s="140"/>
      <c r="AF126" s="140"/>
      <c r="AG126" s="140"/>
    </row>
    <row r="127">
      <c r="A127" s="102"/>
      <c r="B127" s="73"/>
      <c r="C127" s="75" t="s">
        <v>144</v>
      </c>
      <c r="D127" s="68">
        <v>240.0</v>
      </c>
      <c r="E127" s="75" t="s">
        <v>144</v>
      </c>
      <c r="F127" s="68">
        <v>200.0</v>
      </c>
      <c r="G127" s="104"/>
      <c r="H127" s="132"/>
      <c r="I127" s="133"/>
      <c r="J127" s="134"/>
      <c r="K127" s="134"/>
      <c r="L127" s="132"/>
      <c r="M127" s="132"/>
      <c r="N127" s="132"/>
      <c r="O127" s="132"/>
      <c r="P127" s="132"/>
      <c r="Q127" s="132"/>
      <c r="R127" s="132"/>
      <c r="S127" s="132"/>
      <c r="T127" s="132"/>
      <c r="U127" s="104"/>
      <c r="V127" s="173"/>
      <c r="W127" s="174"/>
      <c r="X127" s="104"/>
      <c r="Y127" s="104"/>
      <c r="Z127" s="104"/>
      <c r="AA127" s="140"/>
      <c r="AB127" s="140"/>
      <c r="AC127" s="140"/>
      <c r="AD127" s="140"/>
      <c r="AE127" s="140"/>
      <c r="AF127" s="140"/>
      <c r="AG127" s="140"/>
    </row>
    <row r="128">
      <c r="A128" s="102"/>
      <c r="B128" s="73"/>
      <c r="C128" s="75" t="s">
        <v>147</v>
      </c>
      <c r="D128" s="68">
        <v>275.0</v>
      </c>
      <c r="E128" s="75" t="s">
        <v>147</v>
      </c>
      <c r="F128" s="68">
        <v>225.0</v>
      </c>
      <c r="G128" s="104"/>
      <c r="H128" s="132"/>
      <c r="I128" s="133"/>
      <c r="J128" s="134"/>
      <c r="K128" s="134"/>
      <c r="L128" s="132"/>
      <c r="M128" s="132"/>
      <c r="N128" s="132"/>
      <c r="O128" s="132"/>
      <c r="P128" s="132"/>
      <c r="Q128" s="132"/>
      <c r="R128" s="132"/>
      <c r="S128" s="132"/>
      <c r="T128" s="132"/>
      <c r="U128" s="104"/>
      <c r="V128" s="173"/>
      <c r="W128" s="174"/>
      <c r="X128" s="104"/>
      <c r="Y128" s="104"/>
      <c r="Z128" s="104"/>
      <c r="AA128" s="140"/>
      <c r="AB128" s="140"/>
      <c r="AC128" s="140"/>
      <c r="AD128" s="140"/>
      <c r="AE128" s="140"/>
      <c r="AF128" s="140"/>
      <c r="AG128" s="140"/>
    </row>
    <row r="129">
      <c r="A129" s="102"/>
      <c r="B129" s="73"/>
      <c r="C129" s="75" t="s">
        <v>152</v>
      </c>
      <c r="D129" s="68">
        <v>300.0</v>
      </c>
      <c r="E129" s="75" t="s">
        <v>152</v>
      </c>
      <c r="F129" s="68">
        <v>240.0</v>
      </c>
      <c r="G129" s="104"/>
      <c r="H129" s="132"/>
      <c r="I129" s="133"/>
      <c r="J129" s="134"/>
      <c r="K129" s="134"/>
      <c r="L129" s="132"/>
      <c r="M129" s="132"/>
      <c r="N129" s="132"/>
      <c r="O129" s="132"/>
      <c r="P129" s="132"/>
      <c r="Q129" s="132"/>
      <c r="R129" s="132"/>
      <c r="S129" s="132"/>
      <c r="T129" s="132"/>
      <c r="U129" s="104"/>
      <c r="V129" s="173"/>
      <c r="W129" s="174"/>
      <c r="X129" s="104"/>
      <c r="Y129" s="104"/>
      <c r="Z129" s="104"/>
      <c r="AA129" s="140"/>
      <c r="AB129" s="140"/>
      <c r="AC129" s="140"/>
      <c r="AD129" s="140"/>
      <c r="AE129" s="140"/>
      <c r="AF129" s="140"/>
      <c r="AG129" s="140"/>
    </row>
    <row r="130">
      <c r="A130" s="102"/>
      <c r="B130" s="73"/>
      <c r="C130" s="75" t="s">
        <v>155</v>
      </c>
      <c r="D130" s="68">
        <v>350.0</v>
      </c>
      <c r="E130" s="75" t="s">
        <v>155</v>
      </c>
      <c r="F130" s="68">
        <v>280.0</v>
      </c>
      <c r="G130" s="104"/>
      <c r="H130" s="132"/>
      <c r="I130" s="133"/>
      <c r="J130" s="134"/>
      <c r="K130" s="134"/>
      <c r="L130" s="132"/>
      <c r="M130" s="132"/>
      <c r="N130" s="132"/>
      <c r="O130" s="132"/>
      <c r="P130" s="132"/>
      <c r="Q130" s="132"/>
      <c r="R130" s="132"/>
      <c r="S130" s="132"/>
      <c r="T130" s="132"/>
      <c r="U130" s="104"/>
      <c r="V130" s="173"/>
      <c r="W130" s="174"/>
      <c r="X130" s="104"/>
      <c r="Y130" s="104"/>
      <c r="Z130" s="104"/>
      <c r="AA130" s="140"/>
      <c r="AB130" s="140"/>
      <c r="AC130" s="140"/>
      <c r="AD130" s="140"/>
      <c r="AE130" s="140"/>
      <c r="AF130" s="140"/>
      <c r="AG130" s="140"/>
    </row>
    <row r="131">
      <c r="A131" s="102"/>
      <c r="B131" s="73"/>
      <c r="C131" s="75" t="s">
        <v>159</v>
      </c>
      <c r="D131" s="68">
        <v>400.0</v>
      </c>
      <c r="E131" s="75" t="s">
        <v>159</v>
      </c>
      <c r="F131" s="68">
        <v>320.0</v>
      </c>
      <c r="G131" s="104"/>
      <c r="H131" s="132"/>
      <c r="I131" s="133"/>
      <c r="J131" s="134"/>
      <c r="K131" s="134"/>
      <c r="L131" s="132"/>
      <c r="M131" s="132"/>
      <c r="N131" s="132"/>
      <c r="O131" s="132"/>
      <c r="P131" s="132"/>
      <c r="Q131" s="132"/>
      <c r="R131" s="132"/>
      <c r="S131" s="132"/>
      <c r="T131" s="132"/>
      <c r="U131" s="104"/>
      <c r="V131" s="173"/>
      <c r="W131" s="174"/>
      <c r="X131" s="104"/>
      <c r="Y131" s="104"/>
      <c r="Z131" s="104"/>
      <c r="AA131" s="140"/>
      <c r="AB131" s="140"/>
      <c r="AC131" s="140"/>
      <c r="AD131" s="140"/>
      <c r="AE131" s="140"/>
      <c r="AF131" s="140"/>
      <c r="AG131" s="140"/>
    </row>
    <row r="132">
      <c r="A132" s="102"/>
      <c r="B132" s="73"/>
      <c r="C132" s="75" t="s">
        <v>163</v>
      </c>
      <c r="D132" s="68">
        <v>450.0</v>
      </c>
      <c r="E132" s="75" t="s">
        <v>163</v>
      </c>
      <c r="F132" s="68">
        <v>360.0</v>
      </c>
      <c r="G132" s="104"/>
      <c r="H132" s="132"/>
      <c r="I132" s="133"/>
      <c r="J132" s="134"/>
      <c r="K132" s="134"/>
      <c r="L132" s="132"/>
      <c r="M132" s="132"/>
      <c r="N132" s="132"/>
      <c r="O132" s="132"/>
      <c r="P132" s="132"/>
      <c r="Q132" s="132"/>
      <c r="R132" s="132"/>
      <c r="S132" s="132"/>
      <c r="T132" s="132"/>
      <c r="U132" s="104"/>
      <c r="V132" s="173"/>
      <c r="W132" s="174"/>
      <c r="X132" s="104"/>
      <c r="Y132" s="104"/>
      <c r="Z132" s="104"/>
      <c r="AA132" s="140"/>
      <c r="AB132" s="140"/>
      <c r="AC132" s="140"/>
      <c r="AD132" s="140"/>
      <c r="AE132" s="140"/>
      <c r="AF132" s="140"/>
      <c r="AG132" s="140"/>
    </row>
    <row r="133">
      <c r="A133" s="102"/>
      <c r="B133" s="52"/>
      <c r="C133" s="75" t="s">
        <v>164</v>
      </c>
      <c r="D133" s="68">
        <v>500.0</v>
      </c>
      <c r="E133" s="75" t="s">
        <v>164</v>
      </c>
      <c r="F133" s="68">
        <v>400.0</v>
      </c>
      <c r="G133" s="104"/>
      <c r="H133" s="132"/>
      <c r="I133" s="133"/>
      <c r="J133" s="134"/>
      <c r="K133" s="134"/>
      <c r="L133" s="132"/>
      <c r="M133" s="132"/>
      <c r="N133" s="132"/>
      <c r="O133" s="132"/>
      <c r="P133" s="132"/>
      <c r="Q133" s="132"/>
      <c r="R133" s="132"/>
      <c r="S133" s="132"/>
      <c r="T133" s="132"/>
      <c r="U133" s="104"/>
      <c r="V133" s="173"/>
      <c r="W133" s="174"/>
      <c r="X133" s="104"/>
      <c r="Y133" s="104"/>
      <c r="Z133" s="104"/>
      <c r="AA133" s="140"/>
      <c r="AB133" s="140"/>
      <c r="AC133" s="140"/>
      <c r="AD133" s="140"/>
      <c r="AE133" s="140"/>
      <c r="AF133" s="140"/>
      <c r="AG133" s="140"/>
    </row>
    <row r="134">
      <c r="A134" s="102"/>
      <c r="B134" s="175" t="s">
        <v>167</v>
      </c>
      <c r="C134" s="170" t="s">
        <v>137</v>
      </c>
      <c r="D134" s="176">
        <v>60.0</v>
      </c>
      <c r="E134" s="172" t="s">
        <v>137</v>
      </c>
      <c r="F134" s="176">
        <v>50.0</v>
      </c>
      <c r="G134" s="104"/>
      <c r="H134" s="132"/>
      <c r="I134" s="133"/>
      <c r="J134" s="134"/>
      <c r="K134" s="134"/>
      <c r="L134" s="132"/>
      <c r="M134" s="132"/>
      <c r="N134" s="132"/>
      <c r="O134" s="132"/>
      <c r="P134" s="132"/>
      <c r="Q134" s="132"/>
      <c r="R134" s="132"/>
      <c r="S134" s="132"/>
      <c r="T134" s="132"/>
      <c r="U134" s="104"/>
      <c r="V134" s="173"/>
      <c r="W134" s="174"/>
      <c r="X134" s="104"/>
      <c r="Y134" s="104"/>
      <c r="Z134" s="104"/>
      <c r="AA134" s="140"/>
      <c r="AB134" s="140"/>
      <c r="AC134" s="140"/>
      <c r="AD134" s="140"/>
      <c r="AE134" s="140"/>
      <c r="AF134" s="140"/>
      <c r="AG134" s="140"/>
    </row>
    <row r="135">
      <c r="A135" s="102"/>
      <c r="B135" s="73"/>
      <c r="C135" s="170" t="s">
        <v>139</v>
      </c>
      <c r="D135" s="176">
        <v>55.0</v>
      </c>
      <c r="E135" s="172" t="s">
        <v>139</v>
      </c>
      <c r="F135" s="176">
        <v>45.0</v>
      </c>
      <c r="G135" s="104"/>
      <c r="H135" s="132"/>
      <c r="I135" s="133"/>
      <c r="J135" s="71"/>
      <c r="K135" s="71"/>
      <c r="L135" s="71"/>
      <c r="M135" s="71"/>
      <c r="N135" s="132"/>
      <c r="O135" s="132"/>
      <c r="P135" s="132"/>
      <c r="Q135" s="132"/>
      <c r="R135" s="132"/>
      <c r="S135" s="132"/>
      <c r="T135" s="132"/>
      <c r="U135" s="104"/>
      <c r="V135" s="173"/>
      <c r="W135" s="174"/>
      <c r="X135" s="104"/>
      <c r="Y135" s="104"/>
      <c r="Z135" s="104"/>
      <c r="AA135" s="140"/>
      <c r="AB135" s="140"/>
      <c r="AC135" s="140"/>
      <c r="AD135" s="140"/>
      <c r="AE135" s="140"/>
      <c r="AF135" s="140"/>
      <c r="AG135" s="140"/>
    </row>
    <row r="136">
      <c r="A136" s="102"/>
      <c r="B136" s="52"/>
      <c r="C136" s="179" t="s">
        <v>168</v>
      </c>
      <c r="D136" s="176">
        <v>50.0</v>
      </c>
      <c r="E136" s="172" t="s">
        <v>143</v>
      </c>
      <c r="F136" s="176">
        <v>40.0</v>
      </c>
      <c r="G136" s="104"/>
      <c r="H136" s="132"/>
      <c r="I136" s="133"/>
      <c r="J136" s="71"/>
      <c r="K136" s="71"/>
      <c r="L136" s="71"/>
      <c r="M136" s="71"/>
      <c r="N136" s="132"/>
      <c r="O136" s="132"/>
      <c r="P136" s="132"/>
      <c r="Q136" s="132"/>
      <c r="R136" s="132"/>
      <c r="S136" s="132"/>
      <c r="T136" s="132"/>
      <c r="U136" s="104"/>
      <c r="V136" s="173"/>
      <c r="W136" s="174"/>
      <c r="X136" s="104"/>
      <c r="Y136" s="104"/>
      <c r="Z136" s="104"/>
      <c r="AA136" s="140"/>
      <c r="AB136" s="140"/>
      <c r="AC136" s="140"/>
      <c r="AD136" s="140"/>
      <c r="AE136" s="140"/>
      <c r="AF136" s="140"/>
      <c r="AG136" s="140"/>
    </row>
    <row r="137">
      <c r="A137" s="102"/>
      <c r="B137" s="182" t="s">
        <v>170</v>
      </c>
      <c r="C137" s="108" t="s">
        <v>171</v>
      </c>
      <c r="D137" s="183"/>
      <c r="E137" s="132"/>
      <c r="F137" s="104"/>
      <c r="G137" s="104"/>
      <c r="H137" s="132"/>
      <c r="I137" s="133"/>
      <c r="J137" s="185"/>
      <c r="K137" s="186"/>
      <c r="L137" s="187"/>
      <c r="M137" s="71"/>
      <c r="N137" s="132"/>
      <c r="O137" s="132"/>
      <c r="P137" s="132"/>
      <c r="Q137" s="132"/>
      <c r="R137" s="132"/>
      <c r="S137" s="132"/>
      <c r="T137" s="132"/>
      <c r="U137" s="104"/>
      <c r="V137" s="173"/>
      <c r="W137" s="174"/>
      <c r="X137" s="104"/>
      <c r="Y137" s="104"/>
      <c r="Z137" s="104"/>
      <c r="AA137" s="140"/>
      <c r="AB137" s="140"/>
      <c r="AC137" s="140"/>
      <c r="AD137" s="140"/>
      <c r="AE137" s="140"/>
      <c r="AF137" s="140"/>
      <c r="AG137" s="140"/>
    </row>
    <row r="138">
      <c r="A138" s="102"/>
      <c r="B138" s="72"/>
      <c r="C138" s="75" t="s">
        <v>137</v>
      </c>
      <c r="D138" s="62">
        <v>60.0</v>
      </c>
      <c r="E138" s="132"/>
      <c r="F138" s="62">
        <v>60.0</v>
      </c>
      <c r="G138" s="104"/>
      <c r="H138" s="132"/>
      <c r="I138" s="133"/>
      <c r="J138" s="71"/>
      <c r="K138" s="188"/>
      <c r="L138" s="189"/>
      <c r="M138" s="189"/>
      <c r="N138" s="132"/>
      <c r="O138" s="132"/>
      <c r="P138" s="132"/>
      <c r="Q138" s="132"/>
      <c r="R138" s="132"/>
      <c r="S138" s="132"/>
      <c r="T138" s="132"/>
      <c r="U138" s="104"/>
      <c r="V138" s="173"/>
      <c r="W138" s="174"/>
      <c r="X138" s="104"/>
      <c r="Y138" s="104"/>
      <c r="Z138" s="104"/>
      <c r="AA138" s="140"/>
      <c r="AB138" s="140"/>
      <c r="AC138" s="140"/>
      <c r="AD138" s="140"/>
      <c r="AE138" s="140"/>
      <c r="AF138" s="140"/>
      <c r="AG138" s="140"/>
    </row>
    <row r="139">
      <c r="A139" s="102"/>
      <c r="B139" s="50"/>
      <c r="C139" s="75" t="s">
        <v>139</v>
      </c>
      <c r="D139" s="62">
        <v>80.0</v>
      </c>
      <c r="E139" s="104"/>
      <c r="F139" s="62">
        <v>80.0</v>
      </c>
      <c r="G139" s="104"/>
      <c r="H139" s="104"/>
      <c r="I139" s="190"/>
      <c r="J139" s="71"/>
      <c r="K139" s="188"/>
      <c r="L139" s="191"/>
      <c r="M139" s="71"/>
      <c r="N139" s="104"/>
      <c r="O139" s="104"/>
      <c r="P139" s="104"/>
      <c r="Q139" s="104"/>
      <c r="R139" s="104"/>
      <c r="S139" s="104"/>
      <c r="T139" s="104"/>
      <c r="U139" s="104"/>
      <c r="V139" s="173"/>
      <c r="W139" s="174"/>
      <c r="X139" s="104"/>
      <c r="Y139" s="104"/>
      <c r="Z139" s="104"/>
      <c r="AA139" s="140"/>
      <c r="AB139" s="140"/>
      <c r="AC139" s="140"/>
      <c r="AD139" s="140"/>
      <c r="AE139" s="140"/>
      <c r="AF139" s="140"/>
      <c r="AG139" s="140"/>
    </row>
    <row r="140">
      <c r="A140" s="102"/>
      <c r="B140" s="192" t="s">
        <v>172</v>
      </c>
      <c r="C140" s="193" t="s">
        <v>173</v>
      </c>
      <c r="D140" s="193">
        <v>20.0</v>
      </c>
      <c r="E140" s="104"/>
      <c r="F140" s="193">
        <v>20.0</v>
      </c>
      <c r="G140" s="104"/>
      <c r="H140" s="104"/>
      <c r="I140" s="190"/>
      <c r="J140" s="71"/>
      <c r="K140" s="188"/>
      <c r="L140" s="194"/>
      <c r="M140" s="71"/>
      <c r="N140" s="104"/>
      <c r="O140" s="104"/>
      <c r="P140" s="104"/>
      <c r="Q140" s="104"/>
      <c r="R140" s="104"/>
      <c r="S140" s="104"/>
      <c r="T140" s="104"/>
      <c r="U140" s="104"/>
      <c r="V140" s="173"/>
      <c r="W140" s="174"/>
      <c r="X140" s="104"/>
      <c r="Y140" s="104"/>
      <c r="Z140" s="104"/>
      <c r="AA140" s="140"/>
      <c r="AB140" s="140"/>
      <c r="AC140" s="140"/>
      <c r="AD140" s="140"/>
      <c r="AE140" s="140"/>
      <c r="AF140" s="140"/>
      <c r="AG140" s="140"/>
    </row>
    <row r="141">
      <c r="A141" s="102"/>
      <c r="B141" s="195" t="s">
        <v>174</v>
      </c>
      <c r="C141" s="196" t="s">
        <v>173</v>
      </c>
      <c r="D141" s="196">
        <v>10.0</v>
      </c>
      <c r="E141" s="103"/>
      <c r="F141" s="196">
        <v>10.0</v>
      </c>
      <c r="G141" s="104"/>
      <c r="H141" s="104"/>
      <c r="I141" s="190"/>
      <c r="J141" s="71"/>
      <c r="K141" s="188"/>
      <c r="L141" s="194"/>
      <c r="M141" s="71"/>
      <c r="N141" s="104"/>
      <c r="O141" s="104"/>
      <c r="P141" s="104"/>
      <c r="Q141" s="104"/>
      <c r="R141" s="104"/>
      <c r="S141" s="104"/>
      <c r="T141" s="104"/>
      <c r="U141" s="104"/>
      <c r="V141" s="173"/>
      <c r="W141" s="174"/>
      <c r="X141" s="104"/>
      <c r="Y141" s="104"/>
      <c r="Z141" s="104"/>
      <c r="AA141" s="140"/>
      <c r="AB141" s="140"/>
      <c r="AC141" s="140"/>
      <c r="AD141" s="140"/>
      <c r="AE141" s="140"/>
      <c r="AF141" s="140"/>
      <c r="AG141" s="140"/>
    </row>
    <row r="142">
      <c r="A142" s="102"/>
      <c r="B142" s="197"/>
      <c r="C142" s="197"/>
      <c r="D142" s="197"/>
      <c r="E142" s="104"/>
      <c r="F142" s="104"/>
      <c r="G142" s="104"/>
      <c r="H142" s="104"/>
      <c r="I142" s="190"/>
      <c r="J142" s="71"/>
      <c r="K142" s="188"/>
      <c r="L142" s="194"/>
      <c r="M142" s="194"/>
      <c r="N142" s="104"/>
      <c r="O142" s="104"/>
      <c r="P142" s="104"/>
      <c r="Q142" s="104"/>
      <c r="R142" s="104"/>
      <c r="S142" s="104"/>
      <c r="T142" s="104"/>
      <c r="U142" s="104"/>
      <c r="V142" s="173"/>
      <c r="W142" s="174"/>
      <c r="X142" s="104"/>
      <c r="Y142" s="104"/>
      <c r="Z142" s="104"/>
      <c r="AA142" s="140"/>
      <c r="AB142" s="140"/>
      <c r="AC142" s="140"/>
      <c r="AD142" s="140"/>
      <c r="AE142" s="140"/>
      <c r="AF142" s="140"/>
      <c r="AG142" s="140"/>
    </row>
    <row r="143">
      <c r="A143" s="104"/>
      <c r="B143" s="104"/>
      <c r="C143" s="173"/>
      <c r="D143" s="173"/>
      <c r="E143" s="173"/>
      <c r="F143" s="104"/>
      <c r="G143" s="104"/>
      <c r="H143" s="173"/>
      <c r="I143" s="198"/>
      <c r="J143" s="199"/>
      <c r="K143" s="71"/>
      <c r="L143" s="199"/>
      <c r="M143" s="199"/>
      <c r="N143" s="199"/>
      <c r="O143" s="71"/>
      <c r="P143" s="199"/>
      <c r="Q143" s="71"/>
      <c r="R143" s="199"/>
      <c r="S143" s="173"/>
      <c r="T143" s="104"/>
      <c r="U143" s="104"/>
      <c r="V143" s="104"/>
      <c r="W143" s="174"/>
      <c r="X143" s="174"/>
      <c r="Y143" s="104"/>
      <c r="Z143" s="104"/>
      <c r="AA143" s="140"/>
      <c r="AB143" s="140"/>
      <c r="AC143" s="140"/>
      <c r="AD143" s="140"/>
      <c r="AE143" s="140"/>
      <c r="AF143" s="140"/>
      <c r="AG143" s="140"/>
    </row>
    <row r="144">
      <c r="A144" s="104"/>
      <c r="B144" s="200" t="s">
        <v>175</v>
      </c>
      <c r="C144" s="201" t="s">
        <v>176</v>
      </c>
      <c r="D144" s="56" t="s">
        <v>26</v>
      </c>
      <c r="E144" s="56" t="s">
        <v>27</v>
      </c>
      <c r="F144" s="103"/>
      <c r="G144" s="201" t="s">
        <v>177</v>
      </c>
      <c r="H144" s="56" t="s">
        <v>26</v>
      </c>
      <c r="I144" s="56" t="s">
        <v>27</v>
      </c>
      <c r="J144" s="69"/>
      <c r="K144" s="201" t="s">
        <v>178</v>
      </c>
      <c r="L144" s="56" t="s">
        <v>26</v>
      </c>
      <c r="M144" s="56" t="s">
        <v>27</v>
      </c>
      <c r="N144" s="69"/>
      <c r="O144" s="201" t="s">
        <v>28</v>
      </c>
      <c r="P144" s="69"/>
      <c r="Q144" s="202" t="s">
        <v>179</v>
      </c>
      <c r="R144" s="39"/>
      <c r="S144" s="203" t="s">
        <v>180</v>
      </c>
      <c r="T144" s="174"/>
      <c r="U144" s="174"/>
      <c r="V144" s="174"/>
      <c r="W144" s="174"/>
      <c r="X144" s="174"/>
      <c r="Y144" s="174"/>
      <c r="Z144" s="174"/>
      <c r="AA144" s="140"/>
      <c r="AB144" s="140"/>
      <c r="AC144" s="140"/>
      <c r="AD144" s="140"/>
      <c r="AE144" s="140"/>
      <c r="AF144" s="140"/>
      <c r="AG144" s="140"/>
    </row>
    <row r="145">
      <c r="A145" s="104"/>
      <c r="B145" s="69"/>
      <c r="C145" s="204"/>
      <c r="D145" s="205">
        <f t="shared" ref="D145:D154" si="21">(D167*B167)/30</f>
        <v>0</v>
      </c>
      <c r="E145" s="206">
        <f t="shared" ref="E145:E154" si="22">D145+5*B167 </f>
        <v>0</v>
      </c>
      <c r="F145" s="103"/>
      <c r="G145" s="204"/>
      <c r="H145" s="206">
        <f t="shared" ref="H145:H154" si="23">D145</f>
        <v>0</v>
      </c>
      <c r="I145" s="206">
        <f t="shared" ref="I145:I154" si="24">H145+5*B167 </f>
        <v>0</v>
      </c>
      <c r="J145" s="103"/>
      <c r="K145" s="207"/>
      <c r="L145" s="208">
        <f t="shared" ref="L145:L154" si="25">I167/30</f>
        <v>0</v>
      </c>
      <c r="M145" s="209">
        <f t="shared" ref="M145:M154" si="26">L145+5*B167 </f>
        <v>0</v>
      </c>
      <c r="N145" s="210"/>
      <c r="O145" s="206">
        <f t="shared" ref="O145:O154" si="27">(B167*D167)*0.07</f>
        <v>0</v>
      </c>
      <c r="P145" s="69"/>
      <c r="Q145" s="64" t="s">
        <v>181</v>
      </c>
      <c r="R145" s="64">
        <v>7.21</v>
      </c>
      <c r="S145" s="211"/>
      <c r="T145" s="174"/>
      <c r="U145" s="174"/>
      <c r="V145" s="174"/>
      <c r="W145" s="174"/>
      <c r="X145" s="174"/>
      <c r="Y145" s="174"/>
      <c r="Z145" s="174"/>
      <c r="AA145" s="140"/>
      <c r="AB145" s="140"/>
      <c r="AC145" s="140"/>
      <c r="AD145" s="140"/>
      <c r="AE145" s="140"/>
      <c r="AF145" s="140"/>
      <c r="AG145" s="140"/>
    </row>
    <row r="146">
      <c r="A146" s="104"/>
      <c r="B146" s="69"/>
      <c r="C146" s="212"/>
      <c r="D146" s="205">
        <f t="shared" si="21"/>
        <v>0</v>
      </c>
      <c r="E146" s="206">
        <f t="shared" si="22"/>
        <v>0</v>
      </c>
      <c r="F146" s="103"/>
      <c r="G146" s="212"/>
      <c r="H146" s="206">
        <f t="shared" si="23"/>
        <v>0</v>
      </c>
      <c r="I146" s="206">
        <f t="shared" si="24"/>
        <v>0</v>
      </c>
      <c r="J146" s="103"/>
      <c r="K146" s="213"/>
      <c r="L146" s="208">
        <f t="shared" si="25"/>
        <v>0</v>
      </c>
      <c r="M146" s="209">
        <f t="shared" si="26"/>
        <v>0</v>
      </c>
      <c r="N146" s="210"/>
      <c r="O146" s="206">
        <f t="shared" si="27"/>
        <v>0</v>
      </c>
      <c r="P146" s="69"/>
      <c r="Q146" s="75" t="s">
        <v>182</v>
      </c>
      <c r="R146" s="64">
        <v>4.0</v>
      </c>
      <c r="S146" s="211"/>
      <c r="T146" s="174"/>
      <c r="U146" s="174"/>
      <c r="V146" s="174"/>
      <c r="W146" s="174"/>
      <c r="X146" s="174"/>
      <c r="Y146" s="174"/>
      <c r="Z146" s="174"/>
      <c r="AA146" s="140"/>
      <c r="AB146" s="140"/>
      <c r="AC146" s="140"/>
      <c r="AD146" s="140"/>
      <c r="AE146" s="140"/>
      <c r="AF146" s="140"/>
      <c r="AG146" s="140"/>
    </row>
    <row r="147">
      <c r="A147" s="104"/>
      <c r="B147" s="69"/>
      <c r="C147" s="212"/>
      <c r="D147" s="205">
        <f t="shared" si="21"/>
        <v>0</v>
      </c>
      <c r="E147" s="206">
        <f t="shared" si="22"/>
        <v>0</v>
      </c>
      <c r="F147" s="103"/>
      <c r="G147" s="214"/>
      <c r="H147" s="206">
        <f t="shared" si="23"/>
        <v>0</v>
      </c>
      <c r="I147" s="206">
        <f t="shared" si="24"/>
        <v>0</v>
      </c>
      <c r="J147" s="103"/>
      <c r="K147" s="214"/>
      <c r="L147" s="208">
        <f t="shared" si="25"/>
        <v>0</v>
      </c>
      <c r="M147" s="209">
        <f t="shared" si="26"/>
        <v>0</v>
      </c>
      <c r="N147" s="210"/>
      <c r="O147" s="206">
        <f t="shared" si="27"/>
        <v>0</v>
      </c>
      <c r="P147" s="69"/>
      <c r="Q147" s="75" t="s">
        <v>183</v>
      </c>
      <c r="R147" s="64">
        <v>6.25</v>
      </c>
      <c r="S147" s="211"/>
      <c r="T147" s="174"/>
      <c r="U147" s="174"/>
      <c r="V147" s="174"/>
      <c r="W147" s="174"/>
      <c r="X147" s="174"/>
      <c r="Y147" s="174"/>
      <c r="Z147" s="174"/>
      <c r="AA147" s="140"/>
      <c r="AB147" s="140"/>
      <c r="AC147" s="140"/>
      <c r="AD147" s="140"/>
      <c r="AE147" s="140"/>
      <c r="AF147" s="140"/>
      <c r="AG147" s="140"/>
    </row>
    <row r="148">
      <c r="A148" s="104"/>
      <c r="B148" s="69"/>
      <c r="C148" s="212"/>
      <c r="D148" s="205">
        <f t="shared" si="21"/>
        <v>0</v>
      </c>
      <c r="E148" s="206">
        <f t="shared" si="22"/>
        <v>0</v>
      </c>
      <c r="F148" s="103"/>
      <c r="G148" s="214"/>
      <c r="H148" s="206">
        <f t="shared" si="23"/>
        <v>0</v>
      </c>
      <c r="I148" s="206">
        <f t="shared" si="24"/>
        <v>0</v>
      </c>
      <c r="J148" s="103"/>
      <c r="K148" s="214"/>
      <c r="L148" s="208">
        <f t="shared" si="25"/>
        <v>0</v>
      </c>
      <c r="M148" s="209">
        <f t="shared" si="26"/>
        <v>0</v>
      </c>
      <c r="N148" s="69"/>
      <c r="O148" s="206">
        <f t="shared" si="27"/>
        <v>0</v>
      </c>
      <c r="P148" s="69"/>
      <c r="Q148" s="75" t="s">
        <v>184</v>
      </c>
      <c r="R148" s="64">
        <v>6.625</v>
      </c>
      <c r="S148" s="211"/>
      <c r="T148" s="174"/>
      <c r="U148" s="174"/>
      <c r="V148" s="174"/>
      <c r="W148" s="174"/>
      <c r="X148" s="104"/>
      <c r="Y148" s="104"/>
      <c r="Z148" s="104"/>
      <c r="AA148" s="140"/>
      <c r="AB148" s="140"/>
      <c r="AC148" s="140"/>
      <c r="AD148" s="140"/>
      <c r="AE148" s="140"/>
      <c r="AF148" s="140"/>
      <c r="AG148" s="140"/>
    </row>
    <row r="149">
      <c r="A149" s="104"/>
      <c r="B149" s="69"/>
      <c r="C149" s="212"/>
      <c r="D149" s="205">
        <f t="shared" si="21"/>
        <v>0</v>
      </c>
      <c r="E149" s="206">
        <f t="shared" si="22"/>
        <v>0</v>
      </c>
      <c r="F149" s="103"/>
      <c r="G149" s="214"/>
      <c r="H149" s="206">
        <f t="shared" si="23"/>
        <v>0</v>
      </c>
      <c r="I149" s="206">
        <f t="shared" si="24"/>
        <v>0</v>
      </c>
      <c r="J149" s="103"/>
      <c r="K149" s="214"/>
      <c r="L149" s="208">
        <f t="shared" si="25"/>
        <v>0</v>
      </c>
      <c r="M149" s="209">
        <f t="shared" si="26"/>
        <v>0</v>
      </c>
      <c r="N149" s="210"/>
      <c r="O149" s="206">
        <f t="shared" si="27"/>
        <v>0</v>
      </c>
      <c r="P149" s="69"/>
      <c r="Q149" s="75" t="s">
        <v>185</v>
      </c>
      <c r="R149" s="64">
        <v>4.0</v>
      </c>
      <c r="S149" s="211"/>
      <c r="T149" s="174"/>
      <c r="U149" s="174"/>
      <c r="V149" s="174"/>
      <c r="W149" s="174"/>
      <c r="X149" s="104"/>
      <c r="Y149" s="104"/>
      <c r="Z149" s="104"/>
      <c r="AA149" s="140"/>
      <c r="AB149" s="140"/>
      <c r="AC149" s="140"/>
      <c r="AD149" s="140"/>
      <c r="AE149" s="140"/>
      <c r="AF149" s="140"/>
      <c r="AG149" s="140"/>
    </row>
    <row r="150">
      <c r="A150" s="104"/>
      <c r="B150" s="69"/>
      <c r="C150" s="212"/>
      <c r="D150" s="205">
        <f t="shared" si="21"/>
        <v>0</v>
      </c>
      <c r="E150" s="206">
        <f t="shared" si="22"/>
        <v>0</v>
      </c>
      <c r="F150" s="103"/>
      <c r="G150" s="214"/>
      <c r="H150" s="206">
        <f t="shared" si="23"/>
        <v>0</v>
      </c>
      <c r="I150" s="206">
        <f t="shared" si="24"/>
        <v>0</v>
      </c>
      <c r="J150" s="103"/>
      <c r="K150" s="214"/>
      <c r="L150" s="208">
        <f t="shared" si="25"/>
        <v>0</v>
      </c>
      <c r="M150" s="209">
        <f t="shared" si="26"/>
        <v>0</v>
      </c>
      <c r="N150" s="210"/>
      <c r="O150" s="206">
        <f t="shared" si="27"/>
        <v>0</v>
      </c>
      <c r="P150" s="69"/>
      <c r="Q150" s="75" t="s">
        <v>186</v>
      </c>
      <c r="R150" s="64">
        <v>6.25</v>
      </c>
      <c r="S150" s="211"/>
      <c r="T150" s="174"/>
      <c r="U150" s="174"/>
      <c r="V150" s="174"/>
      <c r="W150" s="174"/>
      <c r="X150" s="104"/>
      <c r="Y150" s="104"/>
      <c r="Z150" s="104"/>
      <c r="AA150" s="140"/>
      <c r="AB150" s="140"/>
      <c r="AC150" s="140"/>
      <c r="AD150" s="140"/>
      <c r="AE150" s="140"/>
      <c r="AF150" s="140"/>
      <c r="AG150" s="140"/>
    </row>
    <row r="151">
      <c r="A151" s="104"/>
      <c r="B151" s="69"/>
      <c r="C151" s="215" t="s">
        <v>187</v>
      </c>
      <c r="D151" s="205">
        <f t="shared" si="21"/>
        <v>0</v>
      </c>
      <c r="E151" s="206">
        <f t="shared" si="22"/>
        <v>0</v>
      </c>
      <c r="F151" s="103"/>
      <c r="G151" s="214"/>
      <c r="H151" s="206">
        <f t="shared" si="23"/>
        <v>0</v>
      </c>
      <c r="I151" s="206">
        <f t="shared" si="24"/>
        <v>0</v>
      </c>
      <c r="J151" s="103"/>
      <c r="K151" s="214"/>
      <c r="L151" s="208">
        <f t="shared" si="25"/>
        <v>0</v>
      </c>
      <c r="M151" s="209">
        <f t="shared" si="26"/>
        <v>0</v>
      </c>
      <c r="N151" s="210"/>
      <c r="O151" s="206">
        <f t="shared" si="27"/>
        <v>0</v>
      </c>
      <c r="P151" s="69"/>
      <c r="Q151" s="75" t="s">
        <v>188</v>
      </c>
      <c r="R151" s="64">
        <v>5.6</v>
      </c>
      <c r="S151" s="211"/>
      <c r="T151" s="174"/>
      <c r="U151" s="174"/>
      <c r="V151" s="174"/>
      <c r="W151" s="174"/>
      <c r="X151" s="104"/>
      <c r="Y151" s="104"/>
      <c r="Z151" s="104"/>
      <c r="AA151" s="140"/>
      <c r="AB151" s="140"/>
      <c r="AC151" s="140"/>
      <c r="AD151" s="140"/>
      <c r="AE151" s="140"/>
      <c r="AF151" s="140"/>
      <c r="AG151" s="140"/>
    </row>
    <row r="152">
      <c r="A152" s="104"/>
      <c r="B152" s="69"/>
      <c r="C152" s="216"/>
      <c r="D152" s="205">
        <f t="shared" si="21"/>
        <v>0</v>
      </c>
      <c r="E152" s="206">
        <f t="shared" si="22"/>
        <v>0</v>
      </c>
      <c r="F152" s="103"/>
      <c r="G152" s="214"/>
      <c r="H152" s="206">
        <f t="shared" si="23"/>
        <v>0</v>
      </c>
      <c r="I152" s="206">
        <f t="shared" si="24"/>
        <v>0</v>
      </c>
      <c r="J152" s="103"/>
      <c r="K152" s="214"/>
      <c r="L152" s="208">
        <f t="shared" si="25"/>
        <v>0</v>
      </c>
      <c r="M152" s="209">
        <f t="shared" si="26"/>
        <v>0</v>
      </c>
      <c r="N152" s="210"/>
      <c r="O152" s="206">
        <f t="shared" si="27"/>
        <v>0</v>
      </c>
      <c r="P152" s="69"/>
      <c r="Q152" s="75"/>
      <c r="R152" s="75"/>
      <c r="S152" s="211"/>
      <c r="T152" s="174"/>
      <c r="U152" s="174"/>
      <c r="V152" s="174"/>
      <c r="W152" s="174"/>
      <c r="X152" s="104"/>
      <c r="Y152" s="104"/>
      <c r="Z152" s="104"/>
      <c r="AA152" s="140"/>
      <c r="AB152" s="140"/>
      <c r="AC152" s="140"/>
      <c r="AD152" s="140"/>
      <c r="AE152" s="140"/>
      <c r="AF152" s="140"/>
      <c r="AG152" s="140"/>
    </row>
    <row r="153">
      <c r="A153" s="104"/>
      <c r="B153" s="69"/>
      <c r="C153" s="216"/>
      <c r="D153" s="205">
        <f t="shared" si="21"/>
        <v>0</v>
      </c>
      <c r="E153" s="206">
        <f t="shared" si="22"/>
        <v>0</v>
      </c>
      <c r="F153" s="103"/>
      <c r="G153" s="214"/>
      <c r="H153" s="206">
        <f t="shared" si="23"/>
        <v>0</v>
      </c>
      <c r="I153" s="206">
        <f t="shared" si="24"/>
        <v>0</v>
      </c>
      <c r="J153" s="103"/>
      <c r="K153" s="214"/>
      <c r="L153" s="208">
        <f t="shared" si="25"/>
        <v>0</v>
      </c>
      <c r="M153" s="209">
        <f t="shared" si="26"/>
        <v>0</v>
      </c>
      <c r="N153" s="210"/>
      <c r="O153" s="206">
        <f t="shared" si="27"/>
        <v>0</v>
      </c>
      <c r="P153" s="69"/>
      <c r="Q153" s="75"/>
      <c r="R153" s="75"/>
      <c r="S153" s="211"/>
      <c r="T153" s="174"/>
      <c r="U153" s="174"/>
      <c r="V153" s="174"/>
      <c r="W153" s="174"/>
      <c r="X153" s="104"/>
      <c r="Y153" s="104"/>
      <c r="Z153" s="104"/>
      <c r="AA153" s="140"/>
      <c r="AB153" s="140"/>
      <c r="AC153" s="140"/>
      <c r="AD153" s="140"/>
      <c r="AE153" s="140"/>
      <c r="AF153" s="140"/>
      <c r="AG153" s="140"/>
    </row>
    <row r="154">
      <c r="A154" s="104"/>
      <c r="B154" s="69"/>
      <c r="C154" s="216"/>
      <c r="D154" s="205">
        <f t="shared" si="21"/>
        <v>0</v>
      </c>
      <c r="E154" s="206">
        <f t="shared" si="22"/>
        <v>0</v>
      </c>
      <c r="F154" s="103"/>
      <c r="G154" s="217"/>
      <c r="H154" s="206">
        <f t="shared" si="23"/>
        <v>0</v>
      </c>
      <c r="I154" s="206">
        <f t="shared" si="24"/>
        <v>0</v>
      </c>
      <c r="J154" s="103"/>
      <c r="K154" s="214"/>
      <c r="L154" s="208">
        <f t="shared" si="25"/>
        <v>0</v>
      </c>
      <c r="M154" s="209">
        <f t="shared" si="26"/>
        <v>0</v>
      </c>
      <c r="N154" s="210"/>
      <c r="O154" s="206">
        <f t="shared" si="27"/>
        <v>0</v>
      </c>
      <c r="P154" s="69"/>
      <c r="Q154" s="75"/>
      <c r="R154" s="75"/>
      <c r="S154" s="211"/>
      <c r="T154" s="174"/>
      <c r="U154" s="174"/>
      <c r="V154" s="174"/>
      <c r="W154" s="174"/>
      <c r="X154" s="104"/>
      <c r="Y154" s="104"/>
      <c r="Z154" s="104"/>
      <c r="AA154" s="140"/>
      <c r="AB154" s="140"/>
      <c r="AC154" s="140"/>
      <c r="AD154" s="140"/>
      <c r="AE154" s="140"/>
      <c r="AF154" s="140"/>
      <c r="AG154" s="140"/>
    </row>
    <row r="155">
      <c r="A155" s="104"/>
      <c r="B155" s="69"/>
      <c r="C155" s="218" t="s">
        <v>189</v>
      </c>
      <c r="D155" s="219">
        <f t="shared" ref="D155:E155" si="28">SUM(D145:D154)</f>
        <v>0</v>
      </c>
      <c r="E155" s="220">
        <f t="shared" si="28"/>
        <v>0</v>
      </c>
      <c r="F155" s="103"/>
      <c r="G155" s="221" t="s">
        <v>190</v>
      </c>
      <c r="H155" s="219">
        <f>SUM(H145:H154)</f>
        <v>0</v>
      </c>
      <c r="I155" s="220">
        <f>SUM(I144:I154)</f>
        <v>0</v>
      </c>
      <c r="J155" s="69"/>
      <c r="K155" s="221" t="s">
        <v>190</v>
      </c>
      <c r="L155" s="220">
        <f>SUM(L145:L154)</f>
        <v>0</v>
      </c>
      <c r="M155" s="220">
        <f>SUM(M144:M154)</f>
        <v>0</v>
      </c>
      <c r="N155" s="210"/>
      <c r="O155" s="220">
        <f>SUM(O144:O154)</f>
        <v>0</v>
      </c>
      <c r="P155" s="103"/>
      <c r="Q155" s="132"/>
      <c r="R155" s="132"/>
      <c r="S155" s="174"/>
      <c r="T155" s="174"/>
      <c r="U155" s="174"/>
      <c r="V155" s="174"/>
      <c r="W155" s="174"/>
      <c r="X155" s="104"/>
      <c r="Y155" s="104"/>
      <c r="Z155" s="104"/>
      <c r="AA155" s="140"/>
      <c r="AB155" s="140"/>
      <c r="AC155" s="140"/>
      <c r="AD155" s="140"/>
      <c r="AE155" s="140"/>
      <c r="AF155" s="140"/>
      <c r="AG155" s="140"/>
    </row>
    <row r="156">
      <c r="A156" s="104"/>
      <c r="B156" s="104"/>
      <c r="C156" s="136"/>
      <c r="D156" s="136"/>
      <c r="E156" s="132"/>
      <c r="F156" s="104"/>
      <c r="G156" s="132"/>
      <c r="H156" s="132"/>
      <c r="I156" s="132"/>
      <c r="J156" s="104"/>
      <c r="K156" s="132"/>
      <c r="L156" s="132"/>
      <c r="M156" s="132"/>
      <c r="N156" s="104"/>
      <c r="O156" s="132"/>
      <c r="P156" s="104"/>
      <c r="Q156" s="104"/>
      <c r="R156" s="104"/>
      <c r="S156" s="174"/>
      <c r="T156" s="174"/>
      <c r="U156" s="174"/>
      <c r="V156" s="174"/>
      <c r="W156" s="174"/>
      <c r="X156" s="104"/>
      <c r="Y156" s="104"/>
      <c r="Z156" s="104"/>
      <c r="AA156" s="140"/>
      <c r="AB156" s="140"/>
      <c r="AC156" s="140"/>
      <c r="AD156" s="140"/>
      <c r="AE156" s="140"/>
      <c r="AF156" s="140"/>
      <c r="AG156" s="140"/>
    </row>
    <row r="157">
      <c r="A157" s="104"/>
      <c r="B157" s="173"/>
      <c r="C157" s="173"/>
      <c r="D157" s="173"/>
      <c r="E157" s="173"/>
      <c r="F157" s="104"/>
      <c r="G157" s="173"/>
      <c r="H157" s="173"/>
      <c r="I157" s="104"/>
      <c r="J157" s="104"/>
      <c r="K157" s="173"/>
      <c r="L157" s="173"/>
      <c r="M157" s="104"/>
      <c r="N157" s="104"/>
      <c r="O157" s="104"/>
      <c r="P157" s="104"/>
      <c r="Q157" s="104"/>
      <c r="R157" s="104"/>
      <c r="S157" s="174"/>
      <c r="T157" s="174"/>
      <c r="U157" s="174"/>
      <c r="V157" s="174"/>
      <c r="W157" s="174"/>
      <c r="X157" s="104"/>
      <c r="Y157" s="104"/>
      <c r="Z157" s="104"/>
      <c r="AA157" s="140"/>
      <c r="AB157" s="140"/>
      <c r="AC157" s="140"/>
      <c r="AD157" s="140"/>
      <c r="AE157" s="140"/>
      <c r="AF157" s="140"/>
      <c r="AG157" s="140"/>
    </row>
    <row r="158">
      <c r="A158" s="104"/>
      <c r="B158" s="222"/>
      <c r="C158" s="223" t="s">
        <v>191</v>
      </c>
      <c r="D158" s="224">
        <f>L166+L167+D155</f>
        <v>0</v>
      </c>
      <c r="E158" s="224">
        <f>L166+L167+E155</f>
        <v>0</v>
      </c>
      <c r="F158" s="103"/>
      <c r="G158" s="225" t="s">
        <v>192</v>
      </c>
      <c r="H158" s="226">
        <f>O166+H155</f>
        <v>0</v>
      </c>
      <c r="I158" s="224">
        <f>O166+I155</f>
        <v>0</v>
      </c>
      <c r="J158" s="102"/>
      <c r="K158" s="227" t="s">
        <v>193</v>
      </c>
      <c r="L158" s="226">
        <f>R166+L155</f>
        <v>0</v>
      </c>
      <c r="M158" s="224">
        <f>R166+M155</f>
        <v>0</v>
      </c>
      <c r="N158" s="104"/>
      <c r="O158" s="104"/>
      <c r="P158" s="104"/>
      <c r="Q158" s="104"/>
      <c r="R158" s="104"/>
      <c r="S158" s="174"/>
      <c r="T158" s="174"/>
      <c r="U158" s="174"/>
      <c r="V158" s="174"/>
      <c r="W158" s="174"/>
      <c r="X158" s="104"/>
      <c r="Y158" s="104"/>
      <c r="Z158" s="104"/>
      <c r="AA158" s="140"/>
      <c r="AB158" s="140"/>
      <c r="AC158" s="140"/>
      <c r="AD158" s="140"/>
      <c r="AE158" s="140"/>
      <c r="AF158" s="140"/>
      <c r="AG158" s="140"/>
    </row>
    <row r="159">
      <c r="A159" s="104"/>
      <c r="B159" s="132"/>
      <c r="C159" s="132"/>
      <c r="D159" s="132"/>
      <c r="E159" s="132"/>
      <c r="F159" s="104"/>
      <c r="G159" s="104"/>
      <c r="H159" s="132"/>
      <c r="I159" s="198"/>
      <c r="J159" s="71"/>
      <c r="K159" s="71"/>
      <c r="L159" s="134"/>
      <c r="M159" s="71"/>
      <c r="N159" s="71"/>
      <c r="O159" s="71"/>
      <c r="P159" s="71"/>
      <c r="Q159" s="71"/>
      <c r="R159" s="71"/>
      <c r="S159" s="132"/>
      <c r="T159" s="104"/>
      <c r="U159" s="104"/>
      <c r="V159" s="104"/>
      <c r="W159" s="104"/>
      <c r="X159" s="104"/>
      <c r="Y159" s="104"/>
      <c r="Z159" s="104"/>
      <c r="AA159" s="140"/>
      <c r="AB159" s="140"/>
      <c r="AC159" s="140"/>
      <c r="AD159" s="140"/>
      <c r="AE159" s="140"/>
      <c r="AF159" s="140"/>
      <c r="AG159" s="140"/>
    </row>
    <row r="160">
      <c r="A160" s="104"/>
      <c r="B160" s="104"/>
      <c r="C160" s="104"/>
      <c r="D160" s="104"/>
      <c r="E160" s="140"/>
      <c r="F160" s="104"/>
      <c r="G160" s="104"/>
      <c r="H160" s="104"/>
      <c r="I160" s="190"/>
      <c r="J160" s="228" t="s">
        <v>194</v>
      </c>
      <c r="K160" s="71"/>
      <c r="L160" s="229" t="s">
        <v>195</v>
      </c>
      <c r="M160" s="230" t="s">
        <v>196</v>
      </c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40"/>
      <c r="AB160" s="140"/>
      <c r="AC160" s="140"/>
      <c r="AD160" s="140"/>
      <c r="AE160" s="140"/>
      <c r="AF160" s="140"/>
      <c r="AG160" s="140"/>
    </row>
    <row r="161">
      <c r="A161" s="9"/>
      <c r="B161" s="231"/>
      <c r="C161" s="174"/>
      <c r="D161" s="232"/>
      <c r="E161" s="233"/>
      <c r="F161" s="174"/>
      <c r="G161" s="140"/>
      <c r="H161" s="140"/>
      <c r="I161" s="234"/>
      <c r="J161" s="139"/>
      <c r="K161" s="139"/>
      <c r="L161" s="235" t="s">
        <v>197</v>
      </c>
      <c r="M161" s="230" t="s">
        <v>198</v>
      </c>
      <c r="N161" s="140"/>
      <c r="O161" s="140"/>
      <c r="P161" s="140"/>
      <c r="Q161" s="140"/>
      <c r="R161" s="236"/>
      <c r="S161" s="9"/>
      <c r="T161" s="140"/>
      <c r="U161" s="140"/>
      <c r="V161" s="236"/>
      <c r="W161" s="9"/>
      <c r="X161" s="9"/>
      <c r="Y161" s="9"/>
      <c r="Z161" s="9"/>
      <c r="AA161" s="140"/>
      <c r="AB161" s="140"/>
      <c r="AC161" s="140"/>
      <c r="AD161" s="140"/>
      <c r="AE161" s="140"/>
      <c r="AF161" s="140"/>
      <c r="AG161" s="140"/>
    </row>
    <row r="162">
      <c r="A162" s="237"/>
      <c r="B162" s="238"/>
      <c r="C162" s="174"/>
      <c r="D162" s="232"/>
      <c r="E162" s="239"/>
      <c r="F162" s="174"/>
      <c r="H162" s="140"/>
      <c r="I162" s="240"/>
      <c r="J162" s="139"/>
      <c r="K162" s="139"/>
      <c r="L162" s="235" t="s">
        <v>199</v>
      </c>
      <c r="M162" s="241" t="s">
        <v>200</v>
      </c>
      <c r="N162" s="140"/>
      <c r="O162" s="140"/>
      <c r="P162" s="140"/>
      <c r="Q162" s="140"/>
      <c r="R162" s="242"/>
      <c r="S162" s="9"/>
      <c r="T162" s="140"/>
      <c r="U162" s="140"/>
      <c r="V162" s="242"/>
      <c r="W162" s="9"/>
      <c r="X162" s="140"/>
      <c r="Y162" s="140"/>
      <c r="Z162" s="9"/>
      <c r="AA162" s="140"/>
      <c r="AB162" s="140"/>
      <c r="AC162" s="140"/>
      <c r="AD162" s="140"/>
      <c r="AE162" s="140"/>
      <c r="AF162" s="140"/>
      <c r="AG162" s="140"/>
    </row>
    <row r="163">
      <c r="A163" s="9"/>
      <c r="B163" s="243"/>
      <c r="C163" s="243"/>
      <c r="D163" s="243"/>
      <c r="E163" s="237"/>
      <c r="F163" s="140"/>
      <c r="G163" s="140"/>
      <c r="H163" s="140"/>
      <c r="I163" s="234"/>
      <c r="J163" s="139"/>
      <c r="K163" s="139"/>
      <c r="L163" s="235" t="s">
        <v>201</v>
      </c>
      <c r="M163" s="241" t="s">
        <v>202</v>
      </c>
      <c r="N163" s="140"/>
      <c r="O163" s="140"/>
      <c r="P163" s="140"/>
      <c r="Q163" s="140"/>
      <c r="R163" s="244"/>
      <c r="S163" s="9"/>
      <c r="T163" s="245"/>
      <c r="U163" s="246"/>
      <c r="V163" s="244"/>
      <c r="W163" s="19"/>
      <c r="X163" s="9"/>
      <c r="Y163" s="9"/>
      <c r="Z163" s="9"/>
      <c r="AA163" s="140"/>
      <c r="AB163" s="140"/>
      <c r="AC163" s="140"/>
      <c r="AD163" s="140"/>
      <c r="AE163" s="140"/>
      <c r="AF163" s="140"/>
      <c r="AG163" s="140"/>
    </row>
    <row r="164">
      <c r="A164" s="9"/>
      <c r="B164" s="140"/>
      <c r="C164" s="140"/>
      <c r="D164" s="247"/>
      <c r="E164" s="20"/>
      <c r="F164" s="20"/>
      <c r="G164" s="20"/>
      <c r="H164" s="20"/>
      <c r="I164" s="248"/>
      <c r="J164" s="24"/>
      <c r="K164" s="24"/>
      <c r="L164" s="249"/>
      <c r="M164" s="249"/>
      <c r="N164" s="249"/>
      <c r="O164" s="249"/>
      <c r="P164" s="249"/>
      <c r="Q164" s="249"/>
      <c r="R164" s="249"/>
      <c r="S164" s="249"/>
      <c r="T164" s="249"/>
      <c r="U164" s="249"/>
      <c r="V164" s="249"/>
      <c r="W164" s="9"/>
      <c r="X164" s="9"/>
      <c r="Y164" s="9"/>
      <c r="Z164" s="9"/>
      <c r="AA164" s="140"/>
      <c r="AB164" s="140"/>
      <c r="AC164" s="140"/>
      <c r="AD164" s="140"/>
      <c r="AE164" s="140"/>
      <c r="AF164" s="140"/>
      <c r="AG164" s="140"/>
    </row>
    <row r="165">
      <c r="A165" s="9"/>
      <c r="B165" s="250" t="s">
        <v>203</v>
      </c>
      <c r="C165" s="23"/>
      <c r="D165" s="36" t="s">
        <v>17</v>
      </c>
      <c r="E165" s="37" t="s">
        <v>18</v>
      </c>
      <c r="F165" s="38"/>
      <c r="G165" s="39"/>
      <c r="H165" s="35" t="s">
        <v>19</v>
      </c>
      <c r="I165" s="251"/>
      <c r="J165" s="252" t="s">
        <v>204</v>
      </c>
      <c r="K165" s="253" t="s">
        <v>205</v>
      </c>
      <c r="L165" s="254"/>
      <c r="M165" s="255"/>
      <c r="N165" s="253" t="s">
        <v>205</v>
      </c>
      <c r="O165" s="256"/>
      <c r="P165" s="257"/>
      <c r="Q165" s="253" t="s">
        <v>205</v>
      </c>
      <c r="R165" s="256"/>
      <c r="S165" s="9"/>
      <c r="T165" s="140"/>
      <c r="U165" s="140"/>
      <c r="V165" s="140"/>
      <c r="W165" s="140"/>
      <c r="X165" s="140"/>
      <c r="Y165" s="9"/>
      <c r="Z165" s="140"/>
      <c r="AA165" s="140"/>
      <c r="AB165" s="140"/>
      <c r="AC165" s="140"/>
      <c r="AD165" s="140"/>
      <c r="AE165" s="140"/>
      <c r="AF165" s="140"/>
      <c r="AG165" s="140"/>
    </row>
    <row r="166">
      <c r="A166" s="102"/>
      <c r="B166" s="201"/>
      <c r="C166" s="201" t="s">
        <v>206</v>
      </c>
      <c r="D166" s="50"/>
      <c r="E166" s="51" t="s">
        <v>23</v>
      </c>
      <c r="F166" s="51" t="s">
        <v>207</v>
      </c>
      <c r="G166" s="51" t="s">
        <v>208</v>
      </c>
      <c r="H166" s="50"/>
      <c r="I166" s="258"/>
      <c r="J166" s="259"/>
      <c r="K166" s="260" t="s">
        <v>209</v>
      </c>
      <c r="L166" s="193"/>
      <c r="M166" s="261"/>
      <c r="N166" s="260" t="s">
        <v>210</v>
      </c>
      <c r="O166" s="193"/>
      <c r="P166" s="69"/>
      <c r="Q166" s="260" t="s">
        <v>211</v>
      </c>
      <c r="R166" s="68" t="str">
        <f>O166</f>
        <v/>
      </c>
      <c r="S166" s="262"/>
      <c r="T166" s="263"/>
      <c r="U166" s="26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</row>
    <row r="167">
      <c r="A167" s="257"/>
      <c r="B167" s="265"/>
      <c r="C167" s="265"/>
      <c r="D167" s="266"/>
      <c r="E167" s="267"/>
      <c r="F167" s="267"/>
      <c r="G167" s="267"/>
      <c r="H167" s="267"/>
      <c r="I167" s="268">
        <f t="shared" ref="I167:I176" si="29">SUM(E167:H167)*B167</f>
        <v>0</v>
      </c>
      <c r="J167" s="269"/>
      <c r="K167" s="270" t="s">
        <v>212</v>
      </c>
      <c r="L167" s="271">
        <f>L165*30</f>
        <v>0</v>
      </c>
      <c r="M167" s="157"/>
      <c r="N167" s="9"/>
      <c r="O167" s="272"/>
      <c r="P167" s="273"/>
      <c r="Q167" s="140"/>
      <c r="R167" s="243"/>
      <c r="S167" s="174"/>
      <c r="T167" s="174"/>
      <c r="U167" s="157"/>
      <c r="V167" s="157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</row>
    <row r="168">
      <c r="A168" s="257"/>
      <c r="B168" s="265"/>
      <c r="C168" s="265"/>
      <c r="D168" s="266"/>
      <c r="E168" s="267"/>
      <c r="F168" s="267"/>
      <c r="G168" s="267"/>
      <c r="H168" s="267"/>
      <c r="I168" s="268">
        <f t="shared" si="29"/>
        <v>0</v>
      </c>
      <c r="J168" s="269"/>
      <c r="K168" s="274"/>
      <c r="L168" s="243"/>
      <c r="M168" s="140"/>
      <c r="N168" s="140"/>
      <c r="O168" s="140"/>
      <c r="P168" s="140"/>
      <c r="Q168" s="140"/>
      <c r="R168" s="140"/>
      <c r="S168" s="174"/>
      <c r="T168" s="174"/>
      <c r="U168" s="243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</row>
    <row r="169">
      <c r="A169" s="257"/>
      <c r="B169" s="265"/>
      <c r="C169" s="265"/>
      <c r="D169" s="266"/>
      <c r="E169" s="267"/>
      <c r="F169" s="267"/>
      <c r="G169" s="267"/>
      <c r="H169" s="267"/>
      <c r="I169" s="268">
        <f t="shared" si="29"/>
        <v>0</v>
      </c>
      <c r="J169" s="269"/>
      <c r="K169" s="157"/>
      <c r="L169" s="140"/>
      <c r="M169" s="140"/>
      <c r="N169" s="140"/>
      <c r="O169" s="140"/>
      <c r="P169" s="140"/>
      <c r="Q169" s="140"/>
      <c r="R169" s="140"/>
      <c r="S169" s="174"/>
      <c r="T169" s="174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</row>
    <row r="170">
      <c r="A170" s="257"/>
      <c r="B170" s="265"/>
      <c r="C170" s="265"/>
      <c r="D170" s="266"/>
      <c r="E170" s="267"/>
      <c r="F170" s="267"/>
      <c r="G170" s="267"/>
      <c r="H170" s="267"/>
      <c r="I170" s="268">
        <f t="shared" si="29"/>
        <v>0</v>
      </c>
      <c r="J170" s="269"/>
      <c r="K170" s="157"/>
      <c r="L170" s="140"/>
      <c r="M170" s="140"/>
      <c r="N170" s="140"/>
      <c r="O170" s="140"/>
      <c r="P170" s="140"/>
      <c r="Q170" s="140"/>
      <c r="R170" s="140"/>
      <c r="S170" s="174"/>
      <c r="T170" s="174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</row>
    <row r="171">
      <c r="A171" s="257"/>
      <c r="B171" s="265"/>
      <c r="C171" s="265"/>
      <c r="D171" s="266"/>
      <c r="E171" s="267"/>
      <c r="F171" s="267"/>
      <c r="G171" s="267"/>
      <c r="H171" s="267"/>
      <c r="I171" s="268">
        <f t="shared" si="29"/>
        <v>0</v>
      </c>
      <c r="J171" s="269"/>
      <c r="K171" s="157"/>
      <c r="L171" s="140"/>
      <c r="M171" s="140"/>
      <c r="N171" s="140"/>
      <c r="O171" s="140"/>
      <c r="P171" s="140"/>
      <c r="Q171" s="140"/>
      <c r="R171" s="140"/>
      <c r="S171" s="174"/>
      <c r="T171" s="174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</row>
    <row r="172">
      <c r="A172" s="257"/>
      <c r="B172" s="265"/>
      <c r="C172" s="265"/>
      <c r="D172" s="266"/>
      <c r="E172" s="267"/>
      <c r="F172" s="267"/>
      <c r="G172" s="267"/>
      <c r="H172" s="267"/>
      <c r="I172" s="268">
        <f t="shared" si="29"/>
        <v>0</v>
      </c>
      <c r="J172" s="269"/>
      <c r="K172" s="157"/>
      <c r="L172" s="140"/>
      <c r="M172" s="140"/>
      <c r="N172" s="140"/>
      <c r="O172" s="140"/>
      <c r="P172" s="140"/>
      <c r="Q172" s="140"/>
      <c r="R172" s="140"/>
      <c r="S172" s="174"/>
      <c r="T172" s="174"/>
      <c r="U172" s="140"/>
      <c r="V172" s="140"/>
      <c r="W172" s="140"/>
      <c r="X172" s="140"/>
      <c r="Y172" s="140"/>
      <c r="Z172" s="140"/>
      <c r="AA172" s="140"/>
      <c r="AB172" s="140"/>
      <c r="AC172" s="140"/>
      <c r="AD172" s="140"/>
      <c r="AE172" s="140"/>
      <c r="AF172" s="140"/>
      <c r="AG172" s="140"/>
    </row>
    <row r="173">
      <c r="A173" s="257"/>
      <c r="B173" s="265"/>
      <c r="C173" s="265"/>
      <c r="D173" s="266"/>
      <c r="E173" s="267"/>
      <c r="F173" s="267"/>
      <c r="G173" s="267"/>
      <c r="H173" s="267"/>
      <c r="I173" s="268">
        <f t="shared" si="29"/>
        <v>0</v>
      </c>
      <c r="J173" s="269"/>
      <c r="K173" s="157"/>
      <c r="L173" s="140"/>
      <c r="M173" s="140"/>
      <c r="N173" s="140"/>
      <c r="O173" s="140"/>
      <c r="P173" s="140"/>
      <c r="Q173" s="140"/>
      <c r="R173" s="140"/>
      <c r="S173" s="174"/>
      <c r="T173" s="174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</row>
    <row r="174">
      <c r="A174" s="257"/>
      <c r="B174" s="265"/>
      <c r="C174" s="265"/>
      <c r="D174" s="266"/>
      <c r="E174" s="267"/>
      <c r="F174" s="267"/>
      <c r="G174" s="267"/>
      <c r="H174" s="267"/>
      <c r="I174" s="268">
        <f t="shared" si="29"/>
        <v>0</v>
      </c>
      <c r="J174" s="269"/>
      <c r="K174" s="157"/>
      <c r="L174" s="140"/>
      <c r="M174" s="140"/>
      <c r="N174" s="140"/>
      <c r="O174" s="140"/>
      <c r="P174" s="140"/>
      <c r="Q174" s="140"/>
      <c r="R174" s="140"/>
      <c r="S174" s="174"/>
      <c r="T174" s="174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</row>
    <row r="175">
      <c r="A175" s="257"/>
      <c r="B175" s="265"/>
      <c r="C175" s="265"/>
      <c r="D175" s="266"/>
      <c r="E175" s="267"/>
      <c r="F175" s="267"/>
      <c r="G175" s="267"/>
      <c r="H175" s="267"/>
      <c r="I175" s="268">
        <f t="shared" si="29"/>
        <v>0</v>
      </c>
      <c r="J175" s="269"/>
      <c r="K175" s="157"/>
      <c r="L175" s="140"/>
      <c r="M175" s="140"/>
      <c r="N175" s="140"/>
      <c r="O175" s="140"/>
      <c r="P175" s="140"/>
      <c r="Q175" s="140"/>
      <c r="R175" s="140"/>
      <c r="S175" s="174"/>
      <c r="T175" s="174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</row>
    <row r="176">
      <c r="A176" s="237"/>
      <c r="B176" s="265"/>
      <c r="C176" s="265"/>
      <c r="D176" s="266"/>
      <c r="E176" s="267"/>
      <c r="F176" s="267"/>
      <c r="G176" s="267"/>
      <c r="H176" s="267"/>
      <c r="I176" s="268">
        <f t="shared" si="29"/>
        <v>0</v>
      </c>
      <c r="J176" s="269"/>
      <c r="K176" s="275"/>
      <c r="L176" s="174"/>
      <c r="M176" s="174"/>
      <c r="N176" s="174"/>
      <c r="O176" s="174"/>
      <c r="P176" s="174"/>
      <c r="Q176" s="174"/>
      <c r="R176" s="174"/>
      <c r="S176" s="174"/>
      <c r="T176" s="174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</row>
    <row r="177">
      <c r="A177" s="257"/>
      <c r="B177" s="276">
        <f>SUM(B167:B176)</f>
        <v>0</v>
      </c>
      <c r="C177" s="277"/>
      <c r="D177" s="278">
        <f t="shared" ref="D177:F177" si="30">SUM(D167:D176)</f>
        <v>0</v>
      </c>
      <c r="E177" s="278">
        <f t="shared" si="30"/>
        <v>0</v>
      </c>
      <c r="F177" s="278">
        <f t="shared" si="30"/>
        <v>0</v>
      </c>
      <c r="G177" s="278">
        <f t="shared" ref="G177:H177" si="31">SUM(G166:G176)</f>
        <v>0</v>
      </c>
      <c r="H177" s="278">
        <f t="shared" si="31"/>
        <v>0</v>
      </c>
      <c r="I177" s="279"/>
      <c r="J177" s="139"/>
      <c r="K177" s="139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</row>
    <row r="178">
      <c r="A178" s="140"/>
      <c r="B178" s="243"/>
      <c r="C178" s="140"/>
      <c r="D178" s="243"/>
      <c r="E178" s="243"/>
      <c r="F178" s="140"/>
      <c r="G178" s="140"/>
      <c r="H178" s="140"/>
      <c r="I178" s="280"/>
      <c r="J178" s="139"/>
      <c r="K178" s="139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</row>
  </sheetData>
  <mergeCells count="121">
    <mergeCell ref="J56:L56"/>
    <mergeCell ref="J57:L57"/>
    <mergeCell ref="J61:L61"/>
    <mergeCell ref="J66:L66"/>
    <mergeCell ref="J67:L67"/>
    <mergeCell ref="J73:L73"/>
    <mergeCell ref="J49:L49"/>
    <mergeCell ref="J50:L50"/>
    <mergeCell ref="J51:L51"/>
    <mergeCell ref="J52:L52"/>
    <mergeCell ref="J53:L53"/>
    <mergeCell ref="J54:L54"/>
    <mergeCell ref="J55:L55"/>
    <mergeCell ref="I5:J5"/>
    <mergeCell ref="J8:L22"/>
    <mergeCell ref="J23:L23"/>
    <mergeCell ref="J24:L24"/>
    <mergeCell ref="J25:L25"/>
    <mergeCell ref="J26:L26"/>
    <mergeCell ref="J27:L27"/>
    <mergeCell ref="I4:K4"/>
    <mergeCell ref="B6:B7"/>
    <mergeCell ref="C6:C7"/>
    <mergeCell ref="D6:D7"/>
    <mergeCell ref="E6:G6"/>
    <mergeCell ref="H6:H7"/>
    <mergeCell ref="B8:B37"/>
    <mergeCell ref="J68:L68"/>
    <mergeCell ref="J69:L69"/>
    <mergeCell ref="J70:L70"/>
    <mergeCell ref="J71:L71"/>
    <mergeCell ref="J72:L72"/>
    <mergeCell ref="J76:L76"/>
    <mergeCell ref="J77:L77"/>
    <mergeCell ref="J90:L93"/>
    <mergeCell ref="J94:L94"/>
    <mergeCell ref="J95:L95"/>
    <mergeCell ref="J96:L100"/>
    <mergeCell ref="I105:I106"/>
    <mergeCell ref="J105:J106"/>
    <mergeCell ref="K105:K106"/>
    <mergeCell ref="I107:K107"/>
    <mergeCell ref="J78:L78"/>
    <mergeCell ref="J79:L79"/>
    <mergeCell ref="J85:L85"/>
    <mergeCell ref="J86:L86"/>
    <mergeCell ref="J87:L87"/>
    <mergeCell ref="E90:E95"/>
    <mergeCell ref="E96:E99"/>
    <mergeCell ref="R110:S110"/>
    <mergeCell ref="R111:S111"/>
    <mergeCell ref="T111:U111"/>
    <mergeCell ref="Q144:R144"/>
    <mergeCell ref="E103:F103"/>
    <mergeCell ref="H103:K103"/>
    <mergeCell ref="M103:N103"/>
    <mergeCell ref="O103:P103"/>
    <mergeCell ref="R103:S103"/>
    <mergeCell ref="T103:U103"/>
    <mergeCell ref="H104:K104"/>
    <mergeCell ref="B137:B139"/>
    <mergeCell ref="D165:D166"/>
    <mergeCell ref="E165:G165"/>
    <mergeCell ref="H165:H166"/>
    <mergeCell ref="B90:B95"/>
    <mergeCell ref="B96:B100"/>
    <mergeCell ref="B103:B113"/>
    <mergeCell ref="C103:D103"/>
    <mergeCell ref="B114:B123"/>
    <mergeCell ref="B124:B133"/>
    <mergeCell ref="B134:B136"/>
    <mergeCell ref="B1:B2"/>
    <mergeCell ref="D1:E1"/>
    <mergeCell ref="F1:G1"/>
    <mergeCell ref="H1:I1"/>
    <mergeCell ref="D2:E2"/>
    <mergeCell ref="I2:K2"/>
    <mergeCell ref="I3:M3"/>
    <mergeCell ref="I6:I7"/>
    <mergeCell ref="J6:L7"/>
    <mergeCell ref="N6:P6"/>
    <mergeCell ref="R6:X6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38:L38"/>
    <mergeCell ref="J39:L39"/>
    <mergeCell ref="J40:L40"/>
    <mergeCell ref="J41:L41"/>
    <mergeCell ref="J42:L42"/>
    <mergeCell ref="J43:L43"/>
    <mergeCell ref="J44:L44"/>
    <mergeCell ref="J45:L45"/>
    <mergeCell ref="J46:L46"/>
    <mergeCell ref="J47:L47"/>
    <mergeCell ref="J48:L48"/>
    <mergeCell ref="B38:B60"/>
    <mergeCell ref="B62:B65"/>
    <mergeCell ref="B68:B70"/>
    <mergeCell ref="B71:B72"/>
    <mergeCell ref="B76:B79"/>
    <mergeCell ref="B80:B84"/>
    <mergeCell ref="J80:L80"/>
    <mergeCell ref="J81:L81"/>
    <mergeCell ref="J82:L82"/>
    <mergeCell ref="J83:L83"/>
    <mergeCell ref="J84:L84"/>
    <mergeCell ref="J58:L58"/>
    <mergeCell ref="J59:L59"/>
    <mergeCell ref="J60:L60"/>
    <mergeCell ref="J62:L62"/>
    <mergeCell ref="J63:L63"/>
    <mergeCell ref="J64:L64"/>
    <mergeCell ref="J65:L65"/>
  </mergeCells>
  <dataValidations>
    <dataValidation type="list" allowBlank="1" sqref="O166">
      <formula1>GENERAL!$F$104:$F$141</formula1>
    </dataValidation>
    <dataValidation type="list" allowBlank="1" sqref="E167:E176">
      <formula1>GENERAL!$E$8:$E$100</formula1>
    </dataValidation>
    <dataValidation type="list" allowBlank="1" sqref="L165">
      <formula1>GENERAL!$A$6:$A$30</formula1>
    </dataValidation>
    <dataValidation type="list" allowBlank="1" sqref="B167:B176">
      <formula1>GENERAL!$A$6:$A$53</formula1>
    </dataValidation>
    <dataValidation type="list" allowBlank="1" sqref="F167:F176">
      <formula1>GENERAL!$F$8:$F$100</formula1>
    </dataValidation>
    <dataValidation type="list" allowBlank="1" sqref="C167:C176">
      <formula1>$C$8:$C$100</formula1>
    </dataValidation>
    <dataValidation type="list" allowBlank="1" sqref="L166">
      <formula1>GENERAL!$D$104:$D$141</formula1>
    </dataValidation>
    <dataValidation type="list" allowBlank="1" sqref="G167:G176">
      <formula1>GENERAL!$G$8:$G$100</formula1>
    </dataValidation>
    <dataValidation type="list" allowBlank="1" sqref="D167:D176">
      <formula1>GENERAL!$D$8:$D$100</formula1>
    </dataValidation>
    <dataValidation type="list" allowBlank="1" sqref="H167:H176">
      <formula1>GENERAL!$H$8:$H$100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27.29"/>
    <col customWidth="1" min="3" max="3" width="46.57"/>
    <col customWidth="1" min="4" max="4" width="18.0"/>
    <col customWidth="1" min="5" max="5" width="24.14"/>
    <col customWidth="1" min="6" max="6" width="19.0"/>
    <col customWidth="1" min="7" max="9" width="22.86"/>
    <col customWidth="1" min="10" max="10" width="41.71"/>
    <col customWidth="1" min="11" max="12" width="20.71"/>
    <col customWidth="1" min="13" max="13" width="17.71"/>
    <col customWidth="1" min="14" max="14" width="22.0"/>
    <col customWidth="1" min="15" max="15" width="21.71"/>
    <col customWidth="1" min="16" max="16" width="8.57"/>
    <col customWidth="1" min="17" max="17" width="17.0"/>
    <col customWidth="1" min="18" max="24" width="21.0"/>
    <col customWidth="1" min="25" max="25" width="20.29"/>
    <col customWidth="1" min="26" max="26" width="22.86"/>
    <col customWidth="1" min="27" max="32" width="37.14"/>
    <col customWidth="1" min="33" max="33" width="22.86"/>
  </cols>
  <sheetData>
    <row r="1">
      <c r="A1" s="1"/>
      <c r="B1" s="2" t="s">
        <v>0</v>
      </c>
      <c r="C1" s="3" t="s">
        <v>1</v>
      </c>
      <c r="D1" s="4" t="s">
        <v>2</v>
      </c>
      <c r="E1" s="5"/>
      <c r="F1" s="6"/>
      <c r="G1" s="5"/>
      <c r="H1" s="6"/>
      <c r="I1" s="5"/>
      <c r="J1" s="7"/>
      <c r="K1" s="7"/>
      <c r="L1" s="7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>
      <c r="A2" s="9"/>
      <c r="B2" s="10"/>
      <c r="C2" s="11" t="s">
        <v>3</v>
      </c>
      <c r="D2" s="4" t="s">
        <v>4</v>
      </c>
      <c r="E2" s="5"/>
      <c r="F2" s="12"/>
      <c r="G2" s="12"/>
      <c r="H2" s="13"/>
      <c r="I2" s="14" t="s">
        <v>225</v>
      </c>
      <c r="J2" s="15"/>
      <c r="K2" s="16"/>
      <c r="L2" s="17"/>
      <c r="M2" s="18"/>
      <c r="N2" s="1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>
      <c r="A3" s="9"/>
      <c r="B3" s="20"/>
      <c r="C3" s="21" t="s">
        <v>6</v>
      </c>
      <c r="D3" s="22" t="s">
        <v>7</v>
      </c>
      <c r="E3" s="23"/>
      <c r="F3" s="24"/>
      <c r="G3" s="12"/>
      <c r="H3" s="13"/>
      <c r="I3" s="25" t="s">
        <v>226</v>
      </c>
      <c r="J3" s="15"/>
      <c r="K3" s="15"/>
      <c r="L3" s="15"/>
      <c r="M3" s="16"/>
      <c r="N3" s="8"/>
      <c r="O3" s="20"/>
      <c r="P3" s="20"/>
      <c r="Q3" s="20"/>
      <c r="R3" s="2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>
      <c r="A4" s="9"/>
      <c r="B4" s="20"/>
      <c r="C4" s="26" t="s">
        <v>9</v>
      </c>
      <c r="D4" s="22" t="s">
        <v>10</v>
      </c>
      <c r="E4" s="23"/>
      <c r="F4" s="24"/>
      <c r="G4" s="12"/>
      <c r="H4" s="13"/>
      <c r="I4" s="27" t="s">
        <v>227</v>
      </c>
      <c r="J4" s="15"/>
      <c r="K4" s="16"/>
      <c r="L4" s="28"/>
      <c r="M4" s="18"/>
      <c r="N4" s="8"/>
      <c r="O4" s="20"/>
      <c r="P4" s="20"/>
      <c r="Q4" s="20"/>
      <c r="R4" s="20"/>
      <c r="S4" s="20"/>
      <c r="T4" s="9"/>
      <c r="U4" s="9"/>
      <c r="V4" s="9"/>
      <c r="W4" s="9"/>
      <c r="X4" s="9"/>
      <c r="Y4" s="9"/>
      <c r="Z4" s="9"/>
      <c r="AA4" s="20"/>
      <c r="AB4" s="20"/>
      <c r="AC4" s="20"/>
      <c r="AD4" s="20"/>
      <c r="AE4" s="20"/>
      <c r="AF4" s="20"/>
      <c r="AG4" s="9"/>
    </row>
    <row r="5">
      <c r="A5" s="9"/>
      <c r="B5" s="20"/>
      <c r="C5" s="29" t="s">
        <v>12</v>
      </c>
      <c r="D5" s="22" t="s">
        <v>13</v>
      </c>
      <c r="E5" s="23"/>
      <c r="F5" s="24"/>
      <c r="G5" s="12"/>
      <c r="H5" s="30"/>
      <c r="I5" s="31" t="s">
        <v>228</v>
      </c>
      <c r="J5" s="32"/>
      <c r="K5" s="33"/>
      <c r="L5" s="33"/>
      <c r="M5" s="18"/>
      <c r="N5" s="8"/>
      <c r="O5" s="20"/>
      <c r="P5" s="20"/>
      <c r="Q5" s="20"/>
      <c r="R5" s="20"/>
      <c r="S5" s="20"/>
      <c r="T5" s="20"/>
      <c r="U5" s="20"/>
      <c r="V5" s="20"/>
      <c r="W5" s="20"/>
      <c r="X5" s="20"/>
      <c r="Y5" s="9"/>
      <c r="Z5" s="9"/>
      <c r="AA5" s="20"/>
      <c r="AB5" s="20"/>
      <c r="AC5" s="20"/>
      <c r="AD5" s="20"/>
      <c r="AE5" s="20"/>
      <c r="AF5" s="20"/>
      <c r="AG5" s="9"/>
    </row>
    <row r="6">
      <c r="A6" s="34">
        <v>1.0</v>
      </c>
      <c r="B6" s="35" t="s">
        <v>15</v>
      </c>
      <c r="C6" s="36" t="s">
        <v>16</v>
      </c>
      <c r="D6" s="36" t="s">
        <v>17</v>
      </c>
      <c r="E6" s="37" t="s">
        <v>18</v>
      </c>
      <c r="F6" s="38"/>
      <c r="G6" s="39"/>
      <c r="H6" s="35" t="s">
        <v>19</v>
      </c>
      <c r="I6" s="35" t="s">
        <v>20</v>
      </c>
      <c r="J6" s="40" t="s">
        <v>21</v>
      </c>
      <c r="K6" s="41"/>
      <c r="L6" s="42"/>
      <c r="M6" s="43"/>
      <c r="N6" s="44" t="s">
        <v>22</v>
      </c>
      <c r="O6" s="38"/>
      <c r="P6" s="39"/>
      <c r="Q6" s="45"/>
      <c r="R6" s="46"/>
      <c r="S6" s="47"/>
      <c r="T6" s="47"/>
      <c r="U6" s="47"/>
      <c r="V6" s="47"/>
      <c r="W6" s="47"/>
      <c r="X6" s="5"/>
      <c r="Y6" s="24"/>
      <c r="Z6" s="12"/>
      <c r="AA6" s="48"/>
      <c r="AB6" s="48"/>
      <c r="AC6" s="48"/>
      <c r="AD6" s="48"/>
      <c r="AE6" s="48"/>
      <c r="AF6" s="48"/>
      <c r="AG6" s="49"/>
    </row>
    <row r="7" ht="45.75" customHeight="1">
      <c r="A7" s="34">
        <v>2.0</v>
      </c>
      <c r="B7" s="50"/>
      <c r="C7" s="50"/>
      <c r="D7" s="50"/>
      <c r="E7" s="51" t="s">
        <v>23</v>
      </c>
      <c r="F7" s="51" t="s">
        <v>24</v>
      </c>
      <c r="G7" s="51" t="s">
        <v>25</v>
      </c>
      <c r="H7" s="50"/>
      <c r="I7" s="50"/>
      <c r="J7" s="52"/>
      <c r="K7" s="53"/>
      <c r="L7" s="54"/>
      <c r="M7" s="55"/>
      <c r="N7" s="56" t="s">
        <v>26</v>
      </c>
      <c r="O7" s="56" t="s">
        <v>27</v>
      </c>
      <c r="P7" s="57" t="s">
        <v>28</v>
      </c>
      <c r="Q7" s="45"/>
      <c r="R7" s="48"/>
      <c r="S7" s="48"/>
      <c r="T7" s="48"/>
      <c r="U7" s="48"/>
      <c r="V7" s="48"/>
      <c r="W7" s="48"/>
      <c r="X7" s="48"/>
      <c r="Y7" s="24"/>
      <c r="Z7" s="12"/>
      <c r="AA7" s="48"/>
      <c r="AB7" s="48"/>
      <c r="AC7" s="48"/>
      <c r="AD7" s="48"/>
      <c r="AE7" s="48"/>
      <c r="AF7" s="48"/>
      <c r="AG7" s="58"/>
    </row>
    <row r="8">
      <c r="A8" s="59"/>
      <c r="B8" s="60" t="s">
        <v>29</v>
      </c>
      <c r="C8" s="61" t="s">
        <v>30</v>
      </c>
      <c r="D8" s="62">
        <v>1399.99</v>
      </c>
      <c r="E8" s="63"/>
      <c r="F8" s="62">
        <f t="shared" ref="F8:F18" si="1">D8-700                   </f>
        <v>699.99</v>
      </c>
      <c r="G8" s="62">
        <f t="shared" ref="G8:G22" si="2">D8-350 </f>
        <v>1049.99</v>
      </c>
      <c r="H8" s="62"/>
      <c r="I8" s="64"/>
      <c r="J8" s="65" t="s">
        <v>31</v>
      </c>
      <c r="K8" s="41"/>
      <c r="L8" s="42"/>
      <c r="M8" s="66"/>
      <c r="N8" s="67">
        <f t="shared" ref="N8:N47" si="3">D8/30</f>
        <v>46.66633333</v>
      </c>
      <c r="O8" s="68">
        <f t="shared" ref="O8:O47" si="4">N8+5</f>
        <v>51.66633333</v>
      </c>
      <c r="P8" s="68">
        <f t="shared" ref="P8:P47" si="5">D8*7%</f>
        <v>97.9993</v>
      </c>
      <c r="Q8" s="69"/>
      <c r="R8" s="70"/>
      <c r="S8" s="70"/>
      <c r="T8" s="70"/>
      <c r="U8" s="70"/>
      <c r="V8" s="70"/>
      <c r="W8" s="70"/>
      <c r="X8" s="70"/>
      <c r="Y8" s="71"/>
      <c r="Z8" s="12"/>
      <c r="AA8" s="70"/>
      <c r="AB8" s="70"/>
      <c r="AC8" s="70"/>
      <c r="AD8" s="70"/>
      <c r="AE8" s="70"/>
      <c r="AF8" s="70"/>
      <c r="AG8" s="49"/>
    </row>
    <row r="9">
      <c r="A9" s="59"/>
      <c r="B9" s="72"/>
      <c r="C9" s="61" t="s">
        <v>32</v>
      </c>
      <c r="D9" s="62">
        <v>1199.99</v>
      </c>
      <c r="E9" s="63"/>
      <c r="F9" s="62">
        <f t="shared" si="1"/>
        <v>499.99</v>
      </c>
      <c r="G9" s="62">
        <f t="shared" si="2"/>
        <v>849.99</v>
      </c>
      <c r="H9" s="62"/>
      <c r="I9" s="64"/>
      <c r="J9" s="73"/>
      <c r="L9" s="74"/>
      <c r="M9" s="66"/>
      <c r="N9" s="67">
        <f t="shared" si="3"/>
        <v>39.99966667</v>
      </c>
      <c r="O9" s="68">
        <f t="shared" si="4"/>
        <v>44.99966667</v>
      </c>
      <c r="P9" s="68">
        <f t="shared" si="5"/>
        <v>83.9993</v>
      </c>
      <c r="Q9" s="69"/>
      <c r="R9" s="70"/>
      <c r="S9" s="70"/>
      <c r="T9" s="70"/>
      <c r="U9" s="70"/>
      <c r="V9" s="70"/>
      <c r="W9" s="70"/>
      <c r="X9" s="70"/>
      <c r="Y9" s="71"/>
      <c r="Z9" s="12"/>
      <c r="AA9" s="70"/>
      <c r="AB9" s="70"/>
      <c r="AC9" s="70"/>
      <c r="AD9" s="70"/>
      <c r="AE9" s="70"/>
      <c r="AF9" s="70"/>
      <c r="AG9" s="49"/>
    </row>
    <row r="10">
      <c r="A10" s="59"/>
      <c r="B10" s="72"/>
      <c r="C10" s="61" t="s">
        <v>33</v>
      </c>
      <c r="D10" s="62">
        <v>1099.99</v>
      </c>
      <c r="E10" s="63"/>
      <c r="F10" s="62">
        <f t="shared" si="1"/>
        <v>399.99</v>
      </c>
      <c r="G10" s="62">
        <f t="shared" si="2"/>
        <v>749.99</v>
      </c>
      <c r="H10" s="62"/>
      <c r="I10" s="64"/>
      <c r="J10" s="73"/>
      <c r="L10" s="74"/>
      <c r="M10" s="66"/>
      <c r="N10" s="67">
        <f t="shared" si="3"/>
        <v>36.66633333</v>
      </c>
      <c r="O10" s="68">
        <f t="shared" si="4"/>
        <v>41.66633333</v>
      </c>
      <c r="P10" s="68">
        <f t="shared" si="5"/>
        <v>76.9993</v>
      </c>
      <c r="Q10" s="69"/>
      <c r="R10" s="70"/>
      <c r="S10" s="70"/>
      <c r="T10" s="70"/>
      <c r="U10" s="70"/>
      <c r="V10" s="70"/>
      <c r="W10" s="70"/>
      <c r="X10" s="70"/>
      <c r="Y10" s="71"/>
      <c r="Z10" s="12"/>
      <c r="AA10" s="70"/>
      <c r="AB10" s="70"/>
      <c r="AC10" s="70"/>
      <c r="AD10" s="70"/>
      <c r="AE10" s="70"/>
      <c r="AF10" s="70"/>
      <c r="AG10" s="49"/>
    </row>
    <row r="11">
      <c r="A11" s="59"/>
      <c r="B11" s="72"/>
      <c r="C11" s="61" t="s">
        <v>34</v>
      </c>
      <c r="D11" s="62">
        <v>1299.99</v>
      </c>
      <c r="E11" s="63"/>
      <c r="F11" s="62">
        <f t="shared" si="1"/>
        <v>599.99</v>
      </c>
      <c r="G11" s="62">
        <f t="shared" si="2"/>
        <v>949.99</v>
      </c>
      <c r="H11" s="62"/>
      <c r="I11" s="64"/>
      <c r="J11" s="73"/>
      <c r="L11" s="74"/>
      <c r="M11" s="66"/>
      <c r="N11" s="67">
        <f t="shared" si="3"/>
        <v>43.333</v>
      </c>
      <c r="O11" s="68">
        <f t="shared" si="4"/>
        <v>48.333</v>
      </c>
      <c r="P11" s="68">
        <f t="shared" si="5"/>
        <v>90.9993</v>
      </c>
      <c r="Q11" s="69"/>
      <c r="R11" s="70"/>
      <c r="S11" s="70"/>
      <c r="T11" s="70"/>
      <c r="U11" s="70"/>
      <c r="V11" s="70"/>
      <c r="W11" s="70"/>
      <c r="X11" s="70"/>
      <c r="Y11" s="71"/>
      <c r="Z11" s="12"/>
      <c r="AA11" s="70"/>
      <c r="AB11" s="70"/>
      <c r="AC11" s="70"/>
      <c r="AD11" s="70"/>
      <c r="AE11" s="70"/>
      <c r="AF11" s="70"/>
      <c r="AG11" s="49"/>
    </row>
    <row r="12">
      <c r="A12" s="59"/>
      <c r="B12" s="72"/>
      <c r="C12" s="61" t="s">
        <v>35</v>
      </c>
      <c r="D12" s="62">
        <v>1099.99</v>
      </c>
      <c r="E12" s="63"/>
      <c r="F12" s="62">
        <f t="shared" si="1"/>
        <v>399.99</v>
      </c>
      <c r="G12" s="62">
        <f t="shared" si="2"/>
        <v>749.99</v>
      </c>
      <c r="H12" s="62"/>
      <c r="I12" s="64"/>
      <c r="J12" s="73"/>
      <c r="L12" s="74"/>
      <c r="M12" s="66"/>
      <c r="N12" s="67">
        <f t="shared" si="3"/>
        <v>36.66633333</v>
      </c>
      <c r="O12" s="68">
        <f t="shared" si="4"/>
        <v>41.66633333</v>
      </c>
      <c r="P12" s="68">
        <f t="shared" si="5"/>
        <v>76.9993</v>
      </c>
      <c r="Q12" s="69"/>
      <c r="R12" s="70"/>
      <c r="S12" s="70"/>
      <c r="T12" s="70"/>
      <c r="U12" s="70"/>
      <c r="V12" s="70"/>
      <c r="W12" s="70"/>
      <c r="X12" s="70"/>
      <c r="Y12" s="71"/>
      <c r="Z12" s="12"/>
      <c r="AA12" s="70"/>
      <c r="AB12" s="70"/>
      <c r="AC12" s="70"/>
      <c r="AD12" s="70"/>
      <c r="AE12" s="70"/>
      <c r="AF12" s="70"/>
      <c r="AG12" s="49"/>
    </row>
    <row r="13">
      <c r="A13" s="59"/>
      <c r="B13" s="72"/>
      <c r="C13" s="61" t="s">
        <v>36</v>
      </c>
      <c r="D13" s="62">
        <v>999.99</v>
      </c>
      <c r="E13" s="63"/>
      <c r="F13" s="62">
        <f t="shared" si="1"/>
        <v>299.99</v>
      </c>
      <c r="G13" s="62">
        <f t="shared" si="2"/>
        <v>649.99</v>
      </c>
      <c r="H13" s="62"/>
      <c r="I13" s="64"/>
      <c r="J13" s="73"/>
      <c r="L13" s="74"/>
      <c r="M13" s="66"/>
      <c r="N13" s="67">
        <f t="shared" si="3"/>
        <v>33.333</v>
      </c>
      <c r="O13" s="68">
        <f t="shared" si="4"/>
        <v>38.333</v>
      </c>
      <c r="P13" s="68">
        <f t="shared" si="5"/>
        <v>69.9993</v>
      </c>
      <c r="Q13" s="69"/>
      <c r="R13" s="70"/>
      <c r="S13" s="70"/>
      <c r="T13" s="70"/>
      <c r="U13" s="70"/>
      <c r="V13" s="70"/>
      <c r="W13" s="70"/>
      <c r="X13" s="70"/>
      <c r="Y13" s="71"/>
      <c r="Z13" s="12"/>
      <c r="AA13" s="70"/>
      <c r="AB13" s="70"/>
      <c r="AC13" s="70"/>
      <c r="AD13" s="70"/>
      <c r="AE13" s="70"/>
      <c r="AF13" s="70"/>
      <c r="AG13" s="49"/>
    </row>
    <row r="14">
      <c r="A14" s="59"/>
      <c r="B14" s="72"/>
      <c r="C14" s="61" t="s">
        <v>37</v>
      </c>
      <c r="D14" s="62">
        <v>949.99</v>
      </c>
      <c r="E14" s="63"/>
      <c r="F14" s="62">
        <f t="shared" si="1"/>
        <v>249.99</v>
      </c>
      <c r="G14" s="62">
        <f t="shared" si="2"/>
        <v>599.99</v>
      </c>
      <c r="H14" s="62"/>
      <c r="I14" s="64"/>
      <c r="J14" s="73"/>
      <c r="L14" s="74"/>
      <c r="M14" s="66"/>
      <c r="N14" s="67">
        <f t="shared" si="3"/>
        <v>31.66633333</v>
      </c>
      <c r="O14" s="68">
        <f t="shared" si="4"/>
        <v>36.66633333</v>
      </c>
      <c r="P14" s="68">
        <f t="shared" si="5"/>
        <v>66.4993</v>
      </c>
      <c r="Q14" s="69"/>
      <c r="R14" s="70"/>
      <c r="S14" s="70"/>
      <c r="T14" s="70"/>
      <c r="U14" s="70"/>
      <c r="V14" s="70"/>
      <c r="W14" s="70"/>
      <c r="X14" s="70"/>
      <c r="Y14" s="71"/>
      <c r="Z14" s="12"/>
      <c r="AA14" s="70"/>
      <c r="AB14" s="70"/>
      <c r="AC14" s="70"/>
      <c r="AD14" s="70"/>
      <c r="AE14" s="70"/>
      <c r="AF14" s="70"/>
      <c r="AG14" s="49"/>
    </row>
    <row r="15" ht="22.5" customHeight="1">
      <c r="A15" s="59"/>
      <c r="B15" s="72"/>
      <c r="C15" s="61" t="s">
        <v>38</v>
      </c>
      <c r="D15" s="62">
        <v>849.99</v>
      </c>
      <c r="E15" s="63"/>
      <c r="F15" s="62">
        <f t="shared" si="1"/>
        <v>149.99</v>
      </c>
      <c r="G15" s="62">
        <f t="shared" si="2"/>
        <v>499.99</v>
      </c>
      <c r="H15" s="62"/>
      <c r="I15" s="64"/>
      <c r="J15" s="73"/>
      <c r="L15" s="74"/>
      <c r="M15" s="66"/>
      <c r="N15" s="67">
        <f t="shared" si="3"/>
        <v>28.333</v>
      </c>
      <c r="O15" s="68">
        <f t="shared" si="4"/>
        <v>33.333</v>
      </c>
      <c r="P15" s="68">
        <f t="shared" si="5"/>
        <v>59.4993</v>
      </c>
      <c r="Q15" s="69"/>
      <c r="R15" s="70"/>
      <c r="S15" s="70"/>
      <c r="T15" s="70"/>
      <c r="U15" s="70"/>
      <c r="V15" s="70"/>
      <c r="W15" s="70"/>
      <c r="X15" s="70"/>
      <c r="Y15" s="71"/>
      <c r="Z15" s="12"/>
      <c r="AA15" s="48"/>
      <c r="AB15" s="48"/>
      <c r="AC15" s="48"/>
      <c r="AD15" s="48"/>
      <c r="AE15" s="48"/>
      <c r="AF15" s="48"/>
      <c r="AG15" s="49"/>
    </row>
    <row r="16">
      <c r="A16" s="59"/>
      <c r="B16" s="72"/>
      <c r="C16" s="61" t="s">
        <v>39</v>
      </c>
      <c r="D16" s="62">
        <v>799.99</v>
      </c>
      <c r="E16" s="63"/>
      <c r="F16" s="62">
        <f t="shared" si="1"/>
        <v>99.99</v>
      </c>
      <c r="G16" s="62">
        <f t="shared" si="2"/>
        <v>449.99</v>
      </c>
      <c r="H16" s="62"/>
      <c r="I16" s="64"/>
      <c r="J16" s="73"/>
      <c r="L16" s="74"/>
      <c r="M16" s="66"/>
      <c r="N16" s="67">
        <f t="shared" si="3"/>
        <v>26.66633333</v>
      </c>
      <c r="O16" s="68">
        <f t="shared" si="4"/>
        <v>31.66633333</v>
      </c>
      <c r="P16" s="68">
        <f t="shared" si="5"/>
        <v>55.9993</v>
      </c>
      <c r="Q16" s="69"/>
      <c r="R16" s="70"/>
      <c r="S16" s="70"/>
      <c r="T16" s="70"/>
      <c r="U16" s="70"/>
      <c r="V16" s="70"/>
      <c r="W16" s="70"/>
      <c r="X16" s="70"/>
      <c r="Y16" s="71"/>
      <c r="Z16" s="12"/>
      <c r="AA16" s="70"/>
      <c r="AB16" s="70"/>
      <c r="AC16" s="70"/>
      <c r="AD16" s="70"/>
      <c r="AE16" s="70"/>
      <c r="AF16" s="70"/>
      <c r="AG16" s="49"/>
    </row>
    <row r="17">
      <c r="A17" s="59"/>
      <c r="B17" s="72"/>
      <c r="C17" s="61" t="s">
        <v>40</v>
      </c>
      <c r="D17" s="62">
        <v>849.99</v>
      </c>
      <c r="E17" s="63"/>
      <c r="F17" s="62">
        <f t="shared" si="1"/>
        <v>149.99</v>
      </c>
      <c r="G17" s="62">
        <f t="shared" si="2"/>
        <v>499.99</v>
      </c>
      <c r="H17" s="62"/>
      <c r="I17" s="75"/>
      <c r="J17" s="73"/>
      <c r="L17" s="74"/>
      <c r="M17" s="66"/>
      <c r="N17" s="67">
        <f t="shared" si="3"/>
        <v>28.333</v>
      </c>
      <c r="O17" s="68">
        <f t="shared" si="4"/>
        <v>33.333</v>
      </c>
      <c r="P17" s="68">
        <f t="shared" si="5"/>
        <v>59.4993</v>
      </c>
      <c r="Q17" s="69"/>
      <c r="R17" s="70"/>
      <c r="S17" s="70"/>
      <c r="T17" s="70"/>
      <c r="U17" s="70"/>
      <c r="V17" s="70"/>
      <c r="W17" s="70"/>
      <c r="X17" s="70"/>
      <c r="Y17" s="71"/>
      <c r="Z17" s="12"/>
      <c r="AA17" s="70"/>
      <c r="AB17" s="70"/>
      <c r="AC17" s="70"/>
      <c r="AD17" s="70"/>
      <c r="AE17" s="70"/>
      <c r="AF17" s="70"/>
      <c r="AG17" s="49"/>
    </row>
    <row r="18">
      <c r="A18" s="59"/>
      <c r="B18" s="72"/>
      <c r="C18" s="61" t="s">
        <v>41</v>
      </c>
      <c r="D18" s="62">
        <v>749.99</v>
      </c>
      <c r="E18" s="63"/>
      <c r="F18" s="62">
        <f t="shared" si="1"/>
        <v>49.99</v>
      </c>
      <c r="G18" s="62">
        <f t="shared" si="2"/>
        <v>399.99</v>
      </c>
      <c r="H18" s="62"/>
      <c r="I18" s="75"/>
      <c r="J18" s="73"/>
      <c r="L18" s="74"/>
      <c r="M18" s="66"/>
      <c r="N18" s="67">
        <f t="shared" si="3"/>
        <v>24.99966667</v>
      </c>
      <c r="O18" s="68">
        <f t="shared" si="4"/>
        <v>29.99966667</v>
      </c>
      <c r="P18" s="68">
        <f t="shared" si="5"/>
        <v>52.4993</v>
      </c>
      <c r="Q18" s="69"/>
      <c r="R18" s="70"/>
      <c r="S18" s="70"/>
      <c r="T18" s="70"/>
      <c r="U18" s="70"/>
      <c r="V18" s="70"/>
      <c r="W18" s="70"/>
      <c r="X18" s="70"/>
      <c r="Y18" s="71"/>
      <c r="Z18" s="12"/>
      <c r="AA18" s="70"/>
      <c r="AB18" s="70"/>
      <c r="AC18" s="70"/>
      <c r="AD18" s="70"/>
      <c r="AE18" s="70"/>
      <c r="AF18" s="70"/>
      <c r="AG18" s="49"/>
    </row>
    <row r="19">
      <c r="A19" s="59"/>
      <c r="B19" s="72"/>
      <c r="C19" s="61" t="s">
        <v>42</v>
      </c>
      <c r="D19" s="62">
        <v>699.99</v>
      </c>
      <c r="E19" s="63"/>
      <c r="F19" s="76" t="s">
        <v>43</v>
      </c>
      <c r="G19" s="62">
        <f t="shared" si="2"/>
        <v>349.99</v>
      </c>
      <c r="H19" s="62"/>
      <c r="I19" s="75"/>
      <c r="J19" s="73"/>
      <c r="L19" s="74"/>
      <c r="M19" s="66"/>
      <c r="N19" s="67">
        <f t="shared" si="3"/>
        <v>23.333</v>
      </c>
      <c r="O19" s="68">
        <f t="shared" si="4"/>
        <v>28.333</v>
      </c>
      <c r="P19" s="68">
        <f t="shared" si="5"/>
        <v>48.9993</v>
      </c>
      <c r="Q19" s="69"/>
      <c r="R19" s="70"/>
      <c r="S19" s="70"/>
      <c r="T19" s="70"/>
      <c r="U19" s="70"/>
      <c r="V19" s="70"/>
      <c r="W19" s="70"/>
      <c r="X19" s="70"/>
      <c r="Y19" s="71"/>
      <c r="Z19" s="12"/>
      <c r="AA19" s="70"/>
      <c r="AB19" s="70"/>
      <c r="AC19" s="70"/>
      <c r="AD19" s="70"/>
      <c r="AE19" s="70"/>
      <c r="AF19" s="70"/>
      <c r="AG19" s="49"/>
    </row>
    <row r="20" ht="22.5" customHeight="1">
      <c r="A20" s="59">
        <v>3.0</v>
      </c>
      <c r="B20" s="72"/>
      <c r="C20" s="61" t="s">
        <v>44</v>
      </c>
      <c r="D20" s="62">
        <v>1349.99</v>
      </c>
      <c r="E20" s="63"/>
      <c r="F20" s="62">
        <f t="shared" ref="F20:F22" si="6">D20-700                   </f>
        <v>649.99</v>
      </c>
      <c r="G20" s="62">
        <f t="shared" si="2"/>
        <v>999.99</v>
      </c>
      <c r="H20" s="62"/>
      <c r="I20" s="75"/>
      <c r="J20" s="73"/>
      <c r="L20" s="74"/>
      <c r="M20" s="66"/>
      <c r="N20" s="67">
        <f t="shared" si="3"/>
        <v>44.99966667</v>
      </c>
      <c r="O20" s="68">
        <f t="shared" si="4"/>
        <v>49.99966667</v>
      </c>
      <c r="P20" s="68">
        <f t="shared" si="5"/>
        <v>94.4993</v>
      </c>
      <c r="Q20" s="69"/>
      <c r="R20" s="70"/>
      <c r="S20" s="70"/>
      <c r="T20" s="70"/>
      <c r="U20" s="70"/>
      <c r="V20" s="70"/>
      <c r="W20" s="70"/>
      <c r="X20" s="70"/>
      <c r="Y20" s="71"/>
      <c r="Z20" s="12"/>
      <c r="AA20" s="70"/>
      <c r="AB20" s="70"/>
      <c r="AC20" s="70"/>
      <c r="AD20" s="70"/>
      <c r="AE20" s="70"/>
      <c r="AF20" s="70"/>
      <c r="AG20" s="49"/>
    </row>
    <row r="21" ht="22.5" customHeight="1">
      <c r="A21" s="59"/>
      <c r="B21" s="72"/>
      <c r="C21" s="61" t="s">
        <v>45</v>
      </c>
      <c r="D21" s="62">
        <v>1149.99</v>
      </c>
      <c r="E21" s="63"/>
      <c r="F21" s="62">
        <f t="shared" si="6"/>
        <v>449.99</v>
      </c>
      <c r="G21" s="62">
        <f t="shared" si="2"/>
        <v>799.99</v>
      </c>
      <c r="H21" s="62"/>
      <c r="I21" s="64"/>
      <c r="J21" s="73"/>
      <c r="L21" s="74"/>
      <c r="M21" s="66"/>
      <c r="N21" s="67">
        <f t="shared" si="3"/>
        <v>38.333</v>
      </c>
      <c r="O21" s="68">
        <f t="shared" si="4"/>
        <v>43.333</v>
      </c>
      <c r="P21" s="68">
        <f t="shared" si="5"/>
        <v>80.4993</v>
      </c>
      <c r="Q21" s="69"/>
      <c r="R21" s="70"/>
      <c r="S21" s="70"/>
      <c r="T21" s="70"/>
      <c r="U21" s="70"/>
      <c r="V21" s="70"/>
      <c r="W21" s="70"/>
      <c r="X21" s="70"/>
      <c r="Y21" s="71"/>
      <c r="Z21" s="12"/>
      <c r="AA21" s="70"/>
      <c r="AB21" s="70"/>
      <c r="AC21" s="70"/>
      <c r="AD21" s="70"/>
      <c r="AE21" s="70"/>
      <c r="AF21" s="70"/>
      <c r="AG21" s="49"/>
    </row>
    <row r="22" ht="22.5" customHeight="1">
      <c r="A22" s="59"/>
      <c r="B22" s="72"/>
      <c r="C22" s="77" t="s">
        <v>46</v>
      </c>
      <c r="D22" s="62">
        <v>999.99</v>
      </c>
      <c r="E22" s="63"/>
      <c r="F22" s="62">
        <f t="shared" si="6"/>
        <v>299.99</v>
      </c>
      <c r="G22" s="62">
        <f t="shared" si="2"/>
        <v>649.99</v>
      </c>
      <c r="H22" s="62"/>
      <c r="I22" s="64"/>
      <c r="J22" s="73"/>
      <c r="L22" s="74"/>
      <c r="M22" s="66"/>
      <c r="N22" s="67">
        <f t="shared" si="3"/>
        <v>33.333</v>
      </c>
      <c r="O22" s="68">
        <f t="shared" si="4"/>
        <v>38.333</v>
      </c>
      <c r="P22" s="68">
        <f t="shared" si="5"/>
        <v>69.9993</v>
      </c>
      <c r="Q22" s="69"/>
      <c r="R22" s="70"/>
      <c r="S22" s="70"/>
      <c r="T22" s="70"/>
      <c r="U22" s="70"/>
      <c r="V22" s="70"/>
      <c r="W22" s="70"/>
      <c r="X22" s="70"/>
      <c r="Y22" s="71"/>
      <c r="Z22" s="12"/>
      <c r="AA22" s="70"/>
      <c r="AB22" s="70"/>
      <c r="AC22" s="70"/>
      <c r="AD22" s="70"/>
      <c r="AE22" s="70"/>
      <c r="AF22" s="70"/>
      <c r="AG22" s="49"/>
    </row>
    <row r="23" ht="22.5" customHeight="1">
      <c r="A23" s="59">
        <v>4.0</v>
      </c>
      <c r="B23" s="72"/>
      <c r="C23" s="78"/>
      <c r="D23" s="79"/>
      <c r="E23" s="79"/>
      <c r="F23" s="79"/>
      <c r="G23" s="79"/>
      <c r="H23" s="79"/>
      <c r="I23" s="63"/>
      <c r="J23" s="80"/>
      <c r="K23" s="38"/>
      <c r="L23" s="39"/>
      <c r="M23" s="66"/>
      <c r="N23" s="67">
        <f t="shared" si="3"/>
        <v>0</v>
      </c>
      <c r="O23" s="68">
        <f t="shared" si="4"/>
        <v>5</v>
      </c>
      <c r="P23" s="68">
        <f t="shared" si="5"/>
        <v>0</v>
      </c>
      <c r="Q23" s="69"/>
      <c r="R23" s="70"/>
      <c r="S23" s="70"/>
      <c r="T23" s="70"/>
      <c r="U23" s="70"/>
      <c r="V23" s="70"/>
      <c r="W23" s="70"/>
      <c r="X23" s="70"/>
      <c r="Y23" s="71"/>
      <c r="Z23" s="12"/>
      <c r="AA23" s="70"/>
      <c r="AB23" s="70"/>
      <c r="AC23" s="70"/>
      <c r="AD23" s="70"/>
      <c r="AE23" s="70"/>
      <c r="AF23" s="70"/>
      <c r="AG23" s="49"/>
    </row>
    <row r="24" ht="22.5" customHeight="1">
      <c r="A24" s="59"/>
      <c r="B24" s="72"/>
      <c r="C24" s="77" t="s">
        <v>47</v>
      </c>
      <c r="D24" s="62">
        <v>1049.99</v>
      </c>
      <c r="E24" s="62">
        <f>D24/2</f>
        <v>524.995</v>
      </c>
      <c r="F24" s="62"/>
      <c r="G24" s="79"/>
      <c r="H24" s="79"/>
      <c r="I24" s="81"/>
      <c r="J24" s="82" t="s">
        <v>48</v>
      </c>
      <c r="K24" s="38"/>
      <c r="L24" s="39"/>
      <c r="M24" s="66"/>
      <c r="N24" s="67">
        <f t="shared" si="3"/>
        <v>34.99966667</v>
      </c>
      <c r="O24" s="68">
        <f t="shared" si="4"/>
        <v>39.99966667</v>
      </c>
      <c r="P24" s="68">
        <f t="shared" si="5"/>
        <v>73.4993</v>
      </c>
      <c r="Q24" s="69"/>
      <c r="R24" s="70"/>
      <c r="S24" s="70"/>
      <c r="T24" s="70"/>
      <c r="U24" s="70"/>
      <c r="V24" s="70"/>
      <c r="W24" s="70"/>
      <c r="X24" s="70"/>
      <c r="Y24" s="71"/>
      <c r="Z24" s="12"/>
      <c r="AA24" s="70"/>
      <c r="AB24" s="70"/>
      <c r="AC24" s="70"/>
      <c r="AD24" s="70"/>
      <c r="AE24" s="70"/>
      <c r="AF24" s="70"/>
      <c r="AG24" s="49"/>
    </row>
    <row r="25" ht="22.5" customHeight="1">
      <c r="A25" s="59">
        <v>5.0</v>
      </c>
      <c r="B25" s="72"/>
      <c r="C25" s="83"/>
      <c r="D25" s="79"/>
      <c r="E25" s="79"/>
      <c r="F25" s="79"/>
      <c r="G25" s="79"/>
      <c r="H25" s="79"/>
      <c r="I25" s="63"/>
      <c r="J25" s="80"/>
      <c r="K25" s="38"/>
      <c r="L25" s="39"/>
      <c r="M25" s="66"/>
      <c r="N25" s="67">
        <f t="shared" si="3"/>
        <v>0</v>
      </c>
      <c r="O25" s="68">
        <f t="shared" si="4"/>
        <v>5</v>
      </c>
      <c r="P25" s="68">
        <f t="shared" si="5"/>
        <v>0</v>
      </c>
      <c r="Q25" s="69"/>
      <c r="R25" s="48"/>
      <c r="S25" s="48"/>
      <c r="T25" s="48"/>
      <c r="U25" s="48"/>
      <c r="V25" s="48"/>
      <c r="W25" s="48"/>
      <c r="X25" s="48"/>
      <c r="Y25" s="71"/>
      <c r="Z25" s="12"/>
      <c r="AA25" s="70"/>
      <c r="AB25" s="70"/>
      <c r="AC25" s="70"/>
      <c r="AD25" s="70"/>
      <c r="AE25" s="70"/>
      <c r="AF25" s="70"/>
      <c r="AG25" s="49"/>
    </row>
    <row r="26">
      <c r="A26" s="59">
        <v>6.0</v>
      </c>
      <c r="B26" s="72"/>
      <c r="C26" s="61" t="s">
        <v>49</v>
      </c>
      <c r="D26" s="62">
        <v>749.99</v>
      </c>
      <c r="E26" s="62">
        <f t="shared" ref="E26:F26" si="7">D26-150                     </f>
        <v>599.99</v>
      </c>
      <c r="F26" s="62">
        <f t="shared" si="7"/>
        <v>449.99</v>
      </c>
      <c r="G26" s="62"/>
      <c r="H26" s="62"/>
      <c r="I26" s="75"/>
      <c r="J26" s="80"/>
      <c r="K26" s="38"/>
      <c r="L26" s="39"/>
      <c r="M26" s="66"/>
      <c r="N26" s="67">
        <f t="shared" si="3"/>
        <v>24.99966667</v>
      </c>
      <c r="O26" s="68">
        <f t="shared" si="4"/>
        <v>29.99966667</v>
      </c>
      <c r="P26" s="68">
        <f t="shared" si="5"/>
        <v>52.4993</v>
      </c>
      <c r="Q26" s="69"/>
      <c r="R26" s="70"/>
      <c r="S26" s="70"/>
      <c r="T26" s="70"/>
      <c r="U26" s="70"/>
      <c r="V26" s="70"/>
      <c r="W26" s="70"/>
      <c r="X26" s="70"/>
      <c r="Y26" s="71"/>
      <c r="Z26" s="12"/>
      <c r="AA26" s="70"/>
      <c r="AB26" s="70"/>
      <c r="AC26" s="70"/>
      <c r="AD26" s="70"/>
      <c r="AE26" s="70"/>
      <c r="AF26" s="70"/>
      <c r="AG26" s="49"/>
    </row>
    <row r="27">
      <c r="A27" s="59">
        <v>7.0</v>
      </c>
      <c r="B27" s="72"/>
      <c r="C27" s="61" t="s">
        <v>50</v>
      </c>
      <c r="D27" s="62">
        <v>649.99</v>
      </c>
      <c r="E27" s="62">
        <f>D27-200                         </f>
        <v>449.99</v>
      </c>
      <c r="F27" s="62">
        <f>E27-150                     </f>
        <v>299.99</v>
      </c>
      <c r="G27" s="62"/>
      <c r="H27" s="62"/>
      <c r="I27" s="75"/>
      <c r="J27" s="80"/>
      <c r="K27" s="38"/>
      <c r="L27" s="39"/>
      <c r="M27" s="66"/>
      <c r="N27" s="67">
        <f t="shared" si="3"/>
        <v>21.66633333</v>
      </c>
      <c r="O27" s="68">
        <f t="shared" si="4"/>
        <v>26.66633333</v>
      </c>
      <c r="P27" s="68">
        <f t="shared" si="5"/>
        <v>45.4993</v>
      </c>
      <c r="Q27" s="69"/>
      <c r="R27" s="70"/>
      <c r="S27" s="70"/>
      <c r="T27" s="70"/>
      <c r="U27" s="70"/>
      <c r="V27" s="70"/>
      <c r="W27" s="70"/>
      <c r="X27" s="70"/>
      <c r="Y27" s="71"/>
      <c r="Z27" s="12"/>
      <c r="AA27" s="70"/>
      <c r="AB27" s="70"/>
      <c r="AC27" s="70"/>
      <c r="AD27" s="70"/>
      <c r="AE27" s="70"/>
      <c r="AF27" s="70"/>
      <c r="AG27" s="49"/>
    </row>
    <row r="28">
      <c r="A28" s="59">
        <v>8.0</v>
      </c>
      <c r="B28" s="72"/>
      <c r="C28" s="61" t="s">
        <v>51</v>
      </c>
      <c r="D28" s="62">
        <v>599.99</v>
      </c>
      <c r="E28" s="62" t="s">
        <v>52</v>
      </c>
      <c r="F28" s="62" t="s">
        <v>53</v>
      </c>
      <c r="G28" s="62"/>
      <c r="H28" s="68"/>
      <c r="I28" s="75"/>
      <c r="J28" s="80"/>
      <c r="K28" s="38"/>
      <c r="L28" s="39"/>
      <c r="M28" s="66"/>
      <c r="N28" s="67">
        <f t="shared" si="3"/>
        <v>19.99966667</v>
      </c>
      <c r="O28" s="68">
        <f t="shared" si="4"/>
        <v>24.99966667</v>
      </c>
      <c r="P28" s="68">
        <f t="shared" si="5"/>
        <v>41.9993</v>
      </c>
      <c r="Q28" s="69"/>
      <c r="R28" s="70"/>
      <c r="S28" s="70"/>
      <c r="T28" s="70"/>
      <c r="U28" s="70"/>
      <c r="V28" s="70"/>
      <c r="W28" s="70"/>
      <c r="X28" s="70"/>
      <c r="Y28" s="71"/>
      <c r="Z28" s="12"/>
      <c r="AA28" s="70"/>
      <c r="AB28" s="70"/>
      <c r="AC28" s="70"/>
      <c r="AD28" s="70"/>
      <c r="AE28" s="70"/>
      <c r="AF28" s="70"/>
      <c r="AG28" s="49"/>
    </row>
    <row r="29">
      <c r="A29" s="59">
        <v>9.0</v>
      </c>
      <c r="B29" s="72"/>
      <c r="C29" s="61" t="s">
        <v>54</v>
      </c>
      <c r="D29" s="62">
        <v>399.99</v>
      </c>
      <c r="E29" s="62"/>
      <c r="F29" s="68"/>
      <c r="G29" s="68"/>
      <c r="H29" s="62"/>
      <c r="I29" s="75"/>
      <c r="J29" s="80"/>
      <c r="K29" s="38"/>
      <c r="L29" s="39"/>
      <c r="M29" s="66"/>
      <c r="N29" s="67">
        <f t="shared" si="3"/>
        <v>13.333</v>
      </c>
      <c r="O29" s="68">
        <f t="shared" si="4"/>
        <v>18.333</v>
      </c>
      <c r="P29" s="68">
        <f t="shared" si="5"/>
        <v>27.9993</v>
      </c>
      <c r="Q29" s="69"/>
      <c r="R29" s="70"/>
      <c r="S29" s="70"/>
      <c r="T29" s="70"/>
      <c r="U29" s="70"/>
      <c r="V29" s="70"/>
      <c r="W29" s="70"/>
      <c r="X29" s="70"/>
      <c r="Y29" s="71"/>
      <c r="Z29" s="12"/>
      <c r="AA29" s="70"/>
      <c r="AB29" s="70"/>
      <c r="AC29" s="70"/>
      <c r="AD29" s="70"/>
      <c r="AE29" s="70"/>
      <c r="AF29" s="70"/>
      <c r="AG29" s="49"/>
    </row>
    <row r="30">
      <c r="A30" s="59">
        <v>10.0</v>
      </c>
      <c r="B30" s="72"/>
      <c r="C30" s="61" t="s">
        <v>55</v>
      </c>
      <c r="D30" s="62">
        <v>349.99</v>
      </c>
      <c r="E30" s="62"/>
      <c r="F30" s="68"/>
      <c r="G30" s="68"/>
      <c r="H30" s="62"/>
      <c r="I30" s="75"/>
      <c r="J30" s="80"/>
      <c r="K30" s="38"/>
      <c r="L30" s="39"/>
      <c r="M30" s="66"/>
      <c r="N30" s="67">
        <f t="shared" si="3"/>
        <v>11.66633333</v>
      </c>
      <c r="O30" s="68">
        <f t="shared" si="4"/>
        <v>16.66633333</v>
      </c>
      <c r="P30" s="68">
        <f t="shared" si="5"/>
        <v>24.4993</v>
      </c>
      <c r="Q30" s="69"/>
      <c r="R30" s="70"/>
      <c r="S30" s="70"/>
      <c r="T30" s="70"/>
      <c r="U30" s="70"/>
      <c r="V30" s="70"/>
      <c r="W30" s="70"/>
      <c r="X30" s="70"/>
      <c r="Y30" s="71"/>
      <c r="Z30" s="12"/>
      <c r="AA30" s="70"/>
      <c r="AB30" s="70"/>
      <c r="AC30" s="70"/>
      <c r="AD30" s="70"/>
      <c r="AE30" s="70"/>
      <c r="AF30" s="70"/>
      <c r="AG30" s="49"/>
    </row>
    <row r="31">
      <c r="A31" s="59">
        <v>12.0</v>
      </c>
      <c r="B31" s="72"/>
      <c r="C31" s="61" t="s">
        <v>56</v>
      </c>
      <c r="D31" s="62">
        <v>549.99</v>
      </c>
      <c r="E31" s="62">
        <v>300.0</v>
      </c>
      <c r="F31" s="62">
        <v>150.0</v>
      </c>
      <c r="G31" s="62"/>
      <c r="H31" s="62"/>
      <c r="I31" s="75"/>
      <c r="J31" s="80"/>
      <c r="K31" s="38"/>
      <c r="L31" s="39"/>
      <c r="M31" s="66"/>
      <c r="N31" s="67">
        <f t="shared" si="3"/>
        <v>18.333</v>
      </c>
      <c r="O31" s="68">
        <f t="shared" si="4"/>
        <v>23.333</v>
      </c>
      <c r="P31" s="68">
        <f t="shared" si="5"/>
        <v>38.4993</v>
      </c>
      <c r="Q31" s="69"/>
      <c r="R31" s="70"/>
      <c r="S31" s="70"/>
      <c r="T31" s="70"/>
      <c r="U31" s="70"/>
      <c r="V31" s="70"/>
      <c r="W31" s="70"/>
      <c r="X31" s="70"/>
      <c r="Y31" s="71"/>
      <c r="Z31" s="12"/>
      <c r="AA31" s="70"/>
      <c r="AB31" s="70"/>
      <c r="AC31" s="70"/>
      <c r="AD31" s="70"/>
      <c r="AE31" s="70"/>
      <c r="AF31" s="70"/>
      <c r="AG31" s="49"/>
    </row>
    <row r="32">
      <c r="A32" s="59"/>
      <c r="B32" s="72"/>
      <c r="C32" s="61" t="s">
        <v>57</v>
      </c>
      <c r="D32" s="62">
        <v>399.99</v>
      </c>
      <c r="E32" s="62" t="s">
        <v>53</v>
      </c>
      <c r="F32" s="76" t="s">
        <v>43</v>
      </c>
      <c r="G32" s="62"/>
      <c r="H32" s="62"/>
      <c r="I32" s="64"/>
      <c r="J32" s="84"/>
      <c r="K32" s="38"/>
      <c r="L32" s="39"/>
      <c r="M32" s="66"/>
      <c r="N32" s="67">
        <f t="shared" si="3"/>
        <v>13.333</v>
      </c>
      <c r="O32" s="68">
        <f t="shared" si="4"/>
        <v>18.333</v>
      </c>
      <c r="P32" s="68">
        <f t="shared" si="5"/>
        <v>27.9993</v>
      </c>
      <c r="Q32" s="69"/>
      <c r="R32" s="70"/>
      <c r="S32" s="70"/>
      <c r="T32" s="70"/>
      <c r="U32" s="70"/>
      <c r="V32" s="70"/>
      <c r="W32" s="70"/>
      <c r="X32" s="70"/>
      <c r="Y32" s="71"/>
      <c r="Z32" s="12"/>
      <c r="AA32" s="70"/>
      <c r="AB32" s="70"/>
      <c r="AC32" s="70"/>
      <c r="AD32" s="70"/>
      <c r="AE32" s="70"/>
      <c r="AF32" s="70"/>
      <c r="AG32" s="49"/>
    </row>
    <row r="33">
      <c r="A33" s="59"/>
      <c r="B33" s="72"/>
      <c r="C33" s="61" t="s">
        <v>58</v>
      </c>
      <c r="D33" s="62">
        <v>1049.99</v>
      </c>
      <c r="E33" s="62"/>
      <c r="F33" s="68"/>
      <c r="G33" s="68"/>
      <c r="H33" s="62"/>
      <c r="I33" s="64"/>
      <c r="J33" s="84"/>
      <c r="K33" s="38"/>
      <c r="L33" s="39"/>
      <c r="M33" s="66"/>
      <c r="N33" s="67">
        <f t="shared" si="3"/>
        <v>34.99966667</v>
      </c>
      <c r="O33" s="68">
        <f t="shared" si="4"/>
        <v>39.99966667</v>
      </c>
      <c r="P33" s="68">
        <f t="shared" si="5"/>
        <v>73.4993</v>
      </c>
      <c r="Q33" s="69"/>
      <c r="R33" s="70"/>
      <c r="S33" s="70"/>
      <c r="T33" s="70"/>
      <c r="U33" s="70"/>
      <c r="V33" s="70"/>
      <c r="W33" s="70"/>
      <c r="X33" s="70"/>
      <c r="Y33" s="71"/>
      <c r="Z33" s="12"/>
      <c r="AA33" s="70"/>
      <c r="AB33" s="70"/>
      <c r="AC33" s="70"/>
      <c r="AD33" s="70"/>
      <c r="AE33" s="70"/>
      <c r="AF33" s="70"/>
      <c r="AG33" s="49"/>
    </row>
    <row r="34">
      <c r="A34" s="59"/>
      <c r="B34" s="72"/>
      <c r="C34" s="77" t="s">
        <v>59</v>
      </c>
      <c r="D34" s="68">
        <v>899.99</v>
      </c>
      <c r="E34" s="68"/>
      <c r="F34" s="68"/>
      <c r="G34" s="68"/>
      <c r="H34" s="68"/>
      <c r="I34" s="64"/>
      <c r="J34" s="84"/>
      <c r="K34" s="38"/>
      <c r="L34" s="39"/>
      <c r="M34" s="66"/>
      <c r="N34" s="67">
        <f t="shared" si="3"/>
        <v>29.99966667</v>
      </c>
      <c r="O34" s="68">
        <f t="shared" si="4"/>
        <v>34.99966667</v>
      </c>
      <c r="P34" s="68">
        <f t="shared" si="5"/>
        <v>62.9993</v>
      </c>
      <c r="Q34" s="69"/>
      <c r="R34" s="70"/>
      <c r="S34" s="70"/>
      <c r="T34" s="70"/>
      <c r="U34" s="70"/>
      <c r="V34" s="70"/>
      <c r="W34" s="70"/>
      <c r="X34" s="70"/>
      <c r="Y34" s="71"/>
      <c r="Z34" s="12"/>
      <c r="AA34" s="70"/>
      <c r="AB34" s="70"/>
      <c r="AC34" s="70"/>
      <c r="AD34" s="70"/>
      <c r="AE34" s="70"/>
      <c r="AF34" s="70"/>
      <c r="AG34" s="49"/>
    </row>
    <row r="35">
      <c r="A35" s="59"/>
      <c r="B35" s="72"/>
      <c r="C35" s="61" t="s">
        <v>60</v>
      </c>
      <c r="D35" s="62">
        <v>549.99</v>
      </c>
      <c r="E35" s="62"/>
      <c r="F35" s="76" t="s">
        <v>43</v>
      </c>
      <c r="G35" s="62"/>
      <c r="H35" s="75"/>
      <c r="I35" s="64"/>
      <c r="J35" s="84"/>
      <c r="K35" s="38"/>
      <c r="L35" s="39"/>
      <c r="M35" s="66"/>
      <c r="N35" s="67">
        <f t="shared" si="3"/>
        <v>18.333</v>
      </c>
      <c r="O35" s="68">
        <f t="shared" si="4"/>
        <v>23.333</v>
      </c>
      <c r="P35" s="68">
        <f t="shared" si="5"/>
        <v>38.4993</v>
      </c>
      <c r="Q35" s="69"/>
      <c r="R35" s="70"/>
      <c r="S35" s="70"/>
      <c r="T35" s="70"/>
      <c r="U35" s="70"/>
      <c r="V35" s="70"/>
      <c r="W35" s="70"/>
      <c r="X35" s="70"/>
      <c r="Y35" s="71"/>
      <c r="Z35" s="12"/>
      <c r="AA35" s="70"/>
      <c r="AB35" s="70"/>
      <c r="AC35" s="70"/>
      <c r="AD35" s="70"/>
      <c r="AE35" s="70"/>
      <c r="AF35" s="70"/>
      <c r="AG35" s="49"/>
    </row>
    <row r="36">
      <c r="A36" s="59"/>
      <c r="B36" s="72"/>
      <c r="C36" s="77" t="s">
        <v>61</v>
      </c>
      <c r="D36" s="62">
        <v>499.99</v>
      </c>
      <c r="E36" s="62"/>
      <c r="F36" s="76" t="s">
        <v>43</v>
      </c>
      <c r="G36" s="62"/>
      <c r="H36" s="75"/>
      <c r="I36" s="64"/>
      <c r="J36" s="84"/>
      <c r="K36" s="38"/>
      <c r="L36" s="39"/>
      <c r="M36" s="66"/>
      <c r="N36" s="67">
        <f t="shared" si="3"/>
        <v>16.66633333</v>
      </c>
      <c r="O36" s="68">
        <f t="shared" si="4"/>
        <v>21.66633333</v>
      </c>
      <c r="P36" s="68">
        <f t="shared" si="5"/>
        <v>34.9993</v>
      </c>
      <c r="Q36" s="69"/>
      <c r="R36" s="70"/>
      <c r="S36" s="70"/>
      <c r="T36" s="70"/>
      <c r="U36" s="70"/>
      <c r="V36" s="70"/>
      <c r="W36" s="70"/>
      <c r="X36" s="70"/>
      <c r="Y36" s="71"/>
      <c r="Z36" s="12"/>
      <c r="AA36" s="70"/>
      <c r="AB36" s="70"/>
      <c r="AC36" s="70"/>
      <c r="AD36" s="70"/>
      <c r="AE36" s="70"/>
      <c r="AF36" s="70"/>
      <c r="AG36" s="49"/>
    </row>
    <row r="37">
      <c r="A37" s="59"/>
      <c r="B37" s="72"/>
      <c r="C37" s="61"/>
      <c r="D37" s="62"/>
      <c r="E37" s="62"/>
      <c r="F37" s="68"/>
      <c r="G37" s="68"/>
      <c r="H37" s="75"/>
      <c r="I37" s="64"/>
      <c r="J37" s="85"/>
      <c r="K37" s="38"/>
      <c r="L37" s="39"/>
      <c r="M37" s="66"/>
      <c r="N37" s="67">
        <f t="shared" si="3"/>
        <v>0</v>
      </c>
      <c r="O37" s="68">
        <f t="shared" si="4"/>
        <v>5</v>
      </c>
      <c r="P37" s="68">
        <f t="shared" si="5"/>
        <v>0</v>
      </c>
      <c r="Q37" s="69"/>
      <c r="R37" s="70"/>
      <c r="S37" s="70"/>
      <c r="T37" s="70"/>
      <c r="U37" s="70"/>
      <c r="V37" s="70"/>
      <c r="W37" s="70"/>
      <c r="X37" s="70"/>
      <c r="Y37" s="71"/>
      <c r="Z37" s="12"/>
      <c r="AA37" s="70"/>
      <c r="AB37" s="70"/>
      <c r="AC37" s="70"/>
      <c r="AD37" s="70"/>
      <c r="AE37" s="70"/>
      <c r="AF37" s="70"/>
      <c r="AG37" s="49"/>
    </row>
    <row r="38">
      <c r="A38" s="59"/>
      <c r="B38" s="86" t="s">
        <v>62</v>
      </c>
      <c r="C38" s="87" t="s">
        <v>63</v>
      </c>
      <c r="D38" s="62">
        <v>499.99</v>
      </c>
      <c r="E38" s="62">
        <v>150.0</v>
      </c>
      <c r="F38" s="76" t="s">
        <v>43</v>
      </c>
      <c r="G38" s="62"/>
      <c r="H38" s="68"/>
      <c r="I38" s="68"/>
      <c r="J38" s="84"/>
      <c r="K38" s="38"/>
      <c r="L38" s="39"/>
      <c r="M38" s="66"/>
      <c r="N38" s="67">
        <f t="shared" si="3"/>
        <v>16.66633333</v>
      </c>
      <c r="O38" s="68">
        <f t="shared" si="4"/>
        <v>21.66633333</v>
      </c>
      <c r="P38" s="68">
        <f t="shared" si="5"/>
        <v>34.9993</v>
      </c>
      <c r="Q38" s="69"/>
      <c r="R38" s="70"/>
      <c r="S38" s="70"/>
      <c r="T38" s="70"/>
      <c r="U38" s="70"/>
      <c r="V38" s="70"/>
      <c r="W38" s="70"/>
      <c r="X38" s="70"/>
      <c r="Y38" s="71"/>
      <c r="Z38" s="12"/>
      <c r="AA38" s="70"/>
      <c r="AB38" s="70"/>
      <c r="AC38" s="70"/>
      <c r="AD38" s="70"/>
      <c r="AE38" s="70"/>
      <c r="AF38" s="70"/>
      <c r="AG38" s="49"/>
    </row>
    <row r="39">
      <c r="A39" s="59"/>
      <c r="B39" s="72"/>
      <c r="C39" s="88" t="s">
        <v>64</v>
      </c>
      <c r="D39" s="62">
        <v>599.99</v>
      </c>
      <c r="E39" s="62"/>
      <c r="F39" s="68"/>
      <c r="G39" s="68"/>
      <c r="H39" s="62"/>
      <c r="I39" s="64"/>
      <c r="J39" s="84"/>
      <c r="K39" s="38"/>
      <c r="L39" s="39"/>
      <c r="M39" s="66"/>
      <c r="N39" s="67">
        <f t="shared" si="3"/>
        <v>19.99966667</v>
      </c>
      <c r="O39" s="68">
        <f t="shared" si="4"/>
        <v>24.99966667</v>
      </c>
      <c r="P39" s="68">
        <f t="shared" si="5"/>
        <v>41.9993</v>
      </c>
      <c r="Q39" s="69"/>
      <c r="R39" s="70"/>
      <c r="S39" s="70"/>
      <c r="T39" s="70"/>
      <c r="U39" s="70"/>
      <c r="V39" s="70"/>
      <c r="W39" s="70"/>
      <c r="X39" s="70"/>
      <c r="Y39" s="71"/>
      <c r="Z39" s="12"/>
      <c r="AA39" s="70"/>
      <c r="AB39" s="70"/>
      <c r="AC39" s="70"/>
      <c r="AD39" s="70"/>
      <c r="AE39" s="70"/>
      <c r="AF39" s="70"/>
      <c r="AG39" s="49"/>
    </row>
    <row r="40">
      <c r="A40" s="59"/>
      <c r="B40" s="72"/>
      <c r="C40" s="89" t="s">
        <v>65</v>
      </c>
      <c r="D40" s="62">
        <v>179.99</v>
      </c>
      <c r="E40" s="90" t="s">
        <v>43</v>
      </c>
      <c r="F40" s="68"/>
      <c r="G40" s="68"/>
      <c r="H40" s="62"/>
      <c r="I40" s="64"/>
      <c r="J40" s="84"/>
      <c r="K40" s="38"/>
      <c r="L40" s="39"/>
      <c r="M40" s="66"/>
      <c r="N40" s="67">
        <f t="shared" si="3"/>
        <v>5.999666667</v>
      </c>
      <c r="O40" s="68">
        <f t="shared" si="4"/>
        <v>10.99966667</v>
      </c>
      <c r="P40" s="68">
        <f t="shared" si="5"/>
        <v>12.5993</v>
      </c>
      <c r="Q40" s="69"/>
      <c r="R40" s="70"/>
      <c r="S40" s="70"/>
      <c r="T40" s="70"/>
      <c r="U40" s="70"/>
      <c r="V40" s="70"/>
      <c r="W40" s="70"/>
      <c r="X40" s="70"/>
      <c r="Y40" s="71"/>
      <c r="Z40" s="12"/>
      <c r="AA40" s="70"/>
      <c r="AB40" s="70"/>
      <c r="AC40" s="70"/>
      <c r="AD40" s="70"/>
      <c r="AE40" s="70"/>
      <c r="AF40" s="70"/>
      <c r="AG40" s="49"/>
    </row>
    <row r="41">
      <c r="A41" s="59"/>
      <c r="B41" s="72"/>
      <c r="C41" s="89" t="s">
        <v>66</v>
      </c>
      <c r="D41" s="68">
        <v>949.99</v>
      </c>
      <c r="E41" s="68"/>
      <c r="F41" s="68"/>
      <c r="G41" s="68"/>
      <c r="H41" s="68"/>
      <c r="I41" s="75"/>
      <c r="J41" s="84"/>
      <c r="K41" s="38"/>
      <c r="L41" s="39"/>
      <c r="M41" s="66"/>
      <c r="N41" s="67">
        <f t="shared" si="3"/>
        <v>31.66633333</v>
      </c>
      <c r="O41" s="68">
        <f t="shared" si="4"/>
        <v>36.66633333</v>
      </c>
      <c r="P41" s="68">
        <f t="shared" si="5"/>
        <v>66.4993</v>
      </c>
      <c r="Q41" s="69"/>
      <c r="R41" s="70"/>
      <c r="S41" s="70"/>
      <c r="T41" s="70"/>
      <c r="U41" s="70"/>
      <c r="V41" s="70"/>
      <c r="W41" s="70"/>
      <c r="X41" s="70"/>
      <c r="Y41" s="71"/>
      <c r="Z41" s="12"/>
      <c r="AA41" s="70"/>
      <c r="AB41" s="70"/>
      <c r="AC41" s="70"/>
      <c r="AD41" s="70"/>
      <c r="AE41" s="70"/>
      <c r="AF41" s="70"/>
      <c r="AG41" s="49"/>
    </row>
    <row r="42">
      <c r="A42" s="59"/>
      <c r="B42" s="72"/>
      <c r="C42" s="89"/>
      <c r="D42" s="68"/>
      <c r="E42" s="68"/>
      <c r="F42" s="68"/>
      <c r="G42" s="68"/>
      <c r="H42" s="68"/>
      <c r="I42" s="75"/>
      <c r="J42" s="80"/>
      <c r="K42" s="38"/>
      <c r="L42" s="39"/>
      <c r="M42" s="66"/>
      <c r="N42" s="67">
        <f t="shared" si="3"/>
        <v>0</v>
      </c>
      <c r="O42" s="68">
        <f t="shared" si="4"/>
        <v>5</v>
      </c>
      <c r="P42" s="68">
        <f t="shared" si="5"/>
        <v>0</v>
      </c>
      <c r="Q42" s="69"/>
      <c r="R42" s="70"/>
      <c r="S42" s="70"/>
      <c r="T42" s="70"/>
      <c r="U42" s="70"/>
      <c r="V42" s="70"/>
      <c r="W42" s="70"/>
      <c r="X42" s="70"/>
      <c r="Y42" s="71"/>
      <c r="Z42" s="12"/>
      <c r="AA42" s="70"/>
      <c r="AB42" s="70"/>
      <c r="AC42" s="70"/>
      <c r="AD42" s="70"/>
      <c r="AE42" s="70"/>
      <c r="AF42" s="70"/>
      <c r="AG42" s="49"/>
    </row>
    <row r="43">
      <c r="A43" s="59"/>
      <c r="B43" s="72"/>
      <c r="C43" s="91"/>
      <c r="D43" s="68"/>
      <c r="E43" s="68"/>
      <c r="F43" s="68"/>
      <c r="G43" s="68"/>
      <c r="H43" s="68"/>
      <c r="I43" s="75"/>
      <c r="J43" s="80"/>
      <c r="K43" s="38"/>
      <c r="L43" s="39"/>
      <c r="M43" s="66"/>
      <c r="N43" s="67">
        <f t="shared" si="3"/>
        <v>0</v>
      </c>
      <c r="O43" s="68">
        <f t="shared" si="4"/>
        <v>5</v>
      </c>
      <c r="P43" s="68">
        <f t="shared" si="5"/>
        <v>0</v>
      </c>
      <c r="Q43" s="69"/>
      <c r="R43" s="70"/>
      <c r="S43" s="70"/>
      <c r="T43" s="70"/>
      <c r="U43" s="70"/>
      <c r="V43" s="70"/>
      <c r="W43" s="70"/>
      <c r="X43" s="70"/>
      <c r="Y43" s="71"/>
      <c r="Z43" s="12"/>
      <c r="AA43" s="92"/>
      <c r="AB43" s="70"/>
      <c r="AC43" s="70"/>
      <c r="AD43" s="70"/>
      <c r="AE43" s="92"/>
      <c r="AF43" s="93"/>
      <c r="AG43" s="94"/>
    </row>
    <row r="44">
      <c r="A44" s="59">
        <v>13.0</v>
      </c>
      <c r="B44" s="72"/>
      <c r="C44" s="88" t="s">
        <v>67</v>
      </c>
      <c r="D44" s="62">
        <v>999.99</v>
      </c>
      <c r="E44" s="68"/>
      <c r="F44" s="68">
        <f t="shared" ref="F44:F46" si="8">D44-700                   </f>
        <v>299.99</v>
      </c>
      <c r="G44" s="68">
        <f t="shared" ref="G44:G46" si="9">D44-350 </f>
        <v>649.99</v>
      </c>
      <c r="H44" s="62"/>
      <c r="I44" s="75"/>
      <c r="J44" s="84"/>
      <c r="K44" s="38"/>
      <c r="L44" s="39"/>
      <c r="M44" s="66"/>
      <c r="N44" s="67">
        <f t="shared" si="3"/>
        <v>33.333</v>
      </c>
      <c r="O44" s="68">
        <f t="shared" si="4"/>
        <v>38.333</v>
      </c>
      <c r="P44" s="68">
        <f t="shared" si="5"/>
        <v>69.9993</v>
      </c>
      <c r="Q44" s="69"/>
      <c r="R44" s="70"/>
      <c r="S44" s="70"/>
      <c r="T44" s="70"/>
      <c r="U44" s="70"/>
      <c r="V44" s="70"/>
      <c r="W44" s="70"/>
      <c r="X44" s="70"/>
      <c r="Y44" s="71"/>
      <c r="Z44" s="12"/>
      <c r="AA44" s="70"/>
      <c r="AB44" s="70"/>
      <c r="AC44" s="70"/>
      <c r="AD44" s="70"/>
      <c r="AE44" s="70"/>
      <c r="AF44" s="70"/>
      <c r="AG44" s="95"/>
    </row>
    <row r="45">
      <c r="A45" s="59">
        <v>14.0</v>
      </c>
      <c r="B45" s="72"/>
      <c r="C45" s="88" t="s">
        <v>68</v>
      </c>
      <c r="D45" s="62">
        <v>1299.99</v>
      </c>
      <c r="E45" s="68"/>
      <c r="F45" s="68">
        <f t="shared" si="8"/>
        <v>599.99</v>
      </c>
      <c r="G45" s="68">
        <f t="shared" si="9"/>
        <v>949.99</v>
      </c>
      <c r="H45" s="62"/>
      <c r="I45" s="75"/>
      <c r="J45" s="80"/>
      <c r="K45" s="38"/>
      <c r="L45" s="39"/>
      <c r="M45" s="66"/>
      <c r="N45" s="67">
        <f t="shared" si="3"/>
        <v>43.333</v>
      </c>
      <c r="O45" s="68">
        <f t="shared" si="4"/>
        <v>48.333</v>
      </c>
      <c r="P45" s="68">
        <f t="shared" si="5"/>
        <v>90.9993</v>
      </c>
      <c r="Q45" s="69"/>
      <c r="R45" s="70"/>
      <c r="S45" s="70"/>
      <c r="T45" s="70"/>
      <c r="U45" s="70"/>
      <c r="V45" s="70"/>
      <c r="W45" s="70"/>
      <c r="X45" s="70"/>
      <c r="Y45" s="71"/>
      <c r="Z45" s="12"/>
      <c r="AA45" s="70"/>
      <c r="AB45" s="70"/>
      <c r="AC45" s="70"/>
      <c r="AD45" s="70"/>
      <c r="AE45" s="70"/>
      <c r="AF45" s="70"/>
      <c r="AG45" s="95"/>
    </row>
    <row r="46">
      <c r="A46" s="59">
        <v>15.0</v>
      </c>
      <c r="B46" s="72"/>
      <c r="C46" s="88" t="s">
        <v>69</v>
      </c>
      <c r="D46" s="62">
        <v>1449.99</v>
      </c>
      <c r="E46" s="68"/>
      <c r="F46" s="68">
        <f t="shared" si="8"/>
        <v>749.99</v>
      </c>
      <c r="G46" s="68">
        <f t="shared" si="9"/>
        <v>1099.99</v>
      </c>
      <c r="H46" s="62"/>
      <c r="I46" s="75"/>
      <c r="J46" s="80"/>
      <c r="K46" s="38"/>
      <c r="L46" s="39"/>
      <c r="M46" s="66"/>
      <c r="N46" s="67">
        <f t="shared" si="3"/>
        <v>48.333</v>
      </c>
      <c r="O46" s="68">
        <f t="shared" si="4"/>
        <v>53.333</v>
      </c>
      <c r="P46" s="68">
        <f t="shared" si="5"/>
        <v>101.4993</v>
      </c>
      <c r="Q46" s="69"/>
      <c r="R46" s="70"/>
      <c r="S46" s="70"/>
      <c r="T46" s="70"/>
      <c r="U46" s="70"/>
      <c r="V46" s="70"/>
      <c r="W46" s="70"/>
      <c r="X46" s="70"/>
      <c r="Y46" s="71"/>
      <c r="Z46" s="12"/>
      <c r="AA46" s="70"/>
      <c r="AB46" s="70"/>
      <c r="AC46" s="70"/>
      <c r="AD46" s="70"/>
      <c r="AE46" s="70"/>
      <c r="AF46" s="70"/>
      <c r="AG46" s="95"/>
    </row>
    <row r="47">
      <c r="A47" s="59">
        <v>17.0</v>
      </c>
      <c r="B47" s="72"/>
      <c r="C47" s="96" t="s">
        <v>70</v>
      </c>
      <c r="D47" s="68">
        <v>749.99</v>
      </c>
      <c r="E47" s="68"/>
      <c r="F47" s="68"/>
      <c r="G47" s="68"/>
      <c r="H47" s="68"/>
      <c r="I47" s="68"/>
      <c r="J47" s="97"/>
      <c r="K47" s="38"/>
      <c r="L47" s="39"/>
      <c r="M47" s="66"/>
      <c r="N47" s="67">
        <f t="shared" si="3"/>
        <v>24.99966667</v>
      </c>
      <c r="O47" s="68">
        <f t="shared" si="4"/>
        <v>29.99966667</v>
      </c>
      <c r="P47" s="68">
        <f t="shared" si="5"/>
        <v>52.4993</v>
      </c>
      <c r="Q47" s="69"/>
      <c r="R47" s="70"/>
      <c r="S47" s="70"/>
      <c r="T47" s="70"/>
      <c r="U47" s="70"/>
      <c r="V47" s="70"/>
      <c r="W47" s="70"/>
      <c r="X47" s="70"/>
      <c r="Y47" s="71"/>
      <c r="Z47" s="12"/>
      <c r="AA47" s="70"/>
      <c r="AB47" s="70"/>
      <c r="AC47" s="70"/>
      <c r="AD47" s="70"/>
      <c r="AE47" s="70"/>
      <c r="AF47" s="70"/>
      <c r="AG47" s="95"/>
    </row>
    <row r="48">
      <c r="A48" s="59"/>
      <c r="B48" s="72"/>
      <c r="C48" s="88" t="s">
        <v>71</v>
      </c>
      <c r="D48" s="62">
        <v>1199.99</v>
      </c>
      <c r="E48" s="62"/>
      <c r="F48" s="68">
        <f>D48-800</f>
        <v>399.99</v>
      </c>
      <c r="G48" s="68"/>
      <c r="H48" s="68"/>
      <c r="I48" s="68"/>
      <c r="J48" s="84"/>
      <c r="K48" s="38"/>
      <c r="L48" s="39"/>
      <c r="M48" s="66"/>
      <c r="N48" s="67"/>
      <c r="O48" s="68"/>
      <c r="P48" s="68"/>
      <c r="Q48" s="69"/>
      <c r="R48" s="70"/>
      <c r="S48" s="70"/>
      <c r="T48" s="70"/>
      <c r="U48" s="70"/>
      <c r="V48" s="70"/>
      <c r="W48" s="70"/>
      <c r="X48" s="70"/>
      <c r="Y48" s="71"/>
      <c r="Z48" s="12"/>
      <c r="AA48" s="70"/>
      <c r="AB48" s="70"/>
      <c r="AC48" s="70"/>
      <c r="AD48" s="70"/>
      <c r="AE48" s="70"/>
      <c r="AF48" s="70"/>
      <c r="AG48" s="95"/>
    </row>
    <row r="49">
      <c r="A49" s="59"/>
      <c r="B49" s="72"/>
      <c r="C49" s="88" t="s">
        <v>72</v>
      </c>
      <c r="D49" s="62">
        <v>799.99</v>
      </c>
      <c r="E49" s="62"/>
      <c r="F49" s="76" t="s">
        <v>43</v>
      </c>
      <c r="G49" s="68"/>
      <c r="H49" s="68"/>
      <c r="I49" s="68"/>
      <c r="J49" s="84"/>
      <c r="K49" s="38"/>
      <c r="L49" s="39"/>
      <c r="M49" s="66"/>
      <c r="N49" s="67"/>
      <c r="O49" s="68"/>
      <c r="P49" s="68"/>
      <c r="Q49" s="69"/>
      <c r="R49" s="70"/>
      <c r="S49" s="70"/>
      <c r="T49" s="70"/>
      <c r="U49" s="70"/>
      <c r="V49" s="70"/>
      <c r="W49" s="70"/>
      <c r="X49" s="70"/>
      <c r="Y49" s="71"/>
      <c r="Z49" s="12"/>
      <c r="AA49" s="70"/>
      <c r="AB49" s="70"/>
      <c r="AC49" s="70"/>
      <c r="AD49" s="70"/>
      <c r="AE49" s="70"/>
      <c r="AF49" s="70"/>
      <c r="AG49" s="95"/>
    </row>
    <row r="50">
      <c r="A50" s="59"/>
      <c r="B50" s="72"/>
      <c r="C50" s="88" t="s">
        <v>73</v>
      </c>
      <c r="D50" s="62">
        <v>999.99</v>
      </c>
      <c r="E50" s="62"/>
      <c r="F50" s="68">
        <f>D50-800</f>
        <v>199.99</v>
      </c>
      <c r="G50" s="68"/>
      <c r="H50" s="68"/>
      <c r="I50" s="68"/>
      <c r="J50" s="84"/>
      <c r="K50" s="38"/>
      <c r="L50" s="39"/>
      <c r="M50" s="66"/>
      <c r="N50" s="67"/>
      <c r="O50" s="68"/>
      <c r="P50" s="68"/>
      <c r="Q50" s="69"/>
      <c r="R50" s="70"/>
      <c r="S50" s="70"/>
      <c r="T50" s="70"/>
      <c r="U50" s="70"/>
      <c r="V50" s="70"/>
      <c r="W50" s="70"/>
      <c r="X50" s="70"/>
      <c r="Y50" s="71"/>
      <c r="Z50" s="12"/>
      <c r="AA50" s="70"/>
      <c r="AB50" s="70"/>
      <c r="AC50" s="70"/>
      <c r="AD50" s="70"/>
      <c r="AE50" s="70"/>
      <c r="AF50" s="70"/>
      <c r="AG50" s="95"/>
    </row>
    <row r="51">
      <c r="A51" s="59">
        <v>18.0</v>
      </c>
      <c r="B51" s="72"/>
      <c r="C51" s="87" t="s">
        <v>74</v>
      </c>
      <c r="D51" s="68">
        <v>999.99</v>
      </c>
      <c r="E51" s="62"/>
      <c r="F51" s="68"/>
      <c r="G51" s="68"/>
      <c r="H51" s="68"/>
      <c r="I51" s="68"/>
      <c r="J51" s="98"/>
      <c r="K51" s="38"/>
      <c r="L51" s="39"/>
      <c r="M51" s="66"/>
      <c r="N51" s="67">
        <f t="shared" ref="N51:N56" si="10">D51/30</f>
        <v>33.333</v>
      </c>
      <c r="O51" s="68">
        <f t="shared" ref="O51:O56" si="11">N51+5</f>
        <v>38.333</v>
      </c>
      <c r="P51" s="68">
        <f t="shared" ref="P51:P56" si="12">D51*7%</f>
        <v>69.9993</v>
      </c>
      <c r="Q51" s="69"/>
      <c r="R51" s="70"/>
      <c r="S51" s="70"/>
      <c r="T51" s="70"/>
      <c r="U51" s="70"/>
      <c r="V51" s="70"/>
      <c r="W51" s="70"/>
      <c r="X51" s="70"/>
      <c r="Y51" s="71"/>
      <c r="Z51" s="12"/>
      <c r="AA51" s="70"/>
      <c r="AB51" s="70"/>
      <c r="AC51" s="70"/>
      <c r="AD51" s="70"/>
      <c r="AE51" s="70"/>
      <c r="AF51" s="70"/>
      <c r="AG51" s="95"/>
    </row>
    <row r="52">
      <c r="A52" s="59">
        <v>19.0</v>
      </c>
      <c r="B52" s="72"/>
      <c r="C52" s="87" t="s">
        <v>75</v>
      </c>
      <c r="D52" s="68">
        <v>1399.99</v>
      </c>
      <c r="E52" s="68"/>
      <c r="F52" s="68"/>
      <c r="G52" s="68"/>
      <c r="H52" s="68"/>
      <c r="I52" s="62"/>
      <c r="J52" s="98"/>
      <c r="K52" s="38"/>
      <c r="L52" s="39"/>
      <c r="M52" s="66"/>
      <c r="N52" s="67">
        <f t="shared" si="10"/>
        <v>46.66633333</v>
      </c>
      <c r="O52" s="68">
        <f t="shared" si="11"/>
        <v>51.66633333</v>
      </c>
      <c r="P52" s="68">
        <f t="shared" si="12"/>
        <v>97.9993</v>
      </c>
      <c r="Q52" s="69"/>
      <c r="R52" s="70"/>
      <c r="S52" s="70"/>
      <c r="T52" s="70"/>
      <c r="U52" s="70"/>
      <c r="V52" s="70"/>
      <c r="W52" s="70"/>
      <c r="X52" s="70"/>
      <c r="Y52" s="71"/>
      <c r="Z52" s="12"/>
      <c r="AA52" s="70"/>
      <c r="AB52" s="70"/>
      <c r="AC52" s="70"/>
      <c r="AD52" s="70"/>
      <c r="AE52" s="70"/>
      <c r="AF52" s="70"/>
      <c r="AG52" s="95"/>
    </row>
    <row r="53">
      <c r="A53" s="59">
        <v>20.0</v>
      </c>
      <c r="B53" s="72"/>
      <c r="C53" s="88" t="s">
        <v>76</v>
      </c>
      <c r="D53" s="62">
        <v>1599.99</v>
      </c>
      <c r="E53" s="68"/>
      <c r="F53" s="68"/>
      <c r="G53" s="68"/>
      <c r="H53" s="68"/>
      <c r="I53" s="62"/>
      <c r="J53" s="98"/>
      <c r="K53" s="38"/>
      <c r="L53" s="39"/>
      <c r="M53" s="66"/>
      <c r="N53" s="67">
        <f t="shared" si="10"/>
        <v>53.333</v>
      </c>
      <c r="O53" s="68">
        <f t="shared" si="11"/>
        <v>58.333</v>
      </c>
      <c r="P53" s="68">
        <f t="shared" si="12"/>
        <v>111.9993</v>
      </c>
      <c r="Q53" s="69"/>
      <c r="R53" s="70"/>
      <c r="S53" s="70"/>
      <c r="T53" s="70"/>
      <c r="U53" s="70"/>
      <c r="V53" s="70"/>
      <c r="W53" s="70"/>
      <c r="X53" s="70"/>
      <c r="Y53" s="71"/>
      <c r="Z53" s="12"/>
      <c r="AA53" s="70"/>
      <c r="AB53" s="70"/>
      <c r="AC53" s="70"/>
      <c r="AD53" s="70"/>
      <c r="AE53" s="70"/>
      <c r="AF53" s="70"/>
      <c r="AG53" s="95"/>
    </row>
    <row r="54">
      <c r="A54" s="59"/>
      <c r="B54" s="72"/>
      <c r="C54" s="88" t="s">
        <v>77</v>
      </c>
      <c r="D54" s="68">
        <v>1199.99</v>
      </c>
      <c r="E54" s="68"/>
      <c r="F54" s="68"/>
      <c r="G54" s="68"/>
      <c r="H54" s="68"/>
      <c r="I54" s="62"/>
      <c r="J54" s="98"/>
      <c r="K54" s="38"/>
      <c r="L54" s="39"/>
      <c r="M54" s="99"/>
      <c r="N54" s="67">
        <f t="shared" si="10"/>
        <v>39.99966667</v>
      </c>
      <c r="O54" s="68">
        <f t="shared" si="11"/>
        <v>44.99966667</v>
      </c>
      <c r="P54" s="68">
        <f t="shared" si="12"/>
        <v>83.9993</v>
      </c>
      <c r="Q54" s="100"/>
      <c r="R54" s="101"/>
      <c r="S54" s="92"/>
      <c r="T54" s="70"/>
      <c r="U54" s="70"/>
      <c r="V54" s="70"/>
      <c r="W54" s="92"/>
      <c r="X54" s="93"/>
      <c r="Y54" s="71"/>
      <c r="Z54" s="12"/>
      <c r="AA54" s="70"/>
      <c r="AB54" s="70"/>
      <c r="AC54" s="70"/>
      <c r="AD54" s="70"/>
      <c r="AE54" s="70"/>
      <c r="AF54" s="70"/>
      <c r="AG54" s="95"/>
    </row>
    <row r="55">
      <c r="A55" s="102"/>
      <c r="B55" s="72"/>
      <c r="C55" s="87" t="s">
        <v>78</v>
      </c>
      <c r="D55" s="62">
        <v>699.99</v>
      </c>
      <c r="E55" s="62">
        <v>300.0</v>
      </c>
      <c r="F55" s="62">
        <v>150.0</v>
      </c>
      <c r="G55" s="68"/>
      <c r="H55" s="62"/>
      <c r="I55" s="62"/>
      <c r="J55" s="84"/>
      <c r="K55" s="38"/>
      <c r="L55" s="39"/>
      <c r="M55" s="103"/>
      <c r="N55" s="67">
        <f t="shared" si="10"/>
        <v>23.333</v>
      </c>
      <c r="O55" s="68">
        <f t="shared" si="11"/>
        <v>28.333</v>
      </c>
      <c r="P55" s="68">
        <f t="shared" si="12"/>
        <v>48.9993</v>
      </c>
      <c r="Q55" s="100"/>
      <c r="R55" s="101"/>
      <c r="S55" s="92"/>
      <c r="T55" s="70"/>
      <c r="U55" s="70"/>
      <c r="V55" s="70"/>
      <c r="W55" s="92"/>
      <c r="X55" s="93"/>
      <c r="Y55" s="71"/>
      <c r="Z55" s="70"/>
      <c r="AA55" s="71"/>
      <c r="AB55" s="71"/>
      <c r="AC55" s="71"/>
      <c r="AD55" s="71"/>
      <c r="AE55" s="71"/>
      <c r="AF55" s="71"/>
      <c r="AG55" s="104"/>
    </row>
    <row r="56">
      <c r="A56" s="102"/>
      <c r="B56" s="72"/>
      <c r="C56" s="96" t="s">
        <v>79</v>
      </c>
      <c r="D56" s="62">
        <v>509.99</v>
      </c>
      <c r="E56" s="62"/>
      <c r="F56" s="68"/>
      <c r="G56" s="68"/>
      <c r="H56" s="62"/>
      <c r="I56" s="62"/>
      <c r="J56" s="98"/>
      <c r="K56" s="38"/>
      <c r="L56" s="39"/>
      <c r="M56" s="103"/>
      <c r="N56" s="67">
        <f t="shared" si="10"/>
        <v>16.99966667</v>
      </c>
      <c r="O56" s="68">
        <f t="shared" si="11"/>
        <v>21.99966667</v>
      </c>
      <c r="P56" s="68">
        <f t="shared" si="12"/>
        <v>35.6993</v>
      </c>
      <c r="Q56" s="100"/>
      <c r="R56" s="101"/>
      <c r="S56" s="92"/>
      <c r="T56" s="70"/>
      <c r="U56" s="70"/>
      <c r="V56" s="70"/>
      <c r="W56" s="92"/>
      <c r="X56" s="93"/>
      <c r="Y56" s="71"/>
      <c r="Z56" s="70"/>
      <c r="AA56" s="70"/>
      <c r="AB56" s="70"/>
      <c r="AC56" s="70"/>
      <c r="AD56" s="70"/>
      <c r="AE56" s="70"/>
      <c r="AF56" s="70"/>
      <c r="AG56" s="95"/>
    </row>
    <row r="57">
      <c r="A57" s="102"/>
      <c r="B57" s="72"/>
      <c r="C57" s="96" t="s">
        <v>80</v>
      </c>
      <c r="D57" s="62">
        <v>1104.99</v>
      </c>
      <c r="E57" s="62"/>
      <c r="F57" s="68"/>
      <c r="G57" s="68"/>
      <c r="H57" s="62"/>
      <c r="I57" s="62"/>
      <c r="J57" s="98"/>
      <c r="K57" s="38"/>
      <c r="L57" s="39"/>
      <c r="M57" s="103"/>
      <c r="N57" s="67"/>
      <c r="O57" s="68"/>
      <c r="P57" s="68"/>
      <c r="Q57" s="100"/>
      <c r="R57" s="101"/>
      <c r="S57" s="92"/>
      <c r="T57" s="70"/>
      <c r="U57" s="70"/>
      <c r="V57" s="70"/>
      <c r="W57" s="92"/>
      <c r="X57" s="93"/>
      <c r="Y57" s="71"/>
      <c r="Z57" s="70"/>
      <c r="AA57" s="70"/>
      <c r="AB57" s="70"/>
      <c r="AC57" s="70"/>
      <c r="AD57" s="70"/>
      <c r="AE57" s="70"/>
      <c r="AF57" s="70"/>
      <c r="AG57" s="95"/>
    </row>
    <row r="58">
      <c r="A58" s="102"/>
      <c r="B58" s="72"/>
      <c r="C58" s="96" t="s">
        <v>81</v>
      </c>
      <c r="D58" s="68">
        <v>1379.99</v>
      </c>
      <c r="E58" s="68"/>
      <c r="F58" s="68"/>
      <c r="G58" s="68"/>
      <c r="H58" s="68"/>
      <c r="I58" s="62"/>
      <c r="J58" s="98"/>
      <c r="K58" s="38"/>
      <c r="L58" s="39"/>
      <c r="M58" s="103"/>
      <c r="N58" s="67">
        <f t="shared" ref="N58:N65" si="13">D58/30</f>
        <v>45.99966667</v>
      </c>
      <c r="O58" s="68">
        <f t="shared" ref="O58:O65" si="14">N58+5</f>
        <v>50.99966667</v>
      </c>
      <c r="P58" s="68">
        <f t="shared" ref="P58:P65" si="15">D58*7%</f>
        <v>96.5993</v>
      </c>
      <c r="Q58" s="100"/>
      <c r="R58" s="101"/>
      <c r="S58" s="92"/>
      <c r="T58" s="70"/>
      <c r="U58" s="70"/>
      <c r="V58" s="70"/>
      <c r="W58" s="92"/>
      <c r="X58" s="93"/>
      <c r="Y58" s="71"/>
      <c r="Z58" s="70"/>
      <c r="AA58" s="71"/>
      <c r="AB58" s="71"/>
      <c r="AC58" s="71"/>
      <c r="AD58" s="71"/>
      <c r="AE58" s="71"/>
      <c r="AF58" s="71"/>
      <c r="AG58" s="104"/>
    </row>
    <row r="59">
      <c r="A59" s="102"/>
      <c r="B59" s="72"/>
      <c r="C59" s="105" t="s">
        <v>82</v>
      </c>
      <c r="D59" s="62">
        <v>1199.99</v>
      </c>
      <c r="E59" s="68"/>
      <c r="F59" s="68">
        <f t="shared" ref="F59:F61" si="16">D59-700                   </f>
        <v>499.99</v>
      </c>
      <c r="G59" s="68"/>
      <c r="H59" s="68"/>
      <c r="I59" s="62"/>
      <c r="J59" s="84"/>
      <c r="K59" s="38"/>
      <c r="L59" s="39"/>
      <c r="M59" s="103"/>
      <c r="N59" s="67">
        <f t="shared" si="13"/>
        <v>39.99966667</v>
      </c>
      <c r="O59" s="68">
        <f t="shared" si="14"/>
        <v>44.99966667</v>
      </c>
      <c r="P59" s="68">
        <f t="shared" si="15"/>
        <v>83.9993</v>
      </c>
      <c r="Q59" s="100"/>
      <c r="R59" s="101"/>
      <c r="S59" s="92"/>
      <c r="T59" s="70"/>
      <c r="U59" s="70"/>
      <c r="V59" s="70"/>
      <c r="W59" s="92"/>
      <c r="X59" s="93"/>
      <c r="Y59" s="71"/>
      <c r="Z59" s="70"/>
      <c r="AA59" s="71"/>
      <c r="AB59" s="71"/>
      <c r="AC59" s="71"/>
      <c r="AD59" s="71"/>
      <c r="AE59" s="71"/>
      <c r="AF59" s="71"/>
      <c r="AG59" s="104"/>
    </row>
    <row r="60">
      <c r="A60" s="102"/>
      <c r="B60" s="50"/>
      <c r="C60" s="105" t="s">
        <v>83</v>
      </c>
      <c r="D60" s="62">
        <v>1999.99</v>
      </c>
      <c r="E60" s="68"/>
      <c r="F60" s="68">
        <f t="shared" si="16"/>
        <v>1299.99</v>
      </c>
      <c r="G60" s="68"/>
      <c r="H60" s="68"/>
      <c r="I60" s="62"/>
      <c r="J60" s="84"/>
      <c r="K60" s="38"/>
      <c r="L60" s="39"/>
      <c r="M60" s="103"/>
      <c r="N60" s="67">
        <f t="shared" si="13"/>
        <v>66.66633333</v>
      </c>
      <c r="O60" s="68">
        <f t="shared" si="14"/>
        <v>71.66633333</v>
      </c>
      <c r="P60" s="68">
        <f t="shared" si="15"/>
        <v>139.9993</v>
      </c>
      <c r="Q60" s="100"/>
      <c r="R60" s="101"/>
      <c r="S60" s="92"/>
      <c r="T60" s="70"/>
      <c r="U60" s="70"/>
      <c r="V60" s="70"/>
      <c r="W60" s="92"/>
      <c r="X60" s="93"/>
      <c r="Y60" s="71"/>
      <c r="Z60" s="70"/>
      <c r="AA60" s="71"/>
      <c r="AB60" s="71"/>
      <c r="AC60" s="71"/>
      <c r="AD60" s="71"/>
      <c r="AE60" s="71"/>
      <c r="AF60" s="71"/>
      <c r="AG60" s="104"/>
    </row>
    <row r="61">
      <c r="A61" s="102"/>
      <c r="B61" s="106" t="s">
        <v>84</v>
      </c>
      <c r="C61" s="107" t="s">
        <v>85</v>
      </c>
      <c r="D61" s="62">
        <v>1399.99</v>
      </c>
      <c r="E61" s="62">
        <f>D61-400</f>
        <v>999.99</v>
      </c>
      <c r="F61" s="68">
        <f t="shared" si="16"/>
        <v>699.99</v>
      </c>
      <c r="G61" s="68"/>
      <c r="H61" s="62"/>
      <c r="I61" s="62"/>
      <c r="J61" s="98"/>
      <c r="K61" s="38"/>
      <c r="L61" s="39"/>
      <c r="M61" s="103"/>
      <c r="N61" s="67">
        <f t="shared" si="13"/>
        <v>46.66633333</v>
      </c>
      <c r="O61" s="68">
        <f t="shared" si="14"/>
        <v>51.66633333</v>
      </c>
      <c r="P61" s="68">
        <f t="shared" si="15"/>
        <v>97.9993</v>
      </c>
      <c r="Q61" s="100"/>
      <c r="R61" s="101"/>
      <c r="S61" s="92"/>
      <c r="T61" s="70"/>
      <c r="U61" s="70"/>
      <c r="V61" s="70"/>
      <c r="W61" s="92"/>
      <c r="X61" s="93"/>
      <c r="Y61" s="71"/>
      <c r="Z61" s="70"/>
      <c r="AA61" s="71"/>
      <c r="AB61" s="71"/>
      <c r="AC61" s="71"/>
      <c r="AD61" s="71"/>
      <c r="AE61" s="71"/>
      <c r="AF61" s="71"/>
      <c r="AG61" s="104"/>
    </row>
    <row r="62">
      <c r="A62" s="102"/>
      <c r="B62" s="86" t="s">
        <v>86</v>
      </c>
      <c r="C62" s="88" t="s">
        <v>87</v>
      </c>
      <c r="D62" s="62">
        <v>599.99</v>
      </c>
      <c r="E62" s="62">
        <v>300.0</v>
      </c>
      <c r="F62" s="68">
        <v>150.0</v>
      </c>
      <c r="G62" s="68"/>
      <c r="H62" s="62"/>
      <c r="I62" s="62"/>
      <c r="J62" s="98"/>
      <c r="K62" s="38"/>
      <c r="L62" s="39"/>
      <c r="M62" s="103"/>
      <c r="N62" s="67">
        <f t="shared" si="13"/>
        <v>19.99966667</v>
      </c>
      <c r="O62" s="68">
        <f t="shared" si="14"/>
        <v>24.99966667</v>
      </c>
      <c r="P62" s="68">
        <f t="shared" si="15"/>
        <v>41.9993</v>
      </c>
      <c r="Q62" s="100"/>
      <c r="R62" s="101"/>
      <c r="S62" s="92"/>
      <c r="T62" s="70"/>
      <c r="U62" s="70"/>
      <c r="V62" s="70"/>
      <c r="W62" s="92"/>
      <c r="X62" s="93"/>
      <c r="Y62" s="71"/>
      <c r="Z62" s="70"/>
      <c r="AA62" s="71"/>
      <c r="AB62" s="71"/>
      <c r="AC62" s="71"/>
      <c r="AD62" s="71"/>
      <c r="AE62" s="71"/>
      <c r="AF62" s="71"/>
      <c r="AG62" s="104"/>
    </row>
    <row r="63">
      <c r="A63" s="102"/>
      <c r="B63" s="72"/>
      <c r="C63" s="96" t="s">
        <v>88</v>
      </c>
      <c r="D63" s="62">
        <v>394.99</v>
      </c>
      <c r="E63" s="68">
        <v>150.0</v>
      </c>
      <c r="F63" s="76" t="s">
        <v>43</v>
      </c>
      <c r="G63" s="68"/>
      <c r="H63" s="62"/>
      <c r="I63" s="62"/>
      <c r="J63" s="98"/>
      <c r="K63" s="38"/>
      <c r="L63" s="39"/>
      <c r="M63" s="103"/>
      <c r="N63" s="67">
        <f t="shared" si="13"/>
        <v>13.16633333</v>
      </c>
      <c r="O63" s="68">
        <f t="shared" si="14"/>
        <v>18.16633333</v>
      </c>
      <c r="P63" s="68">
        <f t="shared" si="15"/>
        <v>27.6493</v>
      </c>
      <c r="Q63" s="100"/>
      <c r="R63" s="101"/>
      <c r="S63" s="92"/>
      <c r="T63" s="70"/>
      <c r="U63" s="70"/>
      <c r="V63" s="70"/>
      <c r="W63" s="92"/>
      <c r="X63" s="93"/>
      <c r="Y63" s="71"/>
      <c r="Z63" s="70"/>
      <c r="AA63" s="71"/>
      <c r="AB63" s="71"/>
      <c r="AC63" s="71"/>
      <c r="AD63" s="71"/>
      <c r="AE63" s="71"/>
      <c r="AF63" s="71"/>
      <c r="AG63" s="104"/>
    </row>
    <row r="64">
      <c r="A64" s="102"/>
      <c r="B64" s="72"/>
      <c r="C64" s="96" t="s">
        <v>89</v>
      </c>
      <c r="D64" s="62">
        <v>1049.99</v>
      </c>
      <c r="E64" s="68"/>
      <c r="F64" s="62">
        <f t="shared" ref="F64:F65" si="17">D64-700                   </f>
        <v>349.99</v>
      </c>
      <c r="G64" s="62"/>
      <c r="H64" s="62"/>
      <c r="I64" s="62"/>
      <c r="J64" s="98"/>
      <c r="K64" s="38"/>
      <c r="L64" s="39"/>
      <c r="M64" s="103"/>
      <c r="N64" s="67">
        <f t="shared" si="13"/>
        <v>34.99966667</v>
      </c>
      <c r="O64" s="68">
        <f t="shared" si="14"/>
        <v>39.99966667</v>
      </c>
      <c r="P64" s="68">
        <f t="shared" si="15"/>
        <v>73.4993</v>
      </c>
      <c r="Q64" s="100"/>
      <c r="R64" s="101"/>
      <c r="S64" s="92"/>
      <c r="T64" s="70"/>
      <c r="U64" s="70"/>
      <c r="V64" s="70"/>
      <c r="W64" s="92"/>
      <c r="X64" s="93"/>
      <c r="Y64" s="71"/>
      <c r="Z64" s="70"/>
      <c r="AA64" s="71"/>
      <c r="AB64" s="71"/>
      <c r="AC64" s="71"/>
      <c r="AD64" s="71"/>
      <c r="AE64" s="71"/>
      <c r="AF64" s="71"/>
      <c r="AG64" s="104"/>
    </row>
    <row r="65">
      <c r="A65" s="102"/>
      <c r="B65" s="50"/>
      <c r="C65" s="88" t="s">
        <v>90</v>
      </c>
      <c r="D65" s="62">
        <v>899.99</v>
      </c>
      <c r="E65" s="68"/>
      <c r="F65" s="68">
        <f t="shared" si="17"/>
        <v>199.99</v>
      </c>
      <c r="G65" s="68"/>
      <c r="H65" s="62"/>
      <c r="I65" s="62"/>
      <c r="J65" s="98"/>
      <c r="K65" s="38"/>
      <c r="L65" s="39"/>
      <c r="M65" s="103"/>
      <c r="N65" s="67">
        <f t="shared" si="13"/>
        <v>29.99966667</v>
      </c>
      <c r="O65" s="68">
        <f t="shared" si="14"/>
        <v>34.99966667</v>
      </c>
      <c r="P65" s="68">
        <f t="shared" si="15"/>
        <v>62.9993</v>
      </c>
      <c r="Q65" s="100"/>
      <c r="R65" s="101"/>
      <c r="S65" s="92"/>
      <c r="T65" s="70"/>
      <c r="U65" s="70"/>
      <c r="V65" s="70"/>
      <c r="W65" s="92"/>
      <c r="X65" s="93"/>
      <c r="Y65" s="71"/>
      <c r="Z65" s="70"/>
      <c r="AA65" s="71"/>
      <c r="AB65" s="71"/>
      <c r="AC65" s="71"/>
      <c r="AD65" s="71"/>
      <c r="AE65" s="71"/>
      <c r="AF65" s="71"/>
      <c r="AG65" s="104"/>
    </row>
    <row r="66">
      <c r="A66" s="102"/>
      <c r="B66" s="108"/>
      <c r="C66" s="96" t="s">
        <v>91</v>
      </c>
      <c r="D66" s="62">
        <v>300.0</v>
      </c>
      <c r="E66" s="68"/>
      <c r="F66" s="68"/>
      <c r="G66" s="68"/>
      <c r="H66" s="62"/>
      <c r="I66" s="62"/>
      <c r="J66" s="98"/>
      <c r="K66" s="38"/>
      <c r="L66" s="39"/>
      <c r="M66" s="103"/>
      <c r="N66" s="67"/>
      <c r="O66" s="68"/>
      <c r="P66" s="68"/>
      <c r="Q66" s="100"/>
      <c r="R66" s="101"/>
      <c r="S66" s="92"/>
      <c r="T66" s="70"/>
      <c r="U66" s="70"/>
      <c r="V66" s="70"/>
      <c r="W66" s="92"/>
      <c r="X66" s="93"/>
      <c r="Y66" s="71"/>
      <c r="Z66" s="70"/>
      <c r="AA66" s="71"/>
      <c r="AB66" s="71"/>
      <c r="AC66" s="71"/>
      <c r="AD66" s="71"/>
      <c r="AE66" s="71"/>
      <c r="AF66" s="71"/>
      <c r="AG66" s="104"/>
    </row>
    <row r="67">
      <c r="A67" s="102"/>
      <c r="B67" s="108"/>
      <c r="C67" s="96" t="s">
        <v>92</v>
      </c>
      <c r="D67" s="62">
        <v>180.0</v>
      </c>
      <c r="E67" s="68"/>
      <c r="F67" s="68"/>
      <c r="G67" s="68"/>
      <c r="H67" s="62"/>
      <c r="I67" s="62"/>
      <c r="J67" s="98"/>
      <c r="K67" s="38"/>
      <c r="L67" s="39"/>
      <c r="M67" s="103"/>
      <c r="N67" s="67"/>
      <c r="O67" s="68"/>
      <c r="P67" s="68"/>
      <c r="Q67" s="100"/>
      <c r="R67" s="101"/>
      <c r="S67" s="92"/>
      <c r="T67" s="70"/>
      <c r="U67" s="70"/>
      <c r="V67" s="70"/>
      <c r="W67" s="92"/>
      <c r="X67" s="93"/>
      <c r="Y67" s="71"/>
      <c r="Z67" s="70"/>
      <c r="AA67" s="71"/>
      <c r="AB67" s="71"/>
      <c r="AC67" s="71"/>
      <c r="AD67" s="71"/>
      <c r="AE67" s="71"/>
      <c r="AF67" s="71"/>
      <c r="AG67" s="104"/>
    </row>
    <row r="68">
      <c r="A68" s="102"/>
      <c r="B68" s="109" t="s">
        <v>93</v>
      </c>
      <c r="C68" s="110" t="s">
        <v>94</v>
      </c>
      <c r="D68" s="62" t="s">
        <v>95</v>
      </c>
      <c r="E68" s="62">
        <v>300.0</v>
      </c>
      <c r="F68" s="68">
        <v>150.0</v>
      </c>
      <c r="G68" s="68"/>
      <c r="H68" s="62"/>
      <c r="I68" s="62"/>
      <c r="J68" s="111"/>
      <c r="K68" s="38"/>
      <c r="L68" s="39"/>
      <c r="M68" s="103"/>
      <c r="N68" s="67"/>
      <c r="O68" s="68"/>
      <c r="P68" s="68"/>
      <c r="Q68" s="100"/>
      <c r="R68" s="101"/>
      <c r="S68" s="92"/>
      <c r="T68" s="70"/>
      <c r="U68" s="70"/>
      <c r="V68" s="70"/>
      <c r="W68" s="92"/>
      <c r="X68" s="93"/>
      <c r="Y68" s="71"/>
      <c r="Z68" s="70"/>
      <c r="AA68" s="71"/>
      <c r="AB68" s="71"/>
      <c r="AC68" s="71"/>
      <c r="AD68" s="71"/>
      <c r="AE68" s="71"/>
      <c r="AF68" s="71"/>
      <c r="AG68" s="104"/>
    </row>
    <row r="69">
      <c r="A69" s="102"/>
      <c r="B69" s="72"/>
      <c r="C69" s="110" t="s">
        <v>96</v>
      </c>
      <c r="D69" s="62" t="s">
        <v>97</v>
      </c>
      <c r="E69" s="62"/>
      <c r="F69" s="62"/>
      <c r="G69" s="62"/>
      <c r="H69" s="62"/>
      <c r="I69" s="62"/>
      <c r="J69" s="111"/>
      <c r="K69" s="38"/>
      <c r="L69" s="39"/>
      <c r="M69" s="103"/>
      <c r="N69" s="67"/>
      <c r="O69" s="68"/>
      <c r="P69" s="68"/>
      <c r="Q69" s="100"/>
      <c r="R69" s="101"/>
      <c r="S69" s="92"/>
      <c r="T69" s="70"/>
      <c r="U69" s="70"/>
      <c r="V69" s="70"/>
      <c r="W69" s="92"/>
      <c r="X69" s="93"/>
      <c r="Y69" s="71"/>
      <c r="Z69" s="70"/>
      <c r="AA69" s="71"/>
      <c r="AB69" s="71"/>
      <c r="AC69" s="71"/>
      <c r="AD69" s="71"/>
      <c r="AE69" s="71"/>
      <c r="AF69" s="71"/>
      <c r="AG69" s="104"/>
    </row>
    <row r="70">
      <c r="A70" s="102"/>
      <c r="B70" s="50"/>
      <c r="C70" s="110"/>
      <c r="D70" s="62"/>
      <c r="E70" s="62"/>
      <c r="F70" s="62"/>
      <c r="G70" s="62"/>
      <c r="H70" s="62"/>
      <c r="I70" s="62"/>
      <c r="J70" s="111"/>
      <c r="K70" s="38"/>
      <c r="L70" s="39"/>
      <c r="M70" s="103"/>
      <c r="N70" s="67"/>
      <c r="O70" s="68"/>
      <c r="P70" s="68"/>
      <c r="Q70" s="100"/>
      <c r="R70" s="101"/>
      <c r="S70" s="92"/>
      <c r="T70" s="70"/>
      <c r="U70" s="70"/>
      <c r="V70" s="70"/>
      <c r="W70" s="92"/>
      <c r="X70" s="93"/>
      <c r="Y70" s="71"/>
      <c r="Z70" s="70"/>
      <c r="AA70" s="71"/>
      <c r="AB70" s="71"/>
      <c r="AC70" s="71"/>
      <c r="AD70" s="71"/>
      <c r="AE70" s="71"/>
      <c r="AF70" s="71"/>
      <c r="AG70" s="104"/>
    </row>
    <row r="71">
      <c r="A71" s="102"/>
      <c r="B71" s="109" t="s">
        <v>98</v>
      </c>
      <c r="C71" s="112" t="s">
        <v>99</v>
      </c>
      <c r="D71" s="62">
        <v>444.99</v>
      </c>
      <c r="E71" s="68">
        <v>150.0</v>
      </c>
      <c r="F71" s="76" t="s">
        <v>43</v>
      </c>
      <c r="G71" s="62"/>
      <c r="H71" s="62"/>
      <c r="I71" s="62"/>
      <c r="J71" s="84"/>
      <c r="K71" s="38"/>
      <c r="L71" s="39"/>
      <c r="M71" s="104"/>
      <c r="N71" s="67">
        <f t="shared" ref="N71:N72" si="18">D71/30</f>
        <v>14.833</v>
      </c>
      <c r="O71" s="68">
        <f t="shared" ref="O71:O72" si="19">N71+5</f>
        <v>19.833</v>
      </c>
      <c r="P71" s="68">
        <f t="shared" ref="P71:P72" si="20">D71*7%</f>
        <v>31.1493</v>
      </c>
      <c r="Q71" s="100"/>
      <c r="R71" s="101"/>
      <c r="S71" s="92"/>
      <c r="T71" s="70"/>
      <c r="U71" s="70"/>
      <c r="V71" s="70"/>
      <c r="W71" s="92"/>
      <c r="X71" s="93"/>
      <c r="Y71" s="71"/>
      <c r="Z71" s="70"/>
      <c r="AA71" s="71"/>
      <c r="AB71" s="71"/>
      <c r="AC71" s="71"/>
      <c r="AD71" s="71"/>
      <c r="AE71" s="71"/>
      <c r="AF71" s="71"/>
      <c r="AG71" s="104"/>
    </row>
    <row r="72">
      <c r="A72" s="102"/>
      <c r="B72" s="50"/>
      <c r="C72" s="61" t="s">
        <v>100</v>
      </c>
      <c r="D72" s="62">
        <v>1399.99</v>
      </c>
      <c r="E72" s="68">
        <f>D72-400</f>
        <v>999.99</v>
      </c>
      <c r="F72" s="68">
        <f>D72-1100</f>
        <v>299.99</v>
      </c>
      <c r="G72" s="68">
        <f>D72-750</f>
        <v>649.99</v>
      </c>
      <c r="H72" s="62"/>
      <c r="I72" s="62"/>
      <c r="J72" s="113" t="s">
        <v>101</v>
      </c>
      <c r="K72" s="38"/>
      <c r="L72" s="39"/>
      <c r="M72" s="69"/>
      <c r="N72" s="67">
        <f t="shared" si="18"/>
        <v>46.66633333</v>
      </c>
      <c r="O72" s="68">
        <f t="shared" si="19"/>
        <v>51.66633333</v>
      </c>
      <c r="P72" s="68">
        <f t="shared" si="20"/>
        <v>97.9993</v>
      </c>
      <c r="Q72" s="100"/>
      <c r="R72" s="101"/>
      <c r="S72" s="92"/>
      <c r="T72" s="70"/>
      <c r="U72" s="70"/>
      <c r="V72" s="70"/>
      <c r="W72" s="92"/>
      <c r="X72" s="93"/>
      <c r="Y72" s="71"/>
      <c r="Z72" s="70"/>
      <c r="AA72" s="71"/>
      <c r="AB72" s="71"/>
      <c r="AC72" s="71"/>
      <c r="AD72" s="71"/>
      <c r="AE72" s="71"/>
      <c r="AF72" s="71"/>
      <c r="AG72" s="104"/>
    </row>
    <row r="73">
      <c r="A73" s="102"/>
      <c r="B73" s="114" t="s">
        <v>102</v>
      </c>
      <c r="C73" s="61" t="s">
        <v>103</v>
      </c>
      <c r="D73" s="62">
        <v>449.99</v>
      </c>
      <c r="E73" s="68"/>
      <c r="F73" s="68"/>
      <c r="G73" s="68"/>
      <c r="H73" s="62"/>
      <c r="I73" s="62"/>
      <c r="J73" s="84"/>
      <c r="K73" s="38"/>
      <c r="L73" s="39"/>
      <c r="M73" s="69"/>
      <c r="N73" s="115"/>
      <c r="O73" s="116"/>
      <c r="P73" s="116"/>
      <c r="Q73" s="100"/>
      <c r="R73" s="101"/>
      <c r="S73" s="92"/>
      <c r="T73" s="70"/>
      <c r="U73" s="70"/>
      <c r="V73" s="70"/>
      <c r="W73" s="92"/>
      <c r="X73" s="93"/>
      <c r="Y73" s="71"/>
      <c r="Z73" s="70"/>
      <c r="AA73" s="71"/>
      <c r="AB73" s="71"/>
      <c r="AC73" s="71"/>
      <c r="AD73" s="71"/>
      <c r="AE73" s="71"/>
      <c r="AF73" s="71"/>
      <c r="AG73" s="104"/>
    </row>
    <row r="74">
      <c r="A74" s="102"/>
      <c r="B74" s="117"/>
      <c r="C74" s="118"/>
      <c r="D74" s="119"/>
      <c r="E74" s="119"/>
      <c r="F74" s="120"/>
      <c r="G74" s="120"/>
      <c r="H74" s="119"/>
      <c r="I74" s="119"/>
      <c r="J74" s="121"/>
      <c r="K74" s="119"/>
      <c r="L74" s="119"/>
      <c r="M74" s="104"/>
      <c r="N74" s="122"/>
      <c r="O74" s="121"/>
      <c r="P74" s="121"/>
      <c r="Q74" s="104"/>
      <c r="R74" s="101"/>
      <c r="S74" s="92"/>
      <c r="T74" s="70"/>
      <c r="U74" s="70"/>
      <c r="V74" s="70"/>
      <c r="W74" s="92"/>
      <c r="X74" s="93"/>
      <c r="Y74" s="71"/>
      <c r="Z74" s="70"/>
      <c r="AA74" s="71"/>
      <c r="AB74" s="71"/>
      <c r="AC74" s="71"/>
      <c r="AD74" s="71"/>
      <c r="AE74" s="71"/>
      <c r="AF74" s="71"/>
      <c r="AG74" s="104"/>
    </row>
    <row r="75">
      <c r="A75" s="102"/>
      <c r="B75" s="35" t="s">
        <v>104</v>
      </c>
      <c r="C75" s="123"/>
      <c r="D75" s="51" t="s">
        <v>105</v>
      </c>
      <c r="E75" s="51" t="s">
        <v>106</v>
      </c>
      <c r="F75" s="124"/>
      <c r="G75" s="124"/>
      <c r="H75" s="125"/>
      <c r="I75" s="125"/>
      <c r="J75" s="125"/>
      <c r="K75" s="125"/>
      <c r="L75" s="125"/>
      <c r="M75" s="104"/>
      <c r="N75" s="126"/>
      <c r="O75" s="127"/>
      <c r="P75" s="127"/>
      <c r="Q75" s="104"/>
      <c r="R75" s="101"/>
      <c r="S75" s="92"/>
      <c r="T75" s="70"/>
      <c r="U75" s="70"/>
      <c r="V75" s="70"/>
      <c r="W75" s="92"/>
      <c r="X75" s="93"/>
      <c r="Y75" s="71"/>
      <c r="Z75" s="70"/>
      <c r="AA75" s="71"/>
      <c r="AB75" s="71"/>
      <c r="AC75" s="71"/>
      <c r="AD75" s="71"/>
      <c r="AE75" s="71"/>
      <c r="AF75" s="71"/>
      <c r="AG75" s="104"/>
    </row>
    <row r="76">
      <c r="A76" s="102"/>
      <c r="B76" s="109" t="s">
        <v>29</v>
      </c>
      <c r="C76" s="107" t="s">
        <v>107</v>
      </c>
      <c r="D76" s="62">
        <v>729.99</v>
      </c>
      <c r="E76" s="68"/>
      <c r="F76" s="128"/>
      <c r="G76" s="128"/>
      <c r="H76" s="62"/>
      <c r="I76" s="62"/>
      <c r="J76" s="129"/>
      <c r="K76" s="38"/>
      <c r="L76" s="39"/>
      <c r="M76" s="69"/>
      <c r="N76" s="68"/>
      <c r="O76" s="68"/>
      <c r="P76" s="68"/>
      <c r="Q76" s="103"/>
      <c r="R76" s="101"/>
      <c r="S76" s="92"/>
      <c r="T76" s="70"/>
      <c r="U76" s="70"/>
      <c r="V76" s="70"/>
      <c r="W76" s="92"/>
      <c r="X76" s="93"/>
      <c r="Y76" s="71"/>
      <c r="Z76" s="70"/>
      <c r="AA76" s="71"/>
      <c r="AB76" s="71"/>
      <c r="AC76" s="71"/>
      <c r="AD76" s="71"/>
      <c r="AE76" s="71"/>
      <c r="AF76" s="71"/>
      <c r="AG76" s="104"/>
    </row>
    <row r="77">
      <c r="A77" s="102"/>
      <c r="B77" s="72"/>
      <c r="C77" s="107" t="s">
        <v>108</v>
      </c>
      <c r="D77" s="62">
        <v>879.99</v>
      </c>
      <c r="E77" s="62"/>
      <c r="F77" s="128"/>
      <c r="G77" s="128"/>
      <c r="H77" s="62"/>
      <c r="I77" s="62"/>
      <c r="J77" s="129"/>
      <c r="K77" s="38"/>
      <c r="L77" s="39"/>
      <c r="M77" s="69"/>
      <c r="N77" s="67"/>
      <c r="O77" s="68"/>
      <c r="P77" s="68"/>
      <c r="Q77" s="103"/>
      <c r="R77" s="101"/>
      <c r="S77" s="92"/>
      <c r="T77" s="70"/>
      <c r="U77" s="70"/>
      <c r="V77" s="70"/>
      <c r="W77" s="92"/>
      <c r="X77" s="93"/>
      <c r="Y77" s="71"/>
      <c r="Z77" s="70"/>
      <c r="AA77" s="71"/>
      <c r="AB77" s="71"/>
      <c r="AC77" s="71"/>
      <c r="AD77" s="71"/>
      <c r="AE77" s="71"/>
      <c r="AF77" s="71"/>
      <c r="AG77" s="104"/>
    </row>
    <row r="78">
      <c r="A78" s="102"/>
      <c r="B78" s="72"/>
      <c r="C78" s="107" t="s">
        <v>109</v>
      </c>
      <c r="D78" s="62">
        <v>459.99</v>
      </c>
      <c r="E78" s="62"/>
      <c r="F78" s="128"/>
      <c r="G78" s="128"/>
      <c r="H78" s="62"/>
      <c r="I78" s="62"/>
      <c r="J78" s="129"/>
      <c r="K78" s="38"/>
      <c r="L78" s="39"/>
      <c r="M78" s="69"/>
      <c r="N78" s="67"/>
      <c r="O78" s="68"/>
      <c r="P78" s="68"/>
      <c r="Q78" s="103"/>
      <c r="R78" s="101"/>
      <c r="S78" s="92"/>
      <c r="T78" s="70"/>
      <c r="U78" s="70"/>
      <c r="V78" s="70"/>
      <c r="W78" s="92"/>
      <c r="X78" s="93"/>
      <c r="Y78" s="71"/>
      <c r="Z78" s="70"/>
      <c r="AA78" s="71"/>
      <c r="AB78" s="71"/>
      <c r="AC78" s="71"/>
      <c r="AD78" s="71"/>
      <c r="AE78" s="71"/>
      <c r="AF78" s="71"/>
      <c r="AG78" s="104"/>
    </row>
    <row r="79">
      <c r="A79" s="102"/>
      <c r="B79" s="50"/>
      <c r="C79" s="107" t="s">
        <v>110</v>
      </c>
      <c r="D79" s="62">
        <v>559.99</v>
      </c>
      <c r="E79" s="62"/>
      <c r="F79" s="128"/>
      <c r="G79" s="128"/>
      <c r="H79" s="62"/>
      <c r="I79" s="62"/>
      <c r="J79" s="129"/>
      <c r="K79" s="38"/>
      <c r="L79" s="39"/>
      <c r="M79" s="69"/>
      <c r="N79" s="67"/>
      <c r="O79" s="68"/>
      <c r="P79" s="68"/>
      <c r="Q79" s="103"/>
      <c r="R79" s="101"/>
      <c r="S79" s="92"/>
      <c r="T79" s="70"/>
      <c r="U79" s="70"/>
      <c r="V79" s="70"/>
      <c r="W79" s="92"/>
      <c r="X79" s="93"/>
      <c r="Y79" s="71"/>
      <c r="Z79" s="70"/>
      <c r="AA79" s="71"/>
      <c r="AB79" s="71"/>
      <c r="AC79" s="71"/>
      <c r="AD79" s="71"/>
      <c r="AE79" s="71"/>
      <c r="AF79" s="71"/>
      <c r="AG79" s="104"/>
    </row>
    <row r="80">
      <c r="A80" s="102"/>
      <c r="B80" s="109" t="s">
        <v>62</v>
      </c>
      <c r="C80" s="107" t="s">
        <v>111</v>
      </c>
      <c r="D80" s="62">
        <v>479.99</v>
      </c>
      <c r="E80" s="62"/>
      <c r="F80" s="128"/>
      <c r="G80" s="128"/>
      <c r="H80" s="62"/>
      <c r="I80" s="62"/>
      <c r="J80" s="129"/>
      <c r="K80" s="38"/>
      <c r="L80" s="39"/>
      <c r="M80" s="69"/>
      <c r="N80" s="67"/>
      <c r="O80" s="68"/>
      <c r="P80" s="68"/>
      <c r="Q80" s="103"/>
      <c r="R80" s="101"/>
      <c r="S80" s="92"/>
      <c r="T80" s="70"/>
      <c r="U80" s="70"/>
      <c r="V80" s="70"/>
      <c r="W80" s="92"/>
      <c r="X80" s="93"/>
      <c r="Y80" s="71"/>
      <c r="Z80" s="70"/>
      <c r="AA80" s="71"/>
      <c r="AB80" s="71"/>
      <c r="AC80" s="71"/>
      <c r="AD80" s="71"/>
      <c r="AE80" s="71"/>
      <c r="AF80" s="71"/>
      <c r="AG80" s="104"/>
    </row>
    <row r="81">
      <c r="A81" s="102"/>
      <c r="B81" s="72"/>
      <c r="C81" s="107" t="s">
        <v>112</v>
      </c>
      <c r="D81" s="62">
        <v>239.99</v>
      </c>
      <c r="E81" s="62">
        <f>D81/2</f>
        <v>119.995</v>
      </c>
      <c r="F81" s="128"/>
      <c r="G81" s="128"/>
      <c r="H81" s="62"/>
      <c r="I81" s="62"/>
      <c r="J81" s="130" t="s">
        <v>113</v>
      </c>
      <c r="K81" s="38"/>
      <c r="L81" s="39"/>
      <c r="M81" s="69"/>
      <c r="N81" s="67"/>
      <c r="O81" s="68"/>
      <c r="P81" s="68"/>
      <c r="Q81" s="103"/>
      <c r="R81" s="101"/>
      <c r="S81" s="92"/>
      <c r="T81" s="70"/>
      <c r="U81" s="70"/>
      <c r="V81" s="70"/>
      <c r="W81" s="92"/>
      <c r="X81" s="93"/>
      <c r="Y81" s="71"/>
      <c r="Z81" s="70"/>
      <c r="AA81" s="71"/>
      <c r="AB81" s="71"/>
      <c r="AC81" s="71"/>
      <c r="AD81" s="71"/>
      <c r="AE81" s="71"/>
      <c r="AF81" s="71"/>
      <c r="AG81" s="104"/>
    </row>
    <row r="82">
      <c r="A82" s="102"/>
      <c r="B82" s="72"/>
      <c r="C82" s="107" t="s">
        <v>114</v>
      </c>
      <c r="D82" s="62">
        <v>849.99</v>
      </c>
      <c r="E82" s="68"/>
      <c r="F82" s="128"/>
      <c r="G82" s="128"/>
      <c r="H82" s="62"/>
      <c r="I82" s="62"/>
      <c r="J82" s="129"/>
      <c r="K82" s="38"/>
      <c r="L82" s="39"/>
      <c r="M82" s="69"/>
      <c r="N82" s="67"/>
      <c r="O82" s="68"/>
      <c r="P82" s="68"/>
      <c r="Q82" s="103"/>
      <c r="R82" s="101"/>
      <c r="S82" s="92"/>
      <c r="T82" s="70"/>
      <c r="U82" s="70"/>
      <c r="V82" s="70"/>
      <c r="W82" s="92"/>
      <c r="X82" s="93"/>
      <c r="Y82" s="71"/>
      <c r="Z82" s="70"/>
      <c r="AA82" s="71"/>
      <c r="AB82" s="71"/>
      <c r="AC82" s="71"/>
      <c r="AD82" s="71"/>
      <c r="AE82" s="71"/>
      <c r="AF82" s="71"/>
      <c r="AG82" s="104"/>
    </row>
    <row r="83">
      <c r="A83" s="102"/>
      <c r="B83" s="72"/>
      <c r="C83" s="107"/>
      <c r="D83" s="62"/>
      <c r="E83" s="62"/>
      <c r="F83" s="128"/>
      <c r="G83" s="128"/>
      <c r="H83" s="62"/>
      <c r="I83" s="62"/>
      <c r="J83" s="129"/>
      <c r="K83" s="38"/>
      <c r="L83" s="39"/>
      <c r="M83" s="69"/>
      <c r="N83" s="67"/>
      <c r="O83" s="68"/>
      <c r="P83" s="68"/>
      <c r="Q83" s="103"/>
      <c r="R83" s="101"/>
      <c r="S83" s="92"/>
      <c r="T83" s="70"/>
      <c r="U83" s="70"/>
      <c r="V83" s="70"/>
      <c r="W83" s="92"/>
      <c r="X83" s="93"/>
      <c r="Y83" s="71"/>
      <c r="Z83" s="70"/>
      <c r="AA83" s="71"/>
      <c r="AB83" s="71"/>
      <c r="AC83" s="71"/>
      <c r="AD83" s="71"/>
      <c r="AE83" s="71"/>
      <c r="AF83" s="71"/>
      <c r="AG83" s="104"/>
    </row>
    <row r="84">
      <c r="A84" s="102"/>
      <c r="B84" s="50"/>
      <c r="C84" s="107"/>
      <c r="D84" s="62"/>
      <c r="E84" s="62"/>
      <c r="F84" s="128"/>
      <c r="G84" s="128"/>
      <c r="H84" s="62"/>
      <c r="I84" s="62"/>
      <c r="J84" s="129"/>
      <c r="K84" s="38"/>
      <c r="L84" s="39"/>
      <c r="M84" s="69"/>
      <c r="N84" s="67"/>
      <c r="O84" s="68"/>
      <c r="P84" s="68"/>
      <c r="Q84" s="103"/>
      <c r="R84" s="101"/>
      <c r="S84" s="92"/>
      <c r="T84" s="70"/>
      <c r="U84" s="70"/>
      <c r="V84" s="70"/>
      <c r="W84" s="92"/>
      <c r="X84" s="93"/>
      <c r="Y84" s="71"/>
      <c r="Z84" s="70"/>
      <c r="AA84" s="71"/>
      <c r="AB84" s="71"/>
      <c r="AC84" s="71"/>
      <c r="AD84" s="71"/>
      <c r="AE84" s="71"/>
      <c r="AF84" s="71"/>
      <c r="AG84" s="104"/>
    </row>
    <row r="85">
      <c r="A85" s="102"/>
      <c r="B85" s="114" t="s">
        <v>115</v>
      </c>
      <c r="C85" s="107" t="s">
        <v>116</v>
      </c>
      <c r="D85" s="62">
        <v>729.99</v>
      </c>
      <c r="E85" s="62"/>
      <c r="F85" s="128"/>
      <c r="G85" s="128"/>
      <c r="H85" s="62"/>
      <c r="I85" s="62"/>
      <c r="J85" s="129"/>
      <c r="K85" s="38"/>
      <c r="L85" s="39"/>
      <c r="M85" s="69"/>
      <c r="N85" s="67"/>
      <c r="O85" s="68"/>
      <c r="P85" s="68"/>
      <c r="Q85" s="103"/>
      <c r="R85" s="101"/>
      <c r="S85" s="92"/>
      <c r="T85" s="70"/>
      <c r="U85" s="70"/>
      <c r="V85" s="70"/>
      <c r="W85" s="92"/>
      <c r="X85" s="93"/>
      <c r="Y85" s="71"/>
      <c r="Z85" s="70"/>
      <c r="AA85" s="71"/>
      <c r="AB85" s="71"/>
      <c r="AC85" s="71"/>
      <c r="AD85" s="71"/>
      <c r="AE85" s="71"/>
      <c r="AF85" s="71"/>
      <c r="AG85" s="104"/>
    </row>
    <row r="86">
      <c r="A86" s="102"/>
      <c r="B86" s="114"/>
      <c r="C86" s="107"/>
      <c r="D86" s="62"/>
      <c r="E86" s="62"/>
      <c r="F86" s="128"/>
      <c r="G86" s="128"/>
      <c r="H86" s="62"/>
      <c r="I86" s="62"/>
      <c r="J86" s="129"/>
      <c r="K86" s="38"/>
      <c r="L86" s="39"/>
      <c r="M86" s="69"/>
      <c r="N86" s="67"/>
      <c r="O86" s="68"/>
      <c r="P86" s="68"/>
      <c r="Q86" s="103"/>
      <c r="R86" s="101"/>
      <c r="S86" s="92"/>
      <c r="T86" s="70"/>
      <c r="U86" s="70"/>
      <c r="V86" s="70"/>
      <c r="W86" s="92"/>
      <c r="X86" s="93"/>
      <c r="Y86" s="71"/>
      <c r="Z86" s="70"/>
      <c r="AA86" s="71"/>
      <c r="AB86" s="71"/>
      <c r="AC86" s="71"/>
      <c r="AD86" s="71"/>
      <c r="AE86" s="71"/>
      <c r="AF86" s="71"/>
      <c r="AG86" s="104"/>
    </row>
    <row r="87">
      <c r="A87" s="102"/>
      <c r="B87" s="114"/>
      <c r="C87" s="61"/>
      <c r="D87" s="62"/>
      <c r="E87" s="62"/>
      <c r="F87" s="128"/>
      <c r="G87" s="128"/>
      <c r="H87" s="62"/>
      <c r="I87" s="62"/>
      <c r="J87" s="129"/>
      <c r="K87" s="38"/>
      <c r="L87" s="39"/>
      <c r="M87" s="69"/>
      <c r="N87" s="67"/>
      <c r="O87" s="68"/>
      <c r="P87" s="68"/>
      <c r="Q87" s="103"/>
      <c r="R87" s="101"/>
      <c r="S87" s="92"/>
      <c r="T87" s="70"/>
      <c r="U87" s="70"/>
      <c r="V87" s="70"/>
      <c r="W87" s="92"/>
      <c r="X87" s="93"/>
      <c r="Y87" s="71"/>
      <c r="Z87" s="70"/>
      <c r="AA87" s="71"/>
      <c r="AB87" s="71"/>
      <c r="AC87" s="71"/>
      <c r="AD87" s="71"/>
      <c r="AE87" s="71"/>
      <c r="AF87" s="71"/>
      <c r="AG87" s="104"/>
    </row>
    <row r="88">
      <c r="A88" s="104"/>
      <c r="B88" s="131"/>
      <c r="C88" s="131"/>
      <c r="D88" s="131"/>
      <c r="E88" s="131"/>
      <c r="F88" s="132"/>
      <c r="G88" s="132"/>
      <c r="H88" s="132"/>
      <c r="I88" s="133"/>
      <c r="J88" s="134"/>
      <c r="K88" s="134"/>
      <c r="L88" s="131"/>
      <c r="M88" s="131"/>
      <c r="N88" s="131"/>
      <c r="O88" s="135"/>
      <c r="P88" s="136"/>
      <c r="Q88" s="135"/>
      <c r="R88" s="137"/>
      <c r="S88" s="137"/>
      <c r="T88" s="71"/>
      <c r="U88" s="71"/>
      <c r="V88" s="71"/>
      <c r="W88" s="71"/>
      <c r="X88" s="71"/>
      <c r="Y88" s="71"/>
      <c r="Z88" s="70"/>
      <c r="AA88" s="71"/>
      <c r="AB88" s="71"/>
      <c r="AC88" s="71"/>
      <c r="AD88" s="71"/>
      <c r="AE88" s="71"/>
      <c r="AF88" s="71"/>
      <c r="AG88" s="104"/>
    </row>
    <row r="89">
      <c r="A89" s="102"/>
      <c r="B89" s="35" t="s">
        <v>117</v>
      </c>
      <c r="C89" s="123"/>
      <c r="D89" s="51" t="s">
        <v>105</v>
      </c>
      <c r="E89" s="51" t="s">
        <v>118</v>
      </c>
      <c r="F89" s="124"/>
      <c r="G89" s="124"/>
      <c r="H89" s="125"/>
      <c r="I89" s="125"/>
      <c r="J89" s="125"/>
      <c r="K89" s="125"/>
      <c r="L89" s="125"/>
      <c r="M89" s="104"/>
      <c r="N89" s="126"/>
      <c r="O89" s="127"/>
      <c r="P89" s="127"/>
      <c r="Q89" s="104"/>
      <c r="R89" s="101"/>
      <c r="S89" s="92"/>
      <c r="T89" s="70"/>
      <c r="U89" s="70"/>
      <c r="V89" s="70"/>
      <c r="W89" s="92"/>
      <c r="X89" s="93"/>
      <c r="Y89" s="71"/>
      <c r="Z89" s="70"/>
      <c r="AA89" s="24"/>
      <c r="AB89" s="24"/>
      <c r="AC89" s="24"/>
      <c r="AD89" s="24"/>
      <c r="AE89" s="24"/>
      <c r="AF89" s="24"/>
      <c r="AG89" s="9"/>
    </row>
    <row r="90" ht="36.0" customHeight="1">
      <c r="A90" s="102"/>
      <c r="B90" s="109" t="s">
        <v>29</v>
      </c>
      <c r="C90" s="107" t="s">
        <v>119</v>
      </c>
      <c r="D90" s="62">
        <v>359.99</v>
      </c>
      <c r="E90" s="138" t="s">
        <v>120</v>
      </c>
      <c r="F90" s="128"/>
      <c r="G90" s="128"/>
      <c r="H90" s="62"/>
      <c r="I90" s="62"/>
      <c r="J90" s="65" t="s">
        <v>121</v>
      </c>
      <c r="K90" s="41"/>
      <c r="L90" s="42"/>
      <c r="M90" s="69"/>
      <c r="N90" s="67"/>
      <c r="O90" s="68"/>
      <c r="P90" s="68"/>
      <c r="Q90" s="103"/>
      <c r="R90" s="101"/>
      <c r="S90" s="92"/>
      <c r="T90" s="70"/>
      <c r="U90" s="70"/>
      <c r="V90" s="70"/>
      <c r="W90" s="92"/>
      <c r="X90" s="93"/>
      <c r="Y90" s="71"/>
      <c r="Z90" s="70"/>
      <c r="AA90" s="24"/>
      <c r="AB90" s="24"/>
      <c r="AC90" s="24"/>
      <c r="AD90" s="24"/>
      <c r="AE90" s="24"/>
      <c r="AF90" s="24"/>
      <c r="AG90" s="9"/>
    </row>
    <row r="91" ht="36.0" customHeight="1">
      <c r="A91" s="102"/>
      <c r="B91" s="72"/>
      <c r="C91" s="107" t="s">
        <v>122</v>
      </c>
      <c r="D91" s="62">
        <v>329.99</v>
      </c>
      <c r="E91" s="72"/>
      <c r="F91" s="128"/>
      <c r="G91" s="128"/>
      <c r="H91" s="62"/>
      <c r="I91" s="62"/>
      <c r="J91" s="73"/>
      <c r="L91" s="74"/>
      <c r="M91" s="69"/>
      <c r="N91" s="67"/>
      <c r="O91" s="68"/>
      <c r="P91" s="68"/>
      <c r="Q91" s="103"/>
      <c r="R91" s="101"/>
      <c r="S91" s="92"/>
      <c r="T91" s="70"/>
      <c r="U91" s="70"/>
      <c r="V91" s="70"/>
      <c r="W91" s="92"/>
      <c r="X91" s="93"/>
      <c r="Y91" s="71"/>
      <c r="Z91" s="70"/>
      <c r="AA91" s="24"/>
      <c r="AB91" s="24"/>
      <c r="AC91" s="24"/>
      <c r="AD91" s="24"/>
      <c r="AE91" s="24"/>
      <c r="AF91" s="24"/>
      <c r="AG91" s="9"/>
    </row>
    <row r="92" ht="36.0" customHeight="1">
      <c r="A92" s="102"/>
      <c r="B92" s="72"/>
      <c r="C92" s="107" t="s">
        <v>123</v>
      </c>
      <c r="D92" s="62">
        <v>359.99</v>
      </c>
      <c r="E92" s="72"/>
      <c r="F92" s="128"/>
      <c r="G92" s="128"/>
      <c r="H92" s="62"/>
      <c r="I92" s="62"/>
      <c r="J92" s="73"/>
      <c r="L92" s="74"/>
      <c r="M92" s="69"/>
      <c r="N92" s="67"/>
      <c r="O92" s="68"/>
      <c r="P92" s="68"/>
      <c r="Q92" s="103"/>
      <c r="R92" s="101"/>
      <c r="S92" s="92"/>
      <c r="T92" s="70"/>
      <c r="U92" s="70"/>
      <c r="V92" s="70"/>
      <c r="W92" s="92"/>
      <c r="X92" s="93"/>
      <c r="Y92" s="71"/>
      <c r="Z92" s="70"/>
      <c r="AA92" s="24"/>
      <c r="AB92" s="24"/>
      <c r="AC92" s="24"/>
      <c r="AD92" s="24"/>
      <c r="AE92" s="24"/>
      <c r="AF92" s="24"/>
      <c r="AG92" s="9"/>
    </row>
    <row r="93">
      <c r="A93" s="102"/>
      <c r="B93" s="72"/>
      <c r="C93" s="107" t="s">
        <v>124</v>
      </c>
      <c r="D93" s="62">
        <v>329.99</v>
      </c>
      <c r="E93" s="72"/>
      <c r="F93" s="128"/>
      <c r="G93" s="128"/>
      <c r="H93" s="62"/>
      <c r="I93" s="62"/>
      <c r="J93" s="52"/>
      <c r="K93" s="53"/>
      <c r="L93" s="54"/>
      <c r="M93" s="69"/>
      <c r="N93" s="67"/>
      <c r="O93" s="68"/>
      <c r="P93" s="68"/>
      <c r="Q93" s="103"/>
      <c r="R93" s="101"/>
      <c r="S93" s="92"/>
      <c r="T93" s="70"/>
      <c r="U93" s="70"/>
      <c r="V93" s="70"/>
      <c r="W93" s="92"/>
      <c r="X93" s="93"/>
      <c r="Y93" s="71"/>
      <c r="Z93" s="70"/>
      <c r="AA93" s="139"/>
      <c r="AB93" s="139"/>
      <c r="AC93" s="139"/>
      <c r="AD93" s="139"/>
      <c r="AE93" s="139"/>
      <c r="AF93" s="139"/>
      <c r="AG93" s="140"/>
    </row>
    <row r="94">
      <c r="A94" s="102"/>
      <c r="B94" s="72"/>
      <c r="C94" s="107" t="s">
        <v>125</v>
      </c>
      <c r="D94" s="62">
        <v>529.99</v>
      </c>
      <c r="E94" s="72"/>
      <c r="F94" s="128"/>
      <c r="G94" s="128"/>
      <c r="H94" s="62"/>
      <c r="I94" s="62"/>
      <c r="J94" s="111"/>
      <c r="K94" s="38"/>
      <c r="L94" s="39"/>
      <c r="M94" s="69"/>
      <c r="N94" s="67"/>
      <c r="O94" s="68"/>
      <c r="P94" s="68"/>
      <c r="Q94" s="103"/>
      <c r="R94" s="101"/>
      <c r="S94" s="92"/>
      <c r="T94" s="70"/>
      <c r="U94" s="70"/>
      <c r="V94" s="70"/>
      <c r="W94" s="92"/>
      <c r="X94" s="93"/>
      <c r="Y94" s="71"/>
      <c r="Z94" s="70"/>
      <c r="AA94" s="139"/>
      <c r="AB94" s="139"/>
      <c r="AC94" s="139"/>
      <c r="AD94" s="139"/>
      <c r="AE94" s="139"/>
      <c r="AF94" s="139"/>
      <c r="AG94" s="140"/>
    </row>
    <row r="95">
      <c r="A95" s="102"/>
      <c r="B95" s="50"/>
      <c r="C95" s="107" t="s">
        <v>126</v>
      </c>
      <c r="D95" s="62">
        <v>499.99</v>
      </c>
      <c r="E95" s="50"/>
      <c r="F95" s="128"/>
      <c r="G95" s="128"/>
      <c r="H95" s="62"/>
      <c r="I95" s="62"/>
      <c r="J95" s="129"/>
      <c r="K95" s="38"/>
      <c r="L95" s="39"/>
      <c r="M95" s="69"/>
      <c r="N95" s="67"/>
      <c r="O95" s="68"/>
      <c r="P95" s="68"/>
      <c r="Q95" s="103"/>
      <c r="R95" s="101"/>
      <c r="S95" s="92"/>
      <c r="T95" s="70"/>
      <c r="U95" s="70"/>
      <c r="V95" s="70"/>
      <c r="W95" s="92"/>
      <c r="X95" s="93"/>
      <c r="Y95" s="71"/>
      <c r="Z95" s="70"/>
      <c r="AA95" s="139"/>
      <c r="AB95" s="139"/>
      <c r="AC95" s="139"/>
      <c r="AD95" s="139"/>
      <c r="AE95" s="139"/>
      <c r="AF95" s="139"/>
      <c r="AG95" s="140"/>
    </row>
    <row r="96" ht="21.75" customHeight="1">
      <c r="A96" s="102"/>
      <c r="B96" s="109" t="s">
        <v>62</v>
      </c>
      <c r="C96" s="61" t="s">
        <v>127</v>
      </c>
      <c r="D96" s="62">
        <v>479.99</v>
      </c>
      <c r="E96" s="141" t="s">
        <v>128</v>
      </c>
      <c r="F96" s="128"/>
      <c r="G96" s="128"/>
      <c r="H96" s="62"/>
      <c r="I96" s="62"/>
      <c r="J96" s="142" t="s">
        <v>129</v>
      </c>
      <c r="M96" s="69"/>
      <c r="N96" s="67"/>
      <c r="O96" s="68"/>
      <c r="P96" s="68"/>
      <c r="Q96" s="103"/>
      <c r="R96" s="101"/>
      <c r="S96" s="92"/>
      <c r="T96" s="70"/>
      <c r="U96" s="70"/>
      <c r="V96" s="70"/>
      <c r="W96" s="92"/>
      <c r="X96" s="93"/>
      <c r="Y96" s="71"/>
      <c r="Z96" s="70"/>
      <c r="AA96" s="139"/>
      <c r="AB96" s="139"/>
      <c r="AC96" s="139"/>
      <c r="AD96" s="139"/>
      <c r="AE96" s="139"/>
      <c r="AF96" s="139"/>
      <c r="AG96" s="140"/>
    </row>
    <row r="97" ht="21.75" customHeight="1">
      <c r="A97" s="102"/>
      <c r="B97" s="72"/>
      <c r="C97" s="61" t="s">
        <v>130</v>
      </c>
      <c r="D97" s="62">
        <v>449.99</v>
      </c>
      <c r="E97" s="72"/>
      <c r="F97" s="128"/>
      <c r="G97" s="128"/>
      <c r="H97" s="62"/>
      <c r="I97" s="62"/>
      <c r="M97" s="69"/>
      <c r="N97" s="67"/>
      <c r="O97" s="68"/>
      <c r="P97" s="68"/>
      <c r="Q97" s="103"/>
      <c r="R97" s="101"/>
      <c r="S97" s="92"/>
      <c r="T97" s="70"/>
      <c r="U97" s="70"/>
      <c r="V97" s="70"/>
      <c r="W97" s="92"/>
      <c r="X97" s="93"/>
      <c r="Y97" s="71"/>
      <c r="Z97" s="70"/>
      <c r="AA97" s="139"/>
      <c r="AB97" s="139"/>
      <c r="AC97" s="139"/>
      <c r="AD97" s="139"/>
      <c r="AE97" s="139"/>
      <c r="AF97" s="139"/>
      <c r="AG97" s="140"/>
    </row>
    <row r="98" ht="21.75" customHeight="1">
      <c r="A98" s="102"/>
      <c r="B98" s="72"/>
      <c r="C98" s="61" t="s">
        <v>131</v>
      </c>
      <c r="D98" s="62">
        <v>299.99</v>
      </c>
      <c r="E98" s="72"/>
      <c r="F98" s="128"/>
      <c r="G98" s="128"/>
      <c r="H98" s="62"/>
      <c r="I98" s="62"/>
      <c r="M98" s="69"/>
      <c r="N98" s="67"/>
      <c r="O98" s="68"/>
      <c r="P98" s="68"/>
      <c r="Q98" s="103"/>
      <c r="R98" s="101"/>
      <c r="S98" s="92"/>
      <c r="T98" s="70"/>
      <c r="U98" s="70"/>
      <c r="V98" s="70"/>
      <c r="W98" s="92"/>
      <c r="X98" s="93"/>
      <c r="Y98" s="71"/>
      <c r="Z98" s="70"/>
      <c r="AA98" s="139"/>
      <c r="AB98" s="139"/>
      <c r="AC98" s="139"/>
      <c r="AD98" s="139"/>
      <c r="AE98" s="139"/>
      <c r="AF98" s="139"/>
      <c r="AG98" s="140"/>
    </row>
    <row r="99" ht="21.75" customHeight="1">
      <c r="A99" s="102"/>
      <c r="B99" s="72"/>
      <c r="C99" s="61" t="s">
        <v>132</v>
      </c>
      <c r="D99" s="62">
        <v>279.99</v>
      </c>
      <c r="E99" s="50"/>
      <c r="F99" s="128"/>
      <c r="G99" s="128"/>
      <c r="H99" s="62"/>
      <c r="I99" s="62"/>
      <c r="M99" s="69"/>
      <c r="N99" s="67"/>
      <c r="O99" s="68"/>
      <c r="P99" s="68"/>
      <c r="Q99" s="103"/>
      <c r="R99" s="101"/>
      <c r="S99" s="92"/>
      <c r="T99" s="70"/>
      <c r="U99" s="70"/>
      <c r="V99" s="70"/>
      <c r="W99" s="92"/>
      <c r="X99" s="93"/>
      <c r="Y99" s="71"/>
      <c r="Z99" s="70"/>
      <c r="AA99" s="139"/>
      <c r="AB99" s="139"/>
      <c r="AC99" s="139"/>
      <c r="AD99" s="139"/>
      <c r="AE99" s="139"/>
      <c r="AF99" s="139"/>
      <c r="AG99" s="140"/>
    </row>
    <row r="100">
      <c r="A100" s="102"/>
      <c r="B100" s="50"/>
      <c r="C100" s="61"/>
      <c r="D100" s="62"/>
      <c r="E100" s="62"/>
      <c r="F100" s="128"/>
      <c r="G100" s="128"/>
      <c r="H100" s="62"/>
      <c r="I100" s="62"/>
      <c r="M100" s="69"/>
      <c r="N100" s="67"/>
      <c r="O100" s="68"/>
      <c r="P100" s="68"/>
      <c r="Q100" s="69"/>
      <c r="R100" s="101"/>
      <c r="S100" s="92"/>
      <c r="T100" s="70"/>
      <c r="U100" s="70"/>
      <c r="V100" s="70"/>
      <c r="W100" s="92"/>
      <c r="X100" s="93"/>
      <c r="Y100" s="71"/>
      <c r="Z100" s="70"/>
      <c r="AA100" s="139"/>
      <c r="AB100" s="139"/>
      <c r="AC100" s="139"/>
      <c r="AD100" s="139"/>
      <c r="AE100" s="139"/>
      <c r="AF100" s="139"/>
      <c r="AG100" s="140"/>
    </row>
    <row r="101">
      <c r="A101" s="102"/>
      <c r="B101" s="104"/>
      <c r="C101" s="132"/>
      <c r="D101" s="132"/>
      <c r="E101" s="132"/>
      <c r="F101" s="132"/>
      <c r="G101" s="132"/>
      <c r="H101" s="132"/>
      <c r="I101" s="133"/>
      <c r="J101" s="134"/>
      <c r="K101" s="134"/>
      <c r="L101" s="132"/>
      <c r="M101" s="104"/>
      <c r="N101" s="132"/>
      <c r="O101" s="136"/>
      <c r="P101" s="136"/>
      <c r="Q101" s="143"/>
      <c r="R101" s="136"/>
      <c r="S101" s="136"/>
      <c r="T101" s="132"/>
      <c r="U101" s="132"/>
      <c r="V101" s="132"/>
      <c r="W101" s="104"/>
      <c r="X101" s="104"/>
      <c r="Y101" s="104"/>
      <c r="Z101" s="144"/>
      <c r="AA101" s="140"/>
      <c r="AB101" s="140"/>
      <c r="AC101" s="140"/>
      <c r="AD101" s="140"/>
      <c r="AE101" s="140"/>
      <c r="AF101" s="140"/>
      <c r="AG101" s="140"/>
    </row>
    <row r="102">
      <c r="A102" s="102"/>
      <c r="B102" s="145"/>
      <c r="C102" s="145"/>
      <c r="D102" s="146"/>
      <c r="E102" s="146"/>
      <c r="F102" s="146"/>
      <c r="G102" s="102"/>
      <c r="H102" s="147"/>
      <c r="I102" s="147"/>
      <c r="J102" s="147"/>
      <c r="K102" s="147"/>
      <c r="L102" s="71"/>
      <c r="M102" s="12"/>
      <c r="N102" s="148"/>
      <c r="O102" s="148"/>
      <c r="P102" s="148"/>
      <c r="Q102" s="12"/>
      <c r="R102" s="12"/>
      <c r="S102" s="149"/>
      <c r="T102" s="149"/>
      <c r="U102" s="149"/>
      <c r="V102" s="71"/>
      <c r="W102" s="12"/>
      <c r="X102" s="12"/>
      <c r="Y102" s="12"/>
      <c r="Z102" s="12"/>
      <c r="AA102" s="140"/>
      <c r="AB102" s="140"/>
      <c r="AC102" s="140"/>
      <c r="AD102" s="140"/>
      <c r="AE102" s="140"/>
      <c r="AF102" s="140"/>
      <c r="AG102" s="140"/>
    </row>
    <row r="103">
      <c r="A103" s="102"/>
      <c r="B103" s="36" t="s">
        <v>133</v>
      </c>
      <c r="C103" s="150" t="s">
        <v>134</v>
      </c>
      <c r="D103" s="39"/>
      <c r="E103" s="151" t="s">
        <v>135</v>
      </c>
      <c r="F103" s="39"/>
      <c r="G103" s="69"/>
      <c r="H103" s="152" t="s">
        <v>136</v>
      </c>
      <c r="I103" s="38"/>
      <c r="J103" s="38"/>
      <c r="K103" s="39"/>
      <c r="L103" s="153"/>
      <c r="M103" s="154"/>
      <c r="N103" s="5"/>
      <c r="O103" s="155"/>
      <c r="P103" s="5"/>
      <c r="Q103" s="12"/>
      <c r="R103" s="154"/>
      <c r="S103" s="5"/>
      <c r="T103" s="155"/>
      <c r="U103" s="5"/>
      <c r="V103" s="71"/>
      <c r="W103" s="12"/>
      <c r="X103" s="12"/>
      <c r="Y103" s="12"/>
      <c r="Z103" s="12"/>
      <c r="AA103" s="140"/>
      <c r="AB103" s="140"/>
      <c r="AC103" s="140"/>
      <c r="AD103" s="140"/>
      <c r="AE103" s="140"/>
      <c r="AF103" s="140"/>
      <c r="AG103" s="140"/>
    </row>
    <row r="104">
      <c r="A104" s="102"/>
      <c r="B104" s="72"/>
      <c r="C104" s="75" t="s">
        <v>137</v>
      </c>
      <c r="D104" s="68">
        <v>75.0</v>
      </c>
      <c r="E104" s="75" t="s">
        <v>137</v>
      </c>
      <c r="F104" s="68">
        <v>65.0</v>
      </c>
      <c r="G104" s="69"/>
      <c r="H104" s="156" t="s">
        <v>138</v>
      </c>
      <c r="I104" s="41"/>
      <c r="J104" s="41"/>
      <c r="K104" s="42"/>
      <c r="L104" s="153"/>
      <c r="M104" s="12"/>
      <c r="N104" s="12"/>
      <c r="O104" s="12"/>
      <c r="P104" s="12"/>
      <c r="Q104" s="12"/>
      <c r="R104" s="12"/>
      <c r="S104" s="12"/>
      <c r="T104" s="12"/>
      <c r="U104" s="12"/>
      <c r="V104" s="71"/>
      <c r="W104" s="12"/>
      <c r="X104" s="12"/>
      <c r="Y104" s="12"/>
      <c r="Z104" s="12"/>
      <c r="AA104" s="157"/>
      <c r="AB104" s="140"/>
      <c r="AC104" s="140"/>
      <c r="AD104" s="140"/>
      <c r="AE104" s="140"/>
      <c r="AF104" s="140"/>
      <c r="AG104" s="140"/>
    </row>
    <row r="105">
      <c r="A105" s="102"/>
      <c r="B105" s="72"/>
      <c r="C105" s="75" t="s">
        <v>139</v>
      </c>
      <c r="D105" s="68">
        <v>140.0</v>
      </c>
      <c r="E105" s="75" t="s">
        <v>139</v>
      </c>
      <c r="F105" s="68">
        <v>120.0</v>
      </c>
      <c r="G105" s="69"/>
      <c r="H105" s="158"/>
      <c r="I105" s="159" t="s">
        <v>140</v>
      </c>
      <c r="J105" s="159" t="s">
        <v>141</v>
      </c>
      <c r="K105" s="159" t="s">
        <v>142</v>
      </c>
      <c r="L105" s="153"/>
      <c r="M105" s="12"/>
      <c r="N105" s="12"/>
      <c r="O105" s="12"/>
      <c r="P105" s="12"/>
      <c r="Q105" s="12"/>
      <c r="R105" s="12"/>
      <c r="S105" s="12"/>
      <c r="T105" s="12"/>
      <c r="U105" s="12"/>
      <c r="V105" s="71"/>
      <c r="W105" s="12"/>
      <c r="X105" s="12"/>
      <c r="Y105" s="12"/>
      <c r="Z105" s="12"/>
      <c r="AA105" s="157"/>
      <c r="AB105" s="140"/>
      <c r="AC105" s="140"/>
      <c r="AD105" s="140"/>
      <c r="AE105" s="140"/>
      <c r="AF105" s="140"/>
      <c r="AG105" s="140"/>
    </row>
    <row r="106">
      <c r="A106" s="102"/>
      <c r="B106" s="72"/>
      <c r="C106" s="75" t="s">
        <v>143</v>
      </c>
      <c r="D106" s="68">
        <v>165.0</v>
      </c>
      <c r="E106" s="75" t="s">
        <v>143</v>
      </c>
      <c r="F106" s="68">
        <v>135.0</v>
      </c>
      <c r="G106" s="69"/>
      <c r="H106" s="160"/>
      <c r="I106" s="50"/>
      <c r="J106" s="50"/>
      <c r="K106" s="50"/>
      <c r="L106" s="153"/>
      <c r="M106" s="12"/>
      <c r="N106" s="12"/>
      <c r="O106" s="12"/>
      <c r="P106" s="12"/>
      <c r="Q106" s="12"/>
      <c r="R106" s="12"/>
      <c r="S106" s="12"/>
      <c r="T106" s="12"/>
      <c r="U106" s="12"/>
      <c r="V106" s="71"/>
      <c r="W106" s="12"/>
      <c r="X106" s="12"/>
      <c r="Y106" s="12"/>
      <c r="Z106" s="12"/>
      <c r="AA106" s="157"/>
      <c r="AB106" s="140"/>
      <c r="AC106" s="140"/>
      <c r="AD106" s="140"/>
      <c r="AE106" s="140"/>
      <c r="AF106" s="140"/>
      <c r="AG106" s="140"/>
    </row>
    <row r="107">
      <c r="A107" s="102"/>
      <c r="B107" s="72"/>
      <c r="C107" s="75" t="s">
        <v>144</v>
      </c>
      <c r="D107" s="68">
        <v>180.0</v>
      </c>
      <c r="E107" s="75" t="s">
        <v>144</v>
      </c>
      <c r="F107" s="68">
        <v>140.0</v>
      </c>
      <c r="G107" s="69"/>
      <c r="H107" s="161" t="s">
        <v>145</v>
      </c>
      <c r="I107" s="162" t="s">
        <v>146</v>
      </c>
      <c r="J107" s="38"/>
      <c r="K107" s="39"/>
      <c r="L107" s="71"/>
      <c r="M107" s="12"/>
      <c r="N107" s="12"/>
      <c r="O107" s="12"/>
      <c r="P107" s="12"/>
      <c r="Q107" s="12"/>
      <c r="R107" s="12"/>
      <c r="S107" s="12"/>
      <c r="T107" s="12"/>
      <c r="U107" s="12"/>
      <c r="V107" s="71"/>
      <c r="W107" s="12"/>
      <c r="X107" s="12"/>
      <c r="Y107" s="12"/>
      <c r="Z107" s="12"/>
      <c r="AA107" s="157"/>
      <c r="AB107" s="140"/>
      <c r="AC107" s="140"/>
      <c r="AD107" s="140"/>
      <c r="AE107" s="140"/>
      <c r="AF107" s="140"/>
      <c r="AG107" s="140"/>
    </row>
    <row r="108">
      <c r="A108" s="102"/>
      <c r="B108" s="72"/>
      <c r="C108" s="75" t="s">
        <v>147</v>
      </c>
      <c r="D108" s="68">
        <v>200.0</v>
      </c>
      <c r="E108" s="75" t="s">
        <v>147</v>
      </c>
      <c r="F108" s="68">
        <v>150.0</v>
      </c>
      <c r="G108" s="69"/>
      <c r="H108" s="163" t="s">
        <v>148</v>
      </c>
      <c r="I108" s="164" t="s">
        <v>149</v>
      </c>
      <c r="J108" s="164" t="s">
        <v>150</v>
      </c>
      <c r="K108" s="164" t="s">
        <v>151</v>
      </c>
      <c r="L108" s="71"/>
      <c r="M108" s="12"/>
      <c r="N108" s="12"/>
      <c r="O108" s="12"/>
      <c r="P108" s="12"/>
      <c r="Q108" s="12"/>
      <c r="R108" s="149"/>
      <c r="S108" s="165"/>
      <c r="T108" s="166"/>
      <c r="U108" s="165"/>
      <c r="V108" s="71"/>
      <c r="W108" s="12"/>
      <c r="X108" s="12"/>
      <c r="Y108" s="12"/>
      <c r="Z108" s="12"/>
      <c r="AA108" s="157"/>
      <c r="AB108" s="140"/>
      <c r="AC108" s="140"/>
      <c r="AD108" s="140"/>
      <c r="AE108" s="140"/>
      <c r="AF108" s="140"/>
      <c r="AG108" s="140"/>
    </row>
    <row r="109">
      <c r="A109" s="102"/>
      <c r="B109" s="72"/>
      <c r="C109" s="75" t="s">
        <v>152</v>
      </c>
      <c r="D109" s="68">
        <v>240.0</v>
      </c>
      <c r="E109" s="75" t="s">
        <v>152</v>
      </c>
      <c r="F109" s="68">
        <v>180.0</v>
      </c>
      <c r="G109" s="69"/>
      <c r="H109" s="163" t="s">
        <v>153</v>
      </c>
      <c r="I109" s="164" t="s">
        <v>150</v>
      </c>
      <c r="J109" s="164" t="s">
        <v>151</v>
      </c>
      <c r="K109" s="164" t="s">
        <v>154</v>
      </c>
      <c r="L109" s="71"/>
      <c r="M109" s="12"/>
      <c r="N109" s="12"/>
      <c r="O109" s="12"/>
      <c r="P109" s="12"/>
      <c r="Q109" s="12"/>
      <c r="R109" s="12"/>
      <c r="S109" s="12"/>
      <c r="T109" s="12"/>
      <c r="U109" s="71"/>
      <c r="V109" s="71"/>
      <c r="W109" s="12"/>
      <c r="X109" s="12"/>
      <c r="Y109" s="12"/>
      <c r="Z109" s="12"/>
      <c r="AA109" s="157"/>
      <c r="AB109" s="140"/>
      <c r="AC109" s="140"/>
      <c r="AD109" s="140"/>
      <c r="AE109" s="140"/>
      <c r="AF109" s="140"/>
      <c r="AG109" s="140"/>
    </row>
    <row r="110">
      <c r="A110" s="102"/>
      <c r="B110" s="72"/>
      <c r="C110" s="75" t="s">
        <v>155</v>
      </c>
      <c r="D110" s="68">
        <v>280.0</v>
      </c>
      <c r="E110" s="75" t="s">
        <v>155</v>
      </c>
      <c r="F110" s="68">
        <v>210.0</v>
      </c>
      <c r="G110" s="69"/>
      <c r="H110" s="163" t="s">
        <v>156</v>
      </c>
      <c r="I110" s="164" t="s">
        <v>154</v>
      </c>
      <c r="J110" s="164" t="s">
        <v>157</v>
      </c>
      <c r="K110" s="164" t="s">
        <v>158</v>
      </c>
      <c r="L110" s="71"/>
      <c r="M110" s="12"/>
      <c r="N110" s="12"/>
      <c r="O110" s="12"/>
      <c r="P110" s="12"/>
      <c r="Q110" s="12"/>
      <c r="R110" s="167"/>
      <c r="S110" s="5"/>
      <c r="T110" s="149"/>
      <c r="U110" s="149"/>
      <c r="V110" s="71"/>
      <c r="W110" s="12"/>
      <c r="X110" s="12"/>
      <c r="Y110" s="12"/>
      <c r="Z110" s="12"/>
      <c r="AA110" s="157"/>
      <c r="AB110" s="140"/>
      <c r="AC110" s="140"/>
      <c r="AD110" s="140"/>
      <c r="AE110" s="140"/>
      <c r="AF110" s="140"/>
      <c r="AG110" s="140"/>
    </row>
    <row r="111">
      <c r="A111" s="102"/>
      <c r="B111" s="72"/>
      <c r="C111" s="75" t="s">
        <v>159</v>
      </c>
      <c r="D111" s="68">
        <v>320.0</v>
      </c>
      <c r="E111" s="75" t="s">
        <v>159</v>
      </c>
      <c r="F111" s="68">
        <f>F110+30</f>
        <v>240</v>
      </c>
      <c r="G111" s="69"/>
      <c r="H111" s="163" t="s">
        <v>160</v>
      </c>
      <c r="I111" s="164" t="s">
        <v>157</v>
      </c>
      <c r="J111" s="164" t="s">
        <v>161</v>
      </c>
      <c r="K111" s="164" t="s">
        <v>162</v>
      </c>
      <c r="L111" s="71"/>
      <c r="M111" s="12"/>
      <c r="N111" s="12"/>
      <c r="O111" s="12"/>
      <c r="P111" s="12"/>
      <c r="Q111" s="12"/>
      <c r="R111" s="167"/>
      <c r="S111" s="5"/>
      <c r="T111" s="155"/>
      <c r="U111" s="5"/>
      <c r="V111" s="71"/>
      <c r="W111" s="12"/>
      <c r="X111" s="71"/>
      <c r="Y111" s="71"/>
      <c r="Z111" s="71"/>
      <c r="AA111" s="140"/>
      <c r="AB111" s="140"/>
      <c r="AC111" s="140"/>
      <c r="AD111" s="140"/>
      <c r="AE111" s="140"/>
      <c r="AF111" s="140"/>
      <c r="AG111" s="140"/>
    </row>
    <row r="112">
      <c r="A112" s="102"/>
      <c r="B112" s="72"/>
      <c r="C112" s="75" t="s">
        <v>163</v>
      </c>
      <c r="D112" s="68">
        <v>360.0</v>
      </c>
      <c r="E112" s="75" t="s">
        <v>163</v>
      </c>
      <c r="F112" s="68">
        <v>270.0</v>
      </c>
      <c r="G112" s="69"/>
      <c r="H112" s="12"/>
      <c r="I112" s="12"/>
      <c r="J112" s="12"/>
      <c r="K112" s="12"/>
      <c r="L112" s="71"/>
      <c r="M112" s="12"/>
      <c r="N112" s="12"/>
      <c r="O112" s="12"/>
      <c r="P112" s="12"/>
      <c r="Q112" s="12"/>
      <c r="R112" s="168"/>
      <c r="S112" s="165"/>
      <c r="T112" s="168"/>
      <c r="U112" s="165"/>
      <c r="V112" s="71"/>
      <c r="W112" s="12"/>
      <c r="X112" s="12"/>
      <c r="Y112" s="71"/>
      <c r="Z112" s="71"/>
      <c r="AA112" s="140"/>
      <c r="AB112" s="140"/>
      <c r="AC112" s="140"/>
      <c r="AD112" s="140"/>
      <c r="AE112" s="140"/>
      <c r="AF112" s="140"/>
      <c r="AG112" s="140"/>
    </row>
    <row r="113">
      <c r="A113" s="102"/>
      <c r="B113" s="50"/>
      <c r="C113" s="75" t="s">
        <v>164</v>
      </c>
      <c r="D113" s="68">
        <v>400.0</v>
      </c>
      <c r="E113" s="75" t="s">
        <v>164</v>
      </c>
      <c r="F113" s="68">
        <v>300.0</v>
      </c>
      <c r="G113" s="69"/>
      <c r="H113" s="12"/>
      <c r="I113" s="12"/>
      <c r="J113" s="12"/>
      <c r="K113" s="12"/>
      <c r="L113" s="71"/>
      <c r="M113" s="12"/>
      <c r="N113" s="12"/>
      <c r="O113" s="12"/>
      <c r="P113" s="12"/>
      <c r="Q113" s="12"/>
      <c r="R113" s="168"/>
      <c r="S113" s="165"/>
      <c r="T113" s="168"/>
      <c r="U113" s="165"/>
      <c r="V113" s="71"/>
      <c r="W113" s="12"/>
      <c r="X113" s="12"/>
      <c r="Y113" s="71"/>
      <c r="Z113" s="71"/>
      <c r="AA113" s="140"/>
      <c r="AB113" s="140"/>
      <c r="AC113" s="140"/>
      <c r="AD113" s="140"/>
      <c r="AE113" s="140"/>
      <c r="AF113" s="140"/>
      <c r="AG113" s="140"/>
    </row>
    <row r="114">
      <c r="A114" s="104"/>
      <c r="B114" s="169" t="s">
        <v>165</v>
      </c>
      <c r="C114" s="170" t="s">
        <v>137</v>
      </c>
      <c r="D114" s="171">
        <v>85.0</v>
      </c>
      <c r="E114" s="172" t="s">
        <v>137</v>
      </c>
      <c r="F114" s="171">
        <v>75.0</v>
      </c>
      <c r="G114" s="104"/>
      <c r="H114" s="132"/>
      <c r="I114" s="133"/>
      <c r="J114" s="134"/>
      <c r="K114" s="134"/>
      <c r="L114" s="132"/>
      <c r="M114" s="132"/>
      <c r="N114" s="132"/>
      <c r="O114" s="132"/>
      <c r="P114" s="132"/>
      <c r="Q114" s="71"/>
      <c r="R114" s="71"/>
      <c r="S114" s="71"/>
      <c r="T114" s="71"/>
      <c r="U114" s="71"/>
      <c r="V114" s="71"/>
      <c r="W114" s="12"/>
      <c r="X114" s="71"/>
      <c r="Y114" s="71"/>
      <c r="Z114" s="71"/>
      <c r="AA114" s="140"/>
      <c r="AB114" s="140"/>
      <c r="AC114" s="140"/>
      <c r="AD114" s="140"/>
      <c r="AE114" s="140"/>
      <c r="AF114" s="140"/>
      <c r="AG114" s="140"/>
    </row>
    <row r="115">
      <c r="A115" s="102"/>
      <c r="B115" s="73"/>
      <c r="C115" s="170" t="s">
        <v>139</v>
      </c>
      <c r="D115" s="171">
        <v>150.0</v>
      </c>
      <c r="E115" s="172" t="s">
        <v>139</v>
      </c>
      <c r="F115" s="171">
        <v>130.0</v>
      </c>
      <c r="G115" s="104"/>
      <c r="H115" s="132"/>
      <c r="I115" s="133"/>
      <c r="J115" s="134"/>
      <c r="K115" s="134"/>
      <c r="L115" s="132"/>
      <c r="M115" s="132"/>
      <c r="N115" s="132"/>
      <c r="O115" s="132"/>
      <c r="P115" s="132"/>
      <c r="Q115" s="132"/>
      <c r="R115" s="132"/>
      <c r="S115" s="132"/>
      <c r="T115" s="132"/>
      <c r="U115" s="104"/>
      <c r="V115" s="173"/>
      <c r="W115" s="174"/>
      <c r="X115" s="104"/>
      <c r="Y115" s="104"/>
      <c r="Z115" s="104"/>
      <c r="AA115" s="140"/>
      <c r="AB115" s="140"/>
      <c r="AC115" s="140"/>
      <c r="AD115" s="140"/>
      <c r="AE115" s="140"/>
      <c r="AF115" s="140"/>
      <c r="AG115" s="140"/>
    </row>
    <row r="116">
      <c r="A116" s="102"/>
      <c r="B116" s="73"/>
      <c r="C116" s="170" t="s">
        <v>143</v>
      </c>
      <c r="D116" s="171">
        <v>180.0</v>
      </c>
      <c r="E116" s="172" t="s">
        <v>143</v>
      </c>
      <c r="F116" s="171">
        <v>150.0</v>
      </c>
      <c r="G116" s="104"/>
      <c r="H116" s="132"/>
      <c r="I116" s="133"/>
      <c r="J116" s="134"/>
      <c r="K116" s="134"/>
      <c r="L116" s="132"/>
      <c r="M116" s="132"/>
      <c r="N116" s="132"/>
      <c r="O116" s="132"/>
      <c r="P116" s="132"/>
      <c r="Q116" s="132"/>
      <c r="R116" s="132"/>
      <c r="S116" s="132"/>
      <c r="T116" s="132"/>
      <c r="U116" s="104"/>
      <c r="V116" s="173"/>
      <c r="W116" s="174"/>
      <c r="X116" s="104"/>
      <c r="Y116" s="104"/>
      <c r="Z116" s="104"/>
      <c r="AA116" s="140"/>
      <c r="AB116" s="140"/>
      <c r="AC116" s="140"/>
      <c r="AD116" s="140"/>
      <c r="AE116" s="140"/>
      <c r="AF116" s="140"/>
      <c r="AG116" s="140"/>
    </row>
    <row r="117">
      <c r="A117" s="102"/>
      <c r="B117" s="73"/>
      <c r="C117" s="170" t="s">
        <v>144</v>
      </c>
      <c r="D117" s="171">
        <v>200.0</v>
      </c>
      <c r="E117" s="172" t="s">
        <v>144</v>
      </c>
      <c r="F117" s="171">
        <v>160.0</v>
      </c>
      <c r="G117" s="104"/>
      <c r="H117" s="132"/>
      <c r="I117" s="133"/>
      <c r="J117" s="134"/>
      <c r="K117" s="134"/>
      <c r="L117" s="132"/>
      <c r="M117" s="132"/>
      <c r="N117" s="132"/>
      <c r="O117" s="132"/>
      <c r="P117" s="132"/>
      <c r="Q117" s="132"/>
      <c r="R117" s="132"/>
      <c r="S117" s="132"/>
      <c r="T117" s="132"/>
      <c r="U117" s="104"/>
      <c r="V117" s="173"/>
      <c r="W117" s="174"/>
      <c r="X117" s="104"/>
      <c r="Y117" s="104"/>
      <c r="Z117" s="104"/>
      <c r="AA117" s="140"/>
      <c r="AB117" s="140"/>
      <c r="AC117" s="140"/>
      <c r="AD117" s="140"/>
      <c r="AE117" s="140"/>
      <c r="AF117" s="140"/>
      <c r="AG117" s="140"/>
    </row>
    <row r="118">
      <c r="A118" s="102"/>
      <c r="B118" s="73"/>
      <c r="C118" s="170" t="s">
        <v>147</v>
      </c>
      <c r="D118" s="171">
        <v>225.0</v>
      </c>
      <c r="E118" s="172" t="s">
        <v>147</v>
      </c>
      <c r="F118" s="171">
        <v>175.0</v>
      </c>
      <c r="G118" s="104"/>
      <c r="H118" s="132"/>
      <c r="I118" s="133"/>
      <c r="J118" s="134"/>
      <c r="K118" s="134"/>
      <c r="L118" s="132"/>
      <c r="M118" s="132"/>
      <c r="N118" s="132"/>
      <c r="O118" s="132"/>
      <c r="P118" s="132"/>
      <c r="Q118" s="132"/>
      <c r="R118" s="132"/>
      <c r="S118" s="132"/>
      <c r="T118" s="132"/>
      <c r="U118" s="104"/>
      <c r="V118" s="173"/>
      <c r="W118" s="174"/>
      <c r="X118" s="104"/>
      <c r="Y118" s="104"/>
      <c r="Z118" s="104"/>
      <c r="AA118" s="140"/>
      <c r="AB118" s="140"/>
      <c r="AC118" s="140"/>
      <c r="AD118" s="140"/>
      <c r="AE118" s="140"/>
      <c r="AF118" s="140"/>
      <c r="AG118" s="140"/>
    </row>
    <row r="119">
      <c r="A119" s="102"/>
      <c r="B119" s="73"/>
      <c r="C119" s="170" t="s">
        <v>152</v>
      </c>
      <c r="D119" s="171">
        <v>270.0</v>
      </c>
      <c r="E119" s="172" t="s">
        <v>152</v>
      </c>
      <c r="F119" s="171">
        <v>210.0</v>
      </c>
      <c r="G119" s="104"/>
      <c r="H119" s="132"/>
      <c r="I119" s="133"/>
      <c r="J119" s="134"/>
      <c r="K119" s="134"/>
      <c r="L119" s="132"/>
      <c r="M119" s="132"/>
      <c r="N119" s="132"/>
      <c r="O119" s="132"/>
      <c r="P119" s="132"/>
      <c r="Q119" s="132"/>
      <c r="R119" s="132"/>
      <c r="S119" s="132"/>
      <c r="T119" s="132"/>
      <c r="U119" s="104"/>
      <c r="V119" s="173"/>
      <c r="W119" s="174"/>
      <c r="X119" s="104"/>
      <c r="Y119" s="104"/>
      <c r="Z119" s="104"/>
      <c r="AA119" s="140"/>
      <c r="AB119" s="140"/>
      <c r="AC119" s="140"/>
      <c r="AD119" s="140"/>
      <c r="AE119" s="140"/>
      <c r="AF119" s="140"/>
      <c r="AG119" s="140"/>
    </row>
    <row r="120">
      <c r="A120" s="102"/>
      <c r="B120" s="73"/>
      <c r="C120" s="170" t="s">
        <v>155</v>
      </c>
      <c r="D120" s="171">
        <v>315.0</v>
      </c>
      <c r="E120" s="172" t="s">
        <v>155</v>
      </c>
      <c r="F120" s="171">
        <v>245.0</v>
      </c>
      <c r="G120" s="104"/>
      <c r="H120" s="132"/>
      <c r="I120" s="133"/>
      <c r="J120" s="134"/>
      <c r="K120" s="134"/>
      <c r="L120" s="132"/>
      <c r="M120" s="132"/>
      <c r="N120" s="132"/>
      <c r="O120" s="132"/>
      <c r="P120" s="132"/>
      <c r="Q120" s="132"/>
      <c r="R120" s="132"/>
      <c r="S120" s="132"/>
      <c r="T120" s="132"/>
      <c r="U120" s="104"/>
      <c r="V120" s="173"/>
      <c r="W120" s="174"/>
      <c r="X120" s="104"/>
      <c r="Y120" s="104"/>
      <c r="Z120" s="104"/>
      <c r="AA120" s="140"/>
      <c r="AB120" s="140"/>
      <c r="AC120" s="140"/>
      <c r="AD120" s="140"/>
      <c r="AE120" s="140"/>
      <c r="AF120" s="140"/>
      <c r="AG120" s="140"/>
    </row>
    <row r="121">
      <c r="A121" s="102"/>
      <c r="B121" s="73"/>
      <c r="C121" s="170" t="s">
        <v>159</v>
      </c>
      <c r="D121" s="171">
        <v>360.0</v>
      </c>
      <c r="E121" s="172" t="s">
        <v>159</v>
      </c>
      <c r="F121" s="171">
        <v>280.0</v>
      </c>
      <c r="G121" s="104"/>
      <c r="H121" s="132"/>
      <c r="I121" s="133"/>
      <c r="J121" s="134"/>
      <c r="K121" s="134"/>
      <c r="L121" s="132"/>
      <c r="M121" s="132"/>
      <c r="N121" s="132"/>
      <c r="O121" s="132"/>
      <c r="P121" s="132"/>
      <c r="Q121" s="132"/>
      <c r="R121" s="132"/>
      <c r="S121" s="132"/>
      <c r="T121" s="132"/>
      <c r="U121" s="104"/>
      <c r="V121" s="173"/>
      <c r="W121" s="174"/>
      <c r="X121" s="104"/>
      <c r="Y121" s="104"/>
      <c r="Z121" s="104"/>
      <c r="AA121" s="140"/>
      <c r="AB121" s="140"/>
      <c r="AC121" s="140"/>
      <c r="AD121" s="140"/>
      <c r="AE121" s="140"/>
      <c r="AF121" s="140"/>
      <c r="AG121" s="140"/>
    </row>
    <row r="122">
      <c r="A122" s="102"/>
      <c r="B122" s="73"/>
      <c r="C122" s="170" t="s">
        <v>163</v>
      </c>
      <c r="D122" s="171">
        <v>405.0</v>
      </c>
      <c r="E122" s="172" t="s">
        <v>163</v>
      </c>
      <c r="F122" s="171">
        <v>315.0</v>
      </c>
      <c r="G122" s="104"/>
      <c r="H122" s="132"/>
      <c r="I122" s="133"/>
      <c r="J122" s="134"/>
      <c r="K122" s="134"/>
      <c r="L122" s="132"/>
      <c r="M122" s="132"/>
      <c r="N122" s="132"/>
      <c r="O122" s="132"/>
      <c r="P122" s="132"/>
      <c r="Q122" s="132"/>
      <c r="R122" s="132"/>
      <c r="S122" s="132"/>
      <c r="T122" s="132"/>
      <c r="U122" s="104"/>
      <c r="V122" s="173"/>
      <c r="W122" s="174"/>
      <c r="X122" s="104"/>
      <c r="Y122" s="104"/>
      <c r="Z122" s="104"/>
      <c r="AA122" s="140"/>
      <c r="AB122" s="140"/>
      <c r="AC122" s="140"/>
      <c r="AD122" s="140"/>
      <c r="AE122" s="140"/>
      <c r="AF122" s="140"/>
      <c r="AG122" s="140"/>
    </row>
    <row r="123">
      <c r="A123" s="102"/>
      <c r="B123" s="52"/>
      <c r="C123" s="170" t="s">
        <v>164</v>
      </c>
      <c r="D123" s="171">
        <v>450.0</v>
      </c>
      <c r="E123" s="172" t="s">
        <v>164</v>
      </c>
      <c r="F123" s="171">
        <v>350.0</v>
      </c>
      <c r="G123" s="104"/>
      <c r="H123" s="132"/>
      <c r="I123" s="133"/>
      <c r="J123" s="134"/>
      <c r="K123" s="134"/>
      <c r="L123" s="132"/>
      <c r="M123" s="132"/>
      <c r="N123" s="132"/>
      <c r="O123" s="132"/>
      <c r="P123" s="132"/>
      <c r="Q123" s="132"/>
      <c r="R123" s="132"/>
      <c r="S123" s="132"/>
      <c r="T123" s="132"/>
      <c r="U123" s="104"/>
      <c r="V123" s="173"/>
      <c r="W123" s="174"/>
      <c r="X123" s="104"/>
      <c r="Y123" s="104"/>
      <c r="Z123" s="104"/>
      <c r="AA123" s="140"/>
      <c r="AB123" s="140"/>
      <c r="AC123" s="140"/>
      <c r="AD123" s="140"/>
      <c r="AE123" s="140"/>
      <c r="AF123" s="140"/>
      <c r="AG123" s="140"/>
    </row>
    <row r="124">
      <c r="A124" s="102"/>
      <c r="B124" s="169" t="s">
        <v>166</v>
      </c>
      <c r="C124" s="75" t="s">
        <v>137</v>
      </c>
      <c r="D124" s="68">
        <v>95.0</v>
      </c>
      <c r="E124" s="75" t="s">
        <v>137</v>
      </c>
      <c r="F124" s="68">
        <v>85.0</v>
      </c>
      <c r="G124" s="104"/>
      <c r="H124" s="132"/>
      <c r="I124" s="133"/>
      <c r="J124" s="134"/>
      <c r="K124" s="134"/>
      <c r="L124" s="132"/>
      <c r="M124" s="132"/>
      <c r="N124" s="132"/>
      <c r="O124" s="132"/>
      <c r="P124" s="132"/>
      <c r="Q124" s="132"/>
      <c r="R124" s="132"/>
      <c r="S124" s="132"/>
      <c r="T124" s="132"/>
      <c r="U124" s="104"/>
      <c r="V124" s="173"/>
      <c r="W124" s="174"/>
      <c r="X124" s="104"/>
      <c r="Y124" s="104"/>
      <c r="Z124" s="104"/>
      <c r="AA124" s="140"/>
      <c r="AB124" s="140"/>
      <c r="AC124" s="140"/>
      <c r="AD124" s="140"/>
      <c r="AE124" s="140"/>
      <c r="AF124" s="140"/>
      <c r="AG124" s="140"/>
    </row>
    <row r="125">
      <c r="A125" s="102"/>
      <c r="B125" s="73"/>
      <c r="C125" s="75" t="s">
        <v>139</v>
      </c>
      <c r="D125" s="68">
        <v>170.0</v>
      </c>
      <c r="E125" s="75" t="s">
        <v>139</v>
      </c>
      <c r="F125" s="68">
        <v>150.0</v>
      </c>
      <c r="G125" s="104"/>
      <c r="H125" s="132"/>
      <c r="I125" s="133"/>
      <c r="J125" s="134"/>
      <c r="K125" s="134"/>
      <c r="L125" s="132"/>
      <c r="M125" s="132"/>
      <c r="N125" s="132"/>
      <c r="O125" s="132"/>
      <c r="P125" s="132"/>
      <c r="Q125" s="132"/>
      <c r="R125" s="132"/>
      <c r="S125" s="132"/>
      <c r="T125" s="132"/>
      <c r="U125" s="104"/>
      <c r="V125" s="173"/>
      <c r="W125" s="174"/>
      <c r="X125" s="104"/>
      <c r="Y125" s="104"/>
      <c r="Z125" s="104"/>
      <c r="AA125" s="140"/>
      <c r="AB125" s="140"/>
      <c r="AC125" s="140"/>
      <c r="AD125" s="140"/>
      <c r="AE125" s="140"/>
      <c r="AF125" s="140"/>
      <c r="AG125" s="140"/>
    </row>
    <row r="126">
      <c r="A126" s="102"/>
      <c r="B126" s="73"/>
      <c r="C126" s="75" t="s">
        <v>143</v>
      </c>
      <c r="D126" s="68">
        <v>210.0</v>
      </c>
      <c r="E126" s="75" t="s">
        <v>143</v>
      </c>
      <c r="F126" s="68">
        <v>180.0</v>
      </c>
      <c r="G126" s="104"/>
      <c r="H126" s="132"/>
      <c r="I126" s="133"/>
      <c r="J126" s="134"/>
      <c r="K126" s="134"/>
      <c r="L126" s="132"/>
      <c r="M126" s="132"/>
      <c r="N126" s="132"/>
      <c r="O126" s="132"/>
      <c r="P126" s="132"/>
      <c r="Q126" s="132"/>
      <c r="R126" s="132"/>
      <c r="S126" s="132"/>
      <c r="T126" s="132"/>
      <c r="U126" s="104"/>
      <c r="V126" s="173"/>
      <c r="W126" s="174"/>
      <c r="X126" s="104"/>
      <c r="Y126" s="104"/>
      <c r="Z126" s="104"/>
      <c r="AA126" s="140"/>
      <c r="AB126" s="140"/>
      <c r="AC126" s="140"/>
      <c r="AD126" s="140"/>
      <c r="AE126" s="140"/>
      <c r="AF126" s="140"/>
      <c r="AG126" s="140"/>
    </row>
    <row r="127">
      <c r="A127" s="102"/>
      <c r="B127" s="73"/>
      <c r="C127" s="75" t="s">
        <v>144</v>
      </c>
      <c r="D127" s="68">
        <v>240.0</v>
      </c>
      <c r="E127" s="75" t="s">
        <v>144</v>
      </c>
      <c r="F127" s="68">
        <v>200.0</v>
      </c>
      <c r="G127" s="104"/>
      <c r="H127" s="132"/>
      <c r="I127" s="133"/>
      <c r="J127" s="134"/>
      <c r="K127" s="134"/>
      <c r="L127" s="132"/>
      <c r="M127" s="132"/>
      <c r="N127" s="132"/>
      <c r="O127" s="132"/>
      <c r="P127" s="132"/>
      <c r="Q127" s="132"/>
      <c r="R127" s="132"/>
      <c r="S127" s="132"/>
      <c r="T127" s="132"/>
      <c r="U127" s="104"/>
      <c r="V127" s="173"/>
      <c r="W127" s="174"/>
      <c r="X127" s="104"/>
      <c r="Y127" s="104"/>
      <c r="Z127" s="104"/>
      <c r="AA127" s="140"/>
      <c r="AB127" s="140"/>
      <c r="AC127" s="140"/>
      <c r="AD127" s="140"/>
      <c r="AE127" s="140"/>
      <c r="AF127" s="140"/>
      <c r="AG127" s="140"/>
    </row>
    <row r="128">
      <c r="A128" s="102"/>
      <c r="B128" s="73"/>
      <c r="C128" s="75" t="s">
        <v>147</v>
      </c>
      <c r="D128" s="68">
        <v>275.0</v>
      </c>
      <c r="E128" s="75" t="s">
        <v>147</v>
      </c>
      <c r="F128" s="68">
        <v>225.0</v>
      </c>
      <c r="G128" s="104"/>
      <c r="H128" s="132"/>
      <c r="I128" s="133"/>
      <c r="J128" s="134"/>
      <c r="K128" s="134"/>
      <c r="L128" s="132"/>
      <c r="M128" s="132"/>
      <c r="N128" s="132"/>
      <c r="O128" s="132"/>
      <c r="P128" s="132"/>
      <c r="Q128" s="132"/>
      <c r="R128" s="132"/>
      <c r="S128" s="132"/>
      <c r="T128" s="132"/>
      <c r="U128" s="104"/>
      <c r="V128" s="173"/>
      <c r="W128" s="174"/>
      <c r="X128" s="104"/>
      <c r="Y128" s="104"/>
      <c r="Z128" s="104"/>
      <c r="AA128" s="140"/>
      <c r="AB128" s="140"/>
      <c r="AC128" s="140"/>
      <c r="AD128" s="140"/>
      <c r="AE128" s="140"/>
      <c r="AF128" s="140"/>
      <c r="AG128" s="140"/>
    </row>
    <row r="129">
      <c r="A129" s="102"/>
      <c r="B129" s="73"/>
      <c r="C129" s="75" t="s">
        <v>152</v>
      </c>
      <c r="D129" s="68">
        <v>300.0</v>
      </c>
      <c r="E129" s="75" t="s">
        <v>152</v>
      </c>
      <c r="F129" s="68">
        <v>240.0</v>
      </c>
      <c r="G129" s="104"/>
      <c r="H129" s="132"/>
      <c r="I129" s="133"/>
      <c r="J129" s="134"/>
      <c r="K129" s="134"/>
      <c r="L129" s="132"/>
      <c r="M129" s="132"/>
      <c r="N129" s="132"/>
      <c r="O129" s="132"/>
      <c r="P129" s="132"/>
      <c r="Q129" s="132"/>
      <c r="R129" s="132"/>
      <c r="S129" s="132"/>
      <c r="T129" s="132"/>
      <c r="U129" s="104"/>
      <c r="V129" s="173"/>
      <c r="W129" s="174"/>
      <c r="X129" s="104"/>
      <c r="Y129" s="104"/>
      <c r="Z129" s="104"/>
      <c r="AA129" s="140"/>
      <c r="AB129" s="140"/>
      <c r="AC129" s="140"/>
      <c r="AD129" s="140"/>
      <c r="AE129" s="140"/>
      <c r="AF129" s="140"/>
      <c r="AG129" s="140"/>
    </row>
    <row r="130">
      <c r="A130" s="102"/>
      <c r="B130" s="73"/>
      <c r="C130" s="75" t="s">
        <v>155</v>
      </c>
      <c r="D130" s="68">
        <v>350.0</v>
      </c>
      <c r="E130" s="75" t="s">
        <v>155</v>
      </c>
      <c r="F130" s="68">
        <v>280.0</v>
      </c>
      <c r="G130" s="104"/>
      <c r="H130" s="132"/>
      <c r="I130" s="133"/>
      <c r="J130" s="134"/>
      <c r="K130" s="134"/>
      <c r="L130" s="132"/>
      <c r="M130" s="132"/>
      <c r="N130" s="132"/>
      <c r="O130" s="132"/>
      <c r="P130" s="132"/>
      <c r="Q130" s="132"/>
      <c r="R130" s="132"/>
      <c r="S130" s="132"/>
      <c r="T130" s="132"/>
      <c r="U130" s="104"/>
      <c r="V130" s="173"/>
      <c r="W130" s="174"/>
      <c r="X130" s="104"/>
      <c r="Y130" s="104"/>
      <c r="Z130" s="104"/>
      <c r="AA130" s="140"/>
      <c r="AB130" s="140"/>
      <c r="AC130" s="140"/>
      <c r="AD130" s="140"/>
      <c r="AE130" s="140"/>
      <c r="AF130" s="140"/>
      <c r="AG130" s="140"/>
    </row>
    <row r="131">
      <c r="A131" s="102"/>
      <c r="B131" s="73"/>
      <c r="C131" s="75" t="s">
        <v>159</v>
      </c>
      <c r="D131" s="68">
        <v>400.0</v>
      </c>
      <c r="E131" s="75" t="s">
        <v>159</v>
      </c>
      <c r="F131" s="68">
        <v>320.0</v>
      </c>
      <c r="G131" s="104"/>
      <c r="H131" s="132"/>
      <c r="I131" s="133"/>
      <c r="J131" s="134"/>
      <c r="K131" s="134"/>
      <c r="L131" s="132"/>
      <c r="M131" s="132"/>
      <c r="N131" s="132"/>
      <c r="O131" s="132"/>
      <c r="P131" s="132"/>
      <c r="Q131" s="132"/>
      <c r="R131" s="132"/>
      <c r="S131" s="132"/>
      <c r="T131" s="132"/>
      <c r="U131" s="104"/>
      <c r="V131" s="173"/>
      <c r="W131" s="174"/>
      <c r="X131" s="104"/>
      <c r="Y131" s="104"/>
      <c r="Z131" s="104"/>
      <c r="AA131" s="140"/>
      <c r="AB131" s="140"/>
      <c r="AC131" s="140"/>
      <c r="AD131" s="140"/>
      <c r="AE131" s="140"/>
      <c r="AF131" s="140"/>
      <c r="AG131" s="140"/>
    </row>
    <row r="132">
      <c r="A132" s="102"/>
      <c r="B132" s="73"/>
      <c r="C132" s="75" t="s">
        <v>163</v>
      </c>
      <c r="D132" s="68">
        <v>450.0</v>
      </c>
      <c r="E132" s="75" t="s">
        <v>163</v>
      </c>
      <c r="F132" s="68">
        <v>360.0</v>
      </c>
      <c r="G132" s="104"/>
      <c r="H132" s="132"/>
      <c r="I132" s="133"/>
      <c r="J132" s="134"/>
      <c r="K132" s="134"/>
      <c r="L132" s="132"/>
      <c r="M132" s="132"/>
      <c r="N132" s="132"/>
      <c r="O132" s="132"/>
      <c r="P132" s="132"/>
      <c r="Q132" s="132"/>
      <c r="R132" s="132"/>
      <c r="S132" s="132"/>
      <c r="T132" s="132"/>
      <c r="U132" s="104"/>
      <c r="V132" s="173"/>
      <c r="W132" s="174"/>
      <c r="X132" s="104"/>
      <c r="Y132" s="104"/>
      <c r="Z132" s="104"/>
      <c r="AA132" s="140"/>
      <c r="AB132" s="140"/>
      <c r="AC132" s="140"/>
      <c r="AD132" s="140"/>
      <c r="AE132" s="140"/>
      <c r="AF132" s="140"/>
      <c r="AG132" s="140"/>
    </row>
    <row r="133">
      <c r="A133" s="102"/>
      <c r="B133" s="52"/>
      <c r="C133" s="75" t="s">
        <v>164</v>
      </c>
      <c r="D133" s="68">
        <v>500.0</v>
      </c>
      <c r="E133" s="75" t="s">
        <v>164</v>
      </c>
      <c r="F133" s="68">
        <v>400.0</v>
      </c>
      <c r="G133" s="104"/>
      <c r="H133" s="132"/>
      <c r="I133" s="133"/>
      <c r="J133" s="134"/>
      <c r="K133" s="134"/>
      <c r="L133" s="132"/>
      <c r="M133" s="132"/>
      <c r="N133" s="132"/>
      <c r="O133" s="132"/>
      <c r="P133" s="132"/>
      <c r="Q133" s="132"/>
      <c r="R133" s="132"/>
      <c r="S133" s="132"/>
      <c r="T133" s="132"/>
      <c r="U133" s="104"/>
      <c r="V133" s="173"/>
      <c r="W133" s="174"/>
      <c r="X133" s="104"/>
      <c r="Y133" s="104"/>
      <c r="Z133" s="104"/>
      <c r="AA133" s="140"/>
      <c r="AB133" s="140"/>
      <c r="AC133" s="140"/>
      <c r="AD133" s="140"/>
      <c r="AE133" s="140"/>
      <c r="AF133" s="140"/>
      <c r="AG133" s="140"/>
    </row>
    <row r="134">
      <c r="A134" s="102"/>
      <c r="B134" s="175" t="s">
        <v>167</v>
      </c>
      <c r="C134" s="170" t="s">
        <v>137</v>
      </c>
      <c r="D134" s="176">
        <v>60.0</v>
      </c>
      <c r="E134" s="172" t="s">
        <v>137</v>
      </c>
      <c r="F134" s="176">
        <v>50.0</v>
      </c>
      <c r="G134" s="104"/>
      <c r="H134" s="132"/>
      <c r="I134" s="133"/>
      <c r="J134" s="134"/>
      <c r="K134" s="134"/>
      <c r="L134" s="132"/>
      <c r="M134" s="132"/>
      <c r="N134" s="132"/>
      <c r="O134" s="132"/>
      <c r="P134" s="132"/>
      <c r="Q134" s="132"/>
      <c r="R134" s="132"/>
      <c r="S134" s="132"/>
      <c r="T134" s="132"/>
      <c r="U134" s="104"/>
      <c r="V134" s="173"/>
      <c r="W134" s="174"/>
      <c r="X134" s="104"/>
      <c r="Y134" s="104"/>
      <c r="Z134" s="104"/>
      <c r="AA134" s="140"/>
      <c r="AB134" s="140"/>
      <c r="AC134" s="140"/>
      <c r="AD134" s="140"/>
      <c r="AE134" s="140"/>
      <c r="AF134" s="140"/>
      <c r="AG134" s="140"/>
    </row>
    <row r="135">
      <c r="A135" s="102"/>
      <c r="B135" s="73"/>
      <c r="C135" s="170" t="s">
        <v>139</v>
      </c>
      <c r="D135" s="176">
        <v>55.0</v>
      </c>
      <c r="E135" s="172" t="s">
        <v>139</v>
      </c>
      <c r="F135" s="176">
        <v>45.0</v>
      </c>
      <c r="G135" s="104"/>
      <c r="H135" s="132"/>
      <c r="I135" s="133"/>
      <c r="J135" s="71"/>
      <c r="K135" s="71"/>
      <c r="L135" s="71"/>
      <c r="M135" s="71"/>
      <c r="N135" s="132"/>
      <c r="O135" s="132"/>
      <c r="P135" s="132"/>
      <c r="Q135" s="132"/>
      <c r="R135" s="132"/>
      <c r="S135" s="132"/>
      <c r="T135" s="132"/>
      <c r="U135" s="104"/>
      <c r="V135" s="173"/>
      <c r="W135" s="174"/>
      <c r="X135" s="104"/>
      <c r="Y135" s="104"/>
      <c r="Z135" s="104"/>
      <c r="AA135" s="140"/>
      <c r="AB135" s="140"/>
      <c r="AC135" s="140"/>
      <c r="AD135" s="140"/>
      <c r="AE135" s="140"/>
      <c r="AF135" s="140"/>
      <c r="AG135" s="140"/>
    </row>
    <row r="136">
      <c r="A136" s="102"/>
      <c r="B136" s="52"/>
      <c r="C136" s="179" t="s">
        <v>168</v>
      </c>
      <c r="D136" s="176">
        <v>50.0</v>
      </c>
      <c r="E136" s="172" t="s">
        <v>143</v>
      </c>
      <c r="F136" s="176">
        <v>40.0</v>
      </c>
      <c r="G136" s="104"/>
      <c r="H136" s="132"/>
      <c r="I136" s="133"/>
      <c r="J136" s="71"/>
      <c r="K136" s="71"/>
      <c r="L136" s="71"/>
      <c r="M136" s="71"/>
      <c r="N136" s="132"/>
      <c r="O136" s="132"/>
      <c r="P136" s="132"/>
      <c r="Q136" s="132"/>
      <c r="R136" s="132"/>
      <c r="S136" s="132"/>
      <c r="T136" s="132"/>
      <c r="U136" s="104"/>
      <c r="V136" s="173"/>
      <c r="W136" s="174"/>
      <c r="X136" s="104"/>
      <c r="Y136" s="104"/>
      <c r="Z136" s="104"/>
      <c r="AA136" s="140"/>
      <c r="AB136" s="140"/>
      <c r="AC136" s="140"/>
      <c r="AD136" s="140"/>
      <c r="AE136" s="140"/>
      <c r="AF136" s="140"/>
      <c r="AG136" s="140"/>
    </row>
    <row r="137">
      <c r="A137" s="102"/>
      <c r="B137" s="182" t="s">
        <v>170</v>
      </c>
      <c r="C137" s="108" t="s">
        <v>171</v>
      </c>
      <c r="D137" s="183"/>
      <c r="E137" s="132"/>
      <c r="F137" s="104"/>
      <c r="G137" s="104"/>
      <c r="H137" s="132"/>
      <c r="I137" s="133"/>
      <c r="J137" s="185"/>
      <c r="K137" s="186"/>
      <c r="L137" s="187"/>
      <c r="M137" s="71"/>
      <c r="N137" s="132"/>
      <c r="O137" s="132"/>
      <c r="P137" s="132"/>
      <c r="Q137" s="132"/>
      <c r="R137" s="132"/>
      <c r="S137" s="132"/>
      <c r="T137" s="132"/>
      <c r="U137" s="104"/>
      <c r="V137" s="173"/>
      <c r="W137" s="174"/>
      <c r="X137" s="104"/>
      <c r="Y137" s="104"/>
      <c r="Z137" s="104"/>
      <c r="AA137" s="140"/>
      <c r="AB137" s="140"/>
      <c r="AC137" s="140"/>
      <c r="AD137" s="140"/>
      <c r="AE137" s="140"/>
      <c r="AF137" s="140"/>
      <c r="AG137" s="140"/>
    </row>
    <row r="138">
      <c r="A138" s="102"/>
      <c r="B138" s="72"/>
      <c r="C138" s="75" t="s">
        <v>137</v>
      </c>
      <c r="D138" s="62">
        <v>60.0</v>
      </c>
      <c r="E138" s="132"/>
      <c r="F138" s="62">
        <v>60.0</v>
      </c>
      <c r="G138" s="104"/>
      <c r="H138" s="132"/>
      <c r="I138" s="133"/>
      <c r="J138" s="71"/>
      <c r="K138" s="188"/>
      <c r="L138" s="189"/>
      <c r="M138" s="189"/>
      <c r="N138" s="132"/>
      <c r="O138" s="132"/>
      <c r="P138" s="132"/>
      <c r="Q138" s="132"/>
      <c r="R138" s="132"/>
      <c r="S138" s="132"/>
      <c r="T138" s="132"/>
      <c r="U138" s="104"/>
      <c r="V138" s="173"/>
      <c r="W138" s="174"/>
      <c r="X138" s="104"/>
      <c r="Y138" s="104"/>
      <c r="Z138" s="104"/>
      <c r="AA138" s="140"/>
      <c r="AB138" s="140"/>
      <c r="AC138" s="140"/>
      <c r="AD138" s="140"/>
      <c r="AE138" s="140"/>
      <c r="AF138" s="140"/>
      <c r="AG138" s="140"/>
    </row>
    <row r="139">
      <c r="A139" s="102"/>
      <c r="B139" s="50"/>
      <c r="C139" s="75" t="s">
        <v>139</v>
      </c>
      <c r="D139" s="62">
        <v>80.0</v>
      </c>
      <c r="E139" s="104"/>
      <c r="F139" s="62">
        <v>80.0</v>
      </c>
      <c r="G139" s="104"/>
      <c r="H139" s="104"/>
      <c r="I139" s="190"/>
      <c r="J139" s="71"/>
      <c r="K139" s="188"/>
      <c r="L139" s="191"/>
      <c r="M139" s="71"/>
      <c r="N139" s="104"/>
      <c r="O139" s="104"/>
      <c r="P139" s="104"/>
      <c r="Q139" s="104"/>
      <c r="R139" s="104"/>
      <c r="S139" s="104"/>
      <c r="T139" s="104"/>
      <c r="U139" s="104"/>
      <c r="V139" s="173"/>
      <c r="W139" s="174"/>
      <c r="X139" s="104"/>
      <c r="Y139" s="104"/>
      <c r="Z139" s="104"/>
      <c r="AA139" s="140"/>
      <c r="AB139" s="140"/>
      <c r="AC139" s="140"/>
      <c r="AD139" s="140"/>
      <c r="AE139" s="140"/>
      <c r="AF139" s="140"/>
      <c r="AG139" s="140"/>
    </row>
    <row r="140">
      <c r="A140" s="102"/>
      <c r="B140" s="192" t="s">
        <v>172</v>
      </c>
      <c r="C140" s="193" t="s">
        <v>173</v>
      </c>
      <c r="D140" s="193">
        <v>20.0</v>
      </c>
      <c r="E140" s="104"/>
      <c r="F140" s="193">
        <v>20.0</v>
      </c>
      <c r="G140" s="104"/>
      <c r="H140" s="104"/>
      <c r="I140" s="190"/>
      <c r="J140" s="71"/>
      <c r="K140" s="188"/>
      <c r="L140" s="194"/>
      <c r="M140" s="71"/>
      <c r="N140" s="104"/>
      <c r="O140" s="104"/>
      <c r="P140" s="104"/>
      <c r="Q140" s="104"/>
      <c r="R140" s="104"/>
      <c r="S140" s="104"/>
      <c r="T140" s="104"/>
      <c r="U140" s="104"/>
      <c r="V140" s="173"/>
      <c r="W140" s="174"/>
      <c r="X140" s="104"/>
      <c r="Y140" s="104"/>
      <c r="Z140" s="104"/>
      <c r="AA140" s="140"/>
      <c r="AB140" s="140"/>
      <c r="AC140" s="140"/>
      <c r="AD140" s="140"/>
      <c r="AE140" s="140"/>
      <c r="AF140" s="140"/>
      <c r="AG140" s="140"/>
    </row>
    <row r="141">
      <c r="A141" s="102"/>
      <c r="B141" s="195" t="s">
        <v>174</v>
      </c>
      <c r="C141" s="196" t="s">
        <v>173</v>
      </c>
      <c r="D141" s="196">
        <v>10.0</v>
      </c>
      <c r="E141" s="103"/>
      <c r="F141" s="196">
        <v>10.0</v>
      </c>
      <c r="G141" s="104"/>
      <c r="H141" s="104"/>
      <c r="I141" s="190"/>
      <c r="J141" s="71"/>
      <c r="K141" s="188"/>
      <c r="L141" s="194"/>
      <c r="M141" s="71"/>
      <c r="N141" s="104"/>
      <c r="O141" s="104"/>
      <c r="P141" s="104"/>
      <c r="Q141" s="104"/>
      <c r="R141" s="104"/>
      <c r="S141" s="104"/>
      <c r="T141" s="104"/>
      <c r="U141" s="104"/>
      <c r="V141" s="173"/>
      <c r="W141" s="174"/>
      <c r="X141" s="104"/>
      <c r="Y141" s="104"/>
      <c r="Z141" s="104"/>
      <c r="AA141" s="140"/>
      <c r="AB141" s="140"/>
      <c r="AC141" s="140"/>
      <c r="AD141" s="140"/>
      <c r="AE141" s="140"/>
      <c r="AF141" s="140"/>
      <c r="AG141" s="140"/>
    </row>
    <row r="142">
      <c r="A142" s="102"/>
      <c r="B142" s="197"/>
      <c r="C142" s="197"/>
      <c r="D142" s="197"/>
      <c r="E142" s="104"/>
      <c r="F142" s="104"/>
      <c r="G142" s="104"/>
      <c r="H142" s="104"/>
      <c r="I142" s="190"/>
      <c r="J142" s="71"/>
      <c r="K142" s="188"/>
      <c r="L142" s="194"/>
      <c r="M142" s="194"/>
      <c r="N142" s="104"/>
      <c r="O142" s="104"/>
      <c r="P142" s="104"/>
      <c r="Q142" s="104"/>
      <c r="R142" s="104"/>
      <c r="S142" s="104"/>
      <c r="T142" s="104"/>
      <c r="U142" s="104"/>
      <c r="V142" s="173"/>
      <c r="W142" s="174"/>
      <c r="X142" s="104"/>
      <c r="Y142" s="104"/>
      <c r="Z142" s="104"/>
      <c r="AA142" s="140"/>
      <c r="AB142" s="140"/>
      <c r="AC142" s="140"/>
      <c r="AD142" s="140"/>
      <c r="AE142" s="140"/>
      <c r="AF142" s="140"/>
      <c r="AG142" s="140"/>
    </row>
    <row r="143">
      <c r="A143" s="104"/>
      <c r="B143" s="104"/>
      <c r="C143" s="173"/>
      <c r="D143" s="173"/>
      <c r="E143" s="173"/>
      <c r="F143" s="104"/>
      <c r="G143" s="104"/>
      <c r="H143" s="173"/>
      <c r="I143" s="198"/>
      <c r="J143" s="199"/>
      <c r="K143" s="71"/>
      <c r="L143" s="199"/>
      <c r="M143" s="199"/>
      <c r="N143" s="199"/>
      <c r="O143" s="71"/>
      <c r="P143" s="199"/>
      <c r="Q143" s="71"/>
      <c r="R143" s="199"/>
      <c r="S143" s="173"/>
      <c r="T143" s="104"/>
      <c r="U143" s="104"/>
      <c r="V143" s="104"/>
      <c r="W143" s="174"/>
      <c r="X143" s="174"/>
      <c r="Y143" s="104"/>
      <c r="Z143" s="104"/>
      <c r="AA143" s="140"/>
      <c r="AB143" s="140"/>
      <c r="AC143" s="140"/>
      <c r="AD143" s="140"/>
      <c r="AE143" s="140"/>
      <c r="AF143" s="140"/>
      <c r="AG143" s="140"/>
    </row>
    <row r="144">
      <c r="A144" s="104"/>
      <c r="B144" s="200" t="s">
        <v>175</v>
      </c>
      <c r="C144" s="201" t="s">
        <v>176</v>
      </c>
      <c r="D144" s="56" t="s">
        <v>26</v>
      </c>
      <c r="E144" s="56" t="s">
        <v>27</v>
      </c>
      <c r="F144" s="103"/>
      <c r="G144" s="201" t="s">
        <v>177</v>
      </c>
      <c r="H144" s="56" t="s">
        <v>26</v>
      </c>
      <c r="I144" s="56" t="s">
        <v>27</v>
      </c>
      <c r="J144" s="69"/>
      <c r="K144" s="201" t="s">
        <v>178</v>
      </c>
      <c r="L144" s="56" t="s">
        <v>26</v>
      </c>
      <c r="M144" s="56" t="s">
        <v>27</v>
      </c>
      <c r="N144" s="69"/>
      <c r="O144" s="201" t="s">
        <v>28</v>
      </c>
      <c r="P144" s="69"/>
      <c r="Q144" s="202" t="s">
        <v>179</v>
      </c>
      <c r="R144" s="39"/>
      <c r="S144" s="203" t="s">
        <v>180</v>
      </c>
      <c r="T144" s="174"/>
      <c r="U144" s="174"/>
      <c r="V144" s="174"/>
      <c r="W144" s="174"/>
      <c r="X144" s="174"/>
      <c r="Y144" s="174"/>
      <c r="Z144" s="174"/>
      <c r="AA144" s="140"/>
      <c r="AB144" s="140"/>
      <c r="AC144" s="140"/>
      <c r="AD144" s="140"/>
      <c r="AE144" s="140"/>
      <c r="AF144" s="140"/>
      <c r="AG144" s="140"/>
    </row>
    <row r="145">
      <c r="A145" s="104"/>
      <c r="B145" s="69"/>
      <c r="C145" s="204"/>
      <c r="D145" s="205">
        <f t="shared" ref="D145:D154" si="21">(D167*B167)/30</f>
        <v>0</v>
      </c>
      <c r="E145" s="206">
        <f t="shared" ref="E145:E154" si="22">D145+5*B167 </f>
        <v>0</v>
      </c>
      <c r="F145" s="103"/>
      <c r="G145" s="204"/>
      <c r="H145" s="206">
        <f t="shared" ref="H145:H154" si="23">D145</f>
        <v>0</v>
      </c>
      <c r="I145" s="206">
        <f t="shared" ref="I145:I154" si="24">H145+5*B167 </f>
        <v>0</v>
      </c>
      <c r="J145" s="103"/>
      <c r="K145" s="207"/>
      <c r="L145" s="208">
        <f t="shared" ref="L145:L154" si="25">I167/30</f>
        <v>0</v>
      </c>
      <c r="M145" s="209">
        <f t="shared" ref="M145:M154" si="26">L145+5*B167 </f>
        <v>0</v>
      </c>
      <c r="N145" s="210"/>
      <c r="O145" s="206">
        <f t="shared" ref="O145:O154" si="27">(B167*D167)*0.07</f>
        <v>0</v>
      </c>
      <c r="P145" s="69"/>
      <c r="Q145" s="64" t="s">
        <v>181</v>
      </c>
      <c r="R145" s="64">
        <v>7.21</v>
      </c>
      <c r="S145" s="211"/>
      <c r="T145" s="174"/>
      <c r="U145" s="174"/>
      <c r="V145" s="174"/>
      <c r="W145" s="174"/>
      <c r="X145" s="174"/>
      <c r="Y145" s="174"/>
      <c r="Z145" s="174"/>
      <c r="AA145" s="140"/>
      <c r="AB145" s="140"/>
      <c r="AC145" s="140"/>
      <c r="AD145" s="140"/>
      <c r="AE145" s="140"/>
      <c r="AF145" s="140"/>
      <c r="AG145" s="140"/>
    </row>
    <row r="146">
      <c r="A146" s="104"/>
      <c r="B146" s="69"/>
      <c r="C146" s="212"/>
      <c r="D146" s="205">
        <f t="shared" si="21"/>
        <v>0</v>
      </c>
      <c r="E146" s="206">
        <f t="shared" si="22"/>
        <v>0</v>
      </c>
      <c r="F146" s="103"/>
      <c r="G146" s="212"/>
      <c r="H146" s="206">
        <f t="shared" si="23"/>
        <v>0</v>
      </c>
      <c r="I146" s="206">
        <f t="shared" si="24"/>
        <v>0</v>
      </c>
      <c r="J146" s="103"/>
      <c r="K146" s="213"/>
      <c r="L146" s="208">
        <f t="shared" si="25"/>
        <v>0</v>
      </c>
      <c r="M146" s="209">
        <f t="shared" si="26"/>
        <v>0</v>
      </c>
      <c r="N146" s="210"/>
      <c r="O146" s="206">
        <f t="shared" si="27"/>
        <v>0</v>
      </c>
      <c r="P146" s="69"/>
      <c r="Q146" s="75" t="s">
        <v>182</v>
      </c>
      <c r="R146" s="64">
        <v>4.0</v>
      </c>
      <c r="S146" s="211"/>
      <c r="T146" s="174"/>
      <c r="U146" s="174"/>
      <c r="V146" s="174"/>
      <c r="W146" s="174"/>
      <c r="X146" s="174"/>
      <c r="Y146" s="174"/>
      <c r="Z146" s="174"/>
      <c r="AA146" s="140"/>
      <c r="AB146" s="140"/>
      <c r="AC146" s="140"/>
      <c r="AD146" s="140"/>
      <c r="AE146" s="140"/>
      <c r="AF146" s="140"/>
      <c r="AG146" s="140"/>
    </row>
    <row r="147">
      <c r="A147" s="104"/>
      <c r="B147" s="69"/>
      <c r="C147" s="212"/>
      <c r="D147" s="205">
        <f t="shared" si="21"/>
        <v>0</v>
      </c>
      <c r="E147" s="206">
        <f t="shared" si="22"/>
        <v>0</v>
      </c>
      <c r="F147" s="103"/>
      <c r="G147" s="214"/>
      <c r="H147" s="206">
        <f t="shared" si="23"/>
        <v>0</v>
      </c>
      <c r="I147" s="206">
        <f t="shared" si="24"/>
        <v>0</v>
      </c>
      <c r="J147" s="103"/>
      <c r="K147" s="214"/>
      <c r="L147" s="208">
        <f t="shared" si="25"/>
        <v>0</v>
      </c>
      <c r="M147" s="209">
        <f t="shared" si="26"/>
        <v>0</v>
      </c>
      <c r="N147" s="210"/>
      <c r="O147" s="206">
        <f t="shared" si="27"/>
        <v>0</v>
      </c>
      <c r="P147" s="69"/>
      <c r="Q147" s="75" t="s">
        <v>183</v>
      </c>
      <c r="R147" s="64">
        <v>6.25</v>
      </c>
      <c r="S147" s="211"/>
      <c r="T147" s="174"/>
      <c r="U147" s="174"/>
      <c r="V147" s="174"/>
      <c r="W147" s="174"/>
      <c r="X147" s="174"/>
      <c r="Y147" s="174"/>
      <c r="Z147" s="174"/>
      <c r="AA147" s="140"/>
      <c r="AB147" s="140"/>
      <c r="AC147" s="140"/>
      <c r="AD147" s="140"/>
      <c r="AE147" s="140"/>
      <c r="AF147" s="140"/>
      <c r="AG147" s="140"/>
    </row>
    <row r="148">
      <c r="A148" s="104"/>
      <c r="B148" s="69"/>
      <c r="C148" s="212"/>
      <c r="D148" s="205">
        <f t="shared" si="21"/>
        <v>0</v>
      </c>
      <c r="E148" s="206">
        <f t="shared" si="22"/>
        <v>0</v>
      </c>
      <c r="F148" s="103"/>
      <c r="G148" s="214"/>
      <c r="H148" s="206">
        <f t="shared" si="23"/>
        <v>0</v>
      </c>
      <c r="I148" s="206">
        <f t="shared" si="24"/>
        <v>0</v>
      </c>
      <c r="J148" s="103"/>
      <c r="K148" s="214"/>
      <c r="L148" s="208">
        <f t="shared" si="25"/>
        <v>0</v>
      </c>
      <c r="M148" s="209">
        <f t="shared" si="26"/>
        <v>0</v>
      </c>
      <c r="N148" s="69"/>
      <c r="O148" s="206">
        <f t="shared" si="27"/>
        <v>0</v>
      </c>
      <c r="P148" s="69"/>
      <c r="Q148" s="75" t="s">
        <v>184</v>
      </c>
      <c r="R148" s="64">
        <v>6.625</v>
      </c>
      <c r="S148" s="211"/>
      <c r="T148" s="174"/>
      <c r="U148" s="174"/>
      <c r="V148" s="174"/>
      <c r="W148" s="174"/>
      <c r="X148" s="104"/>
      <c r="Y148" s="104"/>
      <c r="Z148" s="104"/>
      <c r="AA148" s="140"/>
      <c r="AB148" s="140"/>
      <c r="AC148" s="140"/>
      <c r="AD148" s="140"/>
      <c r="AE148" s="140"/>
      <c r="AF148" s="140"/>
      <c r="AG148" s="140"/>
    </row>
    <row r="149">
      <c r="A149" s="104"/>
      <c r="B149" s="69"/>
      <c r="C149" s="212"/>
      <c r="D149" s="205">
        <f t="shared" si="21"/>
        <v>0</v>
      </c>
      <c r="E149" s="206">
        <f t="shared" si="22"/>
        <v>0</v>
      </c>
      <c r="F149" s="103"/>
      <c r="G149" s="214"/>
      <c r="H149" s="206">
        <f t="shared" si="23"/>
        <v>0</v>
      </c>
      <c r="I149" s="206">
        <f t="shared" si="24"/>
        <v>0</v>
      </c>
      <c r="J149" s="103"/>
      <c r="K149" s="214"/>
      <c r="L149" s="208">
        <f t="shared" si="25"/>
        <v>0</v>
      </c>
      <c r="M149" s="209">
        <f t="shared" si="26"/>
        <v>0</v>
      </c>
      <c r="N149" s="210"/>
      <c r="O149" s="206">
        <f t="shared" si="27"/>
        <v>0</v>
      </c>
      <c r="P149" s="69"/>
      <c r="Q149" s="75" t="s">
        <v>185</v>
      </c>
      <c r="R149" s="64">
        <v>4.0</v>
      </c>
      <c r="S149" s="211"/>
      <c r="T149" s="174"/>
      <c r="U149" s="174"/>
      <c r="V149" s="174"/>
      <c r="W149" s="174"/>
      <c r="X149" s="104"/>
      <c r="Y149" s="104"/>
      <c r="Z149" s="104"/>
      <c r="AA149" s="140"/>
      <c r="AB149" s="140"/>
      <c r="AC149" s="140"/>
      <c r="AD149" s="140"/>
      <c r="AE149" s="140"/>
      <c r="AF149" s="140"/>
      <c r="AG149" s="140"/>
    </row>
    <row r="150">
      <c r="A150" s="104"/>
      <c r="B150" s="69"/>
      <c r="C150" s="212"/>
      <c r="D150" s="205">
        <f t="shared" si="21"/>
        <v>0</v>
      </c>
      <c r="E150" s="206">
        <f t="shared" si="22"/>
        <v>0</v>
      </c>
      <c r="F150" s="103"/>
      <c r="G150" s="214"/>
      <c r="H150" s="206">
        <f t="shared" si="23"/>
        <v>0</v>
      </c>
      <c r="I150" s="206">
        <f t="shared" si="24"/>
        <v>0</v>
      </c>
      <c r="J150" s="103"/>
      <c r="K150" s="214"/>
      <c r="L150" s="208">
        <f t="shared" si="25"/>
        <v>0</v>
      </c>
      <c r="M150" s="209">
        <f t="shared" si="26"/>
        <v>0</v>
      </c>
      <c r="N150" s="210"/>
      <c r="O150" s="206">
        <f t="shared" si="27"/>
        <v>0</v>
      </c>
      <c r="P150" s="69"/>
      <c r="Q150" s="75" t="s">
        <v>186</v>
      </c>
      <c r="R150" s="64">
        <v>6.25</v>
      </c>
      <c r="S150" s="211"/>
      <c r="T150" s="174"/>
      <c r="U150" s="174"/>
      <c r="V150" s="174"/>
      <c r="W150" s="174"/>
      <c r="X150" s="104"/>
      <c r="Y150" s="104"/>
      <c r="Z150" s="104"/>
      <c r="AA150" s="140"/>
      <c r="AB150" s="140"/>
      <c r="AC150" s="140"/>
      <c r="AD150" s="140"/>
      <c r="AE150" s="140"/>
      <c r="AF150" s="140"/>
      <c r="AG150" s="140"/>
    </row>
    <row r="151">
      <c r="A151" s="104"/>
      <c r="B151" s="69"/>
      <c r="C151" s="215" t="s">
        <v>187</v>
      </c>
      <c r="D151" s="205">
        <f t="shared" si="21"/>
        <v>0</v>
      </c>
      <c r="E151" s="206">
        <f t="shared" si="22"/>
        <v>0</v>
      </c>
      <c r="F151" s="103"/>
      <c r="G151" s="214"/>
      <c r="H151" s="206">
        <f t="shared" si="23"/>
        <v>0</v>
      </c>
      <c r="I151" s="206">
        <f t="shared" si="24"/>
        <v>0</v>
      </c>
      <c r="J151" s="103"/>
      <c r="K151" s="214"/>
      <c r="L151" s="208">
        <f t="shared" si="25"/>
        <v>0</v>
      </c>
      <c r="M151" s="209">
        <f t="shared" si="26"/>
        <v>0</v>
      </c>
      <c r="N151" s="210"/>
      <c r="O151" s="206">
        <f t="shared" si="27"/>
        <v>0</v>
      </c>
      <c r="P151" s="69"/>
      <c r="Q151" s="75" t="s">
        <v>188</v>
      </c>
      <c r="R151" s="64">
        <v>5.6</v>
      </c>
      <c r="S151" s="211"/>
      <c r="T151" s="174"/>
      <c r="U151" s="174"/>
      <c r="V151" s="174"/>
      <c r="W151" s="174"/>
      <c r="X151" s="104"/>
      <c r="Y151" s="104"/>
      <c r="Z151" s="104"/>
      <c r="AA151" s="140"/>
      <c r="AB151" s="140"/>
      <c r="AC151" s="140"/>
      <c r="AD151" s="140"/>
      <c r="AE151" s="140"/>
      <c r="AF151" s="140"/>
      <c r="AG151" s="140"/>
    </row>
    <row r="152">
      <c r="A152" s="104"/>
      <c r="B152" s="69"/>
      <c r="C152" s="216"/>
      <c r="D152" s="205">
        <f t="shared" si="21"/>
        <v>0</v>
      </c>
      <c r="E152" s="206">
        <f t="shared" si="22"/>
        <v>0</v>
      </c>
      <c r="F152" s="103"/>
      <c r="G152" s="214"/>
      <c r="H152" s="206">
        <f t="shared" si="23"/>
        <v>0</v>
      </c>
      <c r="I152" s="206">
        <f t="shared" si="24"/>
        <v>0</v>
      </c>
      <c r="J152" s="103"/>
      <c r="K152" s="214"/>
      <c r="L152" s="208">
        <f t="shared" si="25"/>
        <v>0</v>
      </c>
      <c r="M152" s="209">
        <f t="shared" si="26"/>
        <v>0</v>
      </c>
      <c r="N152" s="210"/>
      <c r="O152" s="206">
        <f t="shared" si="27"/>
        <v>0</v>
      </c>
      <c r="P152" s="69"/>
      <c r="Q152" s="75"/>
      <c r="R152" s="75"/>
      <c r="S152" s="211"/>
      <c r="T152" s="174"/>
      <c r="U152" s="174"/>
      <c r="V152" s="174"/>
      <c r="W152" s="174"/>
      <c r="X152" s="104"/>
      <c r="Y152" s="104"/>
      <c r="Z152" s="104"/>
      <c r="AA152" s="140"/>
      <c r="AB152" s="140"/>
      <c r="AC152" s="140"/>
      <c r="AD152" s="140"/>
      <c r="AE152" s="140"/>
      <c r="AF152" s="140"/>
      <c r="AG152" s="140"/>
    </row>
    <row r="153">
      <c r="A153" s="104"/>
      <c r="B153" s="69"/>
      <c r="C153" s="216"/>
      <c r="D153" s="205">
        <f t="shared" si="21"/>
        <v>0</v>
      </c>
      <c r="E153" s="206">
        <f t="shared" si="22"/>
        <v>0</v>
      </c>
      <c r="F153" s="103"/>
      <c r="G153" s="214"/>
      <c r="H153" s="206">
        <f t="shared" si="23"/>
        <v>0</v>
      </c>
      <c r="I153" s="206">
        <f t="shared" si="24"/>
        <v>0</v>
      </c>
      <c r="J153" s="103"/>
      <c r="K153" s="214"/>
      <c r="L153" s="208">
        <f t="shared" si="25"/>
        <v>0</v>
      </c>
      <c r="M153" s="209">
        <f t="shared" si="26"/>
        <v>0</v>
      </c>
      <c r="N153" s="210"/>
      <c r="O153" s="206">
        <f t="shared" si="27"/>
        <v>0</v>
      </c>
      <c r="P153" s="69"/>
      <c r="Q153" s="75"/>
      <c r="R153" s="75"/>
      <c r="S153" s="211"/>
      <c r="T153" s="174"/>
      <c r="U153" s="174"/>
      <c r="V153" s="174"/>
      <c r="W153" s="174"/>
      <c r="X153" s="104"/>
      <c r="Y153" s="104"/>
      <c r="Z153" s="104"/>
      <c r="AA153" s="140"/>
      <c r="AB153" s="140"/>
      <c r="AC153" s="140"/>
      <c r="AD153" s="140"/>
      <c r="AE153" s="140"/>
      <c r="AF153" s="140"/>
      <c r="AG153" s="140"/>
    </row>
    <row r="154">
      <c r="A154" s="104"/>
      <c r="B154" s="69"/>
      <c r="C154" s="216"/>
      <c r="D154" s="205">
        <f t="shared" si="21"/>
        <v>0</v>
      </c>
      <c r="E154" s="206">
        <f t="shared" si="22"/>
        <v>0</v>
      </c>
      <c r="F154" s="103"/>
      <c r="G154" s="217"/>
      <c r="H154" s="206">
        <f t="shared" si="23"/>
        <v>0</v>
      </c>
      <c r="I154" s="206">
        <f t="shared" si="24"/>
        <v>0</v>
      </c>
      <c r="J154" s="103"/>
      <c r="K154" s="214"/>
      <c r="L154" s="208">
        <f t="shared" si="25"/>
        <v>0</v>
      </c>
      <c r="M154" s="209">
        <f t="shared" si="26"/>
        <v>0</v>
      </c>
      <c r="N154" s="210"/>
      <c r="O154" s="206">
        <f t="shared" si="27"/>
        <v>0</v>
      </c>
      <c r="P154" s="69"/>
      <c r="Q154" s="75"/>
      <c r="R154" s="75"/>
      <c r="S154" s="211"/>
      <c r="T154" s="174"/>
      <c r="U154" s="174"/>
      <c r="V154" s="174"/>
      <c r="W154" s="174"/>
      <c r="X154" s="104"/>
      <c r="Y154" s="104"/>
      <c r="Z154" s="104"/>
      <c r="AA154" s="140"/>
      <c r="AB154" s="140"/>
      <c r="AC154" s="140"/>
      <c r="AD154" s="140"/>
      <c r="AE154" s="140"/>
      <c r="AF154" s="140"/>
      <c r="AG154" s="140"/>
    </row>
    <row r="155">
      <c r="A155" s="104"/>
      <c r="B155" s="69"/>
      <c r="C155" s="218" t="s">
        <v>189</v>
      </c>
      <c r="D155" s="219">
        <f t="shared" ref="D155:E155" si="28">SUM(D145:D154)</f>
        <v>0</v>
      </c>
      <c r="E155" s="220">
        <f t="shared" si="28"/>
        <v>0</v>
      </c>
      <c r="F155" s="103"/>
      <c r="G155" s="221" t="s">
        <v>190</v>
      </c>
      <c r="H155" s="219">
        <f>SUM(H145:H154)</f>
        <v>0</v>
      </c>
      <c r="I155" s="220">
        <f>SUM(I144:I154)</f>
        <v>0</v>
      </c>
      <c r="J155" s="69"/>
      <c r="K155" s="221" t="s">
        <v>190</v>
      </c>
      <c r="L155" s="220">
        <f>SUM(L145:L154)</f>
        <v>0</v>
      </c>
      <c r="M155" s="220">
        <f>SUM(M144:M154)</f>
        <v>0</v>
      </c>
      <c r="N155" s="210"/>
      <c r="O155" s="220">
        <f>SUM(O144:O154)</f>
        <v>0</v>
      </c>
      <c r="P155" s="103"/>
      <c r="Q155" s="132"/>
      <c r="R155" s="132"/>
      <c r="S155" s="174"/>
      <c r="T155" s="174"/>
      <c r="U155" s="174"/>
      <c r="V155" s="174"/>
      <c r="W155" s="174"/>
      <c r="X155" s="104"/>
      <c r="Y155" s="104"/>
      <c r="Z155" s="104"/>
      <c r="AA155" s="140"/>
      <c r="AB155" s="140"/>
      <c r="AC155" s="140"/>
      <c r="AD155" s="140"/>
      <c r="AE155" s="140"/>
      <c r="AF155" s="140"/>
      <c r="AG155" s="140"/>
    </row>
    <row r="156">
      <c r="A156" s="104"/>
      <c r="B156" s="104"/>
      <c r="C156" s="136"/>
      <c r="D156" s="136"/>
      <c r="E156" s="132"/>
      <c r="F156" s="104"/>
      <c r="G156" s="132"/>
      <c r="H156" s="132"/>
      <c r="I156" s="132"/>
      <c r="J156" s="104"/>
      <c r="K156" s="132"/>
      <c r="L156" s="132"/>
      <c r="M156" s="132"/>
      <c r="N156" s="104"/>
      <c r="O156" s="132"/>
      <c r="P156" s="104"/>
      <c r="Q156" s="104"/>
      <c r="R156" s="104"/>
      <c r="S156" s="174"/>
      <c r="T156" s="174"/>
      <c r="U156" s="174"/>
      <c r="V156" s="174"/>
      <c r="W156" s="174"/>
      <c r="X156" s="104"/>
      <c r="Y156" s="104"/>
      <c r="Z156" s="104"/>
      <c r="AA156" s="140"/>
      <c r="AB156" s="140"/>
      <c r="AC156" s="140"/>
      <c r="AD156" s="140"/>
      <c r="AE156" s="140"/>
      <c r="AF156" s="140"/>
      <c r="AG156" s="140"/>
    </row>
    <row r="157">
      <c r="A157" s="104"/>
      <c r="B157" s="173"/>
      <c r="C157" s="173"/>
      <c r="D157" s="173"/>
      <c r="E157" s="173"/>
      <c r="F157" s="104"/>
      <c r="G157" s="173"/>
      <c r="H157" s="173"/>
      <c r="I157" s="104"/>
      <c r="J157" s="104"/>
      <c r="K157" s="173"/>
      <c r="L157" s="173"/>
      <c r="M157" s="104"/>
      <c r="N157" s="104"/>
      <c r="O157" s="104"/>
      <c r="P157" s="104"/>
      <c r="Q157" s="104"/>
      <c r="R157" s="104"/>
      <c r="S157" s="174"/>
      <c r="T157" s="174"/>
      <c r="U157" s="174"/>
      <c r="V157" s="174"/>
      <c r="W157" s="174"/>
      <c r="X157" s="104"/>
      <c r="Y157" s="104"/>
      <c r="Z157" s="104"/>
      <c r="AA157" s="140"/>
      <c r="AB157" s="140"/>
      <c r="AC157" s="140"/>
      <c r="AD157" s="140"/>
      <c r="AE157" s="140"/>
      <c r="AF157" s="140"/>
      <c r="AG157" s="140"/>
    </row>
    <row r="158">
      <c r="A158" s="104"/>
      <c r="B158" s="222"/>
      <c r="C158" s="223" t="s">
        <v>191</v>
      </c>
      <c r="D158" s="224">
        <f>L166+L167+D155</f>
        <v>0</v>
      </c>
      <c r="E158" s="224">
        <f>L166+L167+E155</f>
        <v>0</v>
      </c>
      <c r="F158" s="103"/>
      <c r="G158" s="225" t="s">
        <v>192</v>
      </c>
      <c r="H158" s="226">
        <f>O166+H155</f>
        <v>0</v>
      </c>
      <c r="I158" s="224">
        <f>O166+I155</f>
        <v>0</v>
      </c>
      <c r="J158" s="102"/>
      <c r="K158" s="227" t="s">
        <v>193</v>
      </c>
      <c r="L158" s="226">
        <f>R166+L155</f>
        <v>0</v>
      </c>
      <c r="M158" s="224">
        <f>R166+M155</f>
        <v>0</v>
      </c>
      <c r="N158" s="104"/>
      <c r="O158" s="104"/>
      <c r="P158" s="104"/>
      <c r="Q158" s="104"/>
      <c r="R158" s="104"/>
      <c r="S158" s="174"/>
      <c r="T158" s="174"/>
      <c r="U158" s="174"/>
      <c r="V158" s="174"/>
      <c r="W158" s="174"/>
      <c r="X158" s="104"/>
      <c r="Y158" s="104"/>
      <c r="Z158" s="104"/>
      <c r="AA158" s="140"/>
      <c r="AB158" s="140"/>
      <c r="AC158" s="140"/>
      <c r="AD158" s="140"/>
      <c r="AE158" s="140"/>
      <c r="AF158" s="140"/>
      <c r="AG158" s="140"/>
    </row>
    <row r="159">
      <c r="A159" s="104"/>
      <c r="B159" s="132"/>
      <c r="C159" s="132"/>
      <c r="D159" s="132"/>
      <c r="E159" s="132"/>
      <c r="F159" s="104"/>
      <c r="G159" s="104"/>
      <c r="H159" s="132"/>
      <c r="I159" s="198"/>
      <c r="J159" s="71"/>
      <c r="K159" s="71"/>
      <c r="L159" s="134"/>
      <c r="M159" s="71"/>
      <c r="N159" s="71"/>
      <c r="O159" s="71"/>
      <c r="P159" s="71"/>
      <c r="Q159" s="71"/>
      <c r="R159" s="71"/>
      <c r="S159" s="132"/>
      <c r="T159" s="104"/>
      <c r="U159" s="104"/>
      <c r="V159" s="104"/>
      <c r="W159" s="104"/>
      <c r="X159" s="104"/>
      <c r="Y159" s="104"/>
      <c r="Z159" s="104"/>
      <c r="AA159" s="140"/>
      <c r="AB159" s="140"/>
      <c r="AC159" s="140"/>
      <c r="AD159" s="140"/>
      <c r="AE159" s="140"/>
      <c r="AF159" s="140"/>
      <c r="AG159" s="140"/>
    </row>
    <row r="160">
      <c r="A160" s="104"/>
      <c r="B160" s="104"/>
      <c r="C160" s="104"/>
      <c r="D160" s="104"/>
      <c r="E160" s="140"/>
      <c r="F160" s="104"/>
      <c r="G160" s="104"/>
      <c r="H160" s="104"/>
      <c r="I160" s="190"/>
      <c r="J160" s="228" t="s">
        <v>194</v>
      </c>
      <c r="K160" s="71"/>
      <c r="L160" s="229" t="s">
        <v>195</v>
      </c>
      <c r="M160" s="230" t="s">
        <v>196</v>
      </c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40"/>
      <c r="AB160" s="140"/>
      <c r="AC160" s="140"/>
      <c r="AD160" s="140"/>
      <c r="AE160" s="140"/>
      <c r="AF160" s="140"/>
      <c r="AG160" s="140"/>
    </row>
    <row r="161">
      <c r="A161" s="9"/>
      <c r="B161" s="231"/>
      <c r="C161" s="174"/>
      <c r="D161" s="232"/>
      <c r="E161" s="233"/>
      <c r="F161" s="174"/>
      <c r="G161" s="140"/>
      <c r="H161" s="140"/>
      <c r="I161" s="234"/>
      <c r="J161" s="139"/>
      <c r="K161" s="139"/>
      <c r="L161" s="235" t="s">
        <v>197</v>
      </c>
      <c r="M161" s="230" t="s">
        <v>198</v>
      </c>
      <c r="N161" s="140"/>
      <c r="O161" s="140"/>
      <c r="P161" s="140"/>
      <c r="Q161" s="140"/>
      <c r="R161" s="236"/>
      <c r="S161" s="9"/>
      <c r="T161" s="140"/>
      <c r="U161" s="140"/>
      <c r="V161" s="236"/>
      <c r="W161" s="9"/>
      <c r="X161" s="9"/>
      <c r="Y161" s="9"/>
      <c r="Z161" s="9"/>
      <c r="AA161" s="140"/>
      <c r="AB161" s="140"/>
      <c r="AC161" s="140"/>
      <c r="AD161" s="140"/>
      <c r="AE161" s="140"/>
      <c r="AF161" s="140"/>
      <c r="AG161" s="140"/>
    </row>
    <row r="162">
      <c r="A162" s="237"/>
      <c r="B162" s="238"/>
      <c r="C162" s="174"/>
      <c r="D162" s="232"/>
      <c r="E162" s="239"/>
      <c r="F162" s="174"/>
      <c r="H162" s="140"/>
      <c r="I162" s="240"/>
      <c r="J162" s="139"/>
      <c r="K162" s="139"/>
      <c r="L162" s="235" t="s">
        <v>199</v>
      </c>
      <c r="M162" s="241" t="s">
        <v>200</v>
      </c>
      <c r="N162" s="140"/>
      <c r="O162" s="140"/>
      <c r="P162" s="140"/>
      <c r="Q162" s="140"/>
      <c r="R162" s="242"/>
      <c r="S162" s="9"/>
      <c r="T162" s="140"/>
      <c r="U162" s="140"/>
      <c r="V162" s="242"/>
      <c r="W162" s="9"/>
      <c r="X162" s="140"/>
      <c r="Y162" s="140"/>
      <c r="Z162" s="9"/>
      <c r="AA162" s="140"/>
      <c r="AB162" s="140"/>
      <c r="AC162" s="140"/>
      <c r="AD162" s="140"/>
      <c r="AE162" s="140"/>
      <c r="AF162" s="140"/>
      <c r="AG162" s="140"/>
    </row>
    <row r="163">
      <c r="A163" s="9"/>
      <c r="B163" s="243"/>
      <c r="C163" s="243"/>
      <c r="D163" s="243"/>
      <c r="E163" s="237"/>
      <c r="F163" s="140"/>
      <c r="G163" s="140"/>
      <c r="H163" s="140"/>
      <c r="I163" s="234"/>
      <c r="J163" s="139"/>
      <c r="K163" s="139"/>
      <c r="L163" s="235" t="s">
        <v>201</v>
      </c>
      <c r="M163" s="241" t="s">
        <v>202</v>
      </c>
      <c r="N163" s="140"/>
      <c r="O163" s="140"/>
      <c r="P163" s="140"/>
      <c r="Q163" s="140"/>
      <c r="R163" s="244"/>
      <c r="S163" s="9"/>
      <c r="T163" s="245"/>
      <c r="U163" s="246"/>
      <c r="V163" s="244"/>
      <c r="W163" s="19"/>
      <c r="X163" s="9"/>
      <c r="Y163" s="9"/>
      <c r="Z163" s="9"/>
      <c r="AA163" s="140"/>
      <c r="AB163" s="140"/>
      <c r="AC163" s="140"/>
      <c r="AD163" s="140"/>
      <c r="AE163" s="140"/>
      <c r="AF163" s="140"/>
      <c r="AG163" s="140"/>
    </row>
    <row r="164">
      <c r="A164" s="9"/>
      <c r="B164" s="140"/>
      <c r="C164" s="140"/>
      <c r="D164" s="247"/>
      <c r="E164" s="20"/>
      <c r="F164" s="20"/>
      <c r="G164" s="20"/>
      <c r="H164" s="20"/>
      <c r="I164" s="248"/>
      <c r="J164" s="24"/>
      <c r="K164" s="24"/>
      <c r="L164" s="249"/>
      <c r="M164" s="249"/>
      <c r="N164" s="249"/>
      <c r="O164" s="249"/>
      <c r="P164" s="249"/>
      <c r="Q164" s="249"/>
      <c r="R164" s="249"/>
      <c r="S164" s="249"/>
      <c r="T164" s="249"/>
      <c r="U164" s="249"/>
      <c r="V164" s="249"/>
      <c r="W164" s="9"/>
      <c r="X164" s="9"/>
      <c r="Y164" s="9"/>
      <c r="Z164" s="9"/>
      <c r="AA164" s="140"/>
      <c r="AB164" s="140"/>
      <c r="AC164" s="140"/>
      <c r="AD164" s="140"/>
      <c r="AE164" s="140"/>
      <c r="AF164" s="140"/>
      <c r="AG164" s="140"/>
    </row>
    <row r="165">
      <c r="A165" s="9"/>
      <c r="B165" s="250" t="s">
        <v>203</v>
      </c>
      <c r="C165" s="23"/>
      <c r="D165" s="36" t="s">
        <v>17</v>
      </c>
      <c r="E165" s="37" t="s">
        <v>18</v>
      </c>
      <c r="F165" s="38"/>
      <c r="G165" s="39"/>
      <c r="H165" s="35" t="s">
        <v>19</v>
      </c>
      <c r="I165" s="251"/>
      <c r="J165" s="252" t="s">
        <v>204</v>
      </c>
      <c r="K165" s="253" t="s">
        <v>205</v>
      </c>
      <c r="L165" s="254"/>
      <c r="M165" s="255"/>
      <c r="N165" s="253" t="s">
        <v>205</v>
      </c>
      <c r="O165" s="256"/>
      <c r="P165" s="257"/>
      <c r="Q165" s="253" t="s">
        <v>205</v>
      </c>
      <c r="R165" s="256"/>
      <c r="S165" s="9"/>
      <c r="T165" s="140"/>
      <c r="U165" s="140"/>
      <c r="V165" s="140"/>
      <c r="W165" s="140"/>
      <c r="X165" s="140"/>
      <c r="Y165" s="9"/>
      <c r="Z165" s="140"/>
      <c r="AA165" s="140"/>
      <c r="AB165" s="140"/>
      <c r="AC165" s="140"/>
      <c r="AD165" s="140"/>
      <c r="AE165" s="140"/>
      <c r="AF165" s="140"/>
      <c r="AG165" s="140"/>
    </row>
    <row r="166">
      <c r="A166" s="102"/>
      <c r="B166" s="201"/>
      <c r="C166" s="201" t="s">
        <v>206</v>
      </c>
      <c r="D166" s="50"/>
      <c r="E166" s="51" t="s">
        <v>23</v>
      </c>
      <c r="F166" s="51" t="s">
        <v>207</v>
      </c>
      <c r="G166" s="51" t="s">
        <v>208</v>
      </c>
      <c r="H166" s="50"/>
      <c r="I166" s="258"/>
      <c r="J166" s="259"/>
      <c r="K166" s="260" t="s">
        <v>209</v>
      </c>
      <c r="L166" s="193"/>
      <c r="M166" s="261"/>
      <c r="N166" s="260" t="s">
        <v>210</v>
      </c>
      <c r="O166" s="193"/>
      <c r="P166" s="69"/>
      <c r="Q166" s="260" t="s">
        <v>211</v>
      </c>
      <c r="R166" s="68" t="str">
        <f>O166</f>
        <v/>
      </c>
      <c r="S166" s="262"/>
      <c r="T166" s="263"/>
      <c r="U166" s="26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</row>
    <row r="167">
      <c r="A167" s="257"/>
      <c r="B167" s="265"/>
      <c r="C167" s="265"/>
      <c r="D167" s="266"/>
      <c r="E167" s="267"/>
      <c r="F167" s="267"/>
      <c r="G167" s="267"/>
      <c r="H167" s="267"/>
      <c r="I167" s="268">
        <f t="shared" ref="I167:I176" si="29">SUM(E167:H167)*B167</f>
        <v>0</v>
      </c>
      <c r="J167" s="269"/>
      <c r="K167" s="270" t="s">
        <v>212</v>
      </c>
      <c r="L167" s="271">
        <f>L165*30</f>
        <v>0</v>
      </c>
      <c r="M167" s="157"/>
      <c r="N167" s="9"/>
      <c r="O167" s="272"/>
      <c r="P167" s="273"/>
      <c r="Q167" s="140"/>
      <c r="R167" s="243"/>
      <c r="S167" s="174"/>
      <c r="T167" s="174"/>
      <c r="U167" s="157"/>
      <c r="V167" s="157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</row>
    <row r="168">
      <c r="A168" s="257"/>
      <c r="B168" s="265"/>
      <c r="C168" s="265"/>
      <c r="D168" s="266"/>
      <c r="E168" s="267"/>
      <c r="F168" s="267"/>
      <c r="G168" s="267"/>
      <c r="H168" s="267"/>
      <c r="I168" s="268">
        <f t="shared" si="29"/>
        <v>0</v>
      </c>
      <c r="J168" s="269"/>
      <c r="K168" s="274"/>
      <c r="L168" s="243"/>
      <c r="M168" s="140"/>
      <c r="N168" s="140"/>
      <c r="O168" s="140"/>
      <c r="P168" s="140"/>
      <c r="Q168" s="140"/>
      <c r="R168" s="140"/>
      <c r="S168" s="174"/>
      <c r="T168" s="174"/>
      <c r="U168" s="243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</row>
    <row r="169">
      <c r="A169" s="257"/>
      <c r="B169" s="265"/>
      <c r="C169" s="265"/>
      <c r="D169" s="266"/>
      <c r="E169" s="267"/>
      <c r="F169" s="267"/>
      <c r="G169" s="267"/>
      <c r="H169" s="267"/>
      <c r="I169" s="268">
        <f t="shared" si="29"/>
        <v>0</v>
      </c>
      <c r="J169" s="269"/>
      <c r="K169" s="157"/>
      <c r="L169" s="140"/>
      <c r="M169" s="140"/>
      <c r="N169" s="140"/>
      <c r="O169" s="140"/>
      <c r="P169" s="140"/>
      <c r="Q169" s="140"/>
      <c r="R169" s="140"/>
      <c r="S169" s="174"/>
      <c r="T169" s="174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</row>
    <row r="170">
      <c r="A170" s="257"/>
      <c r="B170" s="265"/>
      <c r="C170" s="265"/>
      <c r="D170" s="266"/>
      <c r="E170" s="267"/>
      <c r="F170" s="267"/>
      <c r="G170" s="267"/>
      <c r="H170" s="267"/>
      <c r="I170" s="268">
        <f t="shared" si="29"/>
        <v>0</v>
      </c>
      <c r="J170" s="269"/>
      <c r="K170" s="157"/>
      <c r="L170" s="140"/>
      <c r="M170" s="140"/>
      <c r="N170" s="140"/>
      <c r="O170" s="140"/>
      <c r="P170" s="140"/>
      <c r="Q170" s="140"/>
      <c r="R170" s="140"/>
      <c r="S170" s="174"/>
      <c r="T170" s="174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</row>
    <row r="171">
      <c r="A171" s="257"/>
      <c r="B171" s="265"/>
      <c r="C171" s="265"/>
      <c r="D171" s="266"/>
      <c r="E171" s="267"/>
      <c r="F171" s="267"/>
      <c r="G171" s="267"/>
      <c r="H171" s="267"/>
      <c r="I171" s="268">
        <f t="shared" si="29"/>
        <v>0</v>
      </c>
      <c r="J171" s="269"/>
      <c r="K171" s="157"/>
      <c r="L171" s="140"/>
      <c r="M171" s="140"/>
      <c r="N171" s="140"/>
      <c r="O171" s="140"/>
      <c r="P171" s="140"/>
      <c r="Q171" s="140"/>
      <c r="R171" s="140"/>
      <c r="S171" s="174"/>
      <c r="T171" s="174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</row>
    <row r="172">
      <c r="A172" s="257"/>
      <c r="B172" s="265"/>
      <c r="C172" s="265"/>
      <c r="D172" s="266"/>
      <c r="E172" s="267"/>
      <c r="F172" s="267"/>
      <c r="G172" s="267"/>
      <c r="H172" s="267"/>
      <c r="I172" s="268">
        <f t="shared" si="29"/>
        <v>0</v>
      </c>
      <c r="J172" s="269"/>
      <c r="K172" s="157"/>
      <c r="L172" s="140"/>
      <c r="M172" s="140"/>
      <c r="N172" s="140"/>
      <c r="O172" s="140"/>
      <c r="P172" s="140"/>
      <c r="Q172" s="140"/>
      <c r="R172" s="140"/>
      <c r="S172" s="174"/>
      <c r="T172" s="174"/>
      <c r="U172" s="140"/>
      <c r="V172" s="140"/>
      <c r="W172" s="140"/>
      <c r="X172" s="140"/>
      <c r="Y172" s="140"/>
      <c r="Z172" s="140"/>
      <c r="AA172" s="140"/>
      <c r="AB172" s="140"/>
      <c r="AC172" s="140"/>
      <c r="AD172" s="140"/>
      <c r="AE172" s="140"/>
      <c r="AF172" s="140"/>
      <c r="AG172" s="140"/>
    </row>
    <row r="173">
      <c r="A173" s="257"/>
      <c r="B173" s="265"/>
      <c r="C173" s="265"/>
      <c r="D173" s="266"/>
      <c r="E173" s="267"/>
      <c r="F173" s="267"/>
      <c r="G173" s="267"/>
      <c r="H173" s="267"/>
      <c r="I173" s="268">
        <f t="shared" si="29"/>
        <v>0</v>
      </c>
      <c r="J173" s="269"/>
      <c r="K173" s="157"/>
      <c r="L173" s="140"/>
      <c r="M173" s="140"/>
      <c r="N173" s="140"/>
      <c r="O173" s="140"/>
      <c r="P173" s="140"/>
      <c r="Q173" s="140"/>
      <c r="R173" s="140"/>
      <c r="S173" s="174"/>
      <c r="T173" s="174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</row>
    <row r="174">
      <c r="A174" s="257"/>
      <c r="B174" s="265"/>
      <c r="C174" s="265"/>
      <c r="D174" s="266"/>
      <c r="E174" s="267"/>
      <c r="F174" s="267"/>
      <c r="G174" s="267"/>
      <c r="H174" s="267"/>
      <c r="I174" s="268">
        <f t="shared" si="29"/>
        <v>0</v>
      </c>
      <c r="J174" s="269"/>
      <c r="K174" s="157"/>
      <c r="L174" s="140"/>
      <c r="M174" s="140"/>
      <c r="N174" s="140"/>
      <c r="O174" s="140"/>
      <c r="P174" s="140"/>
      <c r="Q174" s="140"/>
      <c r="R174" s="140"/>
      <c r="S174" s="174"/>
      <c r="T174" s="174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</row>
    <row r="175">
      <c r="A175" s="257"/>
      <c r="B175" s="265"/>
      <c r="C175" s="265"/>
      <c r="D175" s="266"/>
      <c r="E175" s="267"/>
      <c r="F175" s="267"/>
      <c r="G175" s="267"/>
      <c r="H175" s="267"/>
      <c r="I175" s="268">
        <f t="shared" si="29"/>
        <v>0</v>
      </c>
      <c r="J175" s="269"/>
      <c r="K175" s="157"/>
      <c r="L175" s="140"/>
      <c r="M175" s="140"/>
      <c r="N175" s="140"/>
      <c r="O175" s="140"/>
      <c r="P175" s="140"/>
      <c r="Q175" s="140"/>
      <c r="R175" s="140"/>
      <c r="S175" s="174"/>
      <c r="T175" s="174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</row>
    <row r="176">
      <c r="A176" s="237"/>
      <c r="B176" s="265"/>
      <c r="C176" s="265"/>
      <c r="D176" s="266"/>
      <c r="E176" s="267"/>
      <c r="F176" s="267"/>
      <c r="G176" s="267"/>
      <c r="H176" s="267"/>
      <c r="I176" s="268">
        <f t="shared" si="29"/>
        <v>0</v>
      </c>
      <c r="J176" s="269"/>
      <c r="K176" s="275"/>
      <c r="L176" s="174"/>
      <c r="M176" s="174"/>
      <c r="N176" s="174"/>
      <c r="O176" s="174"/>
      <c r="P176" s="174"/>
      <c r="Q176" s="174"/>
      <c r="R176" s="174"/>
      <c r="S176" s="174"/>
      <c r="T176" s="174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</row>
    <row r="177">
      <c r="A177" s="257"/>
      <c r="B177" s="276">
        <f>SUM(B167:B176)</f>
        <v>0</v>
      </c>
      <c r="C177" s="277"/>
      <c r="D177" s="278">
        <f t="shared" ref="D177:F177" si="30">SUM(D167:D176)</f>
        <v>0</v>
      </c>
      <c r="E177" s="278">
        <f t="shared" si="30"/>
        <v>0</v>
      </c>
      <c r="F177" s="278">
        <f t="shared" si="30"/>
        <v>0</v>
      </c>
      <c r="G177" s="278">
        <f t="shared" ref="G177:H177" si="31">SUM(G166:G176)</f>
        <v>0</v>
      </c>
      <c r="H177" s="278">
        <f t="shared" si="31"/>
        <v>0</v>
      </c>
      <c r="I177" s="279"/>
      <c r="J177" s="139"/>
      <c r="K177" s="139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</row>
    <row r="178">
      <c r="A178" s="140"/>
      <c r="B178" s="243"/>
      <c r="C178" s="140"/>
      <c r="D178" s="243"/>
      <c r="E178" s="243"/>
      <c r="F178" s="140"/>
      <c r="G178" s="140"/>
      <c r="H178" s="140"/>
      <c r="I178" s="280"/>
      <c r="J178" s="139"/>
      <c r="K178" s="139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</row>
  </sheetData>
  <mergeCells count="121">
    <mergeCell ref="J56:L56"/>
    <mergeCell ref="J57:L57"/>
    <mergeCell ref="J61:L61"/>
    <mergeCell ref="J66:L66"/>
    <mergeCell ref="J67:L67"/>
    <mergeCell ref="J73:L73"/>
    <mergeCell ref="J49:L49"/>
    <mergeCell ref="J50:L50"/>
    <mergeCell ref="J51:L51"/>
    <mergeCell ref="J52:L52"/>
    <mergeCell ref="J53:L53"/>
    <mergeCell ref="J54:L54"/>
    <mergeCell ref="J55:L55"/>
    <mergeCell ref="I5:J5"/>
    <mergeCell ref="J8:L22"/>
    <mergeCell ref="J23:L23"/>
    <mergeCell ref="J24:L24"/>
    <mergeCell ref="J25:L25"/>
    <mergeCell ref="J26:L26"/>
    <mergeCell ref="J27:L27"/>
    <mergeCell ref="I4:K4"/>
    <mergeCell ref="B6:B7"/>
    <mergeCell ref="C6:C7"/>
    <mergeCell ref="D6:D7"/>
    <mergeCell ref="E6:G6"/>
    <mergeCell ref="H6:H7"/>
    <mergeCell ref="B8:B37"/>
    <mergeCell ref="J68:L68"/>
    <mergeCell ref="J69:L69"/>
    <mergeCell ref="J70:L70"/>
    <mergeCell ref="J71:L71"/>
    <mergeCell ref="J72:L72"/>
    <mergeCell ref="J76:L76"/>
    <mergeCell ref="J77:L77"/>
    <mergeCell ref="J90:L93"/>
    <mergeCell ref="J94:L94"/>
    <mergeCell ref="J95:L95"/>
    <mergeCell ref="J96:L100"/>
    <mergeCell ref="I105:I106"/>
    <mergeCell ref="J105:J106"/>
    <mergeCell ref="K105:K106"/>
    <mergeCell ref="I107:K107"/>
    <mergeCell ref="J78:L78"/>
    <mergeCell ref="J79:L79"/>
    <mergeCell ref="J85:L85"/>
    <mergeCell ref="J86:L86"/>
    <mergeCell ref="J87:L87"/>
    <mergeCell ref="E90:E95"/>
    <mergeCell ref="E96:E99"/>
    <mergeCell ref="R110:S110"/>
    <mergeCell ref="R111:S111"/>
    <mergeCell ref="T111:U111"/>
    <mergeCell ref="Q144:R144"/>
    <mergeCell ref="E103:F103"/>
    <mergeCell ref="H103:K103"/>
    <mergeCell ref="M103:N103"/>
    <mergeCell ref="O103:P103"/>
    <mergeCell ref="R103:S103"/>
    <mergeCell ref="T103:U103"/>
    <mergeCell ref="H104:K104"/>
    <mergeCell ref="B137:B139"/>
    <mergeCell ref="D165:D166"/>
    <mergeCell ref="E165:G165"/>
    <mergeCell ref="H165:H166"/>
    <mergeCell ref="B90:B95"/>
    <mergeCell ref="B96:B100"/>
    <mergeCell ref="B103:B113"/>
    <mergeCell ref="C103:D103"/>
    <mergeCell ref="B114:B123"/>
    <mergeCell ref="B124:B133"/>
    <mergeCell ref="B134:B136"/>
    <mergeCell ref="B1:B2"/>
    <mergeCell ref="D1:E1"/>
    <mergeCell ref="F1:G1"/>
    <mergeCell ref="H1:I1"/>
    <mergeCell ref="D2:E2"/>
    <mergeCell ref="I2:K2"/>
    <mergeCell ref="I3:M3"/>
    <mergeCell ref="I6:I7"/>
    <mergeCell ref="J6:L7"/>
    <mergeCell ref="N6:P6"/>
    <mergeCell ref="R6:X6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38:L38"/>
    <mergeCell ref="J39:L39"/>
    <mergeCell ref="J40:L40"/>
    <mergeCell ref="J41:L41"/>
    <mergeCell ref="J42:L42"/>
    <mergeCell ref="J43:L43"/>
    <mergeCell ref="J44:L44"/>
    <mergeCell ref="J45:L45"/>
    <mergeCell ref="J46:L46"/>
    <mergeCell ref="J47:L47"/>
    <mergeCell ref="J48:L48"/>
    <mergeCell ref="B38:B60"/>
    <mergeCell ref="B62:B65"/>
    <mergeCell ref="B68:B70"/>
    <mergeCell ref="B71:B72"/>
    <mergeCell ref="B76:B79"/>
    <mergeCell ref="B80:B84"/>
    <mergeCell ref="J80:L80"/>
    <mergeCell ref="J81:L81"/>
    <mergeCell ref="J82:L82"/>
    <mergeCell ref="J83:L83"/>
    <mergeCell ref="J84:L84"/>
    <mergeCell ref="J58:L58"/>
    <mergeCell ref="J59:L59"/>
    <mergeCell ref="J60:L60"/>
    <mergeCell ref="J62:L62"/>
    <mergeCell ref="J63:L63"/>
    <mergeCell ref="J64:L64"/>
    <mergeCell ref="J65:L65"/>
  </mergeCells>
  <dataValidations>
    <dataValidation type="list" allowBlank="1" sqref="O166">
      <formula1>GENERAL!$F$104:$F$141</formula1>
    </dataValidation>
    <dataValidation type="list" allowBlank="1" sqref="E167:E176">
      <formula1>GENERAL!$E$8:$E$100</formula1>
    </dataValidation>
    <dataValidation type="list" allowBlank="1" sqref="L165">
      <formula1>GENERAL!$A$6:$A$30</formula1>
    </dataValidation>
    <dataValidation type="list" allowBlank="1" sqref="B167:B176">
      <formula1>GENERAL!$A$6:$A$53</formula1>
    </dataValidation>
    <dataValidation type="list" allowBlank="1" sqref="F167:F176">
      <formula1>GENERAL!$F$8:$F$100</formula1>
    </dataValidation>
    <dataValidation type="list" allowBlank="1" sqref="C167:C176">
      <formula1>$C$8:$C$100</formula1>
    </dataValidation>
    <dataValidation type="list" allowBlank="1" sqref="L166">
      <formula1>GENERAL!$D$104:$D$141</formula1>
    </dataValidation>
    <dataValidation type="list" allowBlank="1" sqref="G167:G176">
      <formula1>GENERAL!$G$8:$G$100</formula1>
    </dataValidation>
    <dataValidation type="list" allowBlank="1" sqref="D167:D176">
      <formula1>GENERAL!$D$8:$D$100</formula1>
    </dataValidation>
    <dataValidation type="list" allowBlank="1" sqref="H167:H176">
      <formula1>GENERAL!$H$8:$H$100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27.29"/>
    <col customWidth="1" min="3" max="3" width="46.57"/>
    <col customWidth="1" min="4" max="4" width="18.0"/>
    <col customWidth="1" min="5" max="5" width="24.14"/>
    <col customWidth="1" min="6" max="6" width="19.0"/>
    <col customWidth="1" min="7" max="9" width="22.86"/>
    <col customWidth="1" min="10" max="10" width="41.71"/>
    <col customWidth="1" min="11" max="12" width="20.71"/>
    <col customWidth="1" min="13" max="13" width="17.71"/>
    <col customWidth="1" min="14" max="14" width="22.0"/>
    <col customWidth="1" min="15" max="15" width="21.71"/>
    <col customWidth="1" min="16" max="16" width="8.57"/>
    <col customWidth="1" min="17" max="17" width="17.0"/>
    <col customWidth="1" min="18" max="24" width="21.0"/>
    <col customWidth="1" min="25" max="25" width="20.29"/>
    <col customWidth="1" min="26" max="26" width="22.86"/>
    <col customWidth="1" min="27" max="32" width="37.14"/>
    <col customWidth="1" min="33" max="33" width="22.86"/>
  </cols>
  <sheetData>
    <row r="1">
      <c r="A1" s="1"/>
      <c r="B1" s="2" t="s">
        <v>0</v>
      </c>
      <c r="C1" s="3" t="s">
        <v>1</v>
      </c>
      <c r="D1" s="4" t="s">
        <v>2</v>
      </c>
      <c r="E1" s="5"/>
      <c r="F1" s="6"/>
      <c r="G1" s="5"/>
      <c r="H1" s="6"/>
      <c r="I1" s="5"/>
      <c r="J1" s="7"/>
      <c r="K1" s="7"/>
      <c r="L1" s="7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>
      <c r="A2" s="9"/>
      <c r="B2" s="10"/>
      <c r="C2" s="11" t="s">
        <v>3</v>
      </c>
      <c r="D2" s="4" t="s">
        <v>4</v>
      </c>
      <c r="E2" s="5"/>
      <c r="F2" s="12"/>
      <c r="G2" s="12"/>
      <c r="H2" s="13"/>
      <c r="I2" s="14" t="s">
        <v>229</v>
      </c>
      <c r="J2" s="15"/>
      <c r="K2" s="16"/>
      <c r="L2" s="17"/>
      <c r="M2" s="18"/>
      <c r="N2" s="1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>
      <c r="A3" s="9"/>
      <c r="B3" s="20"/>
      <c r="C3" s="21" t="s">
        <v>6</v>
      </c>
      <c r="D3" s="22" t="s">
        <v>7</v>
      </c>
      <c r="E3" s="23"/>
      <c r="F3" s="24"/>
      <c r="G3" s="12"/>
      <c r="H3" s="13"/>
      <c r="I3" s="25" t="s">
        <v>230</v>
      </c>
      <c r="J3" s="15"/>
      <c r="K3" s="15"/>
      <c r="L3" s="15"/>
      <c r="M3" s="16"/>
      <c r="N3" s="8"/>
      <c r="O3" s="20"/>
      <c r="P3" s="20"/>
      <c r="Q3" s="20"/>
      <c r="R3" s="2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>
      <c r="A4" s="9"/>
      <c r="B4" s="20"/>
      <c r="C4" s="26" t="s">
        <v>9</v>
      </c>
      <c r="D4" s="22" t="s">
        <v>10</v>
      </c>
      <c r="E4" s="23"/>
      <c r="F4" s="24"/>
      <c r="G4" s="12"/>
      <c r="H4" s="13"/>
      <c r="I4" s="27" t="s">
        <v>231</v>
      </c>
      <c r="J4" s="15"/>
      <c r="K4" s="16"/>
      <c r="L4" s="28"/>
      <c r="M4" s="18"/>
      <c r="N4" s="8"/>
      <c r="O4" s="20"/>
      <c r="P4" s="20"/>
      <c r="Q4" s="20"/>
      <c r="R4" s="20"/>
      <c r="S4" s="20"/>
      <c r="T4" s="9"/>
      <c r="U4" s="9"/>
      <c r="V4" s="9"/>
      <c r="W4" s="9"/>
      <c r="X4" s="9"/>
      <c r="Y4" s="9"/>
      <c r="Z4" s="9"/>
      <c r="AA4" s="20"/>
      <c r="AB4" s="20"/>
      <c r="AC4" s="20"/>
      <c r="AD4" s="20"/>
      <c r="AE4" s="20"/>
      <c r="AF4" s="20"/>
      <c r="AG4" s="9"/>
    </row>
    <row r="5">
      <c r="A5" s="9"/>
      <c r="B5" s="20"/>
      <c r="C5" s="29" t="s">
        <v>12</v>
      </c>
      <c r="D5" s="22" t="s">
        <v>13</v>
      </c>
      <c r="E5" s="23"/>
      <c r="F5" s="24"/>
      <c r="G5" s="12"/>
      <c r="H5" s="30"/>
      <c r="I5" s="31" t="s">
        <v>232</v>
      </c>
      <c r="J5" s="32"/>
      <c r="K5" s="33"/>
      <c r="L5" s="33"/>
      <c r="M5" s="18"/>
      <c r="N5" s="8"/>
      <c r="O5" s="20"/>
      <c r="P5" s="20"/>
      <c r="Q5" s="20"/>
      <c r="R5" s="20"/>
      <c r="S5" s="20"/>
      <c r="T5" s="20"/>
      <c r="U5" s="20"/>
      <c r="V5" s="20"/>
      <c r="W5" s="20"/>
      <c r="X5" s="20"/>
      <c r="Y5" s="9"/>
      <c r="Z5" s="9"/>
      <c r="AA5" s="20"/>
      <c r="AB5" s="20"/>
      <c r="AC5" s="20"/>
      <c r="AD5" s="20"/>
      <c r="AE5" s="20"/>
      <c r="AF5" s="20"/>
      <c r="AG5" s="9"/>
    </row>
    <row r="6">
      <c r="A6" s="34">
        <v>1.0</v>
      </c>
      <c r="B6" s="35" t="s">
        <v>15</v>
      </c>
      <c r="C6" s="36" t="s">
        <v>16</v>
      </c>
      <c r="D6" s="36" t="s">
        <v>17</v>
      </c>
      <c r="E6" s="37" t="s">
        <v>18</v>
      </c>
      <c r="F6" s="38"/>
      <c r="G6" s="39"/>
      <c r="H6" s="35" t="s">
        <v>19</v>
      </c>
      <c r="I6" s="35" t="s">
        <v>20</v>
      </c>
      <c r="J6" s="40" t="s">
        <v>21</v>
      </c>
      <c r="K6" s="41"/>
      <c r="L6" s="42"/>
      <c r="M6" s="43"/>
      <c r="N6" s="44" t="s">
        <v>22</v>
      </c>
      <c r="O6" s="38"/>
      <c r="P6" s="39"/>
      <c r="Q6" s="45"/>
      <c r="R6" s="46"/>
      <c r="S6" s="47"/>
      <c r="T6" s="47"/>
      <c r="U6" s="47"/>
      <c r="V6" s="47"/>
      <c r="W6" s="47"/>
      <c r="X6" s="5"/>
      <c r="Y6" s="24"/>
      <c r="Z6" s="12"/>
      <c r="AA6" s="48"/>
      <c r="AB6" s="48"/>
      <c r="AC6" s="48"/>
      <c r="AD6" s="48"/>
      <c r="AE6" s="48"/>
      <c r="AF6" s="48"/>
      <c r="AG6" s="49"/>
    </row>
    <row r="7" ht="45.75" customHeight="1">
      <c r="A7" s="34">
        <v>2.0</v>
      </c>
      <c r="B7" s="50"/>
      <c r="C7" s="50"/>
      <c r="D7" s="50"/>
      <c r="E7" s="51" t="s">
        <v>23</v>
      </c>
      <c r="F7" s="51" t="s">
        <v>24</v>
      </c>
      <c r="G7" s="51" t="s">
        <v>25</v>
      </c>
      <c r="H7" s="50"/>
      <c r="I7" s="50"/>
      <c r="J7" s="52"/>
      <c r="K7" s="53"/>
      <c r="L7" s="54"/>
      <c r="M7" s="55"/>
      <c r="N7" s="56" t="s">
        <v>26</v>
      </c>
      <c r="O7" s="56" t="s">
        <v>27</v>
      </c>
      <c r="P7" s="57" t="s">
        <v>28</v>
      </c>
      <c r="Q7" s="45"/>
      <c r="R7" s="48"/>
      <c r="S7" s="48"/>
      <c r="T7" s="48"/>
      <c r="U7" s="48"/>
      <c r="V7" s="48"/>
      <c r="W7" s="48"/>
      <c r="X7" s="48"/>
      <c r="Y7" s="24"/>
      <c r="Z7" s="12"/>
      <c r="AA7" s="48"/>
      <c r="AB7" s="48"/>
      <c r="AC7" s="48"/>
      <c r="AD7" s="48"/>
      <c r="AE7" s="48"/>
      <c r="AF7" s="48"/>
      <c r="AG7" s="58"/>
    </row>
    <row r="8">
      <c r="A8" s="59"/>
      <c r="B8" s="60" t="s">
        <v>29</v>
      </c>
      <c r="C8" s="61" t="s">
        <v>30</v>
      </c>
      <c r="D8" s="62">
        <v>1399.99</v>
      </c>
      <c r="E8" s="63"/>
      <c r="F8" s="62">
        <f t="shared" ref="F8:F18" si="1">D8-700                   </f>
        <v>699.99</v>
      </c>
      <c r="G8" s="62">
        <f t="shared" ref="G8:G22" si="2">D8-350 </f>
        <v>1049.99</v>
      </c>
      <c r="H8" s="62"/>
      <c r="I8" s="64"/>
      <c r="J8" s="65" t="s">
        <v>31</v>
      </c>
      <c r="K8" s="41"/>
      <c r="L8" s="42"/>
      <c r="M8" s="66"/>
      <c r="N8" s="67">
        <f t="shared" ref="N8:N47" si="3">D8/30</f>
        <v>46.66633333</v>
      </c>
      <c r="O8" s="68">
        <f t="shared" ref="O8:O47" si="4">N8+5</f>
        <v>51.66633333</v>
      </c>
      <c r="P8" s="68">
        <f t="shared" ref="P8:P47" si="5">D8*7%</f>
        <v>97.9993</v>
      </c>
      <c r="Q8" s="69"/>
      <c r="R8" s="70"/>
      <c r="S8" s="70"/>
      <c r="T8" s="70"/>
      <c r="U8" s="70"/>
      <c r="V8" s="70"/>
      <c r="W8" s="70"/>
      <c r="X8" s="70"/>
      <c r="Y8" s="71"/>
      <c r="Z8" s="12"/>
      <c r="AA8" s="70"/>
      <c r="AB8" s="70"/>
      <c r="AC8" s="70"/>
      <c r="AD8" s="70"/>
      <c r="AE8" s="70"/>
      <c r="AF8" s="70"/>
      <c r="AG8" s="49"/>
    </row>
    <row r="9">
      <c r="A9" s="59"/>
      <c r="B9" s="72"/>
      <c r="C9" s="61" t="s">
        <v>32</v>
      </c>
      <c r="D9" s="62">
        <v>1199.99</v>
      </c>
      <c r="E9" s="63"/>
      <c r="F9" s="62">
        <f t="shared" si="1"/>
        <v>499.99</v>
      </c>
      <c r="G9" s="62">
        <f t="shared" si="2"/>
        <v>849.99</v>
      </c>
      <c r="H9" s="62"/>
      <c r="I9" s="64"/>
      <c r="J9" s="73"/>
      <c r="L9" s="74"/>
      <c r="M9" s="66"/>
      <c r="N9" s="67">
        <f t="shared" si="3"/>
        <v>39.99966667</v>
      </c>
      <c r="O9" s="68">
        <f t="shared" si="4"/>
        <v>44.99966667</v>
      </c>
      <c r="P9" s="68">
        <f t="shared" si="5"/>
        <v>83.9993</v>
      </c>
      <c r="Q9" s="69"/>
      <c r="R9" s="70"/>
      <c r="S9" s="70"/>
      <c r="T9" s="70"/>
      <c r="U9" s="70"/>
      <c r="V9" s="70"/>
      <c r="W9" s="70"/>
      <c r="X9" s="70"/>
      <c r="Y9" s="71"/>
      <c r="Z9" s="12"/>
      <c r="AA9" s="70"/>
      <c r="AB9" s="70"/>
      <c r="AC9" s="70"/>
      <c r="AD9" s="70"/>
      <c r="AE9" s="70"/>
      <c r="AF9" s="70"/>
      <c r="AG9" s="49"/>
    </row>
    <row r="10">
      <c r="A10" s="59"/>
      <c r="B10" s="72"/>
      <c r="C10" s="61" t="s">
        <v>33</v>
      </c>
      <c r="D10" s="62">
        <v>1099.99</v>
      </c>
      <c r="E10" s="63"/>
      <c r="F10" s="62">
        <f t="shared" si="1"/>
        <v>399.99</v>
      </c>
      <c r="G10" s="62">
        <f t="shared" si="2"/>
        <v>749.99</v>
      </c>
      <c r="H10" s="62"/>
      <c r="I10" s="64"/>
      <c r="J10" s="73"/>
      <c r="L10" s="74"/>
      <c r="M10" s="66"/>
      <c r="N10" s="67">
        <f t="shared" si="3"/>
        <v>36.66633333</v>
      </c>
      <c r="O10" s="68">
        <f t="shared" si="4"/>
        <v>41.66633333</v>
      </c>
      <c r="P10" s="68">
        <f t="shared" si="5"/>
        <v>76.9993</v>
      </c>
      <c r="Q10" s="69"/>
      <c r="R10" s="70"/>
      <c r="S10" s="70"/>
      <c r="T10" s="70"/>
      <c r="U10" s="70"/>
      <c r="V10" s="70"/>
      <c r="W10" s="70"/>
      <c r="X10" s="70"/>
      <c r="Y10" s="71"/>
      <c r="Z10" s="12"/>
      <c r="AA10" s="70"/>
      <c r="AB10" s="70"/>
      <c r="AC10" s="70"/>
      <c r="AD10" s="70"/>
      <c r="AE10" s="70"/>
      <c r="AF10" s="70"/>
      <c r="AG10" s="49"/>
    </row>
    <row r="11">
      <c r="A11" s="59"/>
      <c r="B11" s="72"/>
      <c r="C11" s="61" t="s">
        <v>34</v>
      </c>
      <c r="D11" s="62">
        <v>1299.99</v>
      </c>
      <c r="E11" s="63"/>
      <c r="F11" s="62">
        <f t="shared" si="1"/>
        <v>599.99</v>
      </c>
      <c r="G11" s="62">
        <f t="shared" si="2"/>
        <v>949.99</v>
      </c>
      <c r="H11" s="62"/>
      <c r="I11" s="64"/>
      <c r="J11" s="73"/>
      <c r="L11" s="74"/>
      <c r="M11" s="66"/>
      <c r="N11" s="67">
        <f t="shared" si="3"/>
        <v>43.333</v>
      </c>
      <c r="O11" s="68">
        <f t="shared" si="4"/>
        <v>48.333</v>
      </c>
      <c r="P11" s="68">
        <f t="shared" si="5"/>
        <v>90.9993</v>
      </c>
      <c r="Q11" s="69"/>
      <c r="R11" s="70"/>
      <c r="S11" s="70"/>
      <c r="T11" s="70"/>
      <c r="U11" s="70"/>
      <c r="V11" s="70"/>
      <c r="W11" s="70"/>
      <c r="X11" s="70"/>
      <c r="Y11" s="71"/>
      <c r="Z11" s="12"/>
      <c r="AA11" s="70"/>
      <c r="AB11" s="70"/>
      <c r="AC11" s="70"/>
      <c r="AD11" s="70"/>
      <c r="AE11" s="70"/>
      <c r="AF11" s="70"/>
      <c r="AG11" s="49"/>
    </row>
    <row r="12">
      <c r="A12" s="59"/>
      <c r="B12" s="72"/>
      <c r="C12" s="61" t="s">
        <v>35</v>
      </c>
      <c r="D12" s="62">
        <v>1099.99</v>
      </c>
      <c r="E12" s="63"/>
      <c r="F12" s="62">
        <f t="shared" si="1"/>
        <v>399.99</v>
      </c>
      <c r="G12" s="62">
        <f t="shared" si="2"/>
        <v>749.99</v>
      </c>
      <c r="H12" s="62"/>
      <c r="I12" s="64"/>
      <c r="J12" s="73"/>
      <c r="L12" s="74"/>
      <c r="M12" s="66"/>
      <c r="N12" s="67">
        <f t="shared" si="3"/>
        <v>36.66633333</v>
      </c>
      <c r="O12" s="68">
        <f t="shared" si="4"/>
        <v>41.66633333</v>
      </c>
      <c r="P12" s="68">
        <f t="shared" si="5"/>
        <v>76.9993</v>
      </c>
      <c r="Q12" s="69"/>
      <c r="R12" s="70"/>
      <c r="S12" s="70"/>
      <c r="T12" s="70"/>
      <c r="U12" s="70"/>
      <c r="V12" s="70"/>
      <c r="W12" s="70"/>
      <c r="X12" s="70"/>
      <c r="Y12" s="71"/>
      <c r="Z12" s="12"/>
      <c r="AA12" s="70"/>
      <c r="AB12" s="70"/>
      <c r="AC12" s="70"/>
      <c r="AD12" s="70"/>
      <c r="AE12" s="70"/>
      <c r="AF12" s="70"/>
      <c r="AG12" s="49"/>
    </row>
    <row r="13">
      <c r="A13" s="59"/>
      <c r="B13" s="72"/>
      <c r="C13" s="61" t="s">
        <v>36</v>
      </c>
      <c r="D13" s="62">
        <v>999.99</v>
      </c>
      <c r="E13" s="63"/>
      <c r="F13" s="62">
        <f t="shared" si="1"/>
        <v>299.99</v>
      </c>
      <c r="G13" s="62">
        <f t="shared" si="2"/>
        <v>649.99</v>
      </c>
      <c r="H13" s="62"/>
      <c r="I13" s="64"/>
      <c r="J13" s="73"/>
      <c r="L13" s="74"/>
      <c r="M13" s="66"/>
      <c r="N13" s="67">
        <f t="shared" si="3"/>
        <v>33.333</v>
      </c>
      <c r="O13" s="68">
        <f t="shared" si="4"/>
        <v>38.333</v>
      </c>
      <c r="P13" s="68">
        <f t="shared" si="5"/>
        <v>69.9993</v>
      </c>
      <c r="Q13" s="69"/>
      <c r="R13" s="70"/>
      <c r="S13" s="70"/>
      <c r="T13" s="70"/>
      <c r="U13" s="70"/>
      <c r="V13" s="70"/>
      <c r="W13" s="70"/>
      <c r="X13" s="70"/>
      <c r="Y13" s="71"/>
      <c r="Z13" s="12"/>
      <c r="AA13" s="70"/>
      <c r="AB13" s="70"/>
      <c r="AC13" s="70"/>
      <c r="AD13" s="70"/>
      <c r="AE13" s="70"/>
      <c r="AF13" s="70"/>
      <c r="AG13" s="49"/>
    </row>
    <row r="14">
      <c r="A14" s="59"/>
      <c r="B14" s="72"/>
      <c r="C14" s="61" t="s">
        <v>37</v>
      </c>
      <c r="D14" s="62">
        <v>949.99</v>
      </c>
      <c r="E14" s="63"/>
      <c r="F14" s="62">
        <f t="shared" si="1"/>
        <v>249.99</v>
      </c>
      <c r="G14" s="62">
        <f t="shared" si="2"/>
        <v>599.99</v>
      </c>
      <c r="H14" s="62"/>
      <c r="I14" s="64"/>
      <c r="J14" s="73"/>
      <c r="L14" s="74"/>
      <c r="M14" s="66"/>
      <c r="N14" s="67">
        <f t="shared" si="3"/>
        <v>31.66633333</v>
      </c>
      <c r="O14" s="68">
        <f t="shared" si="4"/>
        <v>36.66633333</v>
      </c>
      <c r="P14" s="68">
        <f t="shared" si="5"/>
        <v>66.4993</v>
      </c>
      <c r="Q14" s="69"/>
      <c r="R14" s="70"/>
      <c r="S14" s="70"/>
      <c r="T14" s="70"/>
      <c r="U14" s="70"/>
      <c r="V14" s="70"/>
      <c r="W14" s="70"/>
      <c r="X14" s="70"/>
      <c r="Y14" s="71"/>
      <c r="Z14" s="12"/>
      <c r="AA14" s="70"/>
      <c r="AB14" s="70"/>
      <c r="AC14" s="70"/>
      <c r="AD14" s="70"/>
      <c r="AE14" s="70"/>
      <c r="AF14" s="70"/>
      <c r="AG14" s="49"/>
    </row>
    <row r="15" ht="22.5" customHeight="1">
      <c r="A15" s="59"/>
      <c r="B15" s="72"/>
      <c r="C15" s="61" t="s">
        <v>38</v>
      </c>
      <c r="D15" s="62">
        <v>849.99</v>
      </c>
      <c r="E15" s="63"/>
      <c r="F15" s="62">
        <f t="shared" si="1"/>
        <v>149.99</v>
      </c>
      <c r="G15" s="62">
        <f t="shared" si="2"/>
        <v>499.99</v>
      </c>
      <c r="H15" s="62"/>
      <c r="I15" s="64"/>
      <c r="J15" s="73"/>
      <c r="L15" s="74"/>
      <c r="M15" s="66"/>
      <c r="N15" s="67">
        <f t="shared" si="3"/>
        <v>28.333</v>
      </c>
      <c r="O15" s="68">
        <f t="shared" si="4"/>
        <v>33.333</v>
      </c>
      <c r="P15" s="68">
        <f t="shared" si="5"/>
        <v>59.4993</v>
      </c>
      <c r="Q15" s="69"/>
      <c r="R15" s="70"/>
      <c r="S15" s="70"/>
      <c r="T15" s="70"/>
      <c r="U15" s="70"/>
      <c r="V15" s="70"/>
      <c r="W15" s="70"/>
      <c r="X15" s="70"/>
      <c r="Y15" s="71"/>
      <c r="Z15" s="12"/>
      <c r="AA15" s="48"/>
      <c r="AB15" s="48"/>
      <c r="AC15" s="48"/>
      <c r="AD15" s="48"/>
      <c r="AE15" s="48"/>
      <c r="AF15" s="48"/>
      <c r="AG15" s="49"/>
    </row>
    <row r="16">
      <c r="A16" s="59"/>
      <c r="B16" s="72"/>
      <c r="C16" s="61" t="s">
        <v>39</v>
      </c>
      <c r="D16" s="62">
        <v>799.99</v>
      </c>
      <c r="E16" s="63"/>
      <c r="F16" s="62">
        <f t="shared" si="1"/>
        <v>99.99</v>
      </c>
      <c r="G16" s="62">
        <f t="shared" si="2"/>
        <v>449.99</v>
      </c>
      <c r="H16" s="62"/>
      <c r="I16" s="64"/>
      <c r="J16" s="73"/>
      <c r="L16" s="74"/>
      <c r="M16" s="66"/>
      <c r="N16" s="67">
        <f t="shared" si="3"/>
        <v>26.66633333</v>
      </c>
      <c r="O16" s="68">
        <f t="shared" si="4"/>
        <v>31.66633333</v>
      </c>
      <c r="P16" s="68">
        <f t="shared" si="5"/>
        <v>55.9993</v>
      </c>
      <c r="Q16" s="69"/>
      <c r="R16" s="70"/>
      <c r="S16" s="70"/>
      <c r="T16" s="70"/>
      <c r="U16" s="70"/>
      <c r="V16" s="70"/>
      <c r="W16" s="70"/>
      <c r="X16" s="70"/>
      <c r="Y16" s="71"/>
      <c r="Z16" s="12"/>
      <c r="AA16" s="70"/>
      <c r="AB16" s="70"/>
      <c r="AC16" s="70"/>
      <c r="AD16" s="70"/>
      <c r="AE16" s="70"/>
      <c r="AF16" s="70"/>
      <c r="AG16" s="49"/>
    </row>
    <row r="17">
      <c r="A17" s="59"/>
      <c r="B17" s="72"/>
      <c r="C17" s="61" t="s">
        <v>40</v>
      </c>
      <c r="D17" s="62">
        <v>849.99</v>
      </c>
      <c r="E17" s="63"/>
      <c r="F17" s="62">
        <f t="shared" si="1"/>
        <v>149.99</v>
      </c>
      <c r="G17" s="62">
        <f t="shared" si="2"/>
        <v>499.99</v>
      </c>
      <c r="H17" s="62"/>
      <c r="I17" s="75"/>
      <c r="J17" s="73"/>
      <c r="L17" s="74"/>
      <c r="M17" s="66"/>
      <c r="N17" s="67">
        <f t="shared" si="3"/>
        <v>28.333</v>
      </c>
      <c r="O17" s="68">
        <f t="shared" si="4"/>
        <v>33.333</v>
      </c>
      <c r="P17" s="68">
        <f t="shared" si="5"/>
        <v>59.4993</v>
      </c>
      <c r="Q17" s="69"/>
      <c r="R17" s="70"/>
      <c r="S17" s="70"/>
      <c r="T17" s="70"/>
      <c r="U17" s="70"/>
      <c r="V17" s="70"/>
      <c r="W17" s="70"/>
      <c r="X17" s="70"/>
      <c r="Y17" s="71"/>
      <c r="Z17" s="12"/>
      <c r="AA17" s="70"/>
      <c r="AB17" s="70"/>
      <c r="AC17" s="70"/>
      <c r="AD17" s="70"/>
      <c r="AE17" s="70"/>
      <c r="AF17" s="70"/>
      <c r="AG17" s="49"/>
    </row>
    <row r="18">
      <c r="A18" s="59"/>
      <c r="B18" s="72"/>
      <c r="C18" s="61" t="s">
        <v>41</v>
      </c>
      <c r="D18" s="62">
        <v>749.99</v>
      </c>
      <c r="E18" s="63"/>
      <c r="F18" s="62">
        <f t="shared" si="1"/>
        <v>49.99</v>
      </c>
      <c r="G18" s="62">
        <f t="shared" si="2"/>
        <v>399.99</v>
      </c>
      <c r="H18" s="62"/>
      <c r="I18" s="75"/>
      <c r="J18" s="73"/>
      <c r="L18" s="74"/>
      <c r="M18" s="66"/>
      <c r="N18" s="67">
        <f t="shared" si="3"/>
        <v>24.99966667</v>
      </c>
      <c r="O18" s="68">
        <f t="shared" si="4"/>
        <v>29.99966667</v>
      </c>
      <c r="P18" s="68">
        <f t="shared" si="5"/>
        <v>52.4993</v>
      </c>
      <c r="Q18" s="69"/>
      <c r="R18" s="70"/>
      <c r="S18" s="70"/>
      <c r="T18" s="70"/>
      <c r="U18" s="70"/>
      <c r="V18" s="70"/>
      <c r="W18" s="70"/>
      <c r="X18" s="70"/>
      <c r="Y18" s="71"/>
      <c r="Z18" s="12"/>
      <c r="AA18" s="70"/>
      <c r="AB18" s="70"/>
      <c r="AC18" s="70"/>
      <c r="AD18" s="70"/>
      <c r="AE18" s="70"/>
      <c r="AF18" s="70"/>
      <c r="AG18" s="49"/>
    </row>
    <row r="19">
      <c r="A19" s="59"/>
      <c r="B19" s="72"/>
      <c r="C19" s="61" t="s">
        <v>42</v>
      </c>
      <c r="D19" s="62">
        <v>699.99</v>
      </c>
      <c r="E19" s="63"/>
      <c r="F19" s="76" t="s">
        <v>43</v>
      </c>
      <c r="G19" s="62">
        <f t="shared" si="2"/>
        <v>349.99</v>
      </c>
      <c r="H19" s="62"/>
      <c r="I19" s="75"/>
      <c r="J19" s="73"/>
      <c r="L19" s="74"/>
      <c r="M19" s="66"/>
      <c r="N19" s="67">
        <f t="shared" si="3"/>
        <v>23.333</v>
      </c>
      <c r="O19" s="68">
        <f t="shared" si="4"/>
        <v>28.333</v>
      </c>
      <c r="P19" s="68">
        <f t="shared" si="5"/>
        <v>48.9993</v>
      </c>
      <c r="Q19" s="69"/>
      <c r="R19" s="70"/>
      <c r="S19" s="70"/>
      <c r="T19" s="70"/>
      <c r="U19" s="70"/>
      <c r="V19" s="70"/>
      <c r="W19" s="70"/>
      <c r="X19" s="70"/>
      <c r="Y19" s="71"/>
      <c r="Z19" s="12"/>
      <c r="AA19" s="70"/>
      <c r="AB19" s="70"/>
      <c r="AC19" s="70"/>
      <c r="AD19" s="70"/>
      <c r="AE19" s="70"/>
      <c r="AF19" s="70"/>
      <c r="AG19" s="49"/>
    </row>
    <row r="20" ht="22.5" customHeight="1">
      <c r="A20" s="59">
        <v>3.0</v>
      </c>
      <c r="B20" s="72"/>
      <c r="C20" s="61" t="s">
        <v>44</v>
      </c>
      <c r="D20" s="62">
        <v>1349.99</v>
      </c>
      <c r="E20" s="63"/>
      <c r="F20" s="62">
        <f t="shared" ref="F20:F22" si="6">D20-700                   </f>
        <v>649.99</v>
      </c>
      <c r="G20" s="62">
        <f t="shared" si="2"/>
        <v>999.99</v>
      </c>
      <c r="H20" s="62"/>
      <c r="I20" s="75"/>
      <c r="J20" s="73"/>
      <c r="L20" s="74"/>
      <c r="M20" s="66"/>
      <c r="N20" s="67">
        <f t="shared" si="3"/>
        <v>44.99966667</v>
      </c>
      <c r="O20" s="68">
        <f t="shared" si="4"/>
        <v>49.99966667</v>
      </c>
      <c r="P20" s="68">
        <f t="shared" si="5"/>
        <v>94.4993</v>
      </c>
      <c r="Q20" s="69"/>
      <c r="R20" s="70"/>
      <c r="S20" s="70"/>
      <c r="T20" s="70"/>
      <c r="U20" s="70"/>
      <c r="V20" s="70"/>
      <c r="W20" s="70"/>
      <c r="X20" s="70"/>
      <c r="Y20" s="71"/>
      <c r="Z20" s="12"/>
      <c r="AA20" s="70"/>
      <c r="AB20" s="70"/>
      <c r="AC20" s="70"/>
      <c r="AD20" s="70"/>
      <c r="AE20" s="70"/>
      <c r="AF20" s="70"/>
      <c r="AG20" s="49"/>
    </row>
    <row r="21" ht="22.5" customHeight="1">
      <c r="A21" s="59"/>
      <c r="B21" s="72"/>
      <c r="C21" s="61" t="s">
        <v>45</v>
      </c>
      <c r="D21" s="62">
        <v>1149.99</v>
      </c>
      <c r="E21" s="63"/>
      <c r="F21" s="62">
        <f t="shared" si="6"/>
        <v>449.99</v>
      </c>
      <c r="G21" s="62">
        <f t="shared" si="2"/>
        <v>799.99</v>
      </c>
      <c r="H21" s="62"/>
      <c r="I21" s="64"/>
      <c r="J21" s="73"/>
      <c r="L21" s="74"/>
      <c r="M21" s="66"/>
      <c r="N21" s="67">
        <f t="shared" si="3"/>
        <v>38.333</v>
      </c>
      <c r="O21" s="68">
        <f t="shared" si="4"/>
        <v>43.333</v>
      </c>
      <c r="P21" s="68">
        <f t="shared" si="5"/>
        <v>80.4993</v>
      </c>
      <c r="Q21" s="69"/>
      <c r="R21" s="70"/>
      <c r="S21" s="70"/>
      <c r="T21" s="70"/>
      <c r="U21" s="70"/>
      <c r="V21" s="70"/>
      <c r="W21" s="70"/>
      <c r="X21" s="70"/>
      <c r="Y21" s="71"/>
      <c r="Z21" s="12"/>
      <c r="AA21" s="70"/>
      <c r="AB21" s="70"/>
      <c r="AC21" s="70"/>
      <c r="AD21" s="70"/>
      <c r="AE21" s="70"/>
      <c r="AF21" s="70"/>
      <c r="AG21" s="49"/>
    </row>
    <row r="22" ht="22.5" customHeight="1">
      <c r="A22" s="59"/>
      <c r="B22" s="72"/>
      <c r="C22" s="77" t="s">
        <v>46</v>
      </c>
      <c r="D22" s="62">
        <v>999.99</v>
      </c>
      <c r="E22" s="63"/>
      <c r="F22" s="62">
        <f t="shared" si="6"/>
        <v>299.99</v>
      </c>
      <c r="G22" s="62">
        <f t="shared" si="2"/>
        <v>649.99</v>
      </c>
      <c r="H22" s="62"/>
      <c r="I22" s="64"/>
      <c r="J22" s="73"/>
      <c r="L22" s="74"/>
      <c r="M22" s="66"/>
      <c r="N22" s="67">
        <f t="shared" si="3"/>
        <v>33.333</v>
      </c>
      <c r="O22" s="68">
        <f t="shared" si="4"/>
        <v>38.333</v>
      </c>
      <c r="P22" s="68">
        <f t="shared" si="5"/>
        <v>69.9993</v>
      </c>
      <c r="Q22" s="69"/>
      <c r="R22" s="70"/>
      <c r="S22" s="70"/>
      <c r="T22" s="70"/>
      <c r="U22" s="70"/>
      <c r="V22" s="70"/>
      <c r="W22" s="70"/>
      <c r="X22" s="70"/>
      <c r="Y22" s="71"/>
      <c r="Z22" s="12"/>
      <c r="AA22" s="70"/>
      <c r="AB22" s="70"/>
      <c r="AC22" s="70"/>
      <c r="AD22" s="70"/>
      <c r="AE22" s="70"/>
      <c r="AF22" s="70"/>
      <c r="AG22" s="49"/>
    </row>
    <row r="23" ht="22.5" customHeight="1">
      <c r="A23" s="59">
        <v>4.0</v>
      </c>
      <c r="B23" s="72"/>
      <c r="C23" s="78"/>
      <c r="D23" s="79"/>
      <c r="E23" s="79"/>
      <c r="F23" s="79"/>
      <c r="G23" s="79"/>
      <c r="H23" s="79"/>
      <c r="I23" s="63"/>
      <c r="J23" s="80"/>
      <c r="K23" s="38"/>
      <c r="L23" s="39"/>
      <c r="M23" s="66"/>
      <c r="N23" s="67">
        <f t="shared" si="3"/>
        <v>0</v>
      </c>
      <c r="O23" s="68">
        <f t="shared" si="4"/>
        <v>5</v>
      </c>
      <c r="P23" s="68">
        <f t="shared" si="5"/>
        <v>0</v>
      </c>
      <c r="Q23" s="69"/>
      <c r="R23" s="70"/>
      <c r="S23" s="70"/>
      <c r="T23" s="70"/>
      <c r="U23" s="70"/>
      <c r="V23" s="70"/>
      <c r="W23" s="70"/>
      <c r="X23" s="70"/>
      <c r="Y23" s="71"/>
      <c r="Z23" s="12"/>
      <c r="AA23" s="70"/>
      <c r="AB23" s="70"/>
      <c r="AC23" s="70"/>
      <c r="AD23" s="70"/>
      <c r="AE23" s="70"/>
      <c r="AF23" s="70"/>
      <c r="AG23" s="49"/>
    </row>
    <row r="24" ht="22.5" customHeight="1">
      <c r="A24" s="59"/>
      <c r="B24" s="72"/>
      <c r="C24" s="77" t="s">
        <v>47</v>
      </c>
      <c r="D24" s="62">
        <v>1049.99</v>
      </c>
      <c r="E24" s="62">
        <f>D24/2</f>
        <v>524.995</v>
      </c>
      <c r="F24" s="62"/>
      <c r="G24" s="79"/>
      <c r="H24" s="79"/>
      <c r="I24" s="81"/>
      <c r="J24" s="82" t="s">
        <v>48</v>
      </c>
      <c r="K24" s="38"/>
      <c r="L24" s="39"/>
      <c r="M24" s="66"/>
      <c r="N24" s="67">
        <f t="shared" si="3"/>
        <v>34.99966667</v>
      </c>
      <c r="O24" s="68">
        <f t="shared" si="4"/>
        <v>39.99966667</v>
      </c>
      <c r="P24" s="68">
        <f t="shared" si="5"/>
        <v>73.4993</v>
      </c>
      <c r="Q24" s="69"/>
      <c r="R24" s="70"/>
      <c r="S24" s="70"/>
      <c r="T24" s="70"/>
      <c r="U24" s="70"/>
      <c r="V24" s="70"/>
      <c r="W24" s="70"/>
      <c r="X24" s="70"/>
      <c r="Y24" s="71"/>
      <c r="Z24" s="12"/>
      <c r="AA24" s="70"/>
      <c r="AB24" s="70"/>
      <c r="AC24" s="70"/>
      <c r="AD24" s="70"/>
      <c r="AE24" s="70"/>
      <c r="AF24" s="70"/>
      <c r="AG24" s="49"/>
    </row>
    <row r="25" ht="22.5" customHeight="1">
      <c r="A25" s="59">
        <v>5.0</v>
      </c>
      <c r="B25" s="72"/>
      <c r="C25" s="83"/>
      <c r="D25" s="79"/>
      <c r="E25" s="79"/>
      <c r="F25" s="79"/>
      <c r="G25" s="79"/>
      <c r="H25" s="79"/>
      <c r="I25" s="63"/>
      <c r="J25" s="80"/>
      <c r="K25" s="38"/>
      <c r="L25" s="39"/>
      <c r="M25" s="66"/>
      <c r="N25" s="67">
        <f t="shared" si="3"/>
        <v>0</v>
      </c>
      <c r="O25" s="68">
        <f t="shared" si="4"/>
        <v>5</v>
      </c>
      <c r="P25" s="68">
        <f t="shared" si="5"/>
        <v>0</v>
      </c>
      <c r="Q25" s="69"/>
      <c r="R25" s="48"/>
      <c r="S25" s="48"/>
      <c r="T25" s="48"/>
      <c r="U25" s="48"/>
      <c r="V25" s="48"/>
      <c r="W25" s="48"/>
      <c r="X25" s="48"/>
      <c r="Y25" s="71"/>
      <c r="Z25" s="12"/>
      <c r="AA25" s="70"/>
      <c r="AB25" s="70"/>
      <c r="AC25" s="70"/>
      <c r="AD25" s="70"/>
      <c r="AE25" s="70"/>
      <c r="AF25" s="70"/>
      <c r="AG25" s="49"/>
    </row>
    <row r="26">
      <c r="A26" s="59">
        <v>6.0</v>
      </c>
      <c r="B26" s="72"/>
      <c r="C26" s="61" t="s">
        <v>49</v>
      </c>
      <c r="D26" s="62">
        <v>749.99</v>
      </c>
      <c r="E26" s="62">
        <f t="shared" ref="E26:F26" si="7">D26-150                     </f>
        <v>599.99</v>
      </c>
      <c r="F26" s="62">
        <f t="shared" si="7"/>
        <v>449.99</v>
      </c>
      <c r="G26" s="62"/>
      <c r="H26" s="62"/>
      <c r="I26" s="75"/>
      <c r="J26" s="80"/>
      <c r="K26" s="38"/>
      <c r="L26" s="39"/>
      <c r="M26" s="66"/>
      <c r="N26" s="67">
        <f t="shared" si="3"/>
        <v>24.99966667</v>
      </c>
      <c r="O26" s="68">
        <f t="shared" si="4"/>
        <v>29.99966667</v>
      </c>
      <c r="P26" s="68">
        <f t="shared" si="5"/>
        <v>52.4993</v>
      </c>
      <c r="Q26" s="69"/>
      <c r="R26" s="70"/>
      <c r="S26" s="70"/>
      <c r="T26" s="70"/>
      <c r="U26" s="70"/>
      <c r="V26" s="70"/>
      <c r="W26" s="70"/>
      <c r="X26" s="70"/>
      <c r="Y26" s="71"/>
      <c r="Z26" s="12"/>
      <c r="AA26" s="70"/>
      <c r="AB26" s="70"/>
      <c r="AC26" s="70"/>
      <c r="AD26" s="70"/>
      <c r="AE26" s="70"/>
      <c r="AF26" s="70"/>
      <c r="AG26" s="49"/>
    </row>
    <row r="27">
      <c r="A27" s="59">
        <v>7.0</v>
      </c>
      <c r="B27" s="72"/>
      <c r="C27" s="61" t="s">
        <v>50</v>
      </c>
      <c r="D27" s="62">
        <v>649.99</v>
      </c>
      <c r="E27" s="62">
        <f>D27-200                         </f>
        <v>449.99</v>
      </c>
      <c r="F27" s="62">
        <f>E27-150                     </f>
        <v>299.99</v>
      </c>
      <c r="G27" s="62"/>
      <c r="H27" s="62"/>
      <c r="I27" s="75"/>
      <c r="J27" s="80"/>
      <c r="K27" s="38"/>
      <c r="L27" s="39"/>
      <c r="M27" s="66"/>
      <c r="N27" s="67">
        <f t="shared" si="3"/>
        <v>21.66633333</v>
      </c>
      <c r="O27" s="68">
        <f t="shared" si="4"/>
        <v>26.66633333</v>
      </c>
      <c r="P27" s="68">
        <f t="shared" si="5"/>
        <v>45.4993</v>
      </c>
      <c r="Q27" s="69"/>
      <c r="R27" s="70"/>
      <c r="S27" s="70"/>
      <c r="T27" s="70"/>
      <c r="U27" s="70"/>
      <c r="V27" s="70"/>
      <c r="W27" s="70"/>
      <c r="X27" s="70"/>
      <c r="Y27" s="71"/>
      <c r="Z27" s="12"/>
      <c r="AA27" s="70"/>
      <c r="AB27" s="70"/>
      <c r="AC27" s="70"/>
      <c r="AD27" s="70"/>
      <c r="AE27" s="70"/>
      <c r="AF27" s="70"/>
      <c r="AG27" s="49"/>
    </row>
    <row r="28">
      <c r="A28" s="59">
        <v>8.0</v>
      </c>
      <c r="B28" s="72"/>
      <c r="C28" s="61" t="s">
        <v>51</v>
      </c>
      <c r="D28" s="62">
        <v>599.99</v>
      </c>
      <c r="E28" s="62" t="s">
        <v>52</v>
      </c>
      <c r="F28" s="62" t="s">
        <v>53</v>
      </c>
      <c r="G28" s="62"/>
      <c r="H28" s="68"/>
      <c r="I28" s="75"/>
      <c r="J28" s="80"/>
      <c r="K28" s="38"/>
      <c r="L28" s="39"/>
      <c r="M28" s="66"/>
      <c r="N28" s="67">
        <f t="shared" si="3"/>
        <v>19.99966667</v>
      </c>
      <c r="O28" s="68">
        <f t="shared" si="4"/>
        <v>24.99966667</v>
      </c>
      <c r="P28" s="68">
        <f t="shared" si="5"/>
        <v>41.9993</v>
      </c>
      <c r="Q28" s="69"/>
      <c r="R28" s="70"/>
      <c r="S28" s="70"/>
      <c r="T28" s="70"/>
      <c r="U28" s="70"/>
      <c r="V28" s="70"/>
      <c r="W28" s="70"/>
      <c r="X28" s="70"/>
      <c r="Y28" s="71"/>
      <c r="Z28" s="12"/>
      <c r="AA28" s="70"/>
      <c r="AB28" s="70"/>
      <c r="AC28" s="70"/>
      <c r="AD28" s="70"/>
      <c r="AE28" s="70"/>
      <c r="AF28" s="70"/>
      <c r="AG28" s="49"/>
    </row>
    <row r="29">
      <c r="A29" s="59">
        <v>9.0</v>
      </c>
      <c r="B29" s="72"/>
      <c r="C29" s="61" t="s">
        <v>54</v>
      </c>
      <c r="D29" s="62">
        <v>399.99</v>
      </c>
      <c r="E29" s="62"/>
      <c r="F29" s="68"/>
      <c r="G29" s="68"/>
      <c r="H29" s="62"/>
      <c r="I29" s="75"/>
      <c r="J29" s="80"/>
      <c r="K29" s="38"/>
      <c r="L29" s="39"/>
      <c r="M29" s="66"/>
      <c r="N29" s="67">
        <f t="shared" si="3"/>
        <v>13.333</v>
      </c>
      <c r="O29" s="68">
        <f t="shared" si="4"/>
        <v>18.333</v>
      </c>
      <c r="P29" s="68">
        <f t="shared" si="5"/>
        <v>27.9993</v>
      </c>
      <c r="Q29" s="69"/>
      <c r="R29" s="70"/>
      <c r="S29" s="70"/>
      <c r="T29" s="70"/>
      <c r="U29" s="70"/>
      <c r="V29" s="70"/>
      <c r="W29" s="70"/>
      <c r="X29" s="70"/>
      <c r="Y29" s="71"/>
      <c r="Z29" s="12"/>
      <c r="AA29" s="70"/>
      <c r="AB29" s="70"/>
      <c r="AC29" s="70"/>
      <c r="AD29" s="70"/>
      <c r="AE29" s="70"/>
      <c r="AF29" s="70"/>
      <c r="AG29" s="49"/>
    </row>
    <row r="30">
      <c r="A30" s="59">
        <v>10.0</v>
      </c>
      <c r="B30" s="72"/>
      <c r="C30" s="61" t="s">
        <v>55</v>
      </c>
      <c r="D30" s="62">
        <v>349.99</v>
      </c>
      <c r="E30" s="62"/>
      <c r="F30" s="68"/>
      <c r="G30" s="68"/>
      <c r="H30" s="62"/>
      <c r="I30" s="75"/>
      <c r="J30" s="80"/>
      <c r="K30" s="38"/>
      <c r="L30" s="39"/>
      <c r="M30" s="66"/>
      <c r="N30" s="67">
        <f t="shared" si="3"/>
        <v>11.66633333</v>
      </c>
      <c r="O30" s="68">
        <f t="shared" si="4"/>
        <v>16.66633333</v>
      </c>
      <c r="P30" s="68">
        <f t="shared" si="5"/>
        <v>24.4993</v>
      </c>
      <c r="Q30" s="69"/>
      <c r="R30" s="70"/>
      <c r="S30" s="70"/>
      <c r="T30" s="70"/>
      <c r="U30" s="70"/>
      <c r="V30" s="70"/>
      <c r="W30" s="70"/>
      <c r="X30" s="70"/>
      <c r="Y30" s="71"/>
      <c r="Z30" s="12"/>
      <c r="AA30" s="70"/>
      <c r="AB30" s="70"/>
      <c r="AC30" s="70"/>
      <c r="AD30" s="70"/>
      <c r="AE30" s="70"/>
      <c r="AF30" s="70"/>
      <c r="AG30" s="49"/>
    </row>
    <row r="31">
      <c r="A31" s="59">
        <v>12.0</v>
      </c>
      <c r="B31" s="72"/>
      <c r="C31" s="61" t="s">
        <v>56</v>
      </c>
      <c r="D31" s="62">
        <v>549.99</v>
      </c>
      <c r="E31" s="62">
        <v>300.0</v>
      </c>
      <c r="F31" s="62">
        <v>150.0</v>
      </c>
      <c r="G31" s="62"/>
      <c r="H31" s="62"/>
      <c r="I31" s="75"/>
      <c r="J31" s="80"/>
      <c r="K31" s="38"/>
      <c r="L31" s="39"/>
      <c r="M31" s="66"/>
      <c r="N31" s="67">
        <f t="shared" si="3"/>
        <v>18.333</v>
      </c>
      <c r="O31" s="68">
        <f t="shared" si="4"/>
        <v>23.333</v>
      </c>
      <c r="P31" s="68">
        <f t="shared" si="5"/>
        <v>38.4993</v>
      </c>
      <c r="Q31" s="69"/>
      <c r="R31" s="70"/>
      <c r="S31" s="70"/>
      <c r="T31" s="70"/>
      <c r="U31" s="70"/>
      <c r="V31" s="70"/>
      <c r="W31" s="70"/>
      <c r="X31" s="70"/>
      <c r="Y31" s="71"/>
      <c r="Z31" s="12"/>
      <c r="AA31" s="70"/>
      <c r="AB31" s="70"/>
      <c r="AC31" s="70"/>
      <c r="AD31" s="70"/>
      <c r="AE31" s="70"/>
      <c r="AF31" s="70"/>
      <c r="AG31" s="49"/>
    </row>
    <row r="32">
      <c r="A32" s="59"/>
      <c r="B32" s="72"/>
      <c r="C32" s="61" t="s">
        <v>57</v>
      </c>
      <c r="D32" s="62">
        <v>399.99</v>
      </c>
      <c r="E32" s="62" t="s">
        <v>53</v>
      </c>
      <c r="F32" s="76" t="s">
        <v>43</v>
      </c>
      <c r="G32" s="62"/>
      <c r="H32" s="62"/>
      <c r="I32" s="64"/>
      <c r="J32" s="84"/>
      <c r="K32" s="38"/>
      <c r="L32" s="39"/>
      <c r="M32" s="66"/>
      <c r="N32" s="67">
        <f t="shared" si="3"/>
        <v>13.333</v>
      </c>
      <c r="O32" s="68">
        <f t="shared" si="4"/>
        <v>18.333</v>
      </c>
      <c r="P32" s="68">
        <f t="shared" si="5"/>
        <v>27.9993</v>
      </c>
      <c r="Q32" s="69"/>
      <c r="R32" s="70"/>
      <c r="S32" s="70"/>
      <c r="T32" s="70"/>
      <c r="U32" s="70"/>
      <c r="V32" s="70"/>
      <c r="W32" s="70"/>
      <c r="X32" s="70"/>
      <c r="Y32" s="71"/>
      <c r="Z32" s="12"/>
      <c r="AA32" s="70"/>
      <c r="AB32" s="70"/>
      <c r="AC32" s="70"/>
      <c r="AD32" s="70"/>
      <c r="AE32" s="70"/>
      <c r="AF32" s="70"/>
      <c r="AG32" s="49"/>
    </row>
    <row r="33">
      <c r="A33" s="59"/>
      <c r="B33" s="72"/>
      <c r="C33" s="61" t="s">
        <v>58</v>
      </c>
      <c r="D33" s="62">
        <v>1049.99</v>
      </c>
      <c r="E33" s="62"/>
      <c r="F33" s="68"/>
      <c r="G33" s="68"/>
      <c r="H33" s="62"/>
      <c r="I33" s="64"/>
      <c r="J33" s="84"/>
      <c r="K33" s="38"/>
      <c r="L33" s="39"/>
      <c r="M33" s="66"/>
      <c r="N33" s="67">
        <f t="shared" si="3"/>
        <v>34.99966667</v>
      </c>
      <c r="O33" s="68">
        <f t="shared" si="4"/>
        <v>39.99966667</v>
      </c>
      <c r="P33" s="68">
        <f t="shared" si="5"/>
        <v>73.4993</v>
      </c>
      <c r="Q33" s="69"/>
      <c r="R33" s="70"/>
      <c r="S33" s="70"/>
      <c r="T33" s="70"/>
      <c r="U33" s="70"/>
      <c r="V33" s="70"/>
      <c r="W33" s="70"/>
      <c r="X33" s="70"/>
      <c r="Y33" s="71"/>
      <c r="Z33" s="12"/>
      <c r="AA33" s="70"/>
      <c r="AB33" s="70"/>
      <c r="AC33" s="70"/>
      <c r="AD33" s="70"/>
      <c r="AE33" s="70"/>
      <c r="AF33" s="70"/>
      <c r="AG33" s="49"/>
    </row>
    <row r="34">
      <c r="A34" s="59"/>
      <c r="B34" s="72"/>
      <c r="C34" s="77" t="s">
        <v>59</v>
      </c>
      <c r="D34" s="68">
        <v>899.99</v>
      </c>
      <c r="E34" s="68"/>
      <c r="F34" s="68"/>
      <c r="G34" s="68"/>
      <c r="H34" s="68"/>
      <c r="I34" s="64"/>
      <c r="J34" s="84"/>
      <c r="K34" s="38"/>
      <c r="L34" s="39"/>
      <c r="M34" s="66"/>
      <c r="N34" s="67">
        <f t="shared" si="3"/>
        <v>29.99966667</v>
      </c>
      <c r="O34" s="68">
        <f t="shared" si="4"/>
        <v>34.99966667</v>
      </c>
      <c r="P34" s="68">
        <f t="shared" si="5"/>
        <v>62.9993</v>
      </c>
      <c r="Q34" s="69"/>
      <c r="R34" s="70"/>
      <c r="S34" s="70"/>
      <c r="T34" s="70"/>
      <c r="U34" s="70"/>
      <c r="V34" s="70"/>
      <c r="W34" s="70"/>
      <c r="X34" s="70"/>
      <c r="Y34" s="71"/>
      <c r="Z34" s="12"/>
      <c r="AA34" s="70"/>
      <c r="AB34" s="70"/>
      <c r="AC34" s="70"/>
      <c r="AD34" s="70"/>
      <c r="AE34" s="70"/>
      <c r="AF34" s="70"/>
      <c r="AG34" s="49"/>
    </row>
    <row r="35">
      <c r="A35" s="59"/>
      <c r="B35" s="72"/>
      <c r="C35" s="61" t="s">
        <v>60</v>
      </c>
      <c r="D35" s="62">
        <v>549.99</v>
      </c>
      <c r="E35" s="62"/>
      <c r="F35" s="76" t="s">
        <v>43</v>
      </c>
      <c r="G35" s="62"/>
      <c r="H35" s="75"/>
      <c r="I35" s="64"/>
      <c r="J35" s="84"/>
      <c r="K35" s="38"/>
      <c r="L35" s="39"/>
      <c r="M35" s="66"/>
      <c r="N35" s="67">
        <f t="shared" si="3"/>
        <v>18.333</v>
      </c>
      <c r="O35" s="68">
        <f t="shared" si="4"/>
        <v>23.333</v>
      </c>
      <c r="P35" s="68">
        <f t="shared" si="5"/>
        <v>38.4993</v>
      </c>
      <c r="Q35" s="69"/>
      <c r="R35" s="70"/>
      <c r="S35" s="70"/>
      <c r="T35" s="70"/>
      <c r="U35" s="70"/>
      <c r="V35" s="70"/>
      <c r="W35" s="70"/>
      <c r="X35" s="70"/>
      <c r="Y35" s="71"/>
      <c r="Z35" s="12"/>
      <c r="AA35" s="70"/>
      <c r="AB35" s="70"/>
      <c r="AC35" s="70"/>
      <c r="AD35" s="70"/>
      <c r="AE35" s="70"/>
      <c r="AF35" s="70"/>
      <c r="AG35" s="49"/>
    </row>
    <row r="36">
      <c r="A36" s="59"/>
      <c r="B36" s="72"/>
      <c r="C36" s="77" t="s">
        <v>61</v>
      </c>
      <c r="D36" s="62">
        <v>499.99</v>
      </c>
      <c r="E36" s="62"/>
      <c r="F36" s="76" t="s">
        <v>43</v>
      </c>
      <c r="G36" s="62"/>
      <c r="H36" s="75"/>
      <c r="I36" s="64"/>
      <c r="J36" s="84"/>
      <c r="K36" s="38"/>
      <c r="L36" s="39"/>
      <c r="M36" s="66"/>
      <c r="N36" s="67">
        <f t="shared" si="3"/>
        <v>16.66633333</v>
      </c>
      <c r="O36" s="68">
        <f t="shared" si="4"/>
        <v>21.66633333</v>
      </c>
      <c r="P36" s="68">
        <f t="shared" si="5"/>
        <v>34.9993</v>
      </c>
      <c r="Q36" s="69"/>
      <c r="R36" s="70"/>
      <c r="S36" s="70"/>
      <c r="T36" s="70"/>
      <c r="U36" s="70"/>
      <c r="V36" s="70"/>
      <c r="W36" s="70"/>
      <c r="X36" s="70"/>
      <c r="Y36" s="71"/>
      <c r="Z36" s="12"/>
      <c r="AA36" s="70"/>
      <c r="AB36" s="70"/>
      <c r="AC36" s="70"/>
      <c r="AD36" s="70"/>
      <c r="AE36" s="70"/>
      <c r="AF36" s="70"/>
      <c r="AG36" s="49"/>
    </row>
    <row r="37">
      <c r="A37" s="59"/>
      <c r="B37" s="72"/>
      <c r="C37" s="61"/>
      <c r="D37" s="62"/>
      <c r="E37" s="62"/>
      <c r="F37" s="68"/>
      <c r="G37" s="68"/>
      <c r="H37" s="75"/>
      <c r="I37" s="64"/>
      <c r="J37" s="85"/>
      <c r="K37" s="38"/>
      <c r="L37" s="39"/>
      <c r="M37" s="66"/>
      <c r="N37" s="67">
        <f t="shared" si="3"/>
        <v>0</v>
      </c>
      <c r="O37" s="68">
        <f t="shared" si="4"/>
        <v>5</v>
      </c>
      <c r="P37" s="68">
        <f t="shared" si="5"/>
        <v>0</v>
      </c>
      <c r="Q37" s="69"/>
      <c r="R37" s="70"/>
      <c r="S37" s="70"/>
      <c r="T37" s="70"/>
      <c r="U37" s="70"/>
      <c r="V37" s="70"/>
      <c r="W37" s="70"/>
      <c r="X37" s="70"/>
      <c r="Y37" s="71"/>
      <c r="Z37" s="12"/>
      <c r="AA37" s="70"/>
      <c r="AB37" s="70"/>
      <c r="AC37" s="70"/>
      <c r="AD37" s="70"/>
      <c r="AE37" s="70"/>
      <c r="AF37" s="70"/>
      <c r="AG37" s="49"/>
    </row>
    <row r="38">
      <c r="A38" s="59"/>
      <c r="B38" s="86" t="s">
        <v>62</v>
      </c>
      <c r="C38" s="87" t="s">
        <v>63</v>
      </c>
      <c r="D38" s="62">
        <v>499.99</v>
      </c>
      <c r="E38" s="62">
        <v>150.0</v>
      </c>
      <c r="F38" s="76" t="s">
        <v>43</v>
      </c>
      <c r="G38" s="62"/>
      <c r="H38" s="68"/>
      <c r="I38" s="68"/>
      <c r="J38" s="84"/>
      <c r="K38" s="38"/>
      <c r="L38" s="39"/>
      <c r="M38" s="66"/>
      <c r="N38" s="67">
        <f t="shared" si="3"/>
        <v>16.66633333</v>
      </c>
      <c r="O38" s="68">
        <f t="shared" si="4"/>
        <v>21.66633333</v>
      </c>
      <c r="P38" s="68">
        <f t="shared" si="5"/>
        <v>34.9993</v>
      </c>
      <c r="Q38" s="69"/>
      <c r="R38" s="70"/>
      <c r="S38" s="70"/>
      <c r="T38" s="70"/>
      <c r="U38" s="70"/>
      <c r="V38" s="70"/>
      <c r="W38" s="70"/>
      <c r="X38" s="70"/>
      <c r="Y38" s="71"/>
      <c r="Z38" s="12"/>
      <c r="AA38" s="70"/>
      <c r="AB38" s="70"/>
      <c r="AC38" s="70"/>
      <c r="AD38" s="70"/>
      <c r="AE38" s="70"/>
      <c r="AF38" s="70"/>
      <c r="AG38" s="49"/>
    </row>
    <row r="39">
      <c r="A39" s="59"/>
      <c r="B39" s="72"/>
      <c r="C39" s="88" t="s">
        <v>64</v>
      </c>
      <c r="D39" s="62">
        <v>599.99</v>
      </c>
      <c r="E39" s="62"/>
      <c r="F39" s="68"/>
      <c r="G39" s="68"/>
      <c r="H39" s="62"/>
      <c r="I39" s="64"/>
      <c r="J39" s="84"/>
      <c r="K39" s="38"/>
      <c r="L39" s="39"/>
      <c r="M39" s="66"/>
      <c r="N39" s="67">
        <f t="shared" si="3"/>
        <v>19.99966667</v>
      </c>
      <c r="O39" s="68">
        <f t="shared" si="4"/>
        <v>24.99966667</v>
      </c>
      <c r="P39" s="68">
        <f t="shared" si="5"/>
        <v>41.9993</v>
      </c>
      <c r="Q39" s="69"/>
      <c r="R39" s="70"/>
      <c r="S39" s="70"/>
      <c r="T39" s="70"/>
      <c r="U39" s="70"/>
      <c r="V39" s="70"/>
      <c r="W39" s="70"/>
      <c r="X39" s="70"/>
      <c r="Y39" s="71"/>
      <c r="Z39" s="12"/>
      <c r="AA39" s="70"/>
      <c r="AB39" s="70"/>
      <c r="AC39" s="70"/>
      <c r="AD39" s="70"/>
      <c r="AE39" s="70"/>
      <c r="AF39" s="70"/>
      <c r="AG39" s="49"/>
    </row>
    <row r="40">
      <c r="A40" s="59"/>
      <c r="B40" s="72"/>
      <c r="C40" s="89" t="s">
        <v>65</v>
      </c>
      <c r="D40" s="62">
        <v>179.99</v>
      </c>
      <c r="E40" s="90" t="s">
        <v>43</v>
      </c>
      <c r="F40" s="68"/>
      <c r="G40" s="68"/>
      <c r="H40" s="62"/>
      <c r="I40" s="64"/>
      <c r="J40" s="84"/>
      <c r="K40" s="38"/>
      <c r="L40" s="39"/>
      <c r="M40" s="66"/>
      <c r="N40" s="67">
        <f t="shared" si="3"/>
        <v>5.999666667</v>
      </c>
      <c r="O40" s="68">
        <f t="shared" si="4"/>
        <v>10.99966667</v>
      </c>
      <c r="P40" s="68">
        <f t="shared" si="5"/>
        <v>12.5993</v>
      </c>
      <c r="Q40" s="69"/>
      <c r="R40" s="70"/>
      <c r="S40" s="70"/>
      <c r="T40" s="70"/>
      <c r="U40" s="70"/>
      <c r="V40" s="70"/>
      <c r="W40" s="70"/>
      <c r="X40" s="70"/>
      <c r="Y40" s="71"/>
      <c r="Z40" s="12"/>
      <c r="AA40" s="70"/>
      <c r="AB40" s="70"/>
      <c r="AC40" s="70"/>
      <c r="AD40" s="70"/>
      <c r="AE40" s="70"/>
      <c r="AF40" s="70"/>
      <c r="AG40" s="49"/>
    </row>
    <row r="41">
      <c r="A41" s="59"/>
      <c r="B41" s="72"/>
      <c r="C41" s="89" t="s">
        <v>66</v>
      </c>
      <c r="D41" s="68">
        <v>949.99</v>
      </c>
      <c r="E41" s="68"/>
      <c r="F41" s="68"/>
      <c r="G41" s="68"/>
      <c r="H41" s="68"/>
      <c r="I41" s="75"/>
      <c r="J41" s="84"/>
      <c r="K41" s="38"/>
      <c r="L41" s="39"/>
      <c r="M41" s="66"/>
      <c r="N41" s="67">
        <f t="shared" si="3"/>
        <v>31.66633333</v>
      </c>
      <c r="O41" s="68">
        <f t="shared" si="4"/>
        <v>36.66633333</v>
      </c>
      <c r="P41" s="68">
        <f t="shared" si="5"/>
        <v>66.4993</v>
      </c>
      <c r="Q41" s="69"/>
      <c r="R41" s="70"/>
      <c r="S41" s="70"/>
      <c r="T41" s="70"/>
      <c r="U41" s="70"/>
      <c r="V41" s="70"/>
      <c r="W41" s="70"/>
      <c r="X41" s="70"/>
      <c r="Y41" s="71"/>
      <c r="Z41" s="12"/>
      <c r="AA41" s="70"/>
      <c r="AB41" s="70"/>
      <c r="AC41" s="70"/>
      <c r="AD41" s="70"/>
      <c r="AE41" s="70"/>
      <c r="AF41" s="70"/>
      <c r="AG41" s="49"/>
    </row>
    <row r="42">
      <c r="A42" s="59"/>
      <c r="B42" s="72"/>
      <c r="C42" s="89"/>
      <c r="D42" s="68"/>
      <c r="E42" s="68"/>
      <c r="F42" s="68"/>
      <c r="G42" s="68"/>
      <c r="H42" s="68"/>
      <c r="I42" s="75"/>
      <c r="J42" s="80"/>
      <c r="K42" s="38"/>
      <c r="L42" s="39"/>
      <c r="M42" s="66"/>
      <c r="N42" s="67">
        <f t="shared" si="3"/>
        <v>0</v>
      </c>
      <c r="O42" s="68">
        <f t="shared" si="4"/>
        <v>5</v>
      </c>
      <c r="P42" s="68">
        <f t="shared" si="5"/>
        <v>0</v>
      </c>
      <c r="Q42" s="69"/>
      <c r="R42" s="70"/>
      <c r="S42" s="70"/>
      <c r="T42" s="70"/>
      <c r="U42" s="70"/>
      <c r="V42" s="70"/>
      <c r="W42" s="70"/>
      <c r="X42" s="70"/>
      <c r="Y42" s="71"/>
      <c r="Z42" s="12"/>
      <c r="AA42" s="70"/>
      <c r="AB42" s="70"/>
      <c r="AC42" s="70"/>
      <c r="AD42" s="70"/>
      <c r="AE42" s="70"/>
      <c r="AF42" s="70"/>
      <c r="AG42" s="49"/>
    </row>
    <row r="43">
      <c r="A43" s="59"/>
      <c r="B43" s="72"/>
      <c r="C43" s="91"/>
      <c r="D43" s="68"/>
      <c r="E43" s="68"/>
      <c r="F43" s="68"/>
      <c r="G43" s="68"/>
      <c r="H43" s="68"/>
      <c r="I43" s="75"/>
      <c r="J43" s="80"/>
      <c r="K43" s="38"/>
      <c r="L43" s="39"/>
      <c r="M43" s="66"/>
      <c r="N43" s="67">
        <f t="shared" si="3"/>
        <v>0</v>
      </c>
      <c r="O43" s="68">
        <f t="shared" si="4"/>
        <v>5</v>
      </c>
      <c r="P43" s="68">
        <f t="shared" si="5"/>
        <v>0</v>
      </c>
      <c r="Q43" s="69"/>
      <c r="R43" s="70"/>
      <c r="S43" s="70"/>
      <c r="T43" s="70"/>
      <c r="U43" s="70"/>
      <c r="V43" s="70"/>
      <c r="W43" s="70"/>
      <c r="X43" s="70"/>
      <c r="Y43" s="71"/>
      <c r="Z43" s="12"/>
      <c r="AA43" s="92"/>
      <c r="AB43" s="70"/>
      <c r="AC43" s="70"/>
      <c r="AD43" s="70"/>
      <c r="AE43" s="92"/>
      <c r="AF43" s="93"/>
      <c r="AG43" s="94"/>
    </row>
    <row r="44">
      <c r="A44" s="59">
        <v>13.0</v>
      </c>
      <c r="B44" s="72"/>
      <c r="C44" s="88" t="s">
        <v>67</v>
      </c>
      <c r="D44" s="62">
        <v>999.99</v>
      </c>
      <c r="E44" s="68"/>
      <c r="F44" s="68">
        <f t="shared" ref="F44:F46" si="8">D44-700                   </f>
        <v>299.99</v>
      </c>
      <c r="G44" s="68">
        <f t="shared" ref="G44:G46" si="9">D44-350 </f>
        <v>649.99</v>
      </c>
      <c r="H44" s="62"/>
      <c r="I44" s="75"/>
      <c r="J44" s="84"/>
      <c r="K44" s="38"/>
      <c r="L44" s="39"/>
      <c r="M44" s="66"/>
      <c r="N44" s="67">
        <f t="shared" si="3"/>
        <v>33.333</v>
      </c>
      <c r="O44" s="68">
        <f t="shared" si="4"/>
        <v>38.333</v>
      </c>
      <c r="P44" s="68">
        <f t="shared" si="5"/>
        <v>69.9993</v>
      </c>
      <c r="Q44" s="69"/>
      <c r="R44" s="70"/>
      <c r="S44" s="70"/>
      <c r="T44" s="70"/>
      <c r="U44" s="70"/>
      <c r="V44" s="70"/>
      <c r="W44" s="70"/>
      <c r="X44" s="70"/>
      <c r="Y44" s="71"/>
      <c r="Z44" s="12"/>
      <c r="AA44" s="70"/>
      <c r="AB44" s="70"/>
      <c r="AC44" s="70"/>
      <c r="AD44" s="70"/>
      <c r="AE44" s="70"/>
      <c r="AF44" s="70"/>
      <c r="AG44" s="95"/>
    </row>
    <row r="45">
      <c r="A45" s="59">
        <v>14.0</v>
      </c>
      <c r="B45" s="72"/>
      <c r="C45" s="88" t="s">
        <v>68</v>
      </c>
      <c r="D45" s="62">
        <v>1299.99</v>
      </c>
      <c r="E45" s="68"/>
      <c r="F45" s="68">
        <f t="shared" si="8"/>
        <v>599.99</v>
      </c>
      <c r="G45" s="68">
        <f t="shared" si="9"/>
        <v>949.99</v>
      </c>
      <c r="H45" s="62"/>
      <c r="I45" s="75"/>
      <c r="J45" s="80"/>
      <c r="K45" s="38"/>
      <c r="L45" s="39"/>
      <c r="M45" s="66"/>
      <c r="N45" s="67">
        <f t="shared" si="3"/>
        <v>43.333</v>
      </c>
      <c r="O45" s="68">
        <f t="shared" si="4"/>
        <v>48.333</v>
      </c>
      <c r="P45" s="68">
        <f t="shared" si="5"/>
        <v>90.9993</v>
      </c>
      <c r="Q45" s="69"/>
      <c r="R45" s="70"/>
      <c r="S45" s="70"/>
      <c r="T45" s="70"/>
      <c r="U45" s="70"/>
      <c r="V45" s="70"/>
      <c r="W45" s="70"/>
      <c r="X45" s="70"/>
      <c r="Y45" s="71"/>
      <c r="Z45" s="12"/>
      <c r="AA45" s="70"/>
      <c r="AB45" s="70"/>
      <c r="AC45" s="70"/>
      <c r="AD45" s="70"/>
      <c r="AE45" s="70"/>
      <c r="AF45" s="70"/>
      <c r="AG45" s="95"/>
    </row>
    <row r="46">
      <c r="A46" s="59">
        <v>15.0</v>
      </c>
      <c r="B46" s="72"/>
      <c r="C46" s="88" t="s">
        <v>69</v>
      </c>
      <c r="D46" s="62">
        <v>1449.99</v>
      </c>
      <c r="E46" s="68"/>
      <c r="F46" s="68">
        <f t="shared" si="8"/>
        <v>749.99</v>
      </c>
      <c r="G46" s="68">
        <f t="shared" si="9"/>
        <v>1099.99</v>
      </c>
      <c r="H46" s="62"/>
      <c r="I46" s="75"/>
      <c r="J46" s="80"/>
      <c r="K46" s="38"/>
      <c r="L46" s="39"/>
      <c r="M46" s="66"/>
      <c r="N46" s="67">
        <f t="shared" si="3"/>
        <v>48.333</v>
      </c>
      <c r="O46" s="68">
        <f t="shared" si="4"/>
        <v>53.333</v>
      </c>
      <c r="P46" s="68">
        <f t="shared" si="5"/>
        <v>101.4993</v>
      </c>
      <c r="Q46" s="69"/>
      <c r="R46" s="70"/>
      <c r="S46" s="70"/>
      <c r="T46" s="70"/>
      <c r="U46" s="70"/>
      <c r="V46" s="70"/>
      <c r="W46" s="70"/>
      <c r="X46" s="70"/>
      <c r="Y46" s="71"/>
      <c r="Z46" s="12"/>
      <c r="AA46" s="70"/>
      <c r="AB46" s="70"/>
      <c r="AC46" s="70"/>
      <c r="AD46" s="70"/>
      <c r="AE46" s="70"/>
      <c r="AF46" s="70"/>
      <c r="AG46" s="95"/>
    </row>
    <row r="47">
      <c r="A47" s="59">
        <v>17.0</v>
      </c>
      <c r="B47" s="72"/>
      <c r="C47" s="96" t="s">
        <v>70</v>
      </c>
      <c r="D47" s="68">
        <v>749.99</v>
      </c>
      <c r="E47" s="68"/>
      <c r="F47" s="68"/>
      <c r="G47" s="68"/>
      <c r="H47" s="68"/>
      <c r="I47" s="68"/>
      <c r="J47" s="97"/>
      <c r="K47" s="38"/>
      <c r="L47" s="39"/>
      <c r="M47" s="66"/>
      <c r="N47" s="67">
        <f t="shared" si="3"/>
        <v>24.99966667</v>
      </c>
      <c r="O47" s="68">
        <f t="shared" si="4"/>
        <v>29.99966667</v>
      </c>
      <c r="P47" s="68">
        <f t="shared" si="5"/>
        <v>52.4993</v>
      </c>
      <c r="Q47" s="69"/>
      <c r="R47" s="70"/>
      <c r="S47" s="70"/>
      <c r="T47" s="70"/>
      <c r="U47" s="70"/>
      <c r="V47" s="70"/>
      <c r="W47" s="70"/>
      <c r="X47" s="70"/>
      <c r="Y47" s="71"/>
      <c r="Z47" s="12"/>
      <c r="AA47" s="70"/>
      <c r="AB47" s="70"/>
      <c r="AC47" s="70"/>
      <c r="AD47" s="70"/>
      <c r="AE47" s="70"/>
      <c r="AF47" s="70"/>
      <c r="AG47" s="95"/>
    </row>
    <row r="48">
      <c r="A48" s="59"/>
      <c r="B48" s="72"/>
      <c r="C48" s="88" t="s">
        <v>71</v>
      </c>
      <c r="D48" s="62">
        <v>1199.99</v>
      </c>
      <c r="E48" s="62"/>
      <c r="F48" s="68">
        <f>D48-800</f>
        <v>399.99</v>
      </c>
      <c r="G48" s="68"/>
      <c r="H48" s="68"/>
      <c r="I48" s="68"/>
      <c r="J48" s="84"/>
      <c r="K48" s="38"/>
      <c r="L48" s="39"/>
      <c r="M48" s="66"/>
      <c r="N48" s="67"/>
      <c r="O48" s="68"/>
      <c r="P48" s="68"/>
      <c r="Q48" s="69"/>
      <c r="R48" s="70"/>
      <c r="S48" s="70"/>
      <c r="T48" s="70"/>
      <c r="U48" s="70"/>
      <c r="V48" s="70"/>
      <c r="W48" s="70"/>
      <c r="X48" s="70"/>
      <c r="Y48" s="71"/>
      <c r="Z48" s="12"/>
      <c r="AA48" s="70"/>
      <c r="AB48" s="70"/>
      <c r="AC48" s="70"/>
      <c r="AD48" s="70"/>
      <c r="AE48" s="70"/>
      <c r="AF48" s="70"/>
      <c r="AG48" s="95"/>
    </row>
    <row r="49">
      <c r="A49" s="59"/>
      <c r="B49" s="72"/>
      <c r="C49" s="88" t="s">
        <v>72</v>
      </c>
      <c r="D49" s="62">
        <v>799.99</v>
      </c>
      <c r="E49" s="62"/>
      <c r="F49" s="76" t="s">
        <v>43</v>
      </c>
      <c r="G49" s="68"/>
      <c r="H49" s="68"/>
      <c r="I49" s="68"/>
      <c r="J49" s="84"/>
      <c r="K49" s="38"/>
      <c r="L49" s="39"/>
      <c r="M49" s="66"/>
      <c r="N49" s="67"/>
      <c r="O49" s="68"/>
      <c r="P49" s="68"/>
      <c r="Q49" s="69"/>
      <c r="R49" s="70"/>
      <c r="S49" s="70"/>
      <c r="T49" s="70"/>
      <c r="U49" s="70"/>
      <c r="V49" s="70"/>
      <c r="W49" s="70"/>
      <c r="X49" s="70"/>
      <c r="Y49" s="71"/>
      <c r="Z49" s="12"/>
      <c r="AA49" s="70"/>
      <c r="AB49" s="70"/>
      <c r="AC49" s="70"/>
      <c r="AD49" s="70"/>
      <c r="AE49" s="70"/>
      <c r="AF49" s="70"/>
      <c r="AG49" s="95"/>
    </row>
    <row r="50">
      <c r="A50" s="59"/>
      <c r="B50" s="72"/>
      <c r="C50" s="88" t="s">
        <v>73</v>
      </c>
      <c r="D50" s="62">
        <v>999.99</v>
      </c>
      <c r="E50" s="62"/>
      <c r="F50" s="68">
        <f>D50-800</f>
        <v>199.99</v>
      </c>
      <c r="G50" s="68"/>
      <c r="H50" s="68"/>
      <c r="I50" s="68"/>
      <c r="J50" s="84"/>
      <c r="K50" s="38"/>
      <c r="L50" s="39"/>
      <c r="M50" s="66"/>
      <c r="N50" s="67"/>
      <c r="O50" s="68"/>
      <c r="P50" s="68"/>
      <c r="Q50" s="69"/>
      <c r="R50" s="70"/>
      <c r="S50" s="70"/>
      <c r="T50" s="70"/>
      <c r="U50" s="70"/>
      <c r="V50" s="70"/>
      <c r="W50" s="70"/>
      <c r="X50" s="70"/>
      <c r="Y50" s="71"/>
      <c r="Z50" s="12"/>
      <c r="AA50" s="70"/>
      <c r="AB50" s="70"/>
      <c r="AC50" s="70"/>
      <c r="AD50" s="70"/>
      <c r="AE50" s="70"/>
      <c r="AF50" s="70"/>
      <c r="AG50" s="95"/>
    </row>
    <row r="51">
      <c r="A51" s="59">
        <v>18.0</v>
      </c>
      <c r="B51" s="72"/>
      <c r="C51" s="87" t="s">
        <v>74</v>
      </c>
      <c r="D51" s="68">
        <v>999.99</v>
      </c>
      <c r="E51" s="62"/>
      <c r="F51" s="68"/>
      <c r="G51" s="68"/>
      <c r="H51" s="68"/>
      <c r="I51" s="68"/>
      <c r="J51" s="98"/>
      <c r="K51" s="38"/>
      <c r="L51" s="39"/>
      <c r="M51" s="66"/>
      <c r="N51" s="67">
        <f t="shared" ref="N51:N56" si="10">D51/30</f>
        <v>33.333</v>
      </c>
      <c r="O51" s="68">
        <f t="shared" ref="O51:O56" si="11">N51+5</f>
        <v>38.333</v>
      </c>
      <c r="P51" s="68">
        <f t="shared" ref="P51:P56" si="12">D51*7%</f>
        <v>69.9993</v>
      </c>
      <c r="Q51" s="69"/>
      <c r="R51" s="70"/>
      <c r="S51" s="70"/>
      <c r="T51" s="70"/>
      <c r="U51" s="70"/>
      <c r="V51" s="70"/>
      <c r="W51" s="70"/>
      <c r="X51" s="70"/>
      <c r="Y51" s="71"/>
      <c r="Z51" s="12"/>
      <c r="AA51" s="70"/>
      <c r="AB51" s="70"/>
      <c r="AC51" s="70"/>
      <c r="AD51" s="70"/>
      <c r="AE51" s="70"/>
      <c r="AF51" s="70"/>
      <c r="AG51" s="95"/>
    </row>
    <row r="52">
      <c r="A52" s="59">
        <v>19.0</v>
      </c>
      <c r="B52" s="72"/>
      <c r="C52" s="87" t="s">
        <v>75</v>
      </c>
      <c r="D52" s="68">
        <v>1399.99</v>
      </c>
      <c r="E52" s="68"/>
      <c r="F52" s="68"/>
      <c r="G52" s="68"/>
      <c r="H52" s="68"/>
      <c r="I52" s="62"/>
      <c r="J52" s="98"/>
      <c r="K52" s="38"/>
      <c r="L52" s="39"/>
      <c r="M52" s="66"/>
      <c r="N52" s="67">
        <f t="shared" si="10"/>
        <v>46.66633333</v>
      </c>
      <c r="O52" s="68">
        <f t="shared" si="11"/>
        <v>51.66633333</v>
      </c>
      <c r="P52" s="68">
        <f t="shared" si="12"/>
        <v>97.9993</v>
      </c>
      <c r="Q52" s="69"/>
      <c r="R52" s="70"/>
      <c r="S52" s="70"/>
      <c r="T52" s="70"/>
      <c r="U52" s="70"/>
      <c r="V52" s="70"/>
      <c r="W52" s="70"/>
      <c r="X52" s="70"/>
      <c r="Y52" s="71"/>
      <c r="Z52" s="12"/>
      <c r="AA52" s="70"/>
      <c r="AB52" s="70"/>
      <c r="AC52" s="70"/>
      <c r="AD52" s="70"/>
      <c r="AE52" s="70"/>
      <c r="AF52" s="70"/>
      <c r="AG52" s="95"/>
    </row>
    <row r="53">
      <c r="A53" s="59">
        <v>20.0</v>
      </c>
      <c r="B53" s="72"/>
      <c r="C53" s="88" t="s">
        <v>76</v>
      </c>
      <c r="D53" s="62">
        <v>1599.99</v>
      </c>
      <c r="E53" s="68"/>
      <c r="F53" s="68"/>
      <c r="G53" s="68"/>
      <c r="H53" s="68"/>
      <c r="I53" s="62"/>
      <c r="J53" s="98"/>
      <c r="K53" s="38"/>
      <c r="L53" s="39"/>
      <c r="M53" s="66"/>
      <c r="N53" s="67">
        <f t="shared" si="10"/>
        <v>53.333</v>
      </c>
      <c r="O53" s="68">
        <f t="shared" si="11"/>
        <v>58.333</v>
      </c>
      <c r="P53" s="68">
        <f t="shared" si="12"/>
        <v>111.9993</v>
      </c>
      <c r="Q53" s="69"/>
      <c r="R53" s="70"/>
      <c r="S53" s="70"/>
      <c r="T53" s="70"/>
      <c r="U53" s="70"/>
      <c r="V53" s="70"/>
      <c r="W53" s="70"/>
      <c r="X53" s="70"/>
      <c r="Y53" s="71"/>
      <c r="Z53" s="12"/>
      <c r="AA53" s="70"/>
      <c r="AB53" s="70"/>
      <c r="AC53" s="70"/>
      <c r="AD53" s="70"/>
      <c r="AE53" s="70"/>
      <c r="AF53" s="70"/>
      <c r="AG53" s="95"/>
    </row>
    <row r="54">
      <c r="A54" s="59"/>
      <c r="B54" s="72"/>
      <c r="C54" s="88" t="s">
        <v>77</v>
      </c>
      <c r="D54" s="68">
        <v>1199.99</v>
      </c>
      <c r="E54" s="68"/>
      <c r="F54" s="68"/>
      <c r="G54" s="68"/>
      <c r="H54" s="68"/>
      <c r="I54" s="62"/>
      <c r="J54" s="98"/>
      <c r="K54" s="38"/>
      <c r="L54" s="39"/>
      <c r="M54" s="99"/>
      <c r="N54" s="67">
        <f t="shared" si="10"/>
        <v>39.99966667</v>
      </c>
      <c r="O54" s="68">
        <f t="shared" si="11"/>
        <v>44.99966667</v>
      </c>
      <c r="P54" s="68">
        <f t="shared" si="12"/>
        <v>83.9993</v>
      </c>
      <c r="Q54" s="100"/>
      <c r="R54" s="101"/>
      <c r="S54" s="92"/>
      <c r="T54" s="70"/>
      <c r="U54" s="70"/>
      <c r="V54" s="70"/>
      <c r="W54" s="92"/>
      <c r="X54" s="93"/>
      <c r="Y54" s="71"/>
      <c r="Z54" s="12"/>
      <c r="AA54" s="70"/>
      <c r="AB54" s="70"/>
      <c r="AC54" s="70"/>
      <c r="AD54" s="70"/>
      <c r="AE54" s="70"/>
      <c r="AF54" s="70"/>
      <c r="AG54" s="95"/>
    </row>
    <row r="55">
      <c r="A55" s="102"/>
      <c r="B55" s="72"/>
      <c r="C55" s="87" t="s">
        <v>78</v>
      </c>
      <c r="D55" s="62">
        <v>699.99</v>
      </c>
      <c r="E55" s="62">
        <v>300.0</v>
      </c>
      <c r="F55" s="62">
        <v>150.0</v>
      </c>
      <c r="G55" s="68"/>
      <c r="H55" s="62"/>
      <c r="I55" s="62"/>
      <c r="J55" s="84"/>
      <c r="K55" s="38"/>
      <c r="L55" s="39"/>
      <c r="M55" s="103"/>
      <c r="N55" s="67">
        <f t="shared" si="10"/>
        <v>23.333</v>
      </c>
      <c r="O55" s="68">
        <f t="shared" si="11"/>
        <v>28.333</v>
      </c>
      <c r="P55" s="68">
        <f t="shared" si="12"/>
        <v>48.9993</v>
      </c>
      <c r="Q55" s="100"/>
      <c r="R55" s="101"/>
      <c r="S55" s="92"/>
      <c r="T55" s="70"/>
      <c r="U55" s="70"/>
      <c r="V55" s="70"/>
      <c r="W55" s="92"/>
      <c r="X55" s="93"/>
      <c r="Y55" s="71"/>
      <c r="Z55" s="70"/>
      <c r="AA55" s="71"/>
      <c r="AB55" s="71"/>
      <c r="AC55" s="71"/>
      <c r="AD55" s="71"/>
      <c r="AE55" s="71"/>
      <c r="AF55" s="71"/>
      <c r="AG55" s="104"/>
    </row>
    <row r="56">
      <c r="A56" s="102"/>
      <c r="B56" s="72"/>
      <c r="C56" s="96" t="s">
        <v>79</v>
      </c>
      <c r="D56" s="62">
        <v>509.99</v>
      </c>
      <c r="E56" s="62"/>
      <c r="F56" s="68"/>
      <c r="G56" s="68"/>
      <c r="H56" s="62"/>
      <c r="I56" s="62"/>
      <c r="J56" s="98"/>
      <c r="K56" s="38"/>
      <c r="L56" s="39"/>
      <c r="M56" s="103"/>
      <c r="N56" s="67">
        <f t="shared" si="10"/>
        <v>16.99966667</v>
      </c>
      <c r="O56" s="68">
        <f t="shared" si="11"/>
        <v>21.99966667</v>
      </c>
      <c r="P56" s="68">
        <f t="shared" si="12"/>
        <v>35.6993</v>
      </c>
      <c r="Q56" s="100"/>
      <c r="R56" s="101"/>
      <c r="S56" s="92"/>
      <c r="T56" s="70"/>
      <c r="U56" s="70"/>
      <c r="V56" s="70"/>
      <c r="W56" s="92"/>
      <c r="X56" s="93"/>
      <c r="Y56" s="71"/>
      <c r="Z56" s="70"/>
      <c r="AA56" s="70"/>
      <c r="AB56" s="70"/>
      <c r="AC56" s="70"/>
      <c r="AD56" s="70"/>
      <c r="AE56" s="70"/>
      <c r="AF56" s="70"/>
      <c r="AG56" s="95"/>
    </row>
    <row r="57">
      <c r="A57" s="102"/>
      <c r="B57" s="72"/>
      <c r="C57" s="96" t="s">
        <v>80</v>
      </c>
      <c r="D57" s="62">
        <v>1104.99</v>
      </c>
      <c r="E57" s="62"/>
      <c r="F57" s="68"/>
      <c r="G57" s="68"/>
      <c r="H57" s="62"/>
      <c r="I57" s="62"/>
      <c r="J57" s="98"/>
      <c r="K57" s="38"/>
      <c r="L57" s="39"/>
      <c r="M57" s="103"/>
      <c r="N57" s="67"/>
      <c r="O57" s="68"/>
      <c r="P57" s="68"/>
      <c r="Q57" s="100"/>
      <c r="R57" s="101"/>
      <c r="S57" s="92"/>
      <c r="T57" s="70"/>
      <c r="U57" s="70"/>
      <c r="V57" s="70"/>
      <c r="W57" s="92"/>
      <c r="X57" s="93"/>
      <c r="Y57" s="71"/>
      <c r="Z57" s="70"/>
      <c r="AA57" s="70"/>
      <c r="AB57" s="70"/>
      <c r="AC57" s="70"/>
      <c r="AD57" s="70"/>
      <c r="AE57" s="70"/>
      <c r="AF57" s="70"/>
      <c r="AG57" s="95"/>
    </row>
    <row r="58">
      <c r="A58" s="102"/>
      <c r="B58" s="72"/>
      <c r="C58" s="96" t="s">
        <v>81</v>
      </c>
      <c r="D58" s="68">
        <v>1379.99</v>
      </c>
      <c r="E58" s="68"/>
      <c r="F58" s="68"/>
      <c r="G58" s="68"/>
      <c r="H58" s="68"/>
      <c r="I58" s="62"/>
      <c r="J58" s="98"/>
      <c r="K58" s="38"/>
      <c r="L58" s="39"/>
      <c r="M58" s="103"/>
      <c r="N58" s="67">
        <f t="shared" ref="N58:N65" si="13">D58/30</f>
        <v>45.99966667</v>
      </c>
      <c r="O58" s="68">
        <f t="shared" ref="O58:O65" si="14">N58+5</f>
        <v>50.99966667</v>
      </c>
      <c r="P58" s="68">
        <f t="shared" ref="P58:P65" si="15">D58*7%</f>
        <v>96.5993</v>
      </c>
      <c r="Q58" s="100"/>
      <c r="R58" s="101"/>
      <c r="S58" s="92"/>
      <c r="T58" s="70"/>
      <c r="U58" s="70"/>
      <c r="V58" s="70"/>
      <c r="W58" s="92"/>
      <c r="X58" s="93"/>
      <c r="Y58" s="71"/>
      <c r="Z58" s="70"/>
      <c r="AA58" s="71"/>
      <c r="AB58" s="71"/>
      <c r="AC58" s="71"/>
      <c r="AD58" s="71"/>
      <c r="AE58" s="71"/>
      <c r="AF58" s="71"/>
      <c r="AG58" s="104"/>
    </row>
    <row r="59">
      <c r="A59" s="102"/>
      <c r="B59" s="72"/>
      <c r="C59" s="105" t="s">
        <v>82</v>
      </c>
      <c r="D59" s="62">
        <v>1199.99</v>
      </c>
      <c r="E59" s="68"/>
      <c r="F59" s="68">
        <f t="shared" ref="F59:F61" si="16">D59-700                   </f>
        <v>499.99</v>
      </c>
      <c r="G59" s="68"/>
      <c r="H59" s="68"/>
      <c r="I59" s="62"/>
      <c r="J59" s="84"/>
      <c r="K59" s="38"/>
      <c r="L59" s="39"/>
      <c r="M59" s="103"/>
      <c r="N59" s="67">
        <f t="shared" si="13"/>
        <v>39.99966667</v>
      </c>
      <c r="O59" s="68">
        <f t="shared" si="14"/>
        <v>44.99966667</v>
      </c>
      <c r="P59" s="68">
        <f t="shared" si="15"/>
        <v>83.9993</v>
      </c>
      <c r="Q59" s="100"/>
      <c r="R59" s="101"/>
      <c r="S59" s="92"/>
      <c r="T59" s="70"/>
      <c r="U59" s="70"/>
      <c r="V59" s="70"/>
      <c r="W59" s="92"/>
      <c r="X59" s="93"/>
      <c r="Y59" s="71"/>
      <c r="Z59" s="70"/>
      <c r="AA59" s="71"/>
      <c r="AB59" s="71"/>
      <c r="AC59" s="71"/>
      <c r="AD59" s="71"/>
      <c r="AE59" s="71"/>
      <c r="AF59" s="71"/>
      <c r="AG59" s="104"/>
    </row>
    <row r="60">
      <c r="A60" s="102"/>
      <c r="B60" s="50"/>
      <c r="C60" s="105" t="s">
        <v>83</v>
      </c>
      <c r="D60" s="62">
        <v>1999.99</v>
      </c>
      <c r="E60" s="68"/>
      <c r="F60" s="68">
        <f t="shared" si="16"/>
        <v>1299.99</v>
      </c>
      <c r="G60" s="68"/>
      <c r="H60" s="68"/>
      <c r="I60" s="62"/>
      <c r="J60" s="84"/>
      <c r="K60" s="38"/>
      <c r="L60" s="39"/>
      <c r="M60" s="103"/>
      <c r="N60" s="67">
        <f t="shared" si="13"/>
        <v>66.66633333</v>
      </c>
      <c r="O60" s="68">
        <f t="shared" si="14"/>
        <v>71.66633333</v>
      </c>
      <c r="P60" s="68">
        <f t="shared" si="15"/>
        <v>139.9993</v>
      </c>
      <c r="Q60" s="100"/>
      <c r="R60" s="101"/>
      <c r="S60" s="92"/>
      <c r="T60" s="70"/>
      <c r="U60" s="70"/>
      <c r="V60" s="70"/>
      <c r="W60" s="92"/>
      <c r="X60" s="93"/>
      <c r="Y60" s="71"/>
      <c r="Z60" s="70"/>
      <c r="AA60" s="71"/>
      <c r="AB60" s="71"/>
      <c r="AC60" s="71"/>
      <c r="AD60" s="71"/>
      <c r="AE60" s="71"/>
      <c r="AF60" s="71"/>
      <c r="AG60" s="104"/>
    </row>
    <row r="61">
      <c r="A61" s="102"/>
      <c r="B61" s="106" t="s">
        <v>84</v>
      </c>
      <c r="C61" s="107" t="s">
        <v>85</v>
      </c>
      <c r="D61" s="62">
        <v>1399.99</v>
      </c>
      <c r="E61" s="62">
        <f>D61-400</f>
        <v>999.99</v>
      </c>
      <c r="F61" s="68">
        <f t="shared" si="16"/>
        <v>699.99</v>
      </c>
      <c r="G61" s="68"/>
      <c r="H61" s="62"/>
      <c r="I61" s="62"/>
      <c r="J61" s="98"/>
      <c r="K61" s="38"/>
      <c r="L61" s="39"/>
      <c r="M61" s="103"/>
      <c r="N61" s="67">
        <f t="shared" si="13"/>
        <v>46.66633333</v>
      </c>
      <c r="O61" s="68">
        <f t="shared" si="14"/>
        <v>51.66633333</v>
      </c>
      <c r="P61" s="68">
        <f t="shared" si="15"/>
        <v>97.9993</v>
      </c>
      <c r="Q61" s="100"/>
      <c r="R61" s="101"/>
      <c r="S61" s="92"/>
      <c r="T61" s="70"/>
      <c r="U61" s="70"/>
      <c r="V61" s="70"/>
      <c r="W61" s="92"/>
      <c r="X61" s="93"/>
      <c r="Y61" s="71"/>
      <c r="Z61" s="70"/>
      <c r="AA61" s="71"/>
      <c r="AB61" s="71"/>
      <c r="AC61" s="71"/>
      <c r="AD61" s="71"/>
      <c r="AE61" s="71"/>
      <c r="AF61" s="71"/>
      <c r="AG61" s="104"/>
    </row>
    <row r="62">
      <c r="A62" s="102"/>
      <c r="B62" s="86" t="s">
        <v>86</v>
      </c>
      <c r="C62" s="88" t="s">
        <v>87</v>
      </c>
      <c r="D62" s="62">
        <v>599.99</v>
      </c>
      <c r="E62" s="62">
        <v>300.0</v>
      </c>
      <c r="F62" s="68">
        <v>150.0</v>
      </c>
      <c r="G62" s="68"/>
      <c r="H62" s="62"/>
      <c r="I62" s="62"/>
      <c r="J62" s="98"/>
      <c r="K62" s="38"/>
      <c r="L62" s="39"/>
      <c r="M62" s="103"/>
      <c r="N62" s="67">
        <f t="shared" si="13"/>
        <v>19.99966667</v>
      </c>
      <c r="O62" s="68">
        <f t="shared" si="14"/>
        <v>24.99966667</v>
      </c>
      <c r="P62" s="68">
        <f t="shared" si="15"/>
        <v>41.9993</v>
      </c>
      <c r="Q62" s="100"/>
      <c r="R62" s="101"/>
      <c r="S62" s="92"/>
      <c r="T62" s="70"/>
      <c r="U62" s="70"/>
      <c r="V62" s="70"/>
      <c r="W62" s="92"/>
      <c r="X62" s="93"/>
      <c r="Y62" s="71"/>
      <c r="Z62" s="70"/>
      <c r="AA62" s="71"/>
      <c r="AB62" s="71"/>
      <c r="AC62" s="71"/>
      <c r="AD62" s="71"/>
      <c r="AE62" s="71"/>
      <c r="AF62" s="71"/>
      <c r="AG62" s="104"/>
    </row>
    <row r="63">
      <c r="A63" s="102"/>
      <c r="B63" s="72"/>
      <c r="C63" s="96" t="s">
        <v>88</v>
      </c>
      <c r="D63" s="62">
        <v>394.99</v>
      </c>
      <c r="E63" s="68">
        <v>150.0</v>
      </c>
      <c r="F63" s="76" t="s">
        <v>43</v>
      </c>
      <c r="G63" s="68"/>
      <c r="H63" s="62"/>
      <c r="I63" s="62"/>
      <c r="J63" s="98"/>
      <c r="K63" s="38"/>
      <c r="L63" s="39"/>
      <c r="M63" s="103"/>
      <c r="N63" s="67">
        <f t="shared" si="13"/>
        <v>13.16633333</v>
      </c>
      <c r="O63" s="68">
        <f t="shared" si="14"/>
        <v>18.16633333</v>
      </c>
      <c r="P63" s="68">
        <f t="shared" si="15"/>
        <v>27.6493</v>
      </c>
      <c r="Q63" s="100"/>
      <c r="R63" s="101"/>
      <c r="S63" s="92"/>
      <c r="T63" s="70"/>
      <c r="U63" s="70"/>
      <c r="V63" s="70"/>
      <c r="W63" s="92"/>
      <c r="X63" s="93"/>
      <c r="Y63" s="71"/>
      <c r="Z63" s="70"/>
      <c r="AA63" s="71"/>
      <c r="AB63" s="71"/>
      <c r="AC63" s="71"/>
      <c r="AD63" s="71"/>
      <c r="AE63" s="71"/>
      <c r="AF63" s="71"/>
      <c r="AG63" s="104"/>
    </row>
    <row r="64">
      <c r="A64" s="102"/>
      <c r="B64" s="72"/>
      <c r="C64" s="96" t="s">
        <v>89</v>
      </c>
      <c r="D64" s="62">
        <v>1049.99</v>
      </c>
      <c r="E64" s="68"/>
      <c r="F64" s="62">
        <f t="shared" ref="F64:F65" si="17">D64-700                   </f>
        <v>349.99</v>
      </c>
      <c r="G64" s="62"/>
      <c r="H64" s="62"/>
      <c r="I64" s="62"/>
      <c r="J64" s="98"/>
      <c r="K64" s="38"/>
      <c r="L64" s="39"/>
      <c r="M64" s="103"/>
      <c r="N64" s="67">
        <f t="shared" si="13"/>
        <v>34.99966667</v>
      </c>
      <c r="O64" s="68">
        <f t="shared" si="14"/>
        <v>39.99966667</v>
      </c>
      <c r="P64" s="68">
        <f t="shared" si="15"/>
        <v>73.4993</v>
      </c>
      <c r="Q64" s="100"/>
      <c r="R64" s="101"/>
      <c r="S64" s="92"/>
      <c r="T64" s="70"/>
      <c r="U64" s="70"/>
      <c r="V64" s="70"/>
      <c r="W64" s="92"/>
      <c r="X64" s="93"/>
      <c r="Y64" s="71"/>
      <c r="Z64" s="70"/>
      <c r="AA64" s="71"/>
      <c r="AB64" s="71"/>
      <c r="AC64" s="71"/>
      <c r="AD64" s="71"/>
      <c r="AE64" s="71"/>
      <c r="AF64" s="71"/>
      <c r="AG64" s="104"/>
    </row>
    <row r="65">
      <c r="A65" s="102"/>
      <c r="B65" s="50"/>
      <c r="C65" s="88" t="s">
        <v>90</v>
      </c>
      <c r="D65" s="62">
        <v>899.99</v>
      </c>
      <c r="E65" s="68"/>
      <c r="F65" s="68">
        <f t="shared" si="17"/>
        <v>199.99</v>
      </c>
      <c r="G65" s="68"/>
      <c r="H65" s="62"/>
      <c r="I65" s="62"/>
      <c r="J65" s="98"/>
      <c r="K65" s="38"/>
      <c r="L65" s="39"/>
      <c r="M65" s="103"/>
      <c r="N65" s="67">
        <f t="shared" si="13"/>
        <v>29.99966667</v>
      </c>
      <c r="O65" s="68">
        <f t="shared" si="14"/>
        <v>34.99966667</v>
      </c>
      <c r="P65" s="68">
        <f t="shared" si="15"/>
        <v>62.9993</v>
      </c>
      <c r="Q65" s="100"/>
      <c r="R65" s="101"/>
      <c r="S65" s="92"/>
      <c r="T65" s="70"/>
      <c r="U65" s="70"/>
      <c r="V65" s="70"/>
      <c r="W65" s="92"/>
      <c r="X65" s="93"/>
      <c r="Y65" s="71"/>
      <c r="Z65" s="70"/>
      <c r="AA65" s="71"/>
      <c r="AB65" s="71"/>
      <c r="AC65" s="71"/>
      <c r="AD65" s="71"/>
      <c r="AE65" s="71"/>
      <c r="AF65" s="71"/>
      <c r="AG65" s="104"/>
    </row>
    <row r="66">
      <c r="A66" s="102"/>
      <c r="B66" s="108"/>
      <c r="C66" s="96" t="s">
        <v>91</v>
      </c>
      <c r="D66" s="62">
        <v>300.0</v>
      </c>
      <c r="E66" s="68"/>
      <c r="F66" s="68"/>
      <c r="G66" s="68"/>
      <c r="H66" s="62"/>
      <c r="I66" s="62"/>
      <c r="J66" s="98"/>
      <c r="K66" s="38"/>
      <c r="L66" s="39"/>
      <c r="M66" s="103"/>
      <c r="N66" s="67"/>
      <c r="O66" s="68"/>
      <c r="P66" s="68"/>
      <c r="Q66" s="100"/>
      <c r="R66" s="101"/>
      <c r="S66" s="92"/>
      <c r="T66" s="70"/>
      <c r="U66" s="70"/>
      <c r="V66" s="70"/>
      <c r="W66" s="92"/>
      <c r="X66" s="93"/>
      <c r="Y66" s="71"/>
      <c r="Z66" s="70"/>
      <c r="AA66" s="71"/>
      <c r="AB66" s="71"/>
      <c r="AC66" s="71"/>
      <c r="AD66" s="71"/>
      <c r="AE66" s="71"/>
      <c r="AF66" s="71"/>
      <c r="AG66" s="104"/>
    </row>
    <row r="67">
      <c r="A67" s="102"/>
      <c r="B67" s="108"/>
      <c r="C67" s="96" t="s">
        <v>92</v>
      </c>
      <c r="D67" s="62">
        <v>180.0</v>
      </c>
      <c r="E67" s="68"/>
      <c r="F67" s="68"/>
      <c r="G67" s="68"/>
      <c r="H67" s="62"/>
      <c r="I67" s="62"/>
      <c r="J67" s="98"/>
      <c r="K67" s="38"/>
      <c r="L67" s="39"/>
      <c r="M67" s="103"/>
      <c r="N67" s="67"/>
      <c r="O67" s="68"/>
      <c r="P67" s="68"/>
      <c r="Q67" s="100"/>
      <c r="R67" s="101"/>
      <c r="S67" s="92"/>
      <c r="T67" s="70"/>
      <c r="U67" s="70"/>
      <c r="V67" s="70"/>
      <c r="W67" s="92"/>
      <c r="X67" s="93"/>
      <c r="Y67" s="71"/>
      <c r="Z67" s="70"/>
      <c r="AA67" s="71"/>
      <c r="AB67" s="71"/>
      <c r="AC67" s="71"/>
      <c r="AD67" s="71"/>
      <c r="AE67" s="71"/>
      <c r="AF67" s="71"/>
      <c r="AG67" s="104"/>
    </row>
    <row r="68">
      <c r="A68" s="102"/>
      <c r="B68" s="109" t="s">
        <v>93</v>
      </c>
      <c r="C68" s="110" t="s">
        <v>94</v>
      </c>
      <c r="D68" s="62" t="s">
        <v>95</v>
      </c>
      <c r="E68" s="62">
        <v>300.0</v>
      </c>
      <c r="F68" s="68">
        <v>150.0</v>
      </c>
      <c r="G68" s="68"/>
      <c r="H68" s="62"/>
      <c r="I68" s="62"/>
      <c r="J68" s="111"/>
      <c r="K68" s="38"/>
      <c r="L68" s="39"/>
      <c r="M68" s="103"/>
      <c r="N68" s="67"/>
      <c r="O68" s="68"/>
      <c r="P68" s="68"/>
      <c r="Q68" s="100"/>
      <c r="R68" s="101"/>
      <c r="S68" s="92"/>
      <c r="T68" s="70"/>
      <c r="U68" s="70"/>
      <c r="V68" s="70"/>
      <c r="W68" s="92"/>
      <c r="X68" s="93"/>
      <c r="Y68" s="71"/>
      <c r="Z68" s="70"/>
      <c r="AA68" s="71"/>
      <c r="AB68" s="71"/>
      <c r="AC68" s="71"/>
      <c r="AD68" s="71"/>
      <c r="AE68" s="71"/>
      <c r="AF68" s="71"/>
      <c r="AG68" s="104"/>
    </row>
    <row r="69">
      <c r="A69" s="102"/>
      <c r="B69" s="72"/>
      <c r="C69" s="110" t="s">
        <v>96</v>
      </c>
      <c r="D69" s="62" t="s">
        <v>97</v>
      </c>
      <c r="E69" s="62"/>
      <c r="F69" s="62"/>
      <c r="G69" s="62"/>
      <c r="H69" s="62"/>
      <c r="I69" s="62"/>
      <c r="J69" s="111"/>
      <c r="K69" s="38"/>
      <c r="L69" s="39"/>
      <c r="M69" s="103"/>
      <c r="N69" s="67"/>
      <c r="O69" s="68"/>
      <c r="P69" s="68"/>
      <c r="Q69" s="100"/>
      <c r="R69" s="101"/>
      <c r="S69" s="92"/>
      <c r="T69" s="70"/>
      <c r="U69" s="70"/>
      <c r="V69" s="70"/>
      <c r="W69" s="92"/>
      <c r="X69" s="93"/>
      <c r="Y69" s="71"/>
      <c r="Z69" s="70"/>
      <c r="AA69" s="71"/>
      <c r="AB69" s="71"/>
      <c r="AC69" s="71"/>
      <c r="AD69" s="71"/>
      <c r="AE69" s="71"/>
      <c r="AF69" s="71"/>
      <c r="AG69" s="104"/>
    </row>
    <row r="70">
      <c r="A70" s="102"/>
      <c r="B70" s="50"/>
      <c r="C70" s="110"/>
      <c r="D70" s="62"/>
      <c r="E70" s="62"/>
      <c r="F70" s="62"/>
      <c r="G70" s="62"/>
      <c r="H70" s="62"/>
      <c r="I70" s="62"/>
      <c r="J70" s="111"/>
      <c r="K70" s="38"/>
      <c r="L70" s="39"/>
      <c r="M70" s="103"/>
      <c r="N70" s="67"/>
      <c r="O70" s="68"/>
      <c r="P70" s="68"/>
      <c r="Q70" s="100"/>
      <c r="R70" s="101"/>
      <c r="S70" s="92"/>
      <c r="T70" s="70"/>
      <c r="U70" s="70"/>
      <c r="V70" s="70"/>
      <c r="W70" s="92"/>
      <c r="X70" s="93"/>
      <c r="Y70" s="71"/>
      <c r="Z70" s="70"/>
      <c r="AA70" s="71"/>
      <c r="AB70" s="71"/>
      <c r="AC70" s="71"/>
      <c r="AD70" s="71"/>
      <c r="AE70" s="71"/>
      <c r="AF70" s="71"/>
      <c r="AG70" s="104"/>
    </row>
    <row r="71">
      <c r="A71" s="102"/>
      <c r="B71" s="109" t="s">
        <v>98</v>
      </c>
      <c r="C71" s="112" t="s">
        <v>99</v>
      </c>
      <c r="D71" s="62">
        <v>444.99</v>
      </c>
      <c r="E71" s="68">
        <v>150.0</v>
      </c>
      <c r="F71" s="76" t="s">
        <v>43</v>
      </c>
      <c r="G71" s="62"/>
      <c r="H71" s="62"/>
      <c r="I71" s="62"/>
      <c r="J71" s="84"/>
      <c r="K71" s="38"/>
      <c r="L71" s="39"/>
      <c r="M71" s="104"/>
      <c r="N71" s="67">
        <f t="shared" ref="N71:N72" si="18">D71/30</f>
        <v>14.833</v>
      </c>
      <c r="O71" s="68">
        <f t="shared" ref="O71:O72" si="19">N71+5</f>
        <v>19.833</v>
      </c>
      <c r="P71" s="68">
        <f t="shared" ref="P71:P72" si="20">D71*7%</f>
        <v>31.1493</v>
      </c>
      <c r="Q71" s="100"/>
      <c r="R71" s="101"/>
      <c r="S71" s="92"/>
      <c r="T71" s="70"/>
      <c r="U71" s="70"/>
      <c r="V71" s="70"/>
      <c r="W71" s="92"/>
      <c r="X71" s="93"/>
      <c r="Y71" s="71"/>
      <c r="Z71" s="70"/>
      <c r="AA71" s="71"/>
      <c r="AB71" s="71"/>
      <c r="AC71" s="71"/>
      <c r="AD71" s="71"/>
      <c r="AE71" s="71"/>
      <c r="AF71" s="71"/>
      <c r="AG71" s="104"/>
    </row>
    <row r="72">
      <c r="A72" s="102"/>
      <c r="B72" s="50"/>
      <c r="C72" s="61" t="s">
        <v>100</v>
      </c>
      <c r="D72" s="62">
        <v>1399.99</v>
      </c>
      <c r="E72" s="68">
        <f>D72-400</f>
        <v>999.99</v>
      </c>
      <c r="F72" s="68">
        <f>D72-700                   </f>
        <v>699.99</v>
      </c>
      <c r="G72" s="68">
        <f>D72-350 </f>
        <v>1049.99</v>
      </c>
      <c r="H72" s="62"/>
      <c r="I72" s="62"/>
      <c r="J72" s="113" t="s">
        <v>233</v>
      </c>
      <c r="K72" s="38"/>
      <c r="L72" s="39"/>
      <c r="M72" s="69"/>
      <c r="N72" s="67">
        <f t="shared" si="18"/>
        <v>46.66633333</v>
      </c>
      <c r="O72" s="68">
        <f t="shared" si="19"/>
        <v>51.66633333</v>
      </c>
      <c r="P72" s="68">
        <f t="shared" si="20"/>
        <v>97.9993</v>
      </c>
      <c r="Q72" s="100"/>
      <c r="R72" s="101"/>
      <c r="S72" s="92"/>
      <c r="T72" s="70"/>
      <c r="U72" s="70"/>
      <c r="V72" s="70"/>
      <c r="W72" s="92"/>
      <c r="X72" s="93"/>
      <c r="Y72" s="71"/>
      <c r="Z72" s="70"/>
      <c r="AA72" s="71"/>
      <c r="AB72" s="71"/>
      <c r="AC72" s="71"/>
      <c r="AD72" s="71"/>
      <c r="AE72" s="71"/>
      <c r="AF72" s="71"/>
      <c r="AG72" s="104"/>
    </row>
    <row r="73">
      <c r="A73" s="102"/>
      <c r="B73" s="114" t="s">
        <v>102</v>
      </c>
      <c r="C73" s="61" t="s">
        <v>103</v>
      </c>
      <c r="D73" s="62">
        <v>449.99</v>
      </c>
      <c r="E73" s="68"/>
      <c r="F73" s="68"/>
      <c r="G73" s="68"/>
      <c r="H73" s="62"/>
      <c r="I73" s="62"/>
      <c r="J73" s="84"/>
      <c r="K73" s="38"/>
      <c r="L73" s="39"/>
      <c r="M73" s="69"/>
      <c r="N73" s="115"/>
      <c r="O73" s="116"/>
      <c r="P73" s="116"/>
      <c r="Q73" s="100"/>
      <c r="R73" s="101"/>
      <c r="S73" s="92"/>
      <c r="T73" s="70"/>
      <c r="U73" s="70"/>
      <c r="V73" s="70"/>
      <c r="W73" s="92"/>
      <c r="X73" s="93"/>
      <c r="Y73" s="71"/>
      <c r="Z73" s="70"/>
      <c r="AA73" s="71"/>
      <c r="AB73" s="71"/>
      <c r="AC73" s="71"/>
      <c r="AD73" s="71"/>
      <c r="AE73" s="71"/>
      <c r="AF73" s="71"/>
      <c r="AG73" s="104"/>
    </row>
    <row r="74">
      <c r="A74" s="102"/>
      <c r="B74" s="117"/>
      <c r="C74" s="118"/>
      <c r="D74" s="119"/>
      <c r="E74" s="119"/>
      <c r="F74" s="120"/>
      <c r="G74" s="120"/>
      <c r="H74" s="119"/>
      <c r="I74" s="119"/>
      <c r="J74" s="121"/>
      <c r="K74" s="119"/>
      <c r="L74" s="119"/>
      <c r="M74" s="104"/>
      <c r="N74" s="122"/>
      <c r="O74" s="121"/>
      <c r="P74" s="121"/>
      <c r="Q74" s="104"/>
      <c r="R74" s="101"/>
      <c r="S74" s="92"/>
      <c r="T74" s="70"/>
      <c r="U74" s="70"/>
      <c r="V74" s="70"/>
      <c r="W74" s="92"/>
      <c r="X74" s="93"/>
      <c r="Y74" s="71"/>
      <c r="Z74" s="70"/>
      <c r="AA74" s="71"/>
      <c r="AB74" s="71"/>
      <c r="AC74" s="71"/>
      <c r="AD74" s="71"/>
      <c r="AE74" s="71"/>
      <c r="AF74" s="71"/>
      <c r="AG74" s="104"/>
    </row>
    <row r="75">
      <c r="A75" s="102"/>
      <c r="B75" s="35" t="s">
        <v>104</v>
      </c>
      <c r="C75" s="123"/>
      <c r="D75" s="51" t="s">
        <v>105</v>
      </c>
      <c r="E75" s="51" t="s">
        <v>106</v>
      </c>
      <c r="F75" s="124"/>
      <c r="G75" s="124"/>
      <c r="H75" s="125"/>
      <c r="I75" s="125"/>
      <c r="J75" s="125"/>
      <c r="K75" s="125"/>
      <c r="L75" s="125"/>
      <c r="M75" s="104"/>
      <c r="N75" s="126"/>
      <c r="O75" s="127"/>
      <c r="P75" s="127"/>
      <c r="Q75" s="104"/>
      <c r="R75" s="101"/>
      <c r="S75" s="92"/>
      <c r="T75" s="70"/>
      <c r="U75" s="70"/>
      <c r="V75" s="70"/>
      <c r="W75" s="92"/>
      <c r="X75" s="93"/>
      <c r="Y75" s="71"/>
      <c r="Z75" s="70"/>
      <c r="AA75" s="71"/>
      <c r="AB75" s="71"/>
      <c r="AC75" s="71"/>
      <c r="AD75" s="71"/>
      <c r="AE75" s="71"/>
      <c r="AF75" s="71"/>
      <c r="AG75" s="104"/>
    </row>
    <row r="76">
      <c r="A76" s="102"/>
      <c r="B76" s="109" t="s">
        <v>29</v>
      </c>
      <c r="C76" s="107" t="s">
        <v>107</v>
      </c>
      <c r="D76" s="62">
        <v>729.99</v>
      </c>
      <c r="E76" s="68"/>
      <c r="F76" s="128"/>
      <c r="G76" s="128"/>
      <c r="H76" s="62"/>
      <c r="I76" s="62"/>
      <c r="J76" s="129"/>
      <c r="K76" s="38"/>
      <c r="L76" s="39"/>
      <c r="M76" s="69"/>
      <c r="N76" s="68"/>
      <c r="O76" s="68"/>
      <c r="P76" s="68"/>
      <c r="Q76" s="103"/>
      <c r="R76" s="101"/>
      <c r="S76" s="92"/>
      <c r="T76" s="70"/>
      <c r="U76" s="70"/>
      <c r="V76" s="70"/>
      <c r="W76" s="92"/>
      <c r="X76" s="93"/>
      <c r="Y76" s="71"/>
      <c r="Z76" s="70"/>
      <c r="AA76" s="71"/>
      <c r="AB76" s="71"/>
      <c r="AC76" s="71"/>
      <c r="AD76" s="71"/>
      <c r="AE76" s="71"/>
      <c r="AF76" s="71"/>
      <c r="AG76" s="104"/>
    </row>
    <row r="77">
      <c r="A77" s="102"/>
      <c r="B77" s="72"/>
      <c r="C77" s="107" t="s">
        <v>108</v>
      </c>
      <c r="D77" s="62">
        <v>879.99</v>
      </c>
      <c r="E77" s="62"/>
      <c r="F77" s="128"/>
      <c r="G77" s="128"/>
      <c r="H77" s="62"/>
      <c r="I77" s="62"/>
      <c r="J77" s="129"/>
      <c r="K77" s="38"/>
      <c r="L77" s="39"/>
      <c r="M77" s="69"/>
      <c r="N77" s="67"/>
      <c r="O77" s="68"/>
      <c r="P77" s="68"/>
      <c r="Q77" s="103"/>
      <c r="R77" s="101"/>
      <c r="S77" s="92"/>
      <c r="T77" s="70"/>
      <c r="U77" s="70"/>
      <c r="V77" s="70"/>
      <c r="W77" s="92"/>
      <c r="X77" s="93"/>
      <c r="Y77" s="71"/>
      <c r="Z77" s="70"/>
      <c r="AA77" s="71"/>
      <c r="AB77" s="71"/>
      <c r="AC77" s="71"/>
      <c r="AD77" s="71"/>
      <c r="AE77" s="71"/>
      <c r="AF77" s="71"/>
      <c r="AG77" s="104"/>
    </row>
    <row r="78">
      <c r="A78" s="102"/>
      <c r="B78" s="72"/>
      <c r="C78" s="107" t="s">
        <v>109</v>
      </c>
      <c r="D78" s="62">
        <v>459.99</v>
      </c>
      <c r="E78" s="62"/>
      <c r="F78" s="128"/>
      <c r="G78" s="128"/>
      <c r="H78" s="62"/>
      <c r="I78" s="62"/>
      <c r="J78" s="129"/>
      <c r="K78" s="38"/>
      <c r="L78" s="39"/>
      <c r="M78" s="69"/>
      <c r="N78" s="67"/>
      <c r="O78" s="68"/>
      <c r="P78" s="68"/>
      <c r="Q78" s="103"/>
      <c r="R78" s="101"/>
      <c r="S78" s="92"/>
      <c r="T78" s="70"/>
      <c r="U78" s="70"/>
      <c r="V78" s="70"/>
      <c r="W78" s="92"/>
      <c r="X78" s="93"/>
      <c r="Y78" s="71"/>
      <c r="Z78" s="70"/>
      <c r="AA78" s="71"/>
      <c r="AB78" s="71"/>
      <c r="AC78" s="71"/>
      <c r="AD78" s="71"/>
      <c r="AE78" s="71"/>
      <c r="AF78" s="71"/>
      <c r="AG78" s="104"/>
    </row>
    <row r="79">
      <c r="A79" s="102"/>
      <c r="B79" s="50"/>
      <c r="C79" s="107" t="s">
        <v>110</v>
      </c>
      <c r="D79" s="62">
        <v>559.99</v>
      </c>
      <c r="E79" s="62"/>
      <c r="F79" s="128"/>
      <c r="G79" s="128"/>
      <c r="H79" s="62"/>
      <c r="I79" s="62"/>
      <c r="J79" s="129"/>
      <c r="K79" s="38"/>
      <c r="L79" s="39"/>
      <c r="M79" s="69"/>
      <c r="N79" s="67"/>
      <c r="O79" s="68"/>
      <c r="P79" s="68"/>
      <c r="Q79" s="103"/>
      <c r="R79" s="101"/>
      <c r="S79" s="92"/>
      <c r="T79" s="70"/>
      <c r="U79" s="70"/>
      <c r="V79" s="70"/>
      <c r="W79" s="92"/>
      <c r="X79" s="93"/>
      <c r="Y79" s="71"/>
      <c r="Z79" s="70"/>
      <c r="AA79" s="71"/>
      <c r="AB79" s="71"/>
      <c r="AC79" s="71"/>
      <c r="AD79" s="71"/>
      <c r="AE79" s="71"/>
      <c r="AF79" s="71"/>
      <c r="AG79" s="104"/>
    </row>
    <row r="80">
      <c r="A80" s="102"/>
      <c r="B80" s="109" t="s">
        <v>62</v>
      </c>
      <c r="C80" s="107" t="s">
        <v>111</v>
      </c>
      <c r="D80" s="62">
        <v>479.99</v>
      </c>
      <c r="E80" s="62"/>
      <c r="F80" s="128"/>
      <c r="G80" s="128"/>
      <c r="H80" s="62"/>
      <c r="I80" s="62"/>
      <c r="J80" s="129"/>
      <c r="K80" s="38"/>
      <c r="L80" s="39"/>
      <c r="M80" s="69"/>
      <c r="N80" s="67"/>
      <c r="O80" s="68"/>
      <c r="P80" s="68"/>
      <c r="Q80" s="103"/>
      <c r="R80" s="101"/>
      <c r="S80" s="92"/>
      <c r="T80" s="70"/>
      <c r="U80" s="70"/>
      <c r="V80" s="70"/>
      <c r="W80" s="92"/>
      <c r="X80" s="93"/>
      <c r="Y80" s="71"/>
      <c r="Z80" s="70"/>
      <c r="AA80" s="71"/>
      <c r="AB80" s="71"/>
      <c r="AC80" s="71"/>
      <c r="AD80" s="71"/>
      <c r="AE80" s="71"/>
      <c r="AF80" s="71"/>
      <c r="AG80" s="104"/>
    </row>
    <row r="81">
      <c r="A81" s="102"/>
      <c r="B81" s="72"/>
      <c r="C81" s="107" t="s">
        <v>112</v>
      </c>
      <c r="D81" s="62">
        <v>239.99</v>
      </c>
      <c r="E81" s="62">
        <f>D81/2</f>
        <v>119.995</v>
      </c>
      <c r="F81" s="128"/>
      <c r="G81" s="128"/>
      <c r="H81" s="62"/>
      <c r="I81" s="62"/>
      <c r="J81" s="130" t="s">
        <v>113</v>
      </c>
      <c r="K81" s="38"/>
      <c r="L81" s="39"/>
      <c r="M81" s="69"/>
      <c r="N81" s="67"/>
      <c r="O81" s="68"/>
      <c r="P81" s="68"/>
      <c r="Q81" s="103"/>
      <c r="R81" s="101"/>
      <c r="S81" s="92"/>
      <c r="T81" s="70"/>
      <c r="U81" s="70"/>
      <c r="V81" s="70"/>
      <c r="W81" s="92"/>
      <c r="X81" s="93"/>
      <c r="Y81" s="71"/>
      <c r="Z81" s="70"/>
      <c r="AA81" s="71"/>
      <c r="AB81" s="71"/>
      <c r="AC81" s="71"/>
      <c r="AD81" s="71"/>
      <c r="AE81" s="71"/>
      <c r="AF81" s="71"/>
      <c r="AG81" s="104"/>
    </row>
    <row r="82">
      <c r="A82" s="102"/>
      <c r="B82" s="72"/>
      <c r="C82" s="107" t="s">
        <v>114</v>
      </c>
      <c r="D82" s="62">
        <v>849.99</v>
      </c>
      <c r="E82" s="68"/>
      <c r="F82" s="128"/>
      <c r="G82" s="128"/>
      <c r="H82" s="62"/>
      <c r="I82" s="62"/>
      <c r="J82" s="129"/>
      <c r="K82" s="38"/>
      <c r="L82" s="39"/>
      <c r="M82" s="69"/>
      <c r="N82" s="67"/>
      <c r="O82" s="68"/>
      <c r="P82" s="68"/>
      <c r="Q82" s="103"/>
      <c r="R82" s="101"/>
      <c r="S82" s="92"/>
      <c r="T82" s="70"/>
      <c r="U82" s="70"/>
      <c r="V82" s="70"/>
      <c r="W82" s="92"/>
      <c r="X82" s="93"/>
      <c r="Y82" s="71"/>
      <c r="Z82" s="70"/>
      <c r="AA82" s="71"/>
      <c r="AB82" s="71"/>
      <c r="AC82" s="71"/>
      <c r="AD82" s="71"/>
      <c r="AE82" s="71"/>
      <c r="AF82" s="71"/>
      <c r="AG82" s="104"/>
    </row>
    <row r="83">
      <c r="A83" s="102"/>
      <c r="B83" s="72"/>
      <c r="C83" s="107"/>
      <c r="D83" s="62"/>
      <c r="E83" s="62"/>
      <c r="F83" s="128"/>
      <c r="G83" s="128"/>
      <c r="H83" s="62"/>
      <c r="I83" s="62"/>
      <c r="J83" s="129"/>
      <c r="K83" s="38"/>
      <c r="L83" s="39"/>
      <c r="M83" s="69"/>
      <c r="N83" s="67"/>
      <c r="O83" s="68"/>
      <c r="P83" s="68"/>
      <c r="Q83" s="103"/>
      <c r="R83" s="101"/>
      <c r="S83" s="92"/>
      <c r="T83" s="70"/>
      <c r="U83" s="70"/>
      <c r="V83" s="70"/>
      <c r="W83" s="92"/>
      <c r="X83" s="93"/>
      <c r="Y83" s="71"/>
      <c r="Z83" s="70"/>
      <c r="AA83" s="71"/>
      <c r="AB83" s="71"/>
      <c r="AC83" s="71"/>
      <c r="AD83" s="71"/>
      <c r="AE83" s="71"/>
      <c r="AF83" s="71"/>
      <c r="AG83" s="104"/>
    </row>
    <row r="84">
      <c r="A84" s="102"/>
      <c r="B84" s="50"/>
      <c r="C84" s="107"/>
      <c r="D84" s="62"/>
      <c r="E84" s="62"/>
      <c r="F84" s="128"/>
      <c r="G84" s="128"/>
      <c r="H84" s="62"/>
      <c r="I84" s="62"/>
      <c r="J84" s="129"/>
      <c r="K84" s="38"/>
      <c r="L84" s="39"/>
      <c r="M84" s="69"/>
      <c r="N84" s="67"/>
      <c r="O84" s="68"/>
      <c r="P84" s="68"/>
      <c r="Q84" s="103"/>
      <c r="R84" s="101"/>
      <c r="S84" s="92"/>
      <c r="T84" s="70"/>
      <c r="U84" s="70"/>
      <c r="V84" s="70"/>
      <c r="W84" s="92"/>
      <c r="X84" s="93"/>
      <c r="Y84" s="71"/>
      <c r="Z84" s="70"/>
      <c r="AA84" s="71"/>
      <c r="AB84" s="71"/>
      <c r="AC84" s="71"/>
      <c r="AD84" s="71"/>
      <c r="AE84" s="71"/>
      <c r="AF84" s="71"/>
      <c r="AG84" s="104"/>
    </row>
    <row r="85">
      <c r="A85" s="102"/>
      <c r="B85" s="114" t="s">
        <v>115</v>
      </c>
      <c r="C85" s="107" t="s">
        <v>116</v>
      </c>
      <c r="D85" s="62">
        <v>729.99</v>
      </c>
      <c r="E85" s="62"/>
      <c r="F85" s="128"/>
      <c r="G85" s="128"/>
      <c r="H85" s="62"/>
      <c r="I85" s="62"/>
      <c r="J85" s="129"/>
      <c r="K85" s="38"/>
      <c r="L85" s="39"/>
      <c r="M85" s="69"/>
      <c r="N85" s="67"/>
      <c r="O85" s="68"/>
      <c r="P85" s="68"/>
      <c r="Q85" s="103"/>
      <c r="R85" s="101"/>
      <c r="S85" s="92"/>
      <c r="T85" s="70"/>
      <c r="U85" s="70"/>
      <c r="V85" s="70"/>
      <c r="W85" s="92"/>
      <c r="X85" s="93"/>
      <c r="Y85" s="71"/>
      <c r="Z85" s="70"/>
      <c r="AA85" s="71"/>
      <c r="AB85" s="71"/>
      <c r="AC85" s="71"/>
      <c r="AD85" s="71"/>
      <c r="AE85" s="71"/>
      <c r="AF85" s="71"/>
      <c r="AG85" s="104"/>
    </row>
    <row r="86">
      <c r="A86" s="102"/>
      <c r="B86" s="114"/>
      <c r="C86" s="107"/>
      <c r="D86" s="62"/>
      <c r="E86" s="62"/>
      <c r="F86" s="128"/>
      <c r="G86" s="128"/>
      <c r="H86" s="62"/>
      <c r="I86" s="62"/>
      <c r="J86" s="129"/>
      <c r="K86" s="38"/>
      <c r="L86" s="39"/>
      <c r="M86" s="69"/>
      <c r="N86" s="67"/>
      <c r="O86" s="68"/>
      <c r="P86" s="68"/>
      <c r="Q86" s="103"/>
      <c r="R86" s="101"/>
      <c r="S86" s="92"/>
      <c r="T86" s="70"/>
      <c r="U86" s="70"/>
      <c r="V86" s="70"/>
      <c r="W86" s="92"/>
      <c r="X86" s="93"/>
      <c r="Y86" s="71"/>
      <c r="Z86" s="70"/>
      <c r="AA86" s="71"/>
      <c r="AB86" s="71"/>
      <c r="AC86" s="71"/>
      <c r="AD86" s="71"/>
      <c r="AE86" s="71"/>
      <c r="AF86" s="71"/>
      <c r="AG86" s="104"/>
    </row>
    <row r="87">
      <c r="A87" s="102"/>
      <c r="B87" s="114"/>
      <c r="C87" s="61"/>
      <c r="D87" s="62"/>
      <c r="E87" s="62"/>
      <c r="F87" s="128"/>
      <c r="G87" s="128"/>
      <c r="H87" s="62"/>
      <c r="I87" s="62"/>
      <c r="J87" s="129"/>
      <c r="K87" s="38"/>
      <c r="L87" s="39"/>
      <c r="M87" s="69"/>
      <c r="N87" s="67"/>
      <c r="O87" s="68"/>
      <c r="P87" s="68"/>
      <c r="Q87" s="103"/>
      <c r="R87" s="101"/>
      <c r="S87" s="92"/>
      <c r="T87" s="70"/>
      <c r="U87" s="70"/>
      <c r="V87" s="70"/>
      <c r="W87" s="92"/>
      <c r="X87" s="93"/>
      <c r="Y87" s="71"/>
      <c r="Z87" s="70"/>
      <c r="AA87" s="71"/>
      <c r="AB87" s="71"/>
      <c r="AC87" s="71"/>
      <c r="AD87" s="71"/>
      <c r="AE87" s="71"/>
      <c r="AF87" s="71"/>
      <c r="AG87" s="104"/>
    </row>
    <row r="88">
      <c r="A88" s="104"/>
      <c r="B88" s="131"/>
      <c r="C88" s="131"/>
      <c r="D88" s="131"/>
      <c r="E88" s="131"/>
      <c r="F88" s="132"/>
      <c r="G88" s="132"/>
      <c r="H88" s="132"/>
      <c r="I88" s="133"/>
      <c r="J88" s="134"/>
      <c r="K88" s="134"/>
      <c r="L88" s="131"/>
      <c r="M88" s="131"/>
      <c r="N88" s="131"/>
      <c r="O88" s="135"/>
      <c r="P88" s="136"/>
      <c r="Q88" s="135"/>
      <c r="R88" s="137"/>
      <c r="S88" s="137"/>
      <c r="T88" s="71"/>
      <c r="U88" s="71"/>
      <c r="V88" s="71"/>
      <c r="W88" s="71"/>
      <c r="X88" s="71"/>
      <c r="Y88" s="71"/>
      <c r="Z88" s="70"/>
      <c r="AA88" s="71"/>
      <c r="AB88" s="71"/>
      <c r="AC88" s="71"/>
      <c r="AD88" s="71"/>
      <c r="AE88" s="71"/>
      <c r="AF88" s="71"/>
      <c r="AG88" s="104"/>
    </row>
    <row r="89">
      <c r="A89" s="102"/>
      <c r="B89" s="35" t="s">
        <v>117</v>
      </c>
      <c r="C89" s="123"/>
      <c r="D89" s="51" t="s">
        <v>105</v>
      </c>
      <c r="E89" s="51" t="s">
        <v>118</v>
      </c>
      <c r="F89" s="124"/>
      <c r="G89" s="124"/>
      <c r="H89" s="125"/>
      <c r="I89" s="125"/>
      <c r="J89" s="125"/>
      <c r="K89" s="125"/>
      <c r="L89" s="125"/>
      <c r="M89" s="104"/>
      <c r="N89" s="126"/>
      <c r="O89" s="127"/>
      <c r="P89" s="127"/>
      <c r="Q89" s="104"/>
      <c r="R89" s="101"/>
      <c r="S89" s="92"/>
      <c r="T89" s="70"/>
      <c r="U89" s="70"/>
      <c r="V89" s="70"/>
      <c r="W89" s="92"/>
      <c r="X89" s="93"/>
      <c r="Y89" s="71"/>
      <c r="Z89" s="70"/>
      <c r="AA89" s="24"/>
      <c r="AB89" s="24"/>
      <c r="AC89" s="24"/>
      <c r="AD89" s="24"/>
      <c r="AE89" s="24"/>
      <c r="AF89" s="24"/>
      <c r="AG89" s="9"/>
    </row>
    <row r="90" ht="36.0" customHeight="1">
      <c r="A90" s="102"/>
      <c r="B90" s="109" t="s">
        <v>29</v>
      </c>
      <c r="C90" s="107" t="s">
        <v>119</v>
      </c>
      <c r="D90" s="62">
        <v>359.99</v>
      </c>
      <c r="E90" s="138" t="s">
        <v>120</v>
      </c>
      <c r="F90" s="128"/>
      <c r="G90" s="128"/>
      <c r="H90" s="62"/>
      <c r="I90" s="62"/>
      <c r="J90" s="65" t="s">
        <v>121</v>
      </c>
      <c r="K90" s="41"/>
      <c r="L90" s="42"/>
      <c r="M90" s="69"/>
      <c r="N90" s="67"/>
      <c r="O90" s="68"/>
      <c r="P90" s="68"/>
      <c r="Q90" s="103"/>
      <c r="R90" s="101"/>
      <c r="S90" s="92"/>
      <c r="T90" s="70"/>
      <c r="U90" s="70"/>
      <c r="V90" s="70"/>
      <c r="W90" s="92"/>
      <c r="X90" s="93"/>
      <c r="Y90" s="71"/>
      <c r="Z90" s="70"/>
      <c r="AA90" s="24"/>
      <c r="AB90" s="24"/>
      <c r="AC90" s="24"/>
      <c r="AD90" s="24"/>
      <c r="AE90" s="24"/>
      <c r="AF90" s="24"/>
      <c r="AG90" s="9"/>
    </row>
    <row r="91" ht="36.0" customHeight="1">
      <c r="A91" s="102"/>
      <c r="B91" s="72"/>
      <c r="C91" s="107" t="s">
        <v>122</v>
      </c>
      <c r="D91" s="62">
        <v>329.99</v>
      </c>
      <c r="E91" s="72"/>
      <c r="F91" s="128"/>
      <c r="G91" s="128"/>
      <c r="H91" s="62"/>
      <c r="I91" s="62"/>
      <c r="J91" s="73"/>
      <c r="L91" s="74"/>
      <c r="M91" s="69"/>
      <c r="N91" s="67"/>
      <c r="O91" s="68"/>
      <c r="P91" s="68"/>
      <c r="Q91" s="103"/>
      <c r="R91" s="101"/>
      <c r="S91" s="92"/>
      <c r="T91" s="70"/>
      <c r="U91" s="70"/>
      <c r="V91" s="70"/>
      <c r="W91" s="92"/>
      <c r="X91" s="93"/>
      <c r="Y91" s="71"/>
      <c r="Z91" s="70"/>
      <c r="AA91" s="24"/>
      <c r="AB91" s="24"/>
      <c r="AC91" s="24"/>
      <c r="AD91" s="24"/>
      <c r="AE91" s="24"/>
      <c r="AF91" s="24"/>
      <c r="AG91" s="9"/>
    </row>
    <row r="92" ht="36.0" customHeight="1">
      <c r="A92" s="102"/>
      <c r="B92" s="72"/>
      <c r="C92" s="107" t="s">
        <v>123</v>
      </c>
      <c r="D92" s="62">
        <v>359.99</v>
      </c>
      <c r="E92" s="72"/>
      <c r="F92" s="128"/>
      <c r="G92" s="128"/>
      <c r="H92" s="62"/>
      <c r="I92" s="62"/>
      <c r="J92" s="73"/>
      <c r="L92" s="74"/>
      <c r="M92" s="69"/>
      <c r="N92" s="67"/>
      <c r="O92" s="68"/>
      <c r="P92" s="68"/>
      <c r="Q92" s="103"/>
      <c r="R92" s="101"/>
      <c r="S92" s="92"/>
      <c r="T92" s="70"/>
      <c r="U92" s="70"/>
      <c r="V92" s="70"/>
      <c r="W92" s="92"/>
      <c r="X92" s="93"/>
      <c r="Y92" s="71"/>
      <c r="Z92" s="70"/>
      <c r="AA92" s="24"/>
      <c r="AB92" s="24"/>
      <c r="AC92" s="24"/>
      <c r="AD92" s="24"/>
      <c r="AE92" s="24"/>
      <c r="AF92" s="24"/>
      <c r="AG92" s="9"/>
    </row>
    <row r="93">
      <c r="A93" s="102"/>
      <c r="B93" s="72"/>
      <c r="C93" s="107" t="s">
        <v>124</v>
      </c>
      <c r="D93" s="62">
        <v>329.99</v>
      </c>
      <c r="E93" s="72"/>
      <c r="F93" s="128"/>
      <c r="G93" s="128"/>
      <c r="H93" s="62"/>
      <c r="I93" s="62"/>
      <c r="J93" s="52"/>
      <c r="K93" s="53"/>
      <c r="L93" s="54"/>
      <c r="M93" s="69"/>
      <c r="N93" s="67"/>
      <c r="O93" s="68"/>
      <c r="P93" s="68"/>
      <c r="Q93" s="103"/>
      <c r="R93" s="101"/>
      <c r="S93" s="92"/>
      <c r="T93" s="70"/>
      <c r="U93" s="70"/>
      <c r="V93" s="70"/>
      <c r="W93" s="92"/>
      <c r="X93" s="93"/>
      <c r="Y93" s="71"/>
      <c r="Z93" s="70"/>
      <c r="AA93" s="139"/>
      <c r="AB93" s="139"/>
      <c r="AC93" s="139"/>
      <c r="AD93" s="139"/>
      <c r="AE93" s="139"/>
      <c r="AF93" s="139"/>
      <c r="AG93" s="140"/>
    </row>
    <row r="94">
      <c r="A94" s="102"/>
      <c r="B94" s="72"/>
      <c r="C94" s="107" t="s">
        <v>125</v>
      </c>
      <c r="D94" s="62">
        <v>529.99</v>
      </c>
      <c r="E94" s="72"/>
      <c r="F94" s="128"/>
      <c r="G94" s="128"/>
      <c r="H94" s="62"/>
      <c r="I94" s="62"/>
      <c r="J94" s="111"/>
      <c r="K94" s="38"/>
      <c r="L94" s="39"/>
      <c r="M94" s="69"/>
      <c r="N94" s="67"/>
      <c r="O94" s="68"/>
      <c r="P94" s="68"/>
      <c r="Q94" s="103"/>
      <c r="R94" s="101"/>
      <c r="S94" s="92"/>
      <c r="T94" s="70"/>
      <c r="U94" s="70"/>
      <c r="V94" s="70"/>
      <c r="W94" s="92"/>
      <c r="X94" s="93"/>
      <c r="Y94" s="71"/>
      <c r="Z94" s="70"/>
      <c r="AA94" s="139"/>
      <c r="AB94" s="139"/>
      <c r="AC94" s="139"/>
      <c r="AD94" s="139"/>
      <c r="AE94" s="139"/>
      <c r="AF94" s="139"/>
      <c r="AG94" s="140"/>
    </row>
    <row r="95">
      <c r="A95" s="102"/>
      <c r="B95" s="50"/>
      <c r="C95" s="107" t="s">
        <v>126</v>
      </c>
      <c r="D95" s="62">
        <v>499.99</v>
      </c>
      <c r="E95" s="50"/>
      <c r="F95" s="128"/>
      <c r="G95" s="128"/>
      <c r="H95" s="62"/>
      <c r="I95" s="62"/>
      <c r="J95" s="129"/>
      <c r="K95" s="38"/>
      <c r="L95" s="39"/>
      <c r="M95" s="69"/>
      <c r="N95" s="67"/>
      <c r="O95" s="68"/>
      <c r="P95" s="68"/>
      <c r="Q95" s="103"/>
      <c r="R95" s="101"/>
      <c r="S95" s="92"/>
      <c r="T95" s="70"/>
      <c r="U95" s="70"/>
      <c r="V95" s="70"/>
      <c r="W95" s="92"/>
      <c r="X95" s="93"/>
      <c r="Y95" s="71"/>
      <c r="Z95" s="70"/>
      <c r="AA95" s="139"/>
      <c r="AB95" s="139"/>
      <c r="AC95" s="139"/>
      <c r="AD95" s="139"/>
      <c r="AE95" s="139"/>
      <c r="AF95" s="139"/>
      <c r="AG95" s="140"/>
    </row>
    <row r="96" ht="21.75" customHeight="1">
      <c r="A96" s="102"/>
      <c r="B96" s="109" t="s">
        <v>62</v>
      </c>
      <c r="C96" s="61" t="s">
        <v>127</v>
      </c>
      <c r="D96" s="62">
        <v>479.99</v>
      </c>
      <c r="E96" s="141" t="s">
        <v>128</v>
      </c>
      <c r="F96" s="128"/>
      <c r="G96" s="128"/>
      <c r="H96" s="62"/>
      <c r="I96" s="62"/>
      <c r="J96" s="142" t="s">
        <v>129</v>
      </c>
      <c r="M96" s="69"/>
      <c r="N96" s="67"/>
      <c r="O96" s="68"/>
      <c r="P96" s="68"/>
      <c r="Q96" s="103"/>
      <c r="R96" s="101"/>
      <c r="S96" s="92"/>
      <c r="T96" s="70"/>
      <c r="U96" s="70"/>
      <c r="V96" s="70"/>
      <c r="W96" s="92"/>
      <c r="X96" s="93"/>
      <c r="Y96" s="71"/>
      <c r="Z96" s="70"/>
      <c r="AA96" s="139"/>
      <c r="AB96" s="139"/>
      <c r="AC96" s="139"/>
      <c r="AD96" s="139"/>
      <c r="AE96" s="139"/>
      <c r="AF96" s="139"/>
      <c r="AG96" s="140"/>
    </row>
    <row r="97" ht="21.75" customHeight="1">
      <c r="A97" s="102"/>
      <c r="B97" s="72"/>
      <c r="C97" s="61" t="s">
        <v>130</v>
      </c>
      <c r="D97" s="62">
        <v>449.99</v>
      </c>
      <c r="E97" s="72"/>
      <c r="F97" s="128"/>
      <c r="G97" s="128"/>
      <c r="H97" s="62"/>
      <c r="I97" s="62"/>
      <c r="M97" s="69"/>
      <c r="N97" s="67"/>
      <c r="O97" s="68"/>
      <c r="P97" s="68"/>
      <c r="Q97" s="103"/>
      <c r="R97" s="101"/>
      <c r="S97" s="92"/>
      <c r="T97" s="70"/>
      <c r="U97" s="70"/>
      <c r="V97" s="70"/>
      <c r="W97" s="92"/>
      <c r="X97" s="93"/>
      <c r="Y97" s="71"/>
      <c r="Z97" s="70"/>
      <c r="AA97" s="139"/>
      <c r="AB97" s="139"/>
      <c r="AC97" s="139"/>
      <c r="AD97" s="139"/>
      <c r="AE97" s="139"/>
      <c r="AF97" s="139"/>
      <c r="AG97" s="140"/>
    </row>
    <row r="98" ht="21.75" customHeight="1">
      <c r="A98" s="102"/>
      <c r="B98" s="72"/>
      <c r="C98" s="61" t="s">
        <v>131</v>
      </c>
      <c r="D98" s="62">
        <v>299.99</v>
      </c>
      <c r="E98" s="72"/>
      <c r="F98" s="128"/>
      <c r="G98" s="128"/>
      <c r="H98" s="62"/>
      <c r="I98" s="62"/>
      <c r="M98" s="69"/>
      <c r="N98" s="67"/>
      <c r="O98" s="68"/>
      <c r="P98" s="68"/>
      <c r="Q98" s="103"/>
      <c r="R98" s="101"/>
      <c r="S98" s="92"/>
      <c r="T98" s="70"/>
      <c r="U98" s="70"/>
      <c r="V98" s="70"/>
      <c r="W98" s="92"/>
      <c r="X98" s="93"/>
      <c r="Y98" s="71"/>
      <c r="Z98" s="70"/>
      <c r="AA98" s="139"/>
      <c r="AB98" s="139"/>
      <c r="AC98" s="139"/>
      <c r="AD98" s="139"/>
      <c r="AE98" s="139"/>
      <c r="AF98" s="139"/>
      <c r="AG98" s="140"/>
    </row>
    <row r="99" ht="21.75" customHeight="1">
      <c r="A99" s="102"/>
      <c r="B99" s="72"/>
      <c r="C99" s="61" t="s">
        <v>132</v>
      </c>
      <c r="D99" s="62">
        <v>279.99</v>
      </c>
      <c r="E99" s="50"/>
      <c r="F99" s="128"/>
      <c r="G99" s="128"/>
      <c r="H99" s="62"/>
      <c r="I99" s="62"/>
      <c r="M99" s="69"/>
      <c r="N99" s="67"/>
      <c r="O99" s="68"/>
      <c r="P99" s="68"/>
      <c r="Q99" s="103"/>
      <c r="R99" s="101"/>
      <c r="S99" s="92"/>
      <c r="T99" s="70"/>
      <c r="U99" s="70"/>
      <c r="V99" s="70"/>
      <c r="W99" s="92"/>
      <c r="X99" s="93"/>
      <c r="Y99" s="71"/>
      <c r="Z99" s="70"/>
      <c r="AA99" s="139"/>
      <c r="AB99" s="139"/>
      <c r="AC99" s="139"/>
      <c r="AD99" s="139"/>
      <c r="AE99" s="139"/>
      <c r="AF99" s="139"/>
      <c r="AG99" s="140"/>
    </row>
    <row r="100">
      <c r="A100" s="102"/>
      <c r="B100" s="50"/>
      <c r="C100" s="61"/>
      <c r="D100" s="62"/>
      <c r="E100" s="62"/>
      <c r="F100" s="128"/>
      <c r="G100" s="128"/>
      <c r="H100" s="62"/>
      <c r="I100" s="62"/>
      <c r="M100" s="69"/>
      <c r="N100" s="67"/>
      <c r="O100" s="68"/>
      <c r="P100" s="68"/>
      <c r="Q100" s="69"/>
      <c r="R100" s="101"/>
      <c r="S100" s="92"/>
      <c r="T100" s="70"/>
      <c r="U100" s="70"/>
      <c r="V100" s="70"/>
      <c r="W100" s="92"/>
      <c r="X100" s="93"/>
      <c r="Y100" s="71"/>
      <c r="Z100" s="70"/>
      <c r="AA100" s="139"/>
      <c r="AB100" s="139"/>
      <c r="AC100" s="139"/>
      <c r="AD100" s="139"/>
      <c r="AE100" s="139"/>
      <c r="AF100" s="139"/>
      <c r="AG100" s="140"/>
    </row>
    <row r="101">
      <c r="A101" s="102"/>
      <c r="B101" s="104"/>
      <c r="C101" s="132"/>
      <c r="D101" s="132"/>
      <c r="E101" s="132"/>
      <c r="F101" s="132"/>
      <c r="G101" s="132"/>
      <c r="H101" s="132"/>
      <c r="I101" s="133"/>
      <c r="J101" s="134"/>
      <c r="K101" s="134"/>
      <c r="L101" s="132"/>
      <c r="M101" s="104"/>
      <c r="N101" s="132"/>
      <c r="O101" s="136"/>
      <c r="P101" s="136"/>
      <c r="Q101" s="143"/>
      <c r="R101" s="136"/>
      <c r="S101" s="136"/>
      <c r="T101" s="132"/>
      <c r="U101" s="132"/>
      <c r="V101" s="132"/>
      <c r="W101" s="104"/>
      <c r="X101" s="104"/>
      <c r="Y101" s="104"/>
      <c r="Z101" s="144"/>
      <c r="AA101" s="140"/>
      <c r="AB101" s="140"/>
      <c r="AC101" s="140"/>
      <c r="AD101" s="140"/>
      <c r="AE101" s="140"/>
      <c r="AF101" s="140"/>
      <c r="AG101" s="140"/>
    </row>
    <row r="102">
      <c r="A102" s="102"/>
      <c r="B102" s="145"/>
      <c r="C102" s="145"/>
      <c r="D102" s="146"/>
      <c r="E102" s="146"/>
      <c r="F102" s="146"/>
      <c r="G102" s="102"/>
      <c r="H102" s="147"/>
      <c r="I102" s="147"/>
      <c r="J102" s="147"/>
      <c r="K102" s="147"/>
      <c r="L102" s="71"/>
      <c r="M102" s="12"/>
      <c r="N102" s="148"/>
      <c r="O102" s="148"/>
      <c r="P102" s="148"/>
      <c r="Q102" s="12"/>
      <c r="R102" s="12"/>
      <c r="S102" s="149"/>
      <c r="T102" s="149"/>
      <c r="U102" s="149"/>
      <c r="V102" s="71"/>
      <c r="W102" s="12"/>
      <c r="X102" s="12"/>
      <c r="Y102" s="12"/>
      <c r="Z102" s="12"/>
      <c r="AA102" s="140"/>
      <c r="AB102" s="140"/>
      <c r="AC102" s="140"/>
      <c r="AD102" s="140"/>
      <c r="AE102" s="140"/>
      <c r="AF102" s="140"/>
      <c r="AG102" s="140"/>
    </row>
    <row r="103">
      <c r="A103" s="102"/>
      <c r="B103" s="36" t="s">
        <v>133</v>
      </c>
      <c r="C103" s="150" t="s">
        <v>134</v>
      </c>
      <c r="D103" s="39"/>
      <c r="E103" s="151" t="s">
        <v>135</v>
      </c>
      <c r="F103" s="39"/>
      <c r="G103" s="69"/>
      <c r="H103" s="152" t="s">
        <v>136</v>
      </c>
      <c r="I103" s="38"/>
      <c r="J103" s="38"/>
      <c r="K103" s="39"/>
      <c r="L103" s="153"/>
      <c r="M103" s="154"/>
      <c r="N103" s="5"/>
      <c r="O103" s="155"/>
      <c r="P103" s="5"/>
      <c r="Q103" s="12"/>
      <c r="R103" s="154"/>
      <c r="S103" s="5"/>
      <c r="T103" s="155"/>
      <c r="U103" s="5"/>
      <c r="V103" s="71"/>
      <c r="W103" s="12"/>
      <c r="X103" s="12"/>
      <c r="Y103" s="12"/>
      <c r="Z103" s="12"/>
      <c r="AA103" s="140"/>
      <c r="AB103" s="140"/>
      <c r="AC103" s="140"/>
      <c r="AD103" s="140"/>
      <c r="AE103" s="140"/>
      <c r="AF103" s="140"/>
      <c r="AG103" s="140"/>
    </row>
    <row r="104">
      <c r="A104" s="102"/>
      <c r="B104" s="72"/>
      <c r="C104" s="75" t="s">
        <v>137</v>
      </c>
      <c r="D104" s="68">
        <v>75.0</v>
      </c>
      <c r="E104" s="75" t="s">
        <v>137</v>
      </c>
      <c r="F104" s="68">
        <v>65.0</v>
      </c>
      <c r="G104" s="69"/>
      <c r="H104" s="156" t="s">
        <v>138</v>
      </c>
      <c r="I104" s="41"/>
      <c r="J104" s="41"/>
      <c r="K104" s="42"/>
      <c r="L104" s="153"/>
      <c r="M104" s="12"/>
      <c r="N104" s="12"/>
      <c r="O104" s="12"/>
      <c r="P104" s="12"/>
      <c r="Q104" s="12"/>
      <c r="R104" s="12"/>
      <c r="S104" s="12"/>
      <c r="T104" s="12"/>
      <c r="U104" s="12"/>
      <c r="V104" s="71"/>
      <c r="W104" s="12"/>
      <c r="X104" s="12"/>
      <c r="Y104" s="12"/>
      <c r="Z104" s="12"/>
      <c r="AA104" s="157"/>
      <c r="AB104" s="140"/>
      <c r="AC104" s="140"/>
      <c r="AD104" s="140"/>
      <c r="AE104" s="140"/>
      <c r="AF104" s="140"/>
      <c r="AG104" s="140"/>
    </row>
    <row r="105">
      <c r="A105" s="102"/>
      <c r="B105" s="72"/>
      <c r="C105" s="75" t="s">
        <v>139</v>
      </c>
      <c r="D105" s="68">
        <v>140.0</v>
      </c>
      <c r="E105" s="75" t="s">
        <v>139</v>
      </c>
      <c r="F105" s="68">
        <v>120.0</v>
      </c>
      <c r="G105" s="69"/>
      <c r="H105" s="158"/>
      <c r="I105" s="159" t="s">
        <v>140</v>
      </c>
      <c r="J105" s="159" t="s">
        <v>141</v>
      </c>
      <c r="K105" s="159" t="s">
        <v>142</v>
      </c>
      <c r="L105" s="153"/>
      <c r="M105" s="12"/>
      <c r="N105" s="12"/>
      <c r="O105" s="12"/>
      <c r="P105" s="12"/>
      <c r="Q105" s="12"/>
      <c r="R105" s="12"/>
      <c r="S105" s="12"/>
      <c r="T105" s="12"/>
      <c r="U105" s="12"/>
      <c r="V105" s="71"/>
      <c r="W105" s="12"/>
      <c r="X105" s="12"/>
      <c r="Y105" s="12"/>
      <c r="Z105" s="12"/>
      <c r="AA105" s="157"/>
      <c r="AB105" s="140"/>
      <c r="AC105" s="140"/>
      <c r="AD105" s="140"/>
      <c r="AE105" s="140"/>
      <c r="AF105" s="140"/>
      <c r="AG105" s="140"/>
    </row>
    <row r="106">
      <c r="A106" s="102"/>
      <c r="B106" s="72"/>
      <c r="C106" s="75" t="s">
        <v>143</v>
      </c>
      <c r="D106" s="68">
        <v>165.0</v>
      </c>
      <c r="E106" s="75" t="s">
        <v>143</v>
      </c>
      <c r="F106" s="68">
        <v>135.0</v>
      </c>
      <c r="G106" s="69"/>
      <c r="H106" s="160"/>
      <c r="I106" s="50"/>
      <c r="J106" s="50"/>
      <c r="K106" s="50"/>
      <c r="L106" s="153"/>
      <c r="M106" s="12"/>
      <c r="N106" s="12"/>
      <c r="O106" s="12"/>
      <c r="P106" s="12"/>
      <c r="Q106" s="12"/>
      <c r="R106" s="12"/>
      <c r="S106" s="12"/>
      <c r="T106" s="12"/>
      <c r="U106" s="12"/>
      <c r="V106" s="71"/>
      <c r="W106" s="12"/>
      <c r="X106" s="12"/>
      <c r="Y106" s="12"/>
      <c r="Z106" s="12"/>
      <c r="AA106" s="157"/>
      <c r="AB106" s="140"/>
      <c r="AC106" s="140"/>
      <c r="AD106" s="140"/>
      <c r="AE106" s="140"/>
      <c r="AF106" s="140"/>
      <c r="AG106" s="140"/>
    </row>
    <row r="107">
      <c r="A107" s="102"/>
      <c r="B107" s="72"/>
      <c r="C107" s="75" t="s">
        <v>144</v>
      </c>
      <c r="D107" s="68">
        <v>180.0</v>
      </c>
      <c r="E107" s="75" t="s">
        <v>144</v>
      </c>
      <c r="F107" s="68">
        <v>140.0</v>
      </c>
      <c r="G107" s="69"/>
      <c r="H107" s="161" t="s">
        <v>145</v>
      </c>
      <c r="I107" s="162" t="s">
        <v>146</v>
      </c>
      <c r="J107" s="38"/>
      <c r="K107" s="39"/>
      <c r="L107" s="71"/>
      <c r="M107" s="12"/>
      <c r="N107" s="12"/>
      <c r="O107" s="12"/>
      <c r="P107" s="12"/>
      <c r="Q107" s="12"/>
      <c r="R107" s="12"/>
      <c r="S107" s="12"/>
      <c r="T107" s="12"/>
      <c r="U107" s="12"/>
      <c r="V107" s="71"/>
      <c r="W107" s="12"/>
      <c r="X107" s="12"/>
      <c r="Y107" s="12"/>
      <c r="Z107" s="12"/>
      <c r="AA107" s="157"/>
      <c r="AB107" s="140"/>
      <c r="AC107" s="140"/>
      <c r="AD107" s="140"/>
      <c r="AE107" s="140"/>
      <c r="AF107" s="140"/>
      <c r="AG107" s="140"/>
    </row>
    <row r="108">
      <c r="A108" s="102"/>
      <c r="B108" s="72"/>
      <c r="C108" s="75" t="s">
        <v>147</v>
      </c>
      <c r="D108" s="68">
        <v>200.0</v>
      </c>
      <c r="E108" s="75" t="s">
        <v>147</v>
      </c>
      <c r="F108" s="68">
        <v>150.0</v>
      </c>
      <c r="G108" s="69"/>
      <c r="H108" s="163" t="s">
        <v>148</v>
      </c>
      <c r="I108" s="164" t="s">
        <v>149</v>
      </c>
      <c r="J108" s="164" t="s">
        <v>150</v>
      </c>
      <c r="K108" s="164" t="s">
        <v>151</v>
      </c>
      <c r="L108" s="71"/>
      <c r="M108" s="12"/>
      <c r="N108" s="12"/>
      <c r="O108" s="12"/>
      <c r="P108" s="12"/>
      <c r="Q108" s="12"/>
      <c r="R108" s="149"/>
      <c r="S108" s="165"/>
      <c r="T108" s="166"/>
      <c r="U108" s="165"/>
      <c r="V108" s="71"/>
      <c r="W108" s="12"/>
      <c r="X108" s="12"/>
      <c r="Y108" s="12"/>
      <c r="Z108" s="12"/>
      <c r="AA108" s="157"/>
      <c r="AB108" s="140"/>
      <c r="AC108" s="140"/>
      <c r="AD108" s="140"/>
      <c r="AE108" s="140"/>
      <c r="AF108" s="140"/>
      <c r="AG108" s="140"/>
    </row>
    <row r="109">
      <c r="A109" s="102"/>
      <c r="B109" s="72"/>
      <c r="C109" s="75" t="s">
        <v>152</v>
      </c>
      <c r="D109" s="68">
        <v>240.0</v>
      </c>
      <c r="E109" s="75" t="s">
        <v>152</v>
      </c>
      <c r="F109" s="68">
        <v>180.0</v>
      </c>
      <c r="G109" s="69"/>
      <c r="H109" s="163" t="s">
        <v>153</v>
      </c>
      <c r="I109" s="164" t="s">
        <v>150</v>
      </c>
      <c r="J109" s="164" t="s">
        <v>151</v>
      </c>
      <c r="K109" s="164" t="s">
        <v>154</v>
      </c>
      <c r="L109" s="71"/>
      <c r="M109" s="12"/>
      <c r="N109" s="12"/>
      <c r="O109" s="12"/>
      <c r="P109" s="12"/>
      <c r="Q109" s="12"/>
      <c r="R109" s="12"/>
      <c r="S109" s="12"/>
      <c r="T109" s="12"/>
      <c r="U109" s="71"/>
      <c r="V109" s="71"/>
      <c r="W109" s="12"/>
      <c r="X109" s="12"/>
      <c r="Y109" s="12"/>
      <c r="Z109" s="12"/>
      <c r="AA109" s="157"/>
      <c r="AB109" s="140"/>
      <c r="AC109" s="140"/>
      <c r="AD109" s="140"/>
      <c r="AE109" s="140"/>
      <c r="AF109" s="140"/>
      <c r="AG109" s="140"/>
    </row>
    <row r="110">
      <c r="A110" s="102"/>
      <c r="B110" s="72"/>
      <c r="C110" s="75" t="s">
        <v>155</v>
      </c>
      <c r="D110" s="68">
        <v>280.0</v>
      </c>
      <c r="E110" s="75" t="s">
        <v>155</v>
      </c>
      <c r="F110" s="68">
        <v>210.0</v>
      </c>
      <c r="G110" s="69"/>
      <c r="H110" s="163" t="s">
        <v>156</v>
      </c>
      <c r="I110" s="164" t="s">
        <v>154</v>
      </c>
      <c r="J110" s="164" t="s">
        <v>157</v>
      </c>
      <c r="K110" s="164" t="s">
        <v>158</v>
      </c>
      <c r="L110" s="71"/>
      <c r="M110" s="12"/>
      <c r="N110" s="12"/>
      <c r="O110" s="12"/>
      <c r="P110" s="12"/>
      <c r="Q110" s="12"/>
      <c r="R110" s="167"/>
      <c r="S110" s="5"/>
      <c r="T110" s="149"/>
      <c r="U110" s="149"/>
      <c r="V110" s="71"/>
      <c r="W110" s="12"/>
      <c r="X110" s="12"/>
      <c r="Y110" s="12"/>
      <c r="Z110" s="12"/>
      <c r="AA110" s="157"/>
      <c r="AB110" s="140"/>
      <c r="AC110" s="140"/>
      <c r="AD110" s="140"/>
      <c r="AE110" s="140"/>
      <c r="AF110" s="140"/>
      <c r="AG110" s="140"/>
    </row>
    <row r="111">
      <c r="A111" s="102"/>
      <c r="B111" s="72"/>
      <c r="C111" s="75" t="s">
        <v>159</v>
      </c>
      <c r="D111" s="68">
        <v>320.0</v>
      </c>
      <c r="E111" s="75" t="s">
        <v>159</v>
      </c>
      <c r="F111" s="68">
        <f>F110+30</f>
        <v>240</v>
      </c>
      <c r="G111" s="69"/>
      <c r="H111" s="163" t="s">
        <v>160</v>
      </c>
      <c r="I111" s="164" t="s">
        <v>157</v>
      </c>
      <c r="J111" s="164" t="s">
        <v>161</v>
      </c>
      <c r="K111" s="164" t="s">
        <v>162</v>
      </c>
      <c r="L111" s="71"/>
      <c r="M111" s="12"/>
      <c r="N111" s="12"/>
      <c r="O111" s="12"/>
      <c r="P111" s="12"/>
      <c r="Q111" s="12"/>
      <c r="R111" s="167"/>
      <c r="S111" s="5"/>
      <c r="T111" s="155"/>
      <c r="U111" s="5"/>
      <c r="V111" s="71"/>
      <c r="W111" s="12"/>
      <c r="X111" s="71"/>
      <c r="Y111" s="71"/>
      <c r="Z111" s="71"/>
      <c r="AA111" s="140"/>
      <c r="AB111" s="140"/>
      <c r="AC111" s="140"/>
      <c r="AD111" s="140"/>
      <c r="AE111" s="140"/>
      <c r="AF111" s="140"/>
      <c r="AG111" s="140"/>
    </row>
    <row r="112">
      <c r="A112" s="102"/>
      <c r="B112" s="72"/>
      <c r="C112" s="75" t="s">
        <v>163</v>
      </c>
      <c r="D112" s="68">
        <v>360.0</v>
      </c>
      <c r="E112" s="75" t="s">
        <v>163</v>
      </c>
      <c r="F112" s="68">
        <v>270.0</v>
      </c>
      <c r="G112" s="69"/>
      <c r="H112" s="12"/>
      <c r="I112" s="12"/>
      <c r="J112" s="12"/>
      <c r="K112" s="12"/>
      <c r="L112" s="71"/>
      <c r="M112" s="12"/>
      <c r="N112" s="12"/>
      <c r="O112" s="12"/>
      <c r="P112" s="12"/>
      <c r="Q112" s="12"/>
      <c r="R112" s="168"/>
      <c r="S112" s="165"/>
      <c r="T112" s="168"/>
      <c r="U112" s="165"/>
      <c r="V112" s="71"/>
      <c r="W112" s="12"/>
      <c r="X112" s="12"/>
      <c r="Y112" s="71"/>
      <c r="Z112" s="71"/>
      <c r="AA112" s="140"/>
      <c r="AB112" s="140"/>
      <c r="AC112" s="140"/>
      <c r="AD112" s="140"/>
      <c r="AE112" s="140"/>
      <c r="AF112" s="140"/>
      <c r="AG112" s="140"/>
    </row>
    <row r="113">
      <c r="A113" s="102"/>
      <c r="B113" s="50"/>
      <c r="C113" s="75" t="s">
        <v>164</v>
      </c>
      <c r="D113" s="68">
        <v>400.0</v>
      </c>
      <c r="E113" s="75" t="s">
        <v>164</v>
      </c>
      <c r="F113" s="68">
        <v>300.0</v>
      </c>
      <c r="G113" s="69"/>
      <c r="H113" s="12"/>
      <c r="I113" s="12"/>
      <c r="J113" s="12"/>
      <c r="K113" s="12"/>
      <c r="L113" s="71"/>
      <c r="M113" s="12"/>
      <c r="N113" s="12"/>
      <c r="O113" s="12"/>
      <c r="P113" s="12"/>
      <c r="Q113" s="12"/>
      <c r="R113" s="168"/>
      <c r="S113" s="165"/>
      <c r="T113" s="168"/>
      <c r="U113" s="165"/>
      <c r="V113" s="71"/>
      <c r="W113" s="12"/>
      <c r="X113" s="12"/>
      <c r="Y113" s="71"/>
      <c r="Z113" s="71"/>
      <c r="AA113" s="140"/>
      <c r="AB113" s="140"/>
      <c r="AC113" s="140"/>
      <c r="AD113" s="140"/>
      <c r="AE113" s="140"/>
      <c r="AF113" s="140"/>
      <c r="AG113" s="140"/>
    </row>
    <row r="114">
      <c r="A114" s="104"/>
      <c r="B114" s="169" t="s">
        <v>165</v>
      </c>
      <c r="C114" s="170" t="s">
        <v>137</v>
      </c>
      <c r="D114" s="171">
        <v>85.0</v>
      </c>
      <c r="E114" s="172" t="s">
        <v>137</v>
      </c>
      <c r="F114" s="171">
        <v>75.0</v>
      </c>
      <c r="G114" s="104"/>
      <c r="H114" s="132"/>
      <c r="I114" s="133"/>
      <c r="J114" s="134"/>
      <c r="K114" s="134"/>
      <c r="L114" s="132"/>
      <c r="M114" s="132"/>
      <c r="N114" s="132"/>
      <c r="O114" s="132"/>
      <c r="P114" s="132"/>
      <c r="Q114" s="71"/>
      <c r="R114" s="71"/>
      <c r="S114" s="71"/>
      <c r="T114" s="71"/>
      <c r="U114" s="71"/>
      <c r="V114" s="71"/>
      <c r="W114" s="12"/>
      <c r="X114" s="71"/>
      <c r="Y114" s="71"/>
      <c r="Z114" s="71"/>
      <c r="AA114" s="140"/>
      <c r="AB114" s="140"/>
      <c r="AC114" s="140"/>
      <c r="AD114" s="140"/>
      <c r="AE114" s="140"/>
      <c r="AF114" s="140"/>
      <c r="AG114" s="140"/>
    </row>
    <row r="115">
      <c r="A115" s="102"/>
      <c r="B115" s="73"/>
      <c r="C115" s="170" t="s">
        <v>139</v>
      </c>
      <c r="D115" s="171">
        <v>150.0</v>
      </c>
      <c r="E115" s="172" t="s">
        <v>139</v>
      </c>
      <c r="F115" s="171">
        <v>130.0</v>
      </c>
      <c r="G115" s="104"/>
      <c r="H115" s="132"/>
      <c r="I115" s="133"/>
      <c r="J115" s="134"/>
      <c r="K115" s="134"/>
      <c r="L115" s="132"/>
      <c r="M115" s="132"/>
      <c r="N115" s="132"/>
      <c r="O115" s="132"/>
      <c r="P115" s="132"/>
      <c r="Q115" s="132"/>
      <c r="R115" s="132"/>
      <c r="S115" s="132"/>
      <c r="T115" s="132"/>
      <c r="U115" s="104"/>
      <c r="V115" s="173"/>
      <c r="W115" s="174"/>
      <c r="X115" s="104"/>
      <c r="Y115" s="104"/>
      <c r="Z115" s="104"/>
      <c r="AA115" s="140"/>
      <c r="AB115" s="140"/>
      <c r="AC115" s="140"/>
      <c r="AD115" s="140"/>
      <c r="AE115" s="140"/>
      <c r="AF115" s="140"/>
      <c r="AG115" s="140"/>
    </row>
    <row r="116">
      <c r="A116" s="102"/>
      <c r="B116" s="73"/>
      <c r="C116" s="170" t="s">
        <v>143</v>
      </c>
      <c r="D116" s="171">
        <v>180.0</v>
      </c>
      <c r="E116" s="172" t="s">
        <v>143</v>
      </c>
      <c r="F116" s="171">
        <v>150.0</v>
      </c>
      <c r="G116" s="104"/>
      <c r="H116" s="132"/>
      <c r="I116" s="133"/>
      <c r="J116" s="134"/>
      <c r="K116" s="134"/>
      <c r="L116" s="132"/>
      <c r="M116" s="132"/>
      <c r="N116" s="132"/>
      <c r="O116" s="132"/>
      <c r="P116" s="132"/>
      <c r="Q116" s="132"/>
      <c r="R116" s="132"/>
      <c r="S116" s="132"/>
      <c r="T116" s="132"/>
      <c r="U116" s="104"/>
      <c r="V116" s="173"/>
      <c r="W116" s="174"/>
      <c r="X116" s="104"/>
      <c r="Y116" s="104"/>
      <c r="Z116" s="104"/>
      <c r="AA116" s="140"/>
      <c r="AB116" s="140"/>
      <c r="AC116" s="140"/>
      <c r="AD116" s="140"/>
      <c r="AE116" s="140"/>
      <c r="AF116" s="140"/>
      <c r="AG116" s="140"/>
    </row>
    <row r="117">
      <c r="A117" s="102"/>
      <c r="B117" s="73"/>
      <c r="C117" s="170" t="s">
        <v>144</v>
      </c>
      <c r="D117" s="171">
        <v>200.0</v>
      </c>
      <c r="E117" s="172" t="s">
        <v>144</v>
      </c>
      <c r="F117" s="171">
        <v>160.0</v>
      </c>
      <c r="G117" s="104"/>
      <c r="H117" s="132"/>
      <c r="I117" s="133"/>
      <c r="J117" s="134"/>
      <c r="K117" s="134"/>
      <c r="L117" s="132"/>
      <c r="M117" s="132"/>
      <c r="N117" s="132"/>
      <c r="O117" s="132"/>
      <c r="P117" s="132"/>
      <c r="Q117" s="132"/>
      <c r="R117" s="132"/>
      <c r="S117" s="132"/>
      <c r="T117" s="132"/>
      <c r="U117" s="104"/>
      <c r="V117" s="173"/>
      <c r="W117" s="174"/>
      <c r="X117" s="104"/>
      <c r="Y117" s="104"/>
      <c r="Z117" s="104"/>
      <c r="AA117" s="140"/>
      <c r="AB117" s="140"/>
      <c r="AC117" s="140"/>
      <c r="AD117" s="140"/>
      <c r="AE117" s="140"/>
      <c r="AF117" s="140"/>
      <c r="AG117" s="140"/>
    </row>
    <row r="118">
      <c r="A118" s="102"/>
      <c r="B118" s="73"/>
      <c r="C118" s="170" t="s">
        <v>147</v>
      </c>
      <c r="D118" s="171">
        <v>225.0</v>
      </c>
      <c r="E118" s="172" t="s">
        <v>147</v>
      </c>
      <c r="F118" s="171">
        <v>175.0</v>
      </c>
      <c r="G118" s="104"/>
      <c r="H118" s="132"/>
      <c r="I118" s="133"/>
      <c r="J118" s="134"/>
      <c r="K118" s="134"/>
      <c r="L118" s="132"/>
      <c r="M118" s="132"/>
      <c r="N118" s="132"/>
      <c r="O118" s="132"/>
      <c r="P118" s="132"/>
      <c r="Q118" s="132"/>
      <c r="R118" s="132"/>
      <c r="S118" s="132"/>
      <c r="T118" s="132"/>
      <c r="U118" s="104"/>
      <c r="V118" s="173"/>
      <c r="W118" s="174"/>
      <c r="X118" s="104"/>
      <c r="Y118" s="104"/>
      <c r="Z118" s="104"/>
      <c r="AA118" s="140"/>
      <c r="AB118" s="140"/>
      <c r="AC118" s="140"/>
      <c r="AD118" s="140"/>
      <c r="AE118" s="140"/>
      <c r="AF118" s="140"/>
      <c r="AG118" s="140"/>
    </row>
    <row r="119">
      <c r="A119" s="102"/>
      <c r="B119" s="73"/>
      <c r="C119" s="170" t="s">
        <v>152</v>
      </c>
      <c r="D119" s="171">
        <v>270.0</v>
      </c>
      <c r="E119" s="172" t="s">
        <v>152</v>
      </c>
      <c r="F119" s="171">
        <v>210.0</v>
      </c>
      <c r="G119" s="104"/>
      <c r="H119" s="132"/>
      <c r="I119" s="133"/>
      <c r="J119" s="134"/>
      <c r="K119" s="134"/>
      <c r="L119" s="132"/>
      <c r="M119" s="132"/>
      <c r="N119" s="132"/>
      <c r="O119" s="132"/>
      <c r="P119" s="132"/>
      <c r="Q119" s="132"/>
      <c r="R119" s="132"/>
      <c r="S119" s="132"/>
      <c r="T119" s="132"/>
      <c r="U119" s="104"/>
      <c r="V119" s="173"/>
      <c r="W119" s="174"/>
      <c r="X119" s="104"/>
      <c r="Y119" s="104"/>
      <c r="Z119" s="104"/>
      <c r="AA119" s="140"/>
      <c r="AB119" s="140"/>
      <c r="AC119" s="140"/>
      <c r="AD119" s="140"/>
      <c r="AE119" s="140"/>
      <c r="AF119" s="140"/>
      <c r="AG119" s="140"/>
    </row>
    <row r="120">
      <c r="A120" s="102"/>
      <c r="B120" s="73"/>
      <c r="C120" s="170" t="s">
        <v>155</v>
      </c>
      <c r="D120" s="171">
        <v>315.0</v>
      </c>
      <c r="E120" s="172" t="s">
        <v>155</v>
      </c>
      <c r="F120" s="171">
        <v>245.0</v>
      </c>
      <c r="G120" s="104"/>
      <c r="H120" s="132"/>
      <c r="I120" s="133"/>
      <c r="J120" s="134"/>
      <c r="K120" s="134"/>
      <c r="L120" s="132"/>
      <c r="M120" s="132"/>
      <c r="N120" s="132"/>
      <c r="O120" s="132"/>
      <c r="P120" s="132"/>
      <c r="Q120" s="132"/>
      <c r="R120" s="132"/>
      <c r="S120" s="132"/>
      <c r="T120" s="132"/>
      <c r="U120" s="104"/>
      <c r="V120" s="173"/>
      <c r="W120" s="174"/>
      <c r="X120" s="104"/>
      <c r="Y120" s="104"/>
      <c r="Z120" s="104"/>
      <c r="AA120" s="140"/>
      <c r="AB120" s="140"/>
      <c r="AC120" s="140"/>
      <c r="AD120" s="140"/>
      <c r="AE120" s="140"/>
      <c r="AF120" s="140"/>
      <c r="AG120" s="140"/>
    </row>
    <row r="121">
      <c r="A121" s="102"/>
      <c r="B121" s="73"/>
      <c r="C121" s="170" t="s">
        <v>159</v>
      </c>
      <c r="D121" s="171">
        <v>360.0</v>
      </c>
      <c r="E121" s="172" t="s">
        <v>159</v>
      </c>
      <c r="F121" s="171">
        <v>280.0</v>
      </c>
      <c r="G121" s="104"/>
      <c r="H121" s="132"/>
      <c r="I121" s="133"/>
      <c r="J121" s="134"/>
      <c r="K121" s="134"/>
      <c r="L121" s="132"/>
      <c r="M121" s="132"/>
      <c r="N121" s="132"/>
      <c r="O121" s="132"/>
      <c r="P121" s="132"/>
      <c r="Q121" s="132"/>
      <c r="R121" s="132"/>
      <c r="S121" s="132"/>
      <c r="T121" s="132"/>
      <c r="U121" s="104"/>
      <c r="V121" s="173"/>
      <c r="W121" s="174"/>
      <c r="X121" s="104"/>
      <c r="Y121" s="104"/>
      <c r="Z121" s="104"/>
      <c r="AA121" s="140"/>
      <c r="AB121" s="140"/>
      <c r="AC121" s="140"/>
      <c r="AD121" s="140"/>
      <c r="AE121" s="140"/>
      <c r="AF121" s="140"/>
      <c r="AG121" s="140"/>
    </row>
    <row r="122">
      <c r="A122" s="102"/>
      <c r="B122" s="73"/>
      <c r="C122" s="170" t="s">
        <v>163</v>
      </c>
      <c r="D122" s="171">
        <v>405.0</v>
      </c>
      <c r="E122" s="172" t="s">
        <v>163</v>
      </c>
      <c r="F122" s="171">
        <v>315.0</v>
      </c>
      <c r="G122" s="104"/>
      <c r="H122" s="132"/>
      <c r="I122" s="133"/>
      <c r="J122" s="134"/>
      <c r="K122" s="134"/>
      <c r="L122" s="132"/>
      <c r="M122" s="132"/>
      <c r="N122" s="132"/>
      <c r="O122" s="132"/>
      <c r="P122" s="132"/>
      <c r="Q122" s="132"/>
      <c r="R122" s="132"/>
      <c r="S122" s="132"/>
      <c r="T122" s="132"/>
      <c r="U122" s="104"/>
      <c r="V122" s="173"/>
      <c r="W122" s="174"/>
      <c r="X122" s="104"/>
      <c r="Y122" s="104"/>
      <c r="Z122" s="104"/>
      <c r="AA122" s="140"/>
      <c r="AB122" s="140"/>
      <c r="AC122" s="140"/>
      <c r="AD122" s="140"/>
      <c r="AE122" s="140"/>
      <c r="AF122" s="140"/>
      <c r="AG122" s="140"/>
    </row>
    <row r="123">
      <c r="A123" s="102"/>
      <c r="B123" s="52"/>
      <c r="C123" s="170" t="s">
        <v>164</v>
      </c>
      <c r="D123" s="171">
        <v>450.0</v>
      </c>
      <c r="E123" s="172" t="s">
        <v>164</v>
      </c>
      <c r="F123" s="171">
        <v>350.0</v>
      </c>
      <c r="G123" s="104"/>
      <c r="H123" s="132"/>
      <c r="I123" s="133"/>
      <c r="J123" s="134"/>
      <c r="K123" s="134"/>
      <c r="L123" s="132"/>
      <c r="M123" s="132"/>
      <c r="N123" s="132"/>
      <c r="O123" s="132"/>
      <c r="P123" s="132"/>
      <c r="Q123" s="132"/>
      <c r="R123" s="132"/>
      <c r="S123" s="132"/>
      <c r="T123" s="132"/>
      <c r="U123" s="104"/>
      <c r="V123" s="173"/>
      <c r="W123" s="174"/>
      <c r="X123" s="104"/>
      <c r="Y123" s="104"/>
      <c r="Z123" s="104"/>
      <c r="AA123" s="140"/>
      <c r="AB123" s="140"/>
      <c r="AC123" s="140"/>
      <c r="AD123" s="140"/>
      <c r="AE123" s="140"/>
      <c r="AF123" s="140"/>
      <c r="AG123" s="140"/>
    </row>
    <row r="124">
      <c r="A124" s="102"/>
      <c r="B124" s="169" t="s">
        <v>166</v>
      </c>
      <c r="C124" s="75" t="s">
        <v>137</v>
      </c>
      <c r="D124" s="68">
        <v>95.0</v>
      </c>
      <c r="E124" s="75" t="s">
        <v>137</v>
      </c>
      <c r="F124" s="68">
        <v>85.0</v>
      </c>
      <c r="G124" s="104"/>
      <c r="H124" s="132"/>
      <c r="I124" s="133"/>
      <c r="J124" s="134"/>
      <c r="K124" s="134"/>
      <c r="L124" s="132"/>
      <c r="M124" s="132"/>
      <c r="N124" s="132"/>
      <c r="O124" s="132"/>
      <c r="P124" s="132"/>
      <c r="Q124" s="132"/>
      <c r="R124" s="132"/>
      <c r="S124" s="132"/>
      <c r="T124" s="132"/>
      <c r="U124" s="104"/>
      <c r="V124" s="173"/>
      <c r="W124" s="174"/>
      <c r="X124" s="104"/>
      <c r="Y124" s="104"/>
      <c r="Z124" s="104"/>
      <c r="AA124" s="140"/>
      <c r="AB124" s="140"/>
      <c r="AC124" s="140"/>
      <c r="AD124" s="140"/>
      <c r="AE124" s="140"/>
      <c r="AF124" s="140"/>
      <c r="AG124" s="140"/>
    </row>
    <row r="125">
      <c r="A125" s="102"/>
      <c r="B125" s="73"/>
      <c r="C125" s="75" t="s">
        <v>139</v>
      </c>
      <c r="D125" s="68">
        <v>170.0</v>
      </c>
      <c r="E125" s="75" t="s">
        <v>139</v>
      </c>
      <c r="F125" s="68">
        <v>150.0</v>
      </c>
      <c r="G125" s="104"/>
      <c r="H125" s="132"/>
      <c r="I125" s="133"/>
      <c r="J125" s="134"/>
      <c r="K125" s="134"/>
      <c r="L125" s="132"/>
      <c r="M125" s="132"/>
      <c r="N125" s="132"/>
      <c r="O125" s="132"/>
      <c r="P125" s="132"/>
      <c r="Q125" s="132"/>
      <c r="R125" s="132"/>
      <c r="S125" s="132"/>
      <c r="T125" s="132"/>
      <c r="U125" s="104"/>
      <c r="V125" s="173"/>
      <c r="W125" s="174"/>
      <c r="X125" s="104"/>
      <c r="Y125" s="104"/>
      <c r="Z125" s="104"/>
      <c r="AA125" s="140"/>
      <c r="AB125" s="140"/>
      <c r="AC125" s="140"/>
      <c r="AD125" s="140"/>
      <c r="AE125" s="140"/>
      <c r="AF125" s="140"/>
      <c r="AG125" s="140"/>
    </row>
    <row r="126">
      <c r="A126" s="102"/>
      <c r="B126" s="73"/>
      <c r="C126" s="75" t="s">
        <v>143</v>
      </c>
      <c r="D126" s="68">
        <v>210.0</v>
      </c>
      <c r="E126" s="75" t="s">
        <v>143</v>
      </c>
      <c r="F126" s="68">
        <v>180.0</v>
      </c>
      <c r="G126" s="104"/>
      <c r="H126" s="132"/>
      <c r="I126" s="133"/>
      <c r="J126" s="134"/>
      <c r="K126" s="134"/>
      <c r="L126" s="132"/>
      <c r="M126" s="132"/>
      <c r="N126" s="132"/>
      <c r="O126" s="132"/>
      <c r="P126" s="132"/>
      <c r="Q126" s="132"/>
      <c r="R126" s="132"/>
      <c r="S126" s="132"/>
      <c r="T126" s="132"/>
      <c r="U126" s="104"/>
      <c r="V126" s="173"/>
      <c r="W126" s="174"/>
      <c r="X126" s="104"/>
      <c r="Y126" s="104"/>
      <c r="Z126" s="104"/>
      <c r="AA126" s="140"/>
      <c r="AB126" s="140"/>
      <c r="AC126" s="140"/>
      <c r="AD126" s="140"/>
      <c r="AE126" s="140"/>
      <c r="AF126" s="140"/>
      <c r="AG126" s="140"/>
    </row>
    <row r="127">
      <c r="A127" s="102"/>
      <c r="B127" s="73"/>
      <c r="C127" s="75" t="s">
        <v>144</v>
      </c>
      <c r="D127" s="68">
        <v>240.0</v>
      </c>
      <c r="E127" s="75" t="s">
        <v>144</v>
      </c>
      <c r="F127" s="68">
        <v>200.0</v>
      </c>
      <c r="G127" s="104"/>
      <c r="H127" s="132"/>
      <c r="I127" s="133"/>
      <c r="J127" s="134"/>
      <c r="K127" s="134"/>
      <c r="L127" s="132"/>
      <c r="M127" s="132"/>
      <c r="N127" s="132"/>
      <c r="O127" s="132"/>
      <c r="P127" s="132"/>
      <c r="Q127" s="132"/>
      <c r="R127" s="132"/>
      <c r="S127" s="132"/>
      <c r="T127" s="132"/>
      <c r="U127" s="104"/>
      <c r="V127" s="173"/>
      <c r="W127" s="174"/>
      <c r="X127" s="104"/>
      <c r="Y127" s="104"/>
      <c r="Z127" s="104"/>
      <c r="AA127" s="140"/>
      <c r="AB127" s="140"/>
      <c r="AC127" s="140"/>
      <c r="AD127" s="140"/>
      <c r="AE127" s="140"/>
      <c r="AF127" s="140"/>
      <c r="AG127" s="140"/>
    </row>
    <row r="128">
      <c r="A128" s="102"/>
      <c r="B128" s="73"/>
      <c r="C128" s="75" t="s">
        <v>147</v>
      </c>
      <c r="D128" s="68">
        <v>275.0</v>
      </c>
      <c r="E128" s="75" t="s">
        <v>147</v>
      </c>
      <c r="F128" s="68">
        <v>225.0</v>
      </c>
      <c r="G128" s="104"/>
      <c r="H128" s="132"/>
      <c r="I128" s="133"/>
      <c r="J128" s="134"/>
      <c r="K128" s="134"/>
      <c r="L128" s="132"/>
      <c r="M128" s="132"/>
      <c r="N128" s="132"/>
      <c r="O128" s="132"/>
      <c r="P128" s="132"/>
      <c r="Q128" s="132"/>
      <c r="R128" s="132"/>
      <c r="S128" s="132"/>
      <c r="T128" s="132"/>
      <c r="U128" s="104"/>
      <c r="V128" s="173"/>
      <c r="W128" s="174"/>
      <c r="X128" s="104"/>
      <c r="Y128" s="104"/>
      <c r="Z128" s="104"/>
      <c r="AA128" s="140"/>
      <c r="AB128" s="140"/>
      <c r="AC128" s="140"/>
      <c r="AD128" s="140"/>
      <c r="AE128" s="140"/>
      <c r="AF128" s="140"/>
      <c r="AG128" s="140"/>
    </row>
    <row r="129">
      <c r="A129" s="102"/>
      <c r="B129" s="73"/>
      <c r="C129" s="75" t="s">
        <v>152</v>
      </c>
      <c r="D129" s="68">
        <v>300.0</v>
      </c>
      <c r="E129" s="75" t="s">
        <v>152</v>
      </c>
      <c r="F129" s="68">
        <v>240.0</v>
      </c>
      <c r="G129" s="104"/>
      <c r="H129" s="132"/>
      <c r="I129" s="133"/>
      <c r="J129" s="134"/>
      <c r="K129" s="134"/>
      <c r="L129" s="132"/>
      <c r="M129" s="132"/>
      <c r="N129" s="132"/>
      <c r="O129" s="132"/>
      <c r="P129" s="132"/>
      <c r="Q129" s="132"/>
      <c r="R129" s="132"/>
      <c r="S129" s="132"/>
      <c r="T129" s="132"/>
      <c r="U129" s="104"/>
      <c r="V129" s="173"/>
      <c r="W129" s="174"/>
      <c r="X129" s="104"/>
      <c r="Y129" s="104"/>
      <c r="Z129" s="104"/>
      <c r="AA129" s="140"/>
      <c r="AB129" s="140"/>
      <c r="AC129" s="140"/>
      <c r="AD129" s="140"/>
      <c r="AE129" s="140"/>
      <c r="AF129" s="140"/>
      <c r="AG129" s="140"/>
    </row>
    <row r="130">
      <c r="A130" s="102"/>
      <c r="B130" s="73"/>
      <c r="C130" s="75" t="s">
        <v>155</v>
      </c>
      <c r="D130" s="68">
        <v>350.0</v>
      </c>
      <c r="E130" s="75" t="s">
        <v>155</v>
      </c>
      <c r="F130" s="68">
        <v>280.0</v>
      </c>
      <c r="G130" s="104"/>
      <c r="H130" s="132"/>
      <c r="I130" s="133"/>
      <c r="J130" s="134"/>
      <c r="K130" s="134"/>
      <c r="L130" s="132"/>
      <c r="M130" s="132"/>
      <c r="N130" s="132"/>
      <c r="O130" s="132"/>
      <c r="P130" s="132"/>
      <c r="Q130" s="132"/>
      <c r="R130" s="132"/>
      <c r="S130" s="132"/>
      <c r="T130" s="132"/>
      <c r="U130" s="104"/>
      <c r="V130" s="173"/>
      <c r="W130" s="174"/>
      <c r="X130" s="104"/>
      <c r="Y130" s="104"/>
      <c r="Z130" s="104"/>
      <c r="AA130" s="140"/>
      <c r="AB130" s="140"/>
      <c r="AC130" s="140"/>
      <c r="AD130" s="140"/>
      <c r="AE130" s="140"/>
      <c r="AF130" s="140"/>
      <c r="AG130" s="140"/>
    </row>
    <row r="131">
      <c r="A131" s="102"/>
      <c r="B131" s="73"/>
      <c r="C131" s="75" t="s">
        <v>159</v>
      </c>
      <c r="D131" s="68">
        <v>400.0</v>
      </c>
      <c r="E131" s="75" t="s">
        <v>159</v>
      </c>
      <c r="F131" s="68">
        <v>320.0</v>
      </c>
      <c r="G131" s="104"/>
      <c r="H131" s="132"/>
      <c r="I131" s="133"/>
      <c r="J131" s="134"/>
      <c r="K131" s="134"/>
      <c r="L131" s="132"/>
      <c r="M131" s="132"/>
      <c r="N131" s="132"/>
      <c r="O131" s="132"/>
      <c r="P131" s="132"/>
      <c r="Q131" s="132"/>
      <c r="R131" s="132"/>
      <c r="S131" s="132"/>
      <c r="T131" s="132"/>
      <c r="U131" s="104"/>
      <c r="V131" s="173"/>
      <c r="W131" s="174"/>
      <c r="X131" s="104"/>
      <c r="Y131" s="104"/>
      <c r="Z131" s="104"/>
      <c r="AA131" s="140"/>
      <c r="AB131" s="140"/>
      <c r="AC131" s="140"/>
      <c r="AD131" s="140"/>
      <c r="AE131" s="140"/>
      <c r="AF131" s="140"/>
      <c r="AG131" s="140"/>
    </row>
    <row r="132">
      <c r="A132" s="102"/>
      <c r="B132" s="73"/>
      <c r="C132" s="75" t="s">
        <v>163</v>
      </c>
      <c r="D132" s="68">
        <v>450.0</v>
      </c>
      <c r="E132" s="75" t="s">
        <v>163</v>
      </c>
      <c r="F132" s="68">
        <v>360.0</v>
      </c>
      <c r="G132" s="104"/>
      <c r="H132" s="132"/>
      <c r="I132" s="133"/>
      <c r="J132" s="134"/>
      <c r="K132" s="134"/>
      <c r="L132" s="132"/>
      <c r="M132" s="132"/>
      <c r="N132" s="132"/>
      <c r="O132" s="132"/>
      <c r="P132" s="132"/>
      <c r="Q132" s="132"/>
      <c r="R132" s="132"/>
      <c r="S132" s="132"/>
      <c r="T132" s="132"/>
      <c r="U132" s="104"/>
      <c r="V132" s="173"/>
      <c r="W132" s="174"/>
      <c r="X132" s="104"/>
      <c r="Y132" s="104"/>
      <c r="Z132" s="104"/>
      <c r="AA132" s="140"/>
      <c r="AB132" s="140"/>
      <c r="AC132" s="140"/>
      <c r="AD132" s="140"/>
      <c r="AE132" s="140"/>
      <c r="AF132" s="140"/>
      <c r="AG132" s="140"/>
    </row>
    <row r="133">
      <c r="A133" s="102"/>
      <c r="B133" s="52"/>
      <c r="C133" s="75" t="s">
        <v>164</v>
      </c>
      <c r="D133" s="68">
        <v>500.0</v>
      </c>
      <c r="E133" s="75" t="s">
        <v>164</v>
      </c>
      <c r="F133" s="68">
        <v>400.0</v>
      </c>
      <c r="G133" s="104"/>
      <c r="H133" s="132"/>
      <c r="I133" s="133"/>
      <c r="J133" s="134"/>
      <c r="K133" s="134"/>
      <c r="L133" s="132"/>
      <c r="M133" s="132"/>
      <c r="N133" s="132"/>
      <c r="O133" s="132"/>
      <c r="P133" s="132"/>
      <c r="Q133" s="132"/>
      <c r="R133" s="132"/>
      <c r="S133" s="132"/>
      <c r="T133" s="132"/>
      <c r="U133" s="104"/>
      <c r="V133" s="173"/>
      <c r="W133" s="174"/>
      <c r="X133" s="104"/>
      <c r="Y133" s="104"/>
      <c r="Z133" s="104"/>
      <c r="AA133" s="140"/>
      <c r="AB133" s="140"/>
      <c r="AC133" s="140"/>
      <c r="AD133" s="140"/>
      <c r="AE133" s="140"/>
      <c r="AF133" s="140"/>
      <c r="AG133" s="140"/>
    </row>
    <row r="134">
      <c r="A134" s="102"/>
      <c r="B134" s="175" t="s">
        <v>167</v>
      </c>
      <c r="C134" s="170" t="s">
        <v>137</v>
      </c>
      <c r="D134" s="176">
        <v>60.0</v>
      </c>
      <c r="E134" s="172" t="s">
        <v>137</v>
      </c>
      <c r="F134" s="176">
        <v>50.0</v>
      </c>
      <c r="G134" s="104"/>
      <c r="H134" s="132"/>
      <c r="I134" s="133"/>
      <c r="J134" s="134"/>
      <c r="K134" s="134"/>
      <c r="L134" s="132"/>
      <c r="M134" s="132"/>
      <c r="N134" s="132"/>
      <c r="O134" s="132"/>
      <c r="P134" s="132"/>
      <c r="Q134" s="132"/>
      <c r="R134" s="132"/>
      <c r="S134" s="132"/>
      <c r="T134" s="132"/>
      <c r="U134" s="104"/>
      <c r="V134" s="173"/>
      <c r="W134" s="174"/>
      <c r="X134" s="104"/>
      <c r="Y134" s="104"/>
      <c r="Z134" s="104"/>
      <c r="AA134" s="140"/>
      <c r="AB134" s="140"/>
      <c r="AC134" s="140"/>
      <c r="AD134" s="140"/>
      <c r="AE134" s="140"/>
      <c r="AF134" s="140"/>
      <c r="AG134" s="140"/>
    </row>
    <row r="135">
      <c r="A135" s="102"/>
      <c r="B135" s="73"/>
      <c r="C135" s="170" t="s">
        <v>139</v>
      </c>
      <c r="D135" s="176">
        <v>55.0</v>
      </c>
      <c r="E135" s="172" t="s">
        <v>139</v>
      </c>
      <c r="F135" s="176">
        <v>45.0</v>
      </c>
      <c r="G135" s="104"/>
      <c r="H135" s="132"/>
      <c r="I135" s="133"/>
      <c r="J135" s="71"/>
      <c r="K135" s="71"/>
      <c r="L135" s="71"/>
      <c r="M135" s="71"/>
      <c r="N135" s="132"/>
      <c r="O135" s="132"/>
      <c r="P135" s="132"/>
      <c r="Q135" s="132"/>
      <c r="R135" s="132"/>
      <c r="S135" s="132"/>
      <c r="T135" s="132"/>
      <c r="U135" s="104"/>
      <c r="V135" s="173"/>
      <c r="W135" s="174"/>
      <c r="X135" s="104"/>
      <c r="Y135" s="104"/>
      <c r="Z135" s="104"/>
      <c r="AA135" s="140"/>
      <c r="AB135" s="140"/>
      <c r="AC135" s="140"/>
      <c r="AD135" s="140"/>
      <c r="AE135" s="140"/>
      <c r="AF135" s="140"/>
      <c r="AG135" s="140"/>
    </row>
    <row r="136">
      <c r="A136" s="102"/>
      <c r="B136" s="52"/>
      <c r="C136" s="179" t="s">
        <v>168</v>
      </c>
      <c r="D136" s="176">
        <v>50.0</v>
      </c>
      <c r="E136" s="172" t="s">
        <v>143</v>
      </c>
      <c r="F136" s="176">
        <v>40.0</v>
      </c>
      <c r="G136" s="104"/>
      <c r="H136" s="132"/>
      <c r="I136" s="133"/>
      <c r="J136" s="71"/>
      <c r="K136" s="71"/>
      <c r="L136" s="71"/>
      <c r="M136" s="71"/>
      <c r="N136" s="132"/>
      <c r="O136" s="132"/>
      <c r="P136" s="132"/>
      <c r="Q136" s="132"/>
      <c r="R136" s="132"/>
      <c r="S136" s="132"/>
      <c r="T136" s="132"/>
      <c r="U136" s="104"/>
      <c r="V136" s="173"/>
      <c r="W136" s="174"/>
      <c r="X136" s="104"/>
      <c r="Y136" s="104"/>
      <c r="Z136" s="104"/>
      <c r="AA136" s="140"/>
      <c r="AB136" s="140"/>
      <c r="AC136" s="140"/>
      <c r="AD136" s="140"/>
      <c r="AE136" s="140"/>
      <c r="AF136" s="140"/>
      <c r="AG136" s="140"/>
    </row>
    <row r="137">
      <c r="A137" s="102"/>
      <c r="B137" s="182" t="s">
        <v>170</v>
      </c>
      <c r="C137" s="108" t="s">
        <v>171</v>
      </c>
      <c r="D137" s="183"/>
      <c r="E137" s="132"/>
      <c r="F137" s="104"/>
      <c r="G137" s="104"/>
      <c r="H137" s="132"/>
      <c r="I137" s="133"/>
      <c r="J137" s="185"/>
      <c r="K137" s="186"/>
      <c r="L137" s="187"/>
      <c r="M137" s="71"/>
      <c r="N137" s="132"/>
      <c r="O137" s="132"/>
      <c r="P137" s="132"/>
      <c r="Q137" s="132"/>
      <c r="R137" s="132"/>
      <c r="S137" s="132"/>
      <c r="T137" s="132"/>
      <c r="U137" s="104"/>
      <c r="V137" s="173"/>
      <c r="W137" s="174"/>
      <c r="X137" s="104"/>
      <c r="Y137" s="104"/>
      <c r="Z137" s="104"/>
      <c r="AA137" s="140"/>
      <c r="AB137" s="140"/>
      <c r="AC137" s="140"/>
      <c r="AD137" s="140"/>
      <c r="AE137" s="140"/>
      <c r="AF137" s="140"/>
      <c r="AG137" s="140"/>
    </row>
    <row r="138">
      <c r="A138" s="102"/>
      <c r="B138" s="72"/>
      <c r="C138" s="75" t="s">
        <v>137</v>
      </c>
      <c r="D138" s="62">
        <v>60.0</v>
      </c>
      <c r="E138" s="132"/>
      <c r="F138" s="62">
        <v>60.0</v>
      </c>
      <c r="G138" s="104"/>
      <c r="H138" s="132"/>
      <c r="I138" s="133"/>
      <c r="J138" s="71"/>
      <c r="K138" s="188"/>
      <c r="L138" s="189"/>
      <c r="M138" s="189"/>
      <c r="N138" s="132"/>
      <c r="O138" s="132"/>
      <c r="P138" s="132"/>
      <c r="Q138" s="132"/>
      <c r="R138" s="132"/>
      <c r="S138" s="132"/>
      <c r="T138" s="132"/>
      <c r="U138" s="104"/>
      <c r="V138" s="173"/>
      <c r="W138" s="174"/>
      <c r="X138" s="104"/>
      <c r="Y138" s="104"/>
      <c r="Z138" s="104"/>
      <c r="AA138" s="140"/>
      <c r="AB138" s="140"/>
      <c r="AC138" s="140"/>
      <c r="AD138" s="140"/>
      <c r="AE138" s="140"/>
      <c r="AF138" s="140"/>
      <c r="AG138" s="140"/>
    </row>
    <row r="139">
      <c r="A139" s="102"/>
      <c r="B139" s="50"/>
      <c r="C139" s="75" t="s">
        <v>139</v>
      </c>
      <c r="D139" s="62">
        <v>80.0</v>
      </c>
      <c r="E139" s="104"/>
      <c r="F139" s="62">
        <v>80.0</v>
      </c>
      <c r="G139" s="104"/>
      <c r="H139" s="104"/>
      <c r="I139" s="190"/>
      <c r="J139" s="71"/>
      <c r="K139" s="188"/>
      <c r="L139" s="191"/>
      <c r="M139" s="71"/>
      <c r="N139" s="104"/>
      <c r="O139" s="104"/>
      <c r="P139" s="104"/>
      <c r="Q139" s="104"/>
      <c r="R139" s="104"/>
      <c r="S139" s="104"/>
      <c r="T139" s="104"/>
      <c r="U139" s="104"/>
      <c r="V139" s="173"/>
      <c r="W139" s="174"/>
      <c r="X139" s="104"/>
      <c r="Y139" s="104"/>
      <c r="Z139" s="104"/>
      <c r="AA139" s="140"/>
      <c r="AB139" s="140"/>
      <c r="AC139" s="140"/>
      <c r="AD139" s="140"/>
      <c r="AE139" s="140"/>
      <c r="AF139" s="140"/>
      <c r="AG139" s="140"/>
    </row>
    <row r="140">
      <c r="A140" s="102"/>
      <c r="B140" s="192" t="s">
        <v>172</v>
      </c>
      <c r="C140" s="193" t="s">
        <v>173</v>
      </c>
      <c r="D140" s="193">
        <v>20.0</v>
      </c>
      <c r="E140" s="104"/>
      <c r="F140" s="193">
        <v>20.0</v>
      </c>
      <c r="G140" s="104"/>
      <c r="H140" s="104"/>
      <c r="I140" s="190"/>
      <c r="J140" s="71"/>
      <c r="K140" s="188"/>
      <c r="L140" s="194"/>
      <c r="M140" s="71"/>
      <c r="N140" s="104"/>
      <c r="O140" s="104"/>
      <c r="P140" s="104"/>
      <c r="Q140" s="104"/>
      <c r="R140" s="104"/>
      <c r="S140" s="104"/>
      <c r="T140" s="104"/>
      <c r="U140" s="104"/>
      <c r="V140" s="173"/>
      <c r="W140" s="174"/>
      <c r="X140" s="104"/>
      <c r="Y140" s="104"/>
      <c r="Z140" s="104"/>
      <c r="AA140" s="140"/>
      <c r="AB140" s="140"/>
      <c r="AC140" s="140"/>
      <c r="AD140" s="140"/>
      <c r="AE140" s="140"/>
      <c r="AF140" s="140"/>
      <c r="AG140" s="140"/>
    </row>
    <row r="141">
      <c r="A141" s="102"/>
      <c r="B141" s="195" t="s">
        <v>174</v>
      </c>
      <c r="C141" s="196" t="s">
        <v>173</v>
      </c>
      <c r="D141" s="196">
        <v>10.0</v>
      </c>
      <c r="E141" s="103"/>
      <c r="F141" s="196">
        <v>10.0</v>
      </c>
      <c r="G141" s="104"/>
      <c r="H141" s="104"/>
      <c r="I141" s="190"/>
      <c r="J141" s="71"/>
      <c r="K141" s="188"/>
      <c r="L141" s="194"/>
      <c r="M141" s="71"/>
      <c r="N141" s="104"/>
      <c r="O141" s="104"/>
      <c r="P141" s="104"/>
      <c r="Q141" s="104"/>
      <c r="R141" s="104"/>
      <c r="S141" s="104"/>
      <c r="T141" s="104"/>
      <c r="U141" s="104"/>
      <c r="V141" s="173"/>
      <c r="W141" s="174"/>
      <c r="X141" s="104"/>
      <c r="Y141" s="104"/>
      <c r="Z141" s="104"/>
      <c r="AA141" s="140"/>
      <c r="AB141" s="140"/>
      <c r="AC141" s="140"/>
      <c r="AD141" s="140"/>
      <c r="AE141" s="140"/>
      <c r="AF141" s="140"/>
      <c r="AG141" s="140"/>
    </row>
    <row r="142">
      <c r="A142" s="102"/>
      <c r="B142" s="197"/>
      <c r="C142" s="197"/>
      <c r="D142" s="197"/>
      <c r="E142" s="104"/>
      <c r="F142" s="104"/>
      <c r="G142" s="104"/>
      <c r="H142" s="104"/>
      <c r="I142" s="190"/>
      <c r="J142" s="71"/>
      <c r="K142" s="188"/>
      <c r="L142" s="194"/>
      <c r="M142" s="194"/>
      <c r="N142" s="104"/>
      <c r="O142" s="104"/>
      <c r="P142" s="104"/>
      <c r="Q142" s="104"/>
      <c r="R142" s="104"/>
      <c r="S142" s="104"/>
      <c r="T142" s="104"/>
      <c r="U142" s="104"/>
      <c r="V142" s="173"/>
      <c r="W142" s="174"/>
      <c r="X142" s="104"/>
      <c r="Y142" s="104"/>
      <c r="Z142" s="104"/>
      <c r="AA142" s="140"/>
      <c r="AB142" s="140"/>
      <c r="AC142" s="140"/>
      <c r="AD142" s="140"/>
      <c r="AE142" s="140"/>
      <c r="AF142" s="140"/>
      <c r="AG142" s="140"/>
    </row>
    <row r="143">
      <c r="A143" s="104"/>
      <c r="B143" s="104"/>
      <c r="C143" s="173"/>
      <c r="D143" s="173"/>
      <c r="E143" s="173"/>
      <c r="F143" s="104"/>
      <c r="G143" s="104"/>
      <c r="H143" s="173"/>
      <c r="I143" s="198"/>
      <c r="J143" s="199"/>
      <c r="K143" s="71"/>
      <c r="L143" s="199"/>
      <c r="M143" s="199"/>
      <c r="N143" s="199"/>
      <c r="O143" s="71"/>
      <c r="P143" s="199"/>
      <c r="Q143" s="71"/>
      <c r="R143" s="199"/>
      <c r="S143" s="173"/>
      <c r="T143" s="104"/>
      <c r="U143" s="104"/>
      <c r="V143" s="104"/>
      <c r="W143" s="174"/>
      <c r="X143" s="174"/>
      <c r="Y143" s="104"/>
      <c r="Z143" s="104"/>
      <c r="AA143" s="140"/>
      <c r="AB143" s="140"/>
      <c r="AC143" s="140"/>
      <c r="AD143" s="140"/>
      <c r="AE143" s="140"/>
      <c r="AF143" s="140"/>
      <c r="AG143" s="140"/>
    </row>
    <row r="144">
      <c r="A144" s="104"/>
      <c r="B144" s="200" t="s">
        <v>175</v>
      </c>
      <c r="C144" s="201" t="s">
        <v>176</v>
      </c>
      <c r="D144" s="56" t="s">
        <v>26</v>
      </c>
      <c r="E144" s="56" t="s">
        <v>27</v>
      </c>
      <c r="F144" s="103"/>
      <c r="G144" s="201" t="s">
        <v>177</v>
      </c>
      <c r="H144" s="56" t="s">
        <v>26</v>
      </c>
      <c r="I144" s="56" t="s">
        <v>27</v>
      </c>
      <c r="J144" s="69"/>
      <c r="K144" s="201" t="s">
        <v>178</v>
      </c>
      <c r="L144" s="56" t="s">
        <v>26</v>
      </c>
      <c r="M144" s="56" t="s">
        <v>27</v>
      </c>
      <c r="N144" s="69"/>
      <c r="O144" s="201" t="s">
        <v>28</v>
      </c>
      <c r="P144" s="69"/>
      <c r="Q144" s="202" t="s">
        <v>179</v>
      </c>
      <c r="R144" s="39"/>
      <c r="S144" s="203" t="s">
        <v>180</v>
      </c>
      <c r="T144" s="174"/>
      <c r="U144" s="174"/>
      <c r="V144" s="174"/>
      <c r="W144" s="174"/>
      <c r="X144" s="174"/>
      <c r="Y144" s="174"/>
      <c r="Z144" s="174"/>
      <c r="AA144" s="140"/>
      <c r="AB144" s="140"/>
      <c r="AC144" s="140"/>
      <c r="AD144" s="140"/>
      <c r="AE144" s="140"/>
      <c r="AF144" s="140"/>
      <c r="AG144" s="140"/>
    </row>
    <row r="145">
      <c r="A145" s="104"/>
      <c r="B145" s="69"/>
      <c r="C145" s="204"/>
      <c r="D145" s="205">
        <f t="shared" ref="D145:D154" si="21">(D167*B167)/30</f>
        <v>0</v>
      </c>
      <c r="E145" s="206">
        <f t="shared" ref="E145:E154" si="22">D145+5*B167 </f>
        <v>0</v>
      </c>
      <c r="F145" s="103"/>
      <c r="G145" s="204"/>
      <c r="H145" s="206">
        <f t="shared" ref="H145:H154" si="23">D145</f>
        <v>0</v>
      </c>
      <c r="I145" s="206">
        <f t="shared" ref="I145:I154" si="24">H145+5*B167 </f>
        <v>0</v>
      </c>
      <c r="J145" s="103"/>
      <c r="K145" s="207"/>
      <c r="L145" s="208">
        <f t="shared" ref="L145:L154" si="25">I167/30</f>
        <v>0</v>
      </c>
      <c r="M145" s="209">
        <f t="shared" ref="M145:M154" si="26">L145+5*B167 </f>
        <v>0</v>
      </c>
      <c r="N145" s="210"/>
      <c r="O145" s="206">
        <f t="shared" ref="O145:O154" si="27">(B167*D167)*0.07</f>
        <v>0</v>
      </c>
      <c r="P145" s="69"/>
      <c r="Q145" s="64" t="s">
        <v>181</v>
      </c>
      <c r="R145" s="64">
        <v>7.21</v>
      </c>
      <c r="S145" s="211"/>
      <c r="T145" s="174"/>
      <c r="U145" s="174"/>
      <c r="V145" s="174"/>
      <c r="W145" s="174"/>
      <c r="X145" s="174"/>
      <c r="Y145" s="174"/>
      <c r="Z145" s="174"/>
      <c r="AA145" s="140"/>
      <c r="AB145" s="140"/>
      <c r="AC145" s="140"/>
      <c r="AD145" s="140"/>
      <c r="AE145" s="140"/>
      <c r="AF145" s="140"/>
      <c r="AG145" s="140"/>
    </row>
    <row r="146">
      <c r="A146" s="104"/>
      <c r="B146" s="69"/>
      <c r="C146" s="212"/>
      <c r="D146" s="205">
        <f t="shared" si="21"/>
        <v>0</v>
      </c>
      <c r="E146" s="206">
        <f t="shared" si="22"/>
        <v>0</v>
      </c>
      <c r="F146" s="103"/>
      <c r="G146" s="212"/>
      <c r="H146" s="206">
        <f t="shared" si="23"/>
        <v>0</v>
      </c>
      <c r="I146" s="206">
        <f t="shared" si="24"/>
        <v>0</v>
      </c>
      <c r="J146" s="103"/>
      <c r="K146" s="213"/>
      <c r="L146" s="208">
        <f t="shared" si="25"/>
        <v>0</v>
      </c>
      <c r="M146" s="209">
        <f t="shared" si="26"/>
        <v>0</v>
      </c>
      <c r="N146" s="210"/>
      <c r="O146" s="206">
        <f t="shared" si="27"/>
        <v>0</v>
      </c>
      <c r="P146" s="69"/>
      <c r="Q146" s="75" t="s">
        <v>182</v>
      </c>
      <c r="R146" s="64">
        <v>4.0</v>
      </c>
      <c r="S146" s="211"/>
      <c r="T146" s="174"/>
      <c r="U146" s="174"/>
      <c r="V146" s="174"/>
      <c r="W146" s="174"/>
      <c r="X146" s="174"/>
      <c r="Y146" s="174"/>
      <c r="Z146" s="174"/>
      <c r="AA146" s="140"/>
      <c r="AB146" s="140"/>
      <c r="AC146" s="140"/>
      <c r="AD146" s="140"/>
      <c r="AE146" s="140"/>
      <c r="AF146" s="140"/>
      <c r="AG146" s="140"/>
    </row>
    <row r="147">
      <c r="A147" s="104"/>
      <c r="B147" s="69"/>
      <c r="C147" s="212"/>
      <c r="D147" s="205">
        <f t="shared" si="21"/>
        <v>0</v>
      </c>
      <c r="E147" s="206">
        <f t="shared" si="22"/>
        <v>0</v>
      </c>
      <c r="F147" s="103"/>
      <c r="G147" s="214"/>
      <c r="H147" s="206">
        <f t="shared" si="23"/>
        <v>0</v>
      </c>
      <c r="I147" s="206">
        <f t="shared" si="24"/>
        <v>0</v>
      </c>
      <c r="J147" s="103"/>
      <c r="K147" s="214"/>
      <c r="L147" s="208">
        <f t="shared" si="25"/>
        <v>0</v>
      </c>
      <c r="M147" s="209">
        <f t="shared" si="26"/>
        <v>0</v>
      </c>
      <c r="N147" s="210"/>
      <c r="O147" s="206">
        <f t="shared" si="27"/>
        <v>0</v>
      </c>
      <c r="P147" s="69"/>
      <c r="Q147" s="75" t="s">
        <v>183</v>
      </c>
      <c r="R147" s="64">
        <v>6.25</v>
      </c>
      <c r="S147" s="211"/>
      <c r="T147" s="174"/>
      <c r="U147" s="174"/>
      <c r="V147" s="174"/>
      <c r="W147" s="174"/>
      <c r="X147" s="174"/>
      <c r="Y147" s="174"/>
      <c r="Z147" s="174"/>
      <c r="AA147" s="140"/>
      <c r="AB147" s="140"/>
      <c r="AC147" s="140"/>
      <c r="AD147" s="140"/>
      <c r="AE147" s="140"/>
      <c r="AF147" s="140"/>
      <c r="AG147" s="140"/>
    </row>
    <row r="148">
      <c r="A148" s="104"/>
      <c r="B148" s="69"/>
      <c r="C148" s="212"/>
      <c r="D148" s="205">
        <f t="shared" si="21"/>
        <v>0</v>
      </c>
      <c r="E148" s="206">
        <f t="shared" si="22"/>
        <v>0</v>
      </c>
      <c r="F148" s="103"/>
      <c r="G148" s="214"/>
      <c r="H148" s="206">
        <f t="shared" si="23"/>
        <v>0</v>
      </c>
      <c r="I148" s="206">
        <f t="shared" si="24"/>
        <v>0</v>
      </c>
      <c r="J148" s="103"/>
      <c r="K148" s="214"/>
      <c r="L148" s="208">
        <f t="shared" si="25"/>
        <v>0</v>
      </c>
      <c r="M148" s="209">
        <f t="shared" si="26"/>
        <v>0</v>
      </c>
      <c r="N148" s="69"/>
      <c r="O148" s="206">
        <f t="shared" si="27"/>
        <v>0</v>
      </c>
      <c r="P148" s="69"/>
      <c r="Q148" s="75" t="s">
        <v>184</v>
      </c>
      <c r="R148" s="64">
        <v>6.625</v>
      </c>
      <c r="S148" s="211"/>
      <c r="T148" s="174"/>
      <c r="U148" s="174"/>
      <c r="V148" s="174"/>
      <c r="W148" s="174"/>
      <c r="X148" s="104"/>
      <c r="Y148" s="104"/>
      <c r="Z148" s="104"/>
      <c r="AA148" s="140"/>
      <c r="AB148" s="140"/>
      <c r="AC148" s="140"/>
      <c r="AD148" s="140"/>
      <c r="AE148" s="140"/>
      <c r="AF148" s="140"/>
      <c r="AG148" s="140"/>
    </row>
    <row r="149">
      <c r="A149" s="104"/>
      <c r="B149" s="69"/>
      <c r="C149" s="212"/>
      <c r="D149" s="205">
        <f t="shared" si="21"/>
        <v>0</v>
      </c>
      <c r="E149" s="206">
        <f t="shared" si="22"/>
        <v>0</v>
      </c>
      <c r="F149" s="103"/>
      <c r="G149" s="214"/>
      <c r="H149" s="206">
        <f t="shared" si="23"/>
        <v>0</v>
      </c>
      <c r="I149" s="206">
        <f t="shared" si="24"/>
        <v>0</v>
      </c>
      <c r="J149" s="103"/>
      <c r="K149" s="214"/>
      <c r="L149" s="208">
        <f t="shared" si="25"/>
        <v>0</v>
      </c>
      <c r="M149" s="209">
        <f t="shared" si="26"/>
        <v>0</v>
      </c>
      <c r="N149" s="210"/>
      <c r="O149" s="206">
        <f t="shared" si="27"/>
        <v>0</v>
      </c>
      <c r="P149" s="69"/>
      <c r="Q149" s="75" t="s">
        <v>185</v>
      </c>
      <c r="R149" s="64">
        <v>4.0</v>
      </c>
      <c r="S149" s="211"/>
      <c r="T149" s="174"/>
      <c r="U149" s="174"/>
      <c r="V149" s="174"/>
      <c r="W149" s="174"/>
      <c r="X149" s="104"/>
      <c r="Y149" s="104"/>
      <c r="Z149" s="104"/>
      <c r="AA149" s="140"/>
      <c r="AB149" s="140"/>
      <c r="AC149" s="140"/>
      <c r="AD149" s="140"/>
      <c r="AE149" s="140"/>
      <c r="AF149" s="140"/>
      <c r="AG149" s="140"/>
    </row>
    <row r="150">
      <c r="A150" s="104"/>
      <c r="B150" s="69"/>
      <c r="C150" s="212"/>
      <c r="D150" s="205">
        <f t="shared" si="21"/>
        <v>0</v>
      </c>
      <c r="E150" s="206">
        <f t="shared" si="22"/>
        <v>0</v>
      </c>
      <c r="F150" s="103"/>
      <c r="G150" s="214"/>
      <c r="H150" s="206">
        <f t="shared" si="23"/>
        <v>0</v>
      </c>
      <c r="I150" s="206">
        <f t="shared" si="24"/>
        <v>0</v>
      </c>
      <c r="J150" s="103"/>
      <c r="K150" s="214"/>
      <c r="L150" s="208">
        <f t="shared" si="25"/>
        <v>0</v>
      </c>
      <c r="M150" s="209">
        <f t="shared" si="26"/>
        <v>0</v>
      </c>
      <c r="N150" s="210"/>
      <c r="O150" s="206">
        <f t="shared" si="27"/>
        <v>0</v>
      </c>
      <c r="P150" s="69"/>
      <c r="Q150" s="75" t="s">
        <v>186</v>
      </c>
      <c r="R150" s="64">
        <v>6.25</v>
      </c>
      <c r="S150" s="211"/>
      <c r="T150" s="174"/>
      <c r="U150" s="174"/>
      <c r="V150" s="174"/>
      <c r="W150" s="174"/>
      <c r="X150" s="104"/>
      <c r="Y150" s="104"/>
      <c r="Z150" s="104"/>
      <c r="AA150" s="140"/>
      <c r="AB150" s="140"/>
      <c r="AC150" s="140"/>
      <c r="AD150" s="140"/>
      <c r="AE150" s="140"/>
      <c r="AF150" s="140"/>
      <c r="AG150" s="140"/>
    </row>
    <row r="151">
      <c r="A151" s="104"/>
      <c r="B151" s="69"/>
      <c r="C151" s="215" t="s">
        <v>187</v>
      </c>
      <c r="D151" s="205">
        <f t="shared" si="21"/>
        <v>0</v>
      </c>
      <c r="E151" s="206">
        <f t="shared" si="22"/>
        <v>0</v>
      </c>
      <c r="F151" s="103"/>
      <c r="G151" s="214"/>
      <c r="H151" s="206">
        <f t="shared" si="23"/>
        <v>0</v>
      </c>
      <c r="I151" s="206">
        <f t="shared" si="24"/>
        <v>0</v>
      </c>
      <c r="J151" s="103"/>
      <c r="K151" s="214"/>
      <c r="L151" s="208">
        <f t="shared" si="25"/>
        <v>0</v>
      </c>
      <c r="M151" s="209">
        <f t="shared" si="26"/>
        <v>0</v>
      </c>
      <c r="N151" s="210"/>
      <c r="O151" s="206">
        <f t="shared" si="27"/>
        <v>0</v>
      </c>
      <c r="P151" s="69"/>
      <c r="Q151" s="75" t="s">
        <v>188</v>
      </c>
      <c r="R151" s="64">
        <v>5.6</v>
      </c>
      <c r="S151" s="211"/>
      <c r="T151" s="174"/>
      <c r="U151" s="174"/>
      <c r="V151" s="174"/>
      <c r="W151" s="174"/>
      <c r="X151" s="104"/>
      <c r="Y151" s="104"/>
      <c r="Z151" s="104"/>
      <c r="AA151" s="140"/>
      <c r="AB151" s="140"/>
      <c r="AC151" s="140"/>
      <c r="AD151" s="140"/>
      <c r="AE151" s="140"/>
      <c r="AF151" s="140"/>
      <c r="AG151" s="140"/>
    </row>
    <row r="152">
      <c r="A152" s="104"/>
      <c r="B152" s="69"/>
      <c r="C152" s="216"/>
      <c r="D152" s="205">
        <f t="shared" si="21"/>
        <v>0</v>
      </c>
      <c r="E152" s="206">
        <f t="shared" si="22"/>
        <v>0</v>
      </c>
      <c r="F152" s="103"/>
      <c r="G152" s="214"/>
      <c r="H152" s="206">
        <f t="shared" si="23"/>
        <v>0</v>
      </c>
      <c r="I152" s="206">
        <f t="shared" si="24"/>
        <v>0</v>
      </c>
      <c r="J152" s="103"/>
      <c r="K152" s="214"/>
      <c r="L152" s="208">
        <f t="shared" si="25"/>
        <v>0</v>
      </c>
      <c r="M152" s="209">
        <f t="shared" si="26"/>
        <v>0</v>
      </c>
      <c r="N152" s="210"/>
      <c r="O152" s="206">
        <f t="shared" si="27"/>
        <v>0</v>
      </c>
      <c r="P152" s="69"/>
      <c r="Q152" s="75"/>
      <c r="R152" s="75"/>
      <c r="S152" s="211"/>
      <c r="T152" s="174"/>
      <c r="U152" s="174"/>
      <c r="V152" s="174"/>
      <c r="W152" s="174"/>
      <c r="X152" s="104"/>
      <c r="Y152" s="104"/>
      <c r="Z152" s="104"/>
      <c r="AA152" s="140"/>
      <c r="AB152" s="140"/>
      <c r="AC152" s="140"/>
      <c r="AD152" s="140"/>
      <c r="AE152" s="140"/>
      <c r="AF152" s="140"/>
      <c r="AG152" s="140"/>
    </row>
    <row r="153">
      <c r="A153" s="104"/>
      <c r="B153" s="69"/>
      <c r="C153" s="216"/>
      <c r="D153" s="205">
        <f t="shared" si="21"/>
        <v>0</v>
      </c>
      <c r="E153" s="206">
        <f t="shared" si="22"/>
        <v>0</v>
      </c>
      <c r="F153" s="103"/>
      <c r="G153" s="214"/>
      <c r="H153" s="206">
        <f t="shared" si="23"/>
        <v>0</v>
      </c>
      <c r="I153" s="206">
        <f t="shared" si="24"/>
        <v>0</v>
      </c>
      <c r="J153" s="103"/>
      <c r="K153" s="214"/>
      <c r="L153" s="208">
        <f t="shared" si="25"/>
        <v>0</v>
      </c>
      <c r="M153" s="209">
        <f t="shared" si="26"/>
        <v>0</v>
      </c>
      <c r="N153" s="210"/>
      <c r="O153" s="206">
        <f t="shared" si="27"/>
        <v>0</v>
      </c>
      <c r="P153" s="69"/>
      <c r="Q153" s="75"/>
      <c r="R153" s="75"/>
      <c r="S153" s="211"/>
      <c r="T153" s="174"/>
      <c r="U153" s="174"/>
      <c r="V153" s="174"/>
      <c r="W153" s="174"/>
      <c r="X153" s="104"/>
      <c r="Y153" s="104"/>
      <c r="Z153" s="104"/>
      <c r="AA153" s="140"/>
      <c r="AB153" s="140"/>
      <c r="AC153" s="140"/>
      <c r="AD153" s="140"/>
      <c r="AE153" s="140"/>
      <c r="AF153" s="140"/>
      <c r="AG153" s="140"/>
    </row>
    <row r="154">
      <c r="A154" s="104"/>
      <c r="B154" s="69"/>
      <c r="C154" s="216"/>
      <c r="D154" s="205">
        <f t="shared" si="21"/>
        <v>0</v>
      </c>
      <c r="E154" s="206">
        <f t="shared" si="22"/>
        <v>0</v>
      </c>
      <c r="F154" s="103"/>
      <c r="G154" s="217"/>
      <c r="H154" s="206">
        <f t="shared" si="23"/>
        <v>0</v>
      </c>
      <c r="I154" s="206">
        <f t="shared" si="24"/>
        <v>0</v>
      </c>
      <c r="J154" s="103"/>
      <c r="K154" s="214"/>
      <c r="L154" s="208">
        <f t="shared" si="25"/>
        <v>0</v>
      </c>
      <c r="M154" s="209">
        <f t="shared" si="26"/>
        <v>0</v>
      </c>
      <c r="N154" s="210"/>
      <c r="O154" s="206">
        <f t="shared" si="27"/>
        <v>0</v>
      </c>
      <c r="P154" s="69"/>
      <c r="Q154" s="75"/>
      <c r="R154" s="75"/>
      <c r="S154" s="211"/>
      <c r="T154" s="174"/>
      <c r="U154" s="174"/>
      <c r="V154" s="174"/>
      <c r="W154" s="174"/>
      <c r="X154" s="104"/>
      <c r="Y154" s="104"/>
      <c r="Z154" s="104"/>
      <c r="AA154" s="140"/>
      <c r="AB154" s="140"/>
      <c r="AC154" s="140"/>
      <c r="AD154" s="140"/>
      <c r="AE154" s="140"/>
      <c r="AF154" s="140"/>
      <c r="AG154" s="140"/>
    </row>
    <row r="155">
      <c r="A155" s="104"/>
      <c r="B155" s="69"/>
      <c r="C155" s="218" t="s">
        <v>189</v>
      </c>
      <c r="D155" s="219">
        <f t="shared" ref="D155:E155" si="28">SUM(D145:D154)</f>
        <v>0</v>
      </c>
      <c r="E155" s="220">
        <f t="shared" si="28"/>
        <v>0</v>
      </c>
      <c r="F155" s="103"/>
      <c r="G155" s="221" t="s">
        <v>190</v>
      </c>
      <c r="H155" s="219">
        <f>SUM(H145:H154)</f>
        <v>0</v>
      </c>
      <c r="I155" s="220">
        <f>SUM(I144:I154)</f>
        <v>0</v>
      </c>
      <c r="J155" s="69"/>
      <c r="K155" s="221" t="s">
        <v>190</v>
      </c>
      <c r="L155" s="220">
        <f>SUM(L145:L154)</f>
        <v>0</v>
      </c>
      <c r="M155" s="220">
        <f>SUM(M144:M154)</f>
        <v>0</v>
      </c>
      <c r="N155" s="210"/>
      <c r="O155" s="220">
        <f>SUM(O144:O154)</f>
        <v>0</v>
      </c>
      <c r="P155" s="103"/>
      <c r="Q155" s="132"/>
      <c r="R155" s="132"/>
      <c r="S155" s="174"/>
      <c r="T155" s="174"/>
      <c r="U155" s="174"/>
      <c r="V155" s="174"/>
      <c r="W155" s="174"/>
      <c r="X155" s="104"/>
      <c r="Y155" s="104"/>
      <c r="Z155" s="104"/>
      <c r="AA155" s="140"/>
      <c r="AB155" s="140"/>
      <c r="AC155" s="140"/>
      <c r="AD155" s="140"/>
      <c r="AE155" s="140"/>
      <c r="AF155" s="140"/>
      <c r="AG155" s="140"/>
    </row>
    <row r="156">
      <c r="A156" s="104"/>
      <c r="B156" s="104"/>
      <c r="C156" s="136"/>
      <c r="D156" s="136"/>
      <c r="E156" s="132"/>
      <c r="F156" s="104"/>
      <c r="G156" s="132"/>
      <c r="H156" s="132"/>
      <c r="I156" s="132"/>
      <c r="J156" s="104"/>
      <c r="K156" s="132"/>
      <c r="L156" s="132"/>
      <c r="M156" s="132"/>
      <c r="N156" s="104"/>
      <c r="O156" s="132"/>
      <c r="P156" s="104"/>
      <c r="Q156" s="104"/>
      <c r="R156" s="104"/>
      <c r="S156" s="174"/>
      <c r="T156" s="174"/>
      <c r="U156" s="174"/>
      <c r="V156" s="174"/>
      <c r="W156" s="174"/>
      <c r="X156" s="104"/>
      <c r="Y156" s="104"/>
      <c r="Z156" s="104"/>
      <c r="AA156" s="140"/>
      <c r="AB156" s="140"/>
      <c r="AC156" s="140"/>
      <c r="AD156" s="140"/>
      <c r="AE156" s="140"/>
      <c r="AF156" s="140"/>
      <c r="AG156" s="140"/>
    </row>
    <row r="157">
      <c r="A157" s="104"/>
      <c r="B157" s="173"/>
      <c r="C157" s="173"/>
      <c r="D157" s="173"/>
      <c r="E157" s="173"/>
      <c r="F157" s="104"/>
      <c r="G157" s="173"/>
      <c r="H157" s="173"/>
      <c r="I157" s="104"/>
      <c r="J157" s="104"/>
      <c r="K157" s="173"/>
      <c r="L157" s="173"/>
      <c r="M157" s="104"/>
      <c r="N157" s="104"/>
      <c r="O157" s="104"/>
      <c r="P157" s="104"/>
      <c r="Q157" s="104"/>
      <c r="R157" s="104"/>
      <c r="S157" s="174"/>
      <c r="T157" s="174"/>
      <c r="U157" s="174"/>
      <c r="V157" s="174"/>
      <c r="W157" s="174"/>
      <c r="X157" s="104"/>
      <c r="Y157" s="104"/>
      <c r="Z157" s="104"/>
      <c r="AA157" s="140"/>
      <c r="AB157" s="140"/>
      <c r="AC157" s="140"/>
      <c r="AD157" s="140"/>
      <c r="AE157" s="140"/>
      <c r="AF157" s="140"/>
      <c r="AG157" s="140"/>
    </row>
    <row r="158">
      <c r="A158" s="104"/>
      <c r="B158" s="222"/>
      <c r="C158" s="223" t="s">
        <v>191</v>
      </c>
      <c r="D158" s="224">
        <f>L166+L167+D155</f>
        <v>0</v>
      </c>
      <c r="E158" s="224">
        <f>L166+L167+E155</f>
        <v>0</v>
      </c>
      <c r="F158" s="103"/>
      <c r="G158" s="225" t="s">
        <v>192</v>
      </c>
      <c r="H158" s="226">
        <f>O166+H155</f>
        <v>0</v>
      </c>
      <c r="I158" s="224">
        <f>O166+I155</f>
        <v>0</v>
      </c>
      <c r="J158" s="102"/>
      <c r="K158" s="227" t="s">
        <v>193</v>
      </c>
      <c r="L158" s="226">
        <f>R166+L155</f>
        <v>0</v>
      </c>
      <c r="M158" s="224">
        <f>R166+M155</f>
        <v>0</v>
      </c>
      <c r="N158" s="104"/>
      <c r="O158" s="104"/>
      <c r="P158" s="104"/>
      <c r="Q158" s="104"/>
      <c r="R158" s="104"/>
      <c r="S158" s="174"/>
      <c r="T158" s="174"/>
      <c r="U158" s="174"/>
      <c r="V158" s="174"/>
      <c r="W158" s="174"/>
      <c r="X158" s="104"/>
      <c r="Y158" s="104"/>
      <c r="Z158" s="104"/>
      <c r="AA158" s="140"/>
      <c r="AB158" s="140"/>
      <c r="AC158" s="140"/>
      <c r="AD158" s="140"/>
      <c r="AE158" s="140"/>
      <c r="AF158" s="140"/>
      <c r="AG158" s="140"/>
    </row>
    <row r="159">
      <c r="A159" s="104"/>
      <c r="B159" s="132"/>
      <c r="C159" s="132"/>
      <c r="D159" s="132"/>
      <c r="E159" s="132"/>
      <c r="F159" s="104"/>
      <c r="G159" s="104"/>
      <c r="H159" s="132"/>
      <c r="I159" s="198"/>
      <c r="J159" s="71"/>
      <c r="K159" s="71"/>
      <c r="L159" s="134"/>
      <c r="M159" s="71"/>
      <c r="N159" s="71"/>
      <c r="O159" s="71"/>
      <c r="P159" s="71"/>
      <c r="Q159" s="71"/>
      <c r="R159" s="71"/>
      <c r="S159" s="132"/>
      <c r="T159" s="104"/>
      <c r="U159" s="104"/>
      <c r="V159" s="104"/>
      <c r="W159" s="104"/>
      <c r="X159" s="104"/>
      <c r="Y159" s="104"/>
      <c r="Z159" s="104"/>
      <c r="AA159" s="140"/>
      <c r="AB159" s="140"/>
      <c r="AC159" s="140"/>
      <c r="AD159" s="140"/>
      <c r="AE159" s="140"/>
      <c r="AF159" s="140"/>
      <c r="AG159" s="140"/>
    </row>
    <row r="160">
      <c r="A160" s="104"/>
      <c r="B160" s="104"/>
      <c r="C160" s="104"/>
      <c r="D160" s="104"/>
      <c r="E160" s="140"/>
      <c r="F160" s="104"/>
      <c r="G160" s="104"/>
      <c r="H160" s="104"/>
      <c r="I160" s="190"/>
      <c r="J160" s="228" t="s">
        <v>194</v>
      </c>
      <c r="K160" s="71"/>
      <c r="L160" s="229" t="s">
        <v>195</v>
      </c>
      <c r="M160" s="230" t="s">
        <v>196</v>
      </c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40"/>
      <c r="AB160" s="140"/>
      <c r="AC160" s="140"/>
      <c r="AD160" s="140"/>
      <c r="AE160" s="140"/>
      <c r="AF160" s="140"/>
      <c r="AG160" s="140"/>
    </row>
    <row r="161">
      <c r="A161" s="9"/>
      <c r="B161" s="231"/>
      <c r="C161" s="174"/>
      <c r="D161" s="232"/>
      <c r="E161" s="233"/>
      <c r="F161" s="174"/>
      <c r="G161" s="140"/>
      <c r="H161" s="140"/>
      <c r="I161" s="234"/>
      <c r="J161" s="139"/>
      <c r="K161" s="139"/>
      <c r="L161" s="235" t="s">
        <v>197</v>
      </c>
      <c r="M161" s="230" t="s">
        <v>198</v>
      </c>
      <c r="N161" s="140"/>
      <c r="O161" s="140"/>
      <c r="P161" s="140"/>
      <c r="Q161" s="140"/>
      <c r="R161" s="236"/>
      <c r="S161" s="9"/>
      <c r="T161" s="140"/>
      <c r="U161" s="140"/>
      <c r="V161" s="236"/>
      <c r="W161" s="9"/>
      <c r="X161" s="9"/>
      <c r="Y161" s="9"/>
      <c r="Z161" s="9"/>
      <c r="AA161" s="140"/>
      <c r="AB161" s="140"/>
      <c r="AC161" s="140"/>
      <c r="AD161" s="140"/>
      <c r="AE161" s="140"/>
      <c r="AF161" s="140"/>
      <c r="AG161" s="140"/>
    </row>
    <row r="162">
      <c r="A162" s="237"/>
      <c r="B162" s="238"/>
      <c r="C162" s="174"/>
      <c r="D162" s="232"/>
      <c r="E162" s="239"/>
      <c r="F162" s="174"/>
      <c r="H162" s="140"/>
      <c r="I162" s="240"/>
      <c r="J162" s="139"/>
      <c r="K162" s="139"/>
      <c r="L162" s="235" t="s">
        <v>199</v>
      </c>
      <c r="M162" s="241" t="s">
        <v>200</v>
      </c>
      <c r="N162" s="140"/>
      <c r="O162" s="140"/>
      <c r="P162" s="140"/>
      <c r="Q162" s="140"/>
      <c r="R162" s="242"/>
      <c r="S162" s="9"/>
      <c r="T162" s="140"/>
      <c r="U162" s="140"/>
      <c r="V162" s="242"/>
      <c r="W162" s="9"/>
      <c r="X162" s="140"/>
      <c r="Y162" s="140"/>
      <c r="Z162" s="9"/>
      <c r="AA162" s="140"/>
      <c r="AB162" s="140"/>
      <c r="AC162" s="140"/>
      <c r="AD162" s="140"/>
      <c r="AE162" s="140"/>
      <c r="AF162" s="140"/>
      <c r="AG162" s="140"/>
    </row>
    <row r="163">
      <c r="A163" s="9"/>
      <c r="B163" s="243"/>
      <c r="C163" s="243"/>
      <c r="D163" s="243"/>
      <c r="E163" s="237"/>
      <c r="F163" s="140"/>
      <c r="G163" s="140"/>
      <c r="H163" s="140"/>
      <c r="I163" s="234"/>
      <c r="J163" s="139"/>
      <c r="K163" s="139"/>
      <c r="L163" s="235" t="s">
        <v>201</v>
      </c>
      <c r="M163" s="241" t="s">
        <v>202</v>
      </c>
      <c r="N163" s="140"/>
      <c r="O163" s="140"/>
      <c r="P163" s="140"/>
      <c r="Q163" s="140"/>
      <c r="R163" s="244"/>
      <c r="S163" s="9"/>
      <c r="T163" s="245"/>
      <c r="U163" s="246"/>
      <c r="V163" s="244"/>
      <c r="W163" s="19"/>
      <c r="X163" s="9"/>
      <c r="Y163" s="9"/>
      <c r="Z163" s="9"/>
      <c r="AA163" s="140"/>
      <c r="AB163" s="140"/>
      <c r="AC163" s="140"/>
      <c r="AD163" s="140"/>
      <c r="AE163" s="140"/>
      <c r="AF163" s="140"/>
      <c r="AG163" s="140"/>
    </row>
    <row r="164">
      <c r="A164" s="9"/>
      <c r="B164" s="140"/>
      <c r="C164" s="140"/>
      <c r="D164" s="247"/>
      <c r="E164" s="20"/>
      <c r="F164" s="20"/>
      <c r="G164" s="20"/>
      <c r="H164" s="20"/>
      <c r="I164" s="248"/>
      <c r="J164" s="24"/>
      <c r="K164" s="24"/>
      <c r="L164" s="249"/>
      <c r="M164" s="249"/>
      <c r="N164" s="249"/>
      <c r="O164" s="249"/>
      <c r="P164" s="249"/>
      <c r="Q164" s="249"/>
      <c r="R164" s="249"/>
      <c r="S164" s="249"/>
      <c r="T164" s="249"/>
      <c r="U164" s="249"/>
      <c r="V164" s="249"/>
      <c r="W164" s="9"/>
      <c r="X164" s="9"/>
      <c r="Y164" s="9"/>
      <c r="Z164" s="9"/>
      <c r="AA164" s="140"/>
      <c r="AB164" s="140"/>
      <c r="AC164" s="140"/>
      <c r="AD164" s="140"/>
      <c r="AE164" s="140"/>
      <c r="AF164" s="140"/>
      <c r="AG164" s="140"/>
    </row>
    <row r="165">
      <c r="A165" s="9"/>
      <c r="B165" s="250" t="s">
        <v>203</v>
      </c>
      <c r="C165" s="23"/>
      <c r="D165" s="36" t="s">
        <v>17</v>
      </c>
      <c r="E165" s="37" t="s">
        <v>18</v>
      </c>
      <c r="F165" s="38"/>
      <c r="G165" s="39"/>
      <c r="H165" s="35" t="s">
        <v>19</v>
      </c>
      <c r="I165" s="251"/>
      <c r="J165" s="252" t="s">
        <v>204</v>
      </c>
      <c r="K165" s="253" t="s">
        <v>205</v>
      </c>
      <c r="L165" s="254"/>
      <c r="M165" s="255"/>
      <c r="N165" s="253" t="s">
        <v>205</v>
      </c>
      <c r="O165" s="256"/>
      <c r="P165" s="257"/>
      <c r="Q165" s="253" t="s">
        <v>205</v>
      </c>
      <c r="R165" s="256"/>
      <c r="S165" s="9"/>
      <c r="T165" s="140"/>
      <c r="U165" s="140"/>
      <c r="V165" s="140"/>
      <c r="W165" s="140"/>
      <c r="X165" s="140"/>
      <c r="Y165" s="9"/>
      <c r="Z165" s="140"/>
      <c r="AA165" s="140"/>
      <c r="AB165" s="140"/>
      <c r="AC165" s="140"/>
      <c r="AD165" s="140"/>
      <c r="AE165" s="140"/>
      <c r="AF165" s="140"/>
      <c r="AG165" s="140"/>
    </row>
    <row r="166">
      <c r="A166" s="102"/>
      <c r="B166" s="201"/>
      <c r="C166" s="201" t="s">
        <v>206</v>
      </c>
      <c r="D166" s="50"/>
      <c r="E166" s="51" t="s">
        <v>23</v>
      </c>
      <c r="F166" s="51" t="s">
        <v>207</v>
      </c>
      <c r="G166" s="51" t="s">
        <v>208</v>
      </c>
      <c r="H166" s="50"/>
      <c r="I166" s="258"/>
      <c r="J166" s="259"/>
      <c r="K166" s="260" t="s">
        <v>209</v>
      </c>
      <c r="L166" s="193"/>
      <c r="M166" s="261"/>
      <c r="N166" s="260" t="s">
        <v>210</v>
      </c>
      <c r="O166" s="193"/>
      <c r="P166" s="69"/>
      <c r="Q166" s="260" t="s">
        <v>211</v>
      </c>
      <c r="R166" s="68" t="str">
        <f>O166</f>
        <v/>
      </c>
      <c r="S166" s="262"/>
      <c r="T166" s="263"/>
      <c r="U166" s="26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</row>
    <row r="167">
      <c r="A167" s="257"/>
      <c r="B167" s="265"/>
      <c r="C167" s="265"/>
      <c r="D167" s="266"/>
      <c r="E167" s="267"/>
      <c r="F167" s="267"/>
      <c r="G167" s="267"/>
      <c r="H167" s="267"/>
      <c r="I167" s="268">
        <f t="shared" ref="I167:I176" si="29">SUM(E167:H167)*B167</f>
        <v>0</v>
      </c>
      <c r="J167" s="269"/>
      <c r="K167" s="270" t="s">
        <v>212</v>
      </c>
      <c r="L167" s="271">
        <f>L165*30</f>
        <v>0</v>
      </c>
      <c r="M167" s="157"/>
      <c r="N167" s="9"/>
      <c r="O167" s="272"/>
      <c r="P167" s="273"/>
      <c r="Q167" s="140"/>
      <c r="R167" s="243"/>
      <c r="S167" s="174"/>
      <c r="T167" s="174"/>
      <c r="U167" s="157"/>
      <c r="V167" s="157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</row>
    <row r="168">
      <c r="A168" s="257"/>
      <c r="B168" s="265"/>
      <c r="C168" s="265"/>
      <c r="D168" s="266"/>
      <c r="E168" s="267"/>
      <c r="F168" s="267"/>
      <c r="G168" s="267"/>
      <c r="H168" s="267"/>
      <c r="I168" s="268">
        <f t="shared" si="29"/>
        <v>0</v>
      </c>
      <c r="J168" s="269"/>
      <c r="K168" s="274"/>
      <c r="L168" s="243"/>
      <c r="M168" s="140"/>
      <c r="N168" s="140"/>
      <c r="O168" s="140"/>
      <c r="P168" s="140"/>
      <c r="Q168" s="140"/>
      <c r="R168" s="140"/>
      <c r="S168" s="174"/>
      <c r="T168" s="174"/>
      <c r="U168" s="243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</row>
    <row r="169">
      <c r="A169" s="257"/>
      <c r="B169" s="265"/>
      <c r="C169" s="265"/>
      <c r="D169" s="266"/>
      <c r="E169" s="267"/>
      <c r="F169" s="267"/>
      <c r="G169" s="267"/>
      <c r="H169" s="267"/>
      <c r="I169" s="268">
        <f t="shared" si="29"/>
        <v>0</v>
      </c>
      <c r="J169" s="269"/>
      <c r="K169" s="157"/>
      <c r="L169" s="140"/>
      <c r="M169" s="140"/>
      <c r="N169" s="140"/>
      <c r="O169" s="140"/>
      <c r="P169" s="140"/>
      <c r="Q169" s="140"/>
      <c r="R169" s="140"/>
      <c r="S169" s="174"/>
      <c r="T169" s="174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</row>
    <row r="170">
      <c r="A170" s="257"/>
      <c r="B170" s="265"/>
      <c r="C170" s="265"/>
      <c r="D170" s="266"/>
      <c r="E170" s="267"/>
      <c r="F170" s="267"/>
      <c r="G170" s="267"/>
      <c r="H170" s="267"/>
      <c r="I170" s="268">
        <f t="shared" si="29"/>
        <v>0</v>
      </c>
      <c r="J170" s="269"/>
      <c r="K170" s="157"/>
      <c r="L170" s="140"/>
      <c r="M170" s="140"/>
      <c r="N170" s="140"/>
      <c r="O170" s="140"/>
      <c r="P170" s="140"/>
      <c r="Q170" s="140"/>
      <c r="R170" s="140"/>
      <c r="S170" s="174"/>
      <c r="T170" s="174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</row>
    <row r="171">
      <c r="A171" s="257"/>
      <c r="B171" s="265"/>
      <c r="C171" s="265"/>
      <c r="D171" s="266"/>
      <c r="E171" s="267"/>
      <c r="F171" s="267"/>
      <c r="G171" s="267"/>
      <c r="H171" s="267"/>
      <c r="I171" s="268">
        <f t="shared" si="29"/>
        <v>0</v>
      </c>
      <c r="J171" s="269"/>
      <c r="K171" s="157"/>
      <c r="L171" s="140"/>
      <c r="M171" s="140"/>
      <c r="N171" s="140"/>
      <c r="O171" s="140"/>
      <c r="P171" s="140"/>
      <c r="Q171" s="140"/>
      <c r="R171" s="140"/>
      <c r="S171" s="174"/>
      <c r="T171" s="174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</row>
    <row r="172">
      <c r="A172" s="257"/>
      <c r="B172" s="265"/>
      <c r="C172" s="265"/>
      <c r="D172" s="266"/>
      <c r="E172" s="267"/>
      <c r="F172" s="267"/>
      <c r="G172" s="267"/>
      <c r="H172" s="267"/>
      <c r="I172" s="268">
        <f t="shared" si="29"/>
        <v>0</v>
      </c>
      <c r="J172" s="269"/>
      <c r="K172" s="157"/>
      <c r="L172" s="140"/>
      <c r="M172" s="140"/>
      <c r="N172" s="140"/>
      <c r="O172" s="140"/>
      <c r="P172" s="140"/>
      <c r="Q172" s="140"/>
      <c r="R172" s="140"/>
      <c r="S172" s="174"/>
      <c r="T172" s="174"/>
      <c r="U172" s="140"/>
      <c r="V172" s="140"/>
      <c r="W172" s="140"/>
      <c r="X172" s="140"/>
      <c r="Y172" s="140"/>
      <c r="Z172" s="140"/>
      <c r="AA172" s="140"/>
      <c r="AB172" s="140"/>
      <c r="AC172" s="140"/>
      <c r="AD172" s="140"/>
      <c r="AE172" s="140"/>
      <c r="AF172" s="140"/>
      <c r="AG172" s="140"/>
    </row>
    <row r="173">
      <c r="A173" s="257"/>
      <c r="B173" s="265"/>
      <c r="C173" s="265"/>
      <c r="D173" s="266"/>
      <c r="E173" s="267"/>
      <c r="F173" s="267"/>
      <c r="G173" s="267"/>
      <c r="H173" s="267"/>
      <c r="I173" s="268">
        <f t="shared" si="29"/>
        <v>0</v>
      </c>
      <c r="J173" s="269"/>
      <c r="K173" s="157"/>
      <c r="L173" s="140"/>
      <c r="M173" s="140"/>
      <c r="N173" s="140"/>
      <c r="O173" s="140"/>
      <c r="P173" s="140"/>
      <c r="Q173" s="140"/>
      <c r="R173" s="140"/>
      <c r="S173" s="174"/>
      <c r="T173" s="174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</row>
    <row r="174">
      <c r="A174" s="257"/>
      <c r="B174" s="265"/>
      <c r="C174" s="265"/>
      <c r="D174" s="266"/>
      <c r="E174" s="267"/>
      <c r="F174" s="267"/>
      <c r="G174" s="267"/>
      <c r="H174" s="267"/>
      <c r="I174" s="268">
        <f t="shared" si="29"/>
        <v>0</v>
      </c>
      <c r="J174" s="269"/>
      <c r="K174" s="157"/>
      <c r="L174" s="140"/>
      <c r="M174" s="140"/>
      <c r="N174" s="140"/>
      <c r="O174" s="140"/>
      <c r="P174" s="140"/>
      <c r="Q174" s="140"/>
      <c r="R174" s="140"/>
      <c r="S174" s="174"/>
      <c r="T174" s="174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</row>
    <row r="175">
      <c r="A175" s="257"/>
      <c r="B175" s="265"/>
      <c r="C175" s="265"/>
      <c r="D175" s="266"/>
      <c r="E175" s="267"/>
      <c r="F175" s="267"/>
      <c r="G175" s="267"/>
      <c r="H175" s="267"/>
      <c r="I175" s="268">
        <f t="shared" si="29"/>
        <v>0</v>
      </c>
      <c r="J175" s="269"/>
      <c r="K175" s="157"/>
      <c r="L175" s="140"/>
      <c r="M175" s="140"/>
      <c r="N175" s="140"/>
      <c r="O175" s="140"/>
      <c r="P175" s="140"/>
      <c r="Q175" s="140"/>
      <c r="R175" s="140"/>
      <c r="S175" s="174"/>
      <c r="T175" s="174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</row>
    <row r="176">
      <c r="A176" s="237"/>
      <c r="B176" s="265"/>
      <c r="C176" s="265"/>
      <c r="D176" s="266"/>
      <c r="E176" s="267"/>
      <c r="F176" s="267"/>
      <c r="G176" s="267"/>
      <c r="H176" s="267"/>
      <c r="I176" s="268">
        <f t="shared" si="29"/>
        <v>0</v>
      </c>
      <c r="J176" s="269"/>
      <c r="K176" s="275"/>
      <c r="L176" s="174"/>
      <c r="M176" s="174"/>
      <c r="N176" s="174"/>
      <c r="O176" s="174"/>
      <c r="P176" s="174"/>
      <c r="Q176" s="174"/>
      <c r="R176" s="174"/>
      <c r="S176" s="174"/>
      <c r="T176" s="174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</row>
    <row r="177">
      <c r="A177" s="257"/>
      <c r="B177" s="276">
        <f>SUM(B167:B176)</f>
        <v>0</v>
      </c>
      <c r="C177" s="277"/>
      <c r="D177" s="278">
        <f t="shared" ref="D177:F177" si="30">SUM(D167:D176)</f>
        <v>0</v>
      </c>
      <c r="E177" s="278">
        <f t="shared" si="30"/>
        <v>0</v>
      </c>
      <c r="F177" s="278">
        <f t="shared" si="30"/>
        <v>0</v>
      </c>
      <c r="G177" s="278">
        <f t="shared" ref="G177:H177" si="31">SUM(G166:G176)</f>
        <v>0</v>
      </c>
      <c r="H177" s="278">
        <f t="shared" si="31"/>
        <v>0</v>
      </c>
      <c r="I177" s="279"/>
      <c r="J177" s="139"/>
      <c r="K177" s="139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</row>
    <row r="178">
      <c r="A178" s="140"/>
      <c r="B178" s="243"/>
      <c r="C178" s="140"/>
      <c r="D178" s="243"/>
      <c r="E178" s="243"/>
      <c r="F178" s="140"/>
      <c r="G178" s="140"/>
      <c r="H178" s="140"/>
      <c r="I178" s="280"/>
      <c r="J178" s="139"/>
      <c r="K178" s="139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</row>
  </sheetData>
  <mergeCells count="121">
    <mergeCell ref="J56:L56"/>
    <mergeCell ref="J57:L57"/>
    <mergeCell ref="J61:L61"/>
    <mergeCell ref="J66:L66"/>
    <mergeCell ref="J67:L67"/>
    <mergeCell ref="J73:L73"/>
    <mergeCell ref="J49:L49"/>
    <mergeCell ref="J50:L50"/>
    <mergeCell ref="J51:L51"/>
    <mergeCell ref="J52:L52"/>
    <mergeCell ref="J53:L53"/>
    <mergeCell ref="J54:L54"/>
    <mergeCell ref="J55:L55"/>
    <mergeCell ref="I5:J5"/>
    <mergeCell ref="J8:L22"/>
    <mergeCell ref="J23:L23"/>
    <mergeCell ref="J24:L24"/>
    <mergeCell ref="J25:L25"/>
    <mergeCell ref="J26:L26"/>
    <mergeCell ref="J27:L27"/>
    <mergeCell ref="I4:K4"/>
    <mergeCell ref="B6:B7"/>
    <mergeCell ref="C6:C7"/>
    <mergeCell ref="D6:D7"/>
    <mergeCell ref="E6:G6"/>
    <mergeCell ref="H6:H7"/>
    <mergeCell ref="B8:B37"/>
    <mergeCell ref="J68:L68"/>
    <mergeCell ref="J69:L69"/>
    <mergeCell ref="J70:L70"/>
    <mergeCell ref="J71:L71"/>
    <mergeCell ref="J72:L72"/>
    <mergeCell ref="J76:L76"/>
    <mergeCell ref="J77:L77"/>
    <mergeCell ref="J90:L93"/>
    <mergeCell ref="J94:L94"/>
    <mergeCell ref="J95:L95"/>
    <mergeCell ref="J96:L100"/>
    <mergeCell ref="I105:I106"/>
    <mergeCell ref="J105:J106"/>
    <mergeCell ref="K105:K106"/>
    <mergeCell ref="I107:K107"/>
    <mergeCell ref="J78:L78"/>
    <mergeCell ref="J79:L79"/>
    <mergeCell ref="J85:L85"/>
    <mergeCell ref="J86:L86"/>
    <mergeCell ref="J87:L87"/>
    <mergeCell ref="E90:E95"/>
    <mergeCell ref="E96:E99"/>
    <mergeCell ref="R110:S110"/>
    <mergeCell ref="R111:S111"/>
    <mergeCell ref="T111:U111"/>
    <mergeCell ref="Q144:R144"/>
    <mergeCell ref="E103:F103"/>
    <mergeCell ref="H103:K103"/>
    <mergeCell ref="M103:N103"/>
    <mergeCell ref="O103:P103"/>
    <mergeCell ref="R103:S103"/>
    <mergeCell ref="T103:U103"/>
    <mergeCell ref="H104:K104"/>
    <mergeCell ref="B137:B139"/>
    <mergeCell ref="D165:D166"/>
    <mergeCell ref="E165:G165"/>
    <mergeCell ref="H165:H166"/>
    <mergeCell ref="B90:B95"/>
    <mergeCell ref="B96:B100"/>
    <mergeCell ref="B103:B113"/>
    <mergeCell ref="C103:D103"/>
    <mergeCell ref="B114:B123"/>
    <mergeCell ref="B124:B133"/>
    <mergeCell ref="B134:B136"/>
    <mergeCell ref="B1:B2"/>
    <mergeCell ref="D1:E1"/>
    <mergeCell ref="F1:G1"/>
    <mergeCell ref="H1:I1"/>
    <mergeCell ref="D2:E2"/>
    <mergeCell ref="I2:K2"/>
    <mergeCell ref="I3:M3"/>
    <mergeCell ref="I6:I7"/>
    <mergeCell ref="J6:L7"/>
    <mergeCell ref="N6:P6"/>
    <mergeCell ref="R6:X6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38:L38"/>
    <mergeCell ref="J39:L39"/>
    <mergeCell ref="J40:L40"/>
    <mergeCell ref="J41:L41"/>
    <mergeCell ref="J42:L42"/>
    <mergeCell ref="J43:L43"/>
    <mergeCell ref="J44:L44"/>
    <mergeCell ref="J45:L45"/>
    <mergeCell ref="J46:L46"/>
    <mergeCell ref="J47:L47"/>
    <mergeCell ref="J48:L48"/>
    <mergeCell ref="B38:B60"/>
    <mergeCell ref="B62:B65"/>
    <mergeCell ref="B68:B70"/>
    <mergeCell ref="B71:B72"/>
    <mergeCell ref="B76:B79"/>
    <mergeCell ref="B80:B84"/>
    <mergeCell ref="J80:L80"/>
    <mergeCell ref="J81:L81"/>
    <mergeCell ref="J82:L82"/>
    <mergeCell ref="J83:L83"/>
    <mergeCell ref="J84:L84"/>
    <mergeCell ref="J58:L58"/>
    <mergeCell ref="J59:L59"/>
    <mergeCell ref="J60:L60"/>
    <mergeCell ref="J62:L62"/>
    <mergeCell ref="J63:L63"/>
    <mergeCell ref="J64:L64"/>
    <mergeCell ref="J65:L65"/>
  </mergeCells>
  <dataValidations>
    <dataValidation type="list" allowBlank="1" sqref="O166">
      <formula1>GENERAL!$F$104:$F$141</formula1>
    </dataValidation>
    <dataValidation type="list" allowBlank="1" sqref="E167:E176">
      <formula1>GENERAL!$E$8:$E$100</formula1>
    </dataValidation>
    <dataValidation type="list" allowBlank="1" sqref="L165">
      <formula1>GENERAL!$A$6:$A$30</formula1>
    </dataValidation>
    <dataValidation type="list" allowBlank="1" sqref="B167:B176">
      <formula1>GENERAL!$A$6:$A$53</formula1>
    </dataValidation>
    <dataValidation type="list" allowBlank="1" sqref="F167:F176">
      <formula1>GENERAL!$F$8:$F$100</formula1>
    </dataValidation>
    <dataValidation type="list" allowBlank="1" sqref="C167:C176">
      <formula1>$C$8:$C$100</formula1>
    </dataValidation>
    <dataValidation type="list" allowBlank="1" sqref="L166">
      <formula1>GENERAL!$D$104:$D$141</formula1>
    </dataValidation>
    <dataValidation type="list" allowBlank="1" sqref="G167:G176">
      <formula1>GENERAL!$G$8:$G$100</formula1>
    </dataValidation>
    <dataValidation type="list" allowBlank="1" sqref="D167:D176">
      <formula1>GENERAL!$D$8:$D$100</formula1>
    </dataValidation>
    <dataValidation type="list" allowBlank="1" sqref="H167:H176">
      <formula1>GENERAL!$H$8:$H$100</formula1>
    </dataValidation>
  </dataValidations>
  <drawing r:id="rId2"/>
  <legacyDrawing r:id="rId3"/>
</worksheet>
</file>