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91b80e2d807ed4/Рабочий стол/study/IU5/Term-3/Electrical engineering/Lab-03/"/>
    </mc:Choice>
  </mc:AlternateContent>
  <xr:revisionPtr revIDLastSave="13" documentId="8_{92238BCE-1F89-464B-8AA4-3020D18E3389}" xr6:coauthVersionLast="47" xr6:coauthVersionMax="47" xr10:uidLastSave="{25E1BCC2-1F33-48C0-8AB8-5D2583604628}"/>
  <bookViews>
    <workbookView xWindow="-110" yWindow="-110" windowWidth="19420" windowHeight="11020" activeTab="1" xr2:uid="{6D843F48-43C6-43F0-AF1D-4FD4A30E0A6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2" l="1"/>
  <c r="D67" i="2"/>
  <c r="D66" i="2"/>
  <c r="D65" i="2"/>
  <c r="D64" i="2"/>
  <c r="D63" i="2"/>
  <c r="D62" i="2"/>
  <c r="D61" i="2"/>
  <c r="D60" i="2"/>
  <c r="D59" i="2"/>
  <c r="I10" i="1"/>
  <c r="D8" i="1"/>
  <c r="E8" i="1"/>
  <c r="F9" i="1"/>
  <c r="F10" i="1"/>
  <c r="F11" i="1"/>
  <c r="F12" i="1"/>
  <c r="G12" i="1" s="1"/>
  <c r="H12" i="1" s="1"/>
  <c r="F13" i="1"/>
  <c r="G13" i="1" s="1"/>
  <c r="H13" i="1" s="1"/>
  <c r="F14" i="1"/>
  <c r="F15" i="1"/>
  <c r="G15" i="1" s="1"/>
  <c r="H15" i="1" s="1"/>
  <c r="F16" i="1"/>
  <c r="F17" i="1"/>
  <c r="F18" i="1"/>
  <c r="F19" i="1"/>
  <c r="F20" i="1"/>
  <c r="F21" i="1"/>
  <c r="F22" i="1"/>
  <c r="F23" i="1"/>
  <c r="G23" i="1" s="1"/>
  <c r="H23" i="1" s="1"/>
  <c r="F24" i="1"/>
  <c r="F25" i="1"/>
  <c r="F26" i="1"/>
  <c r="F27" i="1"/>
  <c r="F28" i="1"/>
  <c r="F29" i="1"/>
  <c r="F30" i="1"/>
  <c r="F31" i="1"/>
  <c r="F32" i="1"/>
  <c r="G32" i="1" s="1"/>
  <c r="H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G48" i="1" s="1"/>
  <c r="H48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8" i="1"/>
  <c r="C4" i="2"/>
  <c r="C5" i="2"/>
  <c r="C6" i="2"/>
  <c r="C7" i="2"/>
  <c r="C8" i="2"/>
  <c r="C9" i="2"/>
  <c r="C10" i="2"/>
  <c r="C11" i="2"/>
  <c r="C12" i="2"/>
  <c r="B3" i="2"/>
  <c r="B4" i="2"/>
  <c r="B5" i="2"/>
  <c r="B7" i="2"/>
  <c r="B6" i="2"/>
  <c r="B11" i="2"/>
  <c r="B10" i="2"/>
  <c r="B12" i="2"/>
  <c r="B9" i="2"/>
  <c r="B8" i="2"/>
  <c r="C3" i="2"/>
  <c r="C9" i="1"/>
  <c r="C10" i="1"/>
  <c r="C11" i="1"/>
  <c r="C12" i="1"/>
  <c r="C13" i="1"/>
  <c r="C14" i="1"/>
  <c r="G14" i="1" s="1"/>
  <c r="H14" i="1" s="1"/>
  <c r="C15" i="1"/>
  <c r="C16" i="1"/>
  <c r="C17" i="1"/>
  <c r="C18" i="1"/>
  <c r="C19" i="1"/>
  <c r="C20" i="1"/>
  <c r="C21" i="1"/>
  <c r="C22" i="1"/>
  <c r="G22" i="1" s="1"/>
  <c r="H22" i="1" s="1"/>
  <c r="C23" i="1"/>
  <c r="C24" i="1"/>
  <c r="C25" i="1"/>
  <c r="C26" i="1"/>
  <c r="C27" i="1"/>
  <c r="C28" i="1"/>
  <c r="C29" i="1"/>
  <c r="C30" i="1"/>
  <c r="G30" i="1" s="1"/>
  <c r="H30" i="1" s="1"/>
  <c r="C31" i="1"/>
  <c r="C32" i="1"/>
  <c r="C33" i="1"/>
  <c r="C34" i="1"/>
  <c r="C35" i="1"/>
  <c r="C36" i="1"/>
  <c r="C37" i="1"/>
  <c r="C38" i="1"/>
  <c r="G38" i="1" s="1"/>
  <c r="H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G54" i="1" s="1"/>
  <c r="H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G70" i="1" s="1"/>
  <c r="H70" i="1" s="1"/>
  <c r="C71" i="1"/>
  <c r="C72" i="1"/>
  <c r="C73" i="1"/>
  <c r="C74" i="1"/>
  <c r="C75" i="1"/>
  <c r="C76" i="1"/>
  <c r="C77" i="1"/>
  <c r="C78" i="1"/>
  <c r="G78" i="1" s="1"/>
  <c r="H78" i="1" s="1"/>
  <c r="C79" i="1"/>
  <c r="C80" i="1"/>
  <c r="C81" i="1"/>
  <c r="C82" i="1"/>
  <c r="C83" i="1"/>
  <c r="C84" i="1"/>
  <c r="C85" i="1"/>
  <c r="C86" i="1"/>
  <c r="G86" i="1" s="1"/>
  <c r="H86" i="1" s="1"/>
  <c r="C87" i="1"/>
  <c r="C88" i="1"/>
  <c r="C89" i="1"/>
  <c r="C90" i="1"/>
  <c r="C91" i="1"/>
  <c r="C92" i="1"/>
  <c r="C93" i="1"/>
  <c r="C94" i="1"/>
  <c r="G94" i="1" s="1"/>
  <c r="H94" i="1" s="1"/>
  <c r="C95" i="1"/>
  <c r="C96" i="1"/>
  <c r="C97" i="1"/>
  <c r="C98" i="1"/>
  <c r="C8" i="1"/>
  <c r="G9" i="1"/>
  <c r="H9" i="1" s="1"/>
  <c r="G10" i="1"/>
  <c r="H10" i="1" s="1"/>
  <c r="G11" i="1"/>
  <c r="H11" i="1" s="1"/>
  <c r="G17" i="1"/>
  <c r="H17" i="1" s="1"/>
  <c r="G18" i="1"/>
  <c r="H18" i="1" s="1"/>
  <c r="G19" i="1"/>
  <c r="H19" i="1" s="1"/>
  <c r="G20" i="1"/>
  <c r="H20" i="1" s="1"/>
  <c r="G21" i="1"/>
  <c r="H21" i="1" s="1"/>
  <c r="G25" i="1"/>
  <c r="H25" i="1" s="1"/>
  <c r="G26" i="1"/>
  <c r="H26" i="1" s="1"/>
  <c r="G27" i="1"/>
  <c r="H27" i="1" s="1"/>
  <c r="G28" i="1"/>
  <c r="H28" i="1" s="1"/>
  <c r="G29" i="1"/>
  <c r="H29" i="1" s="1"/>
  <c r="G31" i="1"/>
  <c r="H31" i="1" s="1"/>
  <c r="G33" i="1"/>
  <c r="H33" i="1" s="1"/>
  <c r="G34" i="1"/>
  <c r="H34" i="1" s="1"/>
  <c r="G35" i="1"/>
  <c r="H35" i="1" s="1"/>
  <c r="G36" i="1"/>
  <c r="H36" i="1" s="1"/>
  <c r="G37" i="1"/>
  <c r="H37" i="1" s="1"/>
  <c r="G39" i="1"/>
  <c r="H39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5" i="1"/>
  <c r="H55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5" i="1"/>
  <c r="H65" i="1" s="1"/>
  <c r="G66" i="1"/>
  <c r="H66" i="1" s="1"/>
  <c r="G67" i="1"/>
  <c r="H67" i="1" s="1"/>
  <c r="G68" i="1"/>
  <c r="H68" i="1" s="1"/>
  <c r="G69" i="1"/>
  <c r="H69" i="1" s="1"/>
  <c r="G71" i="1"/>
  <c r="H71" i="1" s="1"/>
  <c r="G73" i="1"/>
  <c r="H73" i="1" s="1"/>
  <c r="G74" i="1"/>
  <c r="H74" i="1" s="1"/>
  <c r="G75" i="1"/>
  <c r="H75" i="1" s="1"/>
  <c r="G76" i="1"/>
  <c r="H76" i="1" s="1"/>
  <c r="G77" i="1"/>
  <c r="H77" i="1" s="1"/>
  <c r="G79" i="1"/>
  <c r="H79" i="1" s="1"/>
  <c r="G81" i="1"/>
  <c r="H81" i="1" s="1"/>
  <c r="G82" i="1"/>
  <c r="H82" i="1" s="1"/>
  <c r="G83" i="1"/>
  <c r="H83" i="1" s="1"/>
  <c r="G84" i="1"/>
  <c r="H84" i="1" s="1"/>
  <c r="G85" i="1"/>
  <c r="H85" i="1" s="1"/>
  <c r="G87" i="1"/>
  <c r="H87" i="1" s="1"/>
  <c r="G89" i="1"/>
  <c r="H89" i="1" s="1"/>
  <c r="G90" i="1"/>
  <c r="H90" i="1" s="1"/>
  <c r="G91" i="1"/>
  <c r="H91" i="1" s="1"/>
  <c r="G92" i="1"/>
  <c r="H92" i="1" s="1"/>
  <c r="G93" i="1"/>
  <c r="H93" i="1" s="1"/>
  <c r="G95" i="1"/>
  <c r="H95" i="1" s="1"/>
  <c r="G97" i="1"/>
  <c r="H97" i="1" s="1"/>
  <c r="G98" i="1"/>
  <c r="H9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L2" i="1"/>
  <c r="L1" i="1"/>
  <c r="J5" i="1"/>
  <c r="J4" i="1"/>
  <c r="J2" i="1"/>
  <c r="J1" i="1"/>
  <c r="H4" i="1"/>
  <c r="H3" i="1"/>
  <c r="H2" i="1"/>
  <c r="H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" i="1"/>
  <c r="J3" i="1"/>
  <c r="B8" i="1"/>
  <c r="G96" i="1" l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0" i="1"/>
  <c r="H40" i="1" s="1"/>
  <c r="G24" i="1"/>
  <c r="H24" i="1" s="1"/>
  <c r="G16" i="1"/>
  <c r="H16" i="1" s="1"/>
  <c r="G8" i="1"/>
  <c r="H8" i="1" s="1"/>
</calcChain>
</file>

<file path=xl/sharedStrings.xml><?xml version="1.0" encoding="utf-8"?>
<sst xmlns="http://schemas.openxmlformats.org/spreadsheetml/2006/main" count="25" uniqueCount="22">
  <si>
    <t xml:space="preserve"> f,  Гц</t>
  </si>
  <si>
    <t>Гн</t>
  </si>
  <si>
    <r>
      <t>L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</t>
    </r>
  </si>
  <si>
    <r>
      <t>L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</si>
  <si>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L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</t>
    </r>
  </si>
  <si>
    <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=</t>
    </r>
  </si>
  <si>
    <r>
      <t>R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</si>
  <si>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t>Ом</t>
  </si>
  <si>
    <t>АЧХ</t>
  </si>
  <si>
    <t>ω,  Гц</t>
  </si>
  <si>
    <t>L1R1</t>
  </si>
  <si>
    <t>L2R1</t>
  </si>
  <si>
    <t>L1R2</t>
  </si>
  <si>
    <t>R1R2L3</t>
  </si>
  <si>
    <t>L1L2L3</t>
  </si>
  <si>
    <t>L1L2R2</t>
  </si>
  <si>
    <t>L1L3R1</t>
  </si>
  <si>
    <t>L1L3R2</t>
  </si>
  <si>
    <t>R1R2</t>
  </si>
  <si>
    <t>L1+L2</t>
  </si>
  <si>
    <t>L2L3R1</t>
  </si>
  <si>
    <t>АЧХ [дБ]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</si>
</sst>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 applyAlignment="1">
      <alignment horizontal="left"/>
    </xf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Лист1!$A$8:$A$98</c:f>
              <c:numCache>
                <c:formatCode>General</c:formatCode>
                <c:ptCount val="9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1.99526231496888</c:v>
                </c:pt>
                <c:pt idx="4">
                  <c:v>2.5118864315095806</c:v>
                </c:pt>
                <c:pt idx="5">
                  <c:v>3.16227766016838</c:v>
                </c:pt>
                <c:pt idx="6">
                  <c:v>3.9810717055349736</c:v>
                </c:pt>
                <c:pt idx="7">
                  <c:v>5.0118723362727247</c:v>
                </c:pt>
                <c:pt idx="8">
                  <c:v>6.3095734448019352</c:v>
                </c:pt>
                <c:pt idx="9">
                  <c:v>7.9432823472428185</c:v>
                </c:pt>
                <c:pt idx="10">
                  <c:v>10.000000000000005</c:v>
                </c:pt>
                <c:pt idx="11">
                  <c:v>12.58925411794168</c:v>
                </c:pt>
                <c:pt idx="12">
                  <c:v>15.848931924611145</c:v>
                </c:pt>
                <c:pt idx="13">
                  <c:v>19.952623149688812</c:v>
                </c:pt>
                <c:pt idx="14">
                  <c:v>25.118864315095824</c:v>
                </c:pt>
                <c:pt idx="15">
                  <c:v>31.622776601683825</c:v>
                </c:pt>
                <c:pt idx="16">
                  <c:v>39.81071705534977</c:v>
                </c:pt>
                <c:pt idx="17">
                  <c:v>50.118723362727287</c:v>
                </c:pt>
                <c:pt idx="18">
                  <c:v>63.0957344480194</c:v>
                </c:pt>
                <c:pt idx="19">
                  <c:v>79.432823472428254</c:v>
                </c:pt>
                <c:pt idx="20">
                  <c:v>100.00000000000014</c:v>
                </c:pt>
                <c:pt idx="21">
                  <c:v>125.89254117941691</c:v>
                </c:pt>
                <c:pt idx="22">
                  <c:v>158.48931924611159</c:v>
                </c:pt>
                <c:pt idx="23">
                  <c:v>199.52623149688827</c:v>
                </c:pt>
                <c:pt idx="24">
                  <c:v>251.18864315095843</c:v>
                </c:pt>
                <c:pt idx="25">
                  <c:v>316.22776601683847</c:v>
                </c:pt>
                <c:pt idx="26">
                  <c:v>398.10717055349795</c:v>
                </c:pt>
                <c:pt idx="27">
                  <c:v>501.1872336272732</c:v>
                </c:pt>
                <c:pt idx="28">
                  <c:v>630.95734448019448</c:v>
                </c:pt>
                <c:pt idx="29">
                  <c:v>794.32823472428311</c:v>
                </c:pt>
                <c:pt idx="30">
                  <c:v>1000.000000000002</c:v>
                </c:pt>
                <c:pt idx="31">
                  <c:v>1258.9254117941698</c:v>
                </c:pt>
                <c:pt idx="32">
                  <c:v>1584.8931924611168</c:v>
                </c:pt>
                <c:pt idx="33">
                  <c:v>1995.2623149688839</c:v>
                </c:pt>
                <c:pt idx="34">
                  <c:v>2511.8864315095857</c:v>
                </c:pt>
                <c:pt idx="35">
                  <c:v>3162.2776601683863</c:v>
                </c:pt>
                <c:pt idx="36">
                  <c:v>3981.0717055349814</c:v>
                </c:pt>
                <c:pt idx="37">
                  <c:v>5011.8723362727342</c:v>
                </c:pt>
                <c:pt idx="38">
                  <c:v>6309.5734448019475</c:v>
                </c:pt>
                <c:pt idx="39">
                  <c:v>7943.2823472428345</c:v>
                </c:pt>
                <c:pt idx="40">
                  <c:v>10000.000000000025</c:v>
                </c:pt>
                <c:pt idx="41">
                  <c:v>12589.254117941706</c:v>
                </c:pt>
                <c:pt idx="42">
                  <c:v>15848.931924611177</c:v>
                </c:pt>
                <c:pt idx="43">
                  <c:v>19952.62314968885</c:v>
                </c:pt>
                <c:pt idx="44">
                  <c:v>25118.864315095871</c:v>
                </c:pt>
                <c:pt idx="45">
                  <c:v>31622.776601683883</c:v>
                </c:pt>
                <c:pt idx="46">
                  <c:v>39810.717055349844</c:v>
                </c:pt>
                <c:pt idx="47">
                  <c:v>50118.723362727382</c:v>
                </c:pt>
                <c:pt idx="48">
                  <c:v>63095.734448019524</c:v>
                </c:pt>
                <c:pt idx="49">
                  <c:v>79432.823472428412</c:v>
                </c:pt>
                <c:pt idx="50">
                  <c:v>100000.00000000033</c:v>
                </c:pt>
                <c:pt idx="51">
                  <c:v>125892.54117941715</c:v>
                </c:pt>
                <c:pt idx="52">
                  <c:v>158489.3192461119</c:v>
                </c:pt>
                <c:pt idx="53">
                  <c:v>199526.23149688868</c:v>
                </c:pt>
                <c:pt idx="54">
                  <c:v>251188.64315095893</c:v>
                </c:pt>
                <c:pt idx="55">
                  <c:v>316227.76601683913</c:v>
                </c:pt>
                <c:pt idx="56">
                  <c:v>398107.17055349879</c:v>
                </c:pt>
                <c:pt idx="57">
                  <c:v>501187.23362727423</c:v>
                </c:pt>
                <c:pt idx="58">
                  <c:v>630957.34448019578</c:v>
                </c:pt>
                <c:pt idx="59">
                  <c:v>794328.23472428473</c:v>
                </c:pt>
                <c:pt idx="60">
                  <c:v>1000000.0000000041</c:v>
                </c:pt>
                <c:pt idx="61">
                  <c:v>1258925.4117941724</c:v>
                </c:pt>
                <c:pt idx="62">
                  <c:v>1584893.19246112</c:v>
                </c:pt>
                <c:pt idx="63">
                  <c:v>1995262.3149688879</c:v>
                </c:pt>
                <c:pt idx="64">
                  <c:v>2511886.4315095907</c:v>
                </c:pt>
                <c:pt idx="65">
                  <c:v>3162277.660168393</c:v>
                </c:pt>
                <c:pt idx="66">
                  <c:v>3981071.7055349899</c:v>
                </c:pt>
                <c:pt idx="67">
                  <c:v>5011872.3362727454</c:v>
                </c:pt>
                <c:pt idx="68">
                  <c:v>6309573.4448019611</c:v>
                </c:pt>
                <c:pt idx="69">
                  <c:v>7943282.3472428517</c:v>
                </c:pt>
                <c:pt idx="70">
                  <c:v>10000000.000000047</c:v>
                </c:pt>
                <c:pt idx="71">
                  <c:v>12589254.117941732</c:v>
                </c:pt>
                <c:pt idx="72">
                  <c:v>15848931.924611211</c:v>
                </c:pt>
                <c:pt idx="73">
                  <c:v>19952623.149688892</c:v>
                </c:pt>
                <c:pt idx="74">
                  <c:v>25118864.315095924</c:v>
                </c:pt>
                <c:pt idx="75">
                  <c:v>31622776.601683948</c:v>
                </c:pt>
                <c:pt idx="76">
                  <c:v>39810717.055349924</c:v>
                </c:pt>
                <c:pt idx="77">
                  <c:v>50118723.362727478</c:v>
                </c:pt>
                <c:pt idx="78">
                  <c:v>63095734.448019646</c:v>
                </c:pt>
                <c:pt idx="79">
                  <c:v>79432823.47242856</c:v>
                </c:pt>
                <c:pt idx="80">
                  <c:v>100000000.00000052</c:v>
                </c:pt>
                <c:pt idx="81">
                  <c:v>125892541.17941739</c:v>
                </c:pt>
                <c:pt idx="82">
                  <c:v>158489319.2461122</c:v>
                </c:pt>
                <c:pt idx="83">
                  <c:v>199526231.49688905</c:v>
                </c:pt>
                <c:pt idx="84">
                  <c:v>251188643.1509594</c:v>
                </c:pt>
                <c:pt idx="85">
                  <c:v>316227766.01683968</c:v>
                </c:pt>
                <c:pt idx="86">
                  <c:v>398107170.55349946</c:v>
                </c:pt>
                <c:pt idx="87">
                  <c:v>501187233.62727511</c:v>
                </c:pt>
                <c:pt idx="88">
                  <c:v>630957344.48019683</c:v>
                </c:pt>
                <c:pt idx="89">
                  <c:v>794328234.72428608</c:v>
                </c:pt>
                <c:pt idx="90">
                  <c:v>1000000000.0000058</c:v>
                </c:pt>
              </c:numCache>
            </c:numRef>
          </c:xVal>
          <c:yVal>
            <c:numRef>
              <c:f>Лист1!$H$8:$H$98</c:f>
              <c:numCache>
                <c:formatCode>0.00E+00</c:formatCode>
                <c:ptCount val="91"/>
                <c:pt idx="0">
                  <c:v>-9.5411869853136668</c:v>
                </c:pt>
                <c:pt idx="1">
                  <c:v>-9.540462971666221</c:v>
                </c:pt>
                <c:pt idx="2">
                  <c:v>-9.5393157109096691</c:v>
                </c:pt>
                <c:pt idx="3">
                  <c:v>-9.5374979863647429</c:v>
                </c:pt>
                <c:pt idx="4">
                  <c:v>-9.5346184956292834</c:v>
                </c:pt>
                <c:pt idx="5">
                  <c:v>-9.5300583436635193</c:v>
                </c:pt>
                <c:pt idx="6">
                  <c:v>-9.5228398462517596</c:v>
                </c:pt>
                <c:pt idx="7">
                  <c:v>-9.5114214703822348</c:v>
                </c:pt>
                <c:pt idx="8">
                  <c:v>-9.4933799611172045</c:v>
                </c:pt>
                <c:pt idx="9">
                  <c:v>-9.4649240828903523</c:v>
                </c:pt>
                <c:pt idx="10">
                  <c:v>-9.4201666070655037</c:v>
                </c:pt>
                <c:pt idx="11">
                  <c:v>-9.3500723201620985</c:v>
                </c:pt>
                <c:pt idx="12">
                  <c:v>-9.2410267229417613</c:v>
                </c:pt>
                <c:pt idx="13">
                  <c:v>-9.0730894156613164</c:v>
                </c:pt>
                <c:pt idx="14">
                  <c:v>-8.8182968651657561</c:v>
                </c:pt>
                <c:pt idx="15">
                  <c:v>-8.4399209888643281</c:v>
                </c:pt>
                <c:pt idx="16">
                  <c:v>-7.8941847072339417</c:v>
                </c:pt>
                <c:pt idx="17">
                  <c:v>-7.1358273812732422</c:v>
                </c:pt>
                <c:pt idx="18">
                  <c:v>-6.1270494641436208</c:v>
                </c:pt>
                <c:pt idx="19">
                  <c:v>-4.8462992077467861</c:v>
                </c:pt>
                <c:pt idx="20">
                  <c:v>-3.2931935834350745</c:v>
                </c:pt>
                <c:pt idx="21">
                  <c:v>-1.4935466519397993</c:v>
                </c:pt>
                <c:pt idx="22">
                  <c:v>0.47511867212607028</c:v>
                </c:pt>
                <c:pt idx="23">
                  <c:v>2.4004373185277079</c:v>
                </c:pt>
                <c:pt idx="24">
                  <c:v>3.8208879846213701</c:v>
                </c:pt>
                <c:pt idx="25">
                  <c:v>4.231717661642131</c:v>
                </c:pt>
                <c:pt idx="26">
                  <c:v>3.7212874670998302</c:v>
                </c:pt>
                <c:pt idx="27">
                  <c:v>2.8522178923569004</c:v>
                </c:pt>
                <c:pt idx="28">
                  <c:v>2.0254840377273529</c:v>
                </c:pt>
                <c:pt idx="29">
                  <c:v>1.3765603778842541</c:v>
                </c:pt>
                <c:pt idx="30">
                  <c:v>0.91072997380673326</c:v>
                </c:pt>
                <c:pt idx="31">
                  <c:v>0.59234896709414497</c:v>
                </c:pt>
                <c:pt idx="32">
                  <c:v>0.38107179809835201</c:v>
                </c:pt>
                <c:pt idx="33">
                  <c:v>0.24343173795236248</c:v>
                </c:pt>
                <c:pt idx="34">
                  <c:v>0.15480636381275861</c:v>
                </c:pt>
                <c:pt idx="35">
                  <c:v>9.8163773795711423E-2</c:v>
                </c:pt>
                <c:pt idx="36">
                  <c:v>6.2132631007058264E-2</c:v>
                </c:pt>
                <c:pt idx="37">
                  <c:v>3.9281212189727535E-2</c:v>
                </c:pt>
                <c:pt idx="38">
                  <c:v>2.4815979583190879E-2</c:v>
                </c:pt>
                <c:pt idx="39">
                  <c:v>1.5670272190267325E-2</c:v>
                </c:pt>
                <c:pt idx="40">
                  <c:v>9.8922345107426077E-3</c:v>
                </c:pt>
                <c:pt idx="41">
                  <c:v>6.2435545356146933E-3</c:v>
                </c:pt>
                <c:pt idx="42">
                  <c:v>3.9402038170117575E-3</c:v>
                </c:pt>
                <c:pt idx="43">
                  <c:v>2.4864140286833866E-3</c:v>
                </c:pt>
                <c:pt idx="44">
                  <c:v>1.5689460189001524E-3</c:v>
                </c:pt>
                <c:pt idx="45">
                  <c:v>9.8998771361418674E-4</c:v>
                </c:pt>
                <c:pt idx="46">
                  <c:v>6.2465980617821019E-4</c:v>
                </c:pt>
                <c:pt idx="47">
                  <c:v>3.9414157034775761E-4</c:v>
                </c:pt>
                <c:pt idx="48">
                  <c:v>2.4868965489053185E-4</c:v>
                </c:pt>
                <c:pt idx="49">
                  <c:v>1.5691381286281052E-4</c:v>
                </c:pt>
                <c:pt idx="50">
                  <c:v>9.900641976234189E-5</c:v>
                </c:pt>
                <c:pt idx="51">
                  <c:v>6.2469025595487929E-5</c:v>
                </c:pt>
                <c:pt idx="52">
                  <c:v>3.941536928499912E-5</c:v>
                </c:pt>
                <c:pt idx="53">
                  <c:v>2.4869448100531675E-5</c:v>
                </c:pt>
                <c:pt idx="54">
                  <c:v>1.5691573419150812E-5</c:v>
                </c:pt>
                <c:pt idx="55">
                  <c:v>9.9007184677471814E-6</c:v>
                </c:pt>
                <c:pt idx="56">
                  <c:v>6.2469330126549777E-6</c:v>
                </c:pt>
                <c:pt idx="57">
                  <c:v>3.9415490513664311E-6</c:v>
                </c:pt>
                <c:pt idx="58">
                  <c:v>2.4869496378771876E-6</c:v>
                </c:pt>
                <c:pt idx="59">
                  <c:v>1.5691592650140403E-6</c:v>
                </c:pt>
                <c:pt idx="60">
                  <c:v>9.9007261209580114E-7</c:v>
                </c:pt>
                <c:pt idx="61">
                  <c:v>6.246936054684481E-7</c:v>
                </c:pt>
                <c:pt idx="62">
                  <c:v>3.9415502612657921E-7</c:v>
                </c:pt>
                <c:pt idx="63">
                  <c:v>2.4869501241708073E-7</c:v>
                </c:pt>
                <c:pt idx="64">
                  <c:v>1.5691594446529416E-7</c:v>
                </c:pt>
                <c:pt idx="65">
                  <c:v>9.9007267059505332E-8</c:v>
                </c:pt>
                <c:pt idx="66">
                  <c:v>6.2469364497272475E-8</c:v>
                </c:pt>
                <c:pt idx="67">
                  <c:v>3.9415504189002142E-8</c:v>
                </c:pt>
                <c:pt idx="68">
                  <c:v>2.4869501947868464E-8</c:v>
                </c:pt>
                <c:pt idx="69">
                  <c:v>1.5691596309884095E-8</c:v>
                </c:pt>
                <c:pt idx="70">
                  <c:v>9.9007269496006639E-9</c:v>
                </c:pt>
                <c:pt idx="71">
                  <c:v>6.2469364699449765E-9</c:v>
                </c:pt>
                <c:pt idx="72">
                  <c:v>3.9415496554870639E-9</c:v>
                </c:pt>
                <c:pt idx="73">
                  <c:v>2.4869503908566343E-9</c:v>
                </c:pt>
                <c:pt idx="74">
                  <c:v>1.5691594393985689E-9</c:v>
                </c:pt>
                <c:pt idx="75">
                  <c:v>9.9007308119889919E-10</c:v>
                </c:pt>
                <c:pt idx="76">
                  <c:v>6.2469133281075535E-10</c:v>
                </c:pt>
                <c:pt idx="77">
                  <c:v>3.9415535136018124E-10</c:v>
                </c:pt>
                <c:pt idx="78">
                  <c:v>2.4869426765573312E-10</c:v>
                </c:pt>
                <c:pt idx="79">
                  <c:v>1.5691536535613351E-10</c:v>
                </c:pt>
                <c:pt idx="80">
                  <c:v>9.9005572335528618E-11</c:v>
                </c:pt>
                <c:pt idx="81">
                  <c:v>6.2469133283097306E-11</c:v>
                </c:pt>
                <c:pt idx="82">
                  <c:v>3.9415920867809626E-11</c:v>
                </c:pt>
                <c:pt idx="83">
                  <c:v>2.4868076707440572E-11</c:v>
                </c:pt>
                <c:pt idx="84">
                  <c:v>1.5691536535740915E-11</c:v>
                </c:pt>
                <c:pt idx="85">
                  <c:v>9.8997857716304032E-12</c:v>
                </c:pt>
                <c:pt idx="86">
                  <c:v>6.2449846733968426E-12</c:v>
                </c:pt>
                <c:pt idx="87">
                  <c:v>3.9421706832689432E-12</c:v>
                </c:pt>
                <c:pt idx="88">
                  <c:v>2.4879648637071241E-12</c:v>
                </c:pt>
                <c:pt idx="89">
                  <c:v>1.5699251155486097E-12</c:v>
                </c:pt>
                <c:pt idx="90">
                  <c:v>9.8939998068361614E-13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3-4984-8E3B-7D6EB486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88416"/>
        <c:axId val="148078924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80788416"/>
        <c:axId val="14807892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Лист2!$A$3:$A$12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100</c:v>
                      </c:pt>
                      <c:pt idx="3">
                        <c:v>300</c:v>
                      </c:pt>
                      <c:pt idx="4">
                        <c:v>1000</c:v>
                      </c:pt>
                      <c:pt idx="5">
                        <c:v>10000</c:v>
                      </c:pt>
                      <c:pt idx="6">
                        <c:v>30000</c:v>
                      </c:pt>
                      <c:pt idx="7">
                        <c:v>100000</c:v>
                      </c:pt>
                      <c:pt idx="8">
                        <c:v>300000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-9.4474019825732274</c:v>
                      </c:pt>
                      <c:pt idx="1">
                        <c:v>-8.4731729958841431</c:v>
                      </c:pt>
                      <c:pt idx="2">
                        <c:v>-3.3882266262971132</c:v>
                      </c:pt>
                      <c:pt idx="3">
                        <c:v>4.2544030883568462</c:v>
                      </c:pt>
                      <c:pt idx="4">
                        <c:v>0.93770381675420278</c:v>
                      </c:pt>
                      <c:pt idx="5">
                        <c:v>-2.6096833766885624E-2</c:v>
                      </c:pt>
                      <c:pt idx="6">
                        <c:v>-2.6096833766885624E-2</c:v>
                      </c:pt>
                      <c:pt idx="7">
                        <c:v>-2.6096833766885624E-2</c:v>
                      </c:pt>
                      <c:pt idx="8">
                        <c:v>-2.6096833766885624E-2</c:v>
                      </c:pt>
                      <c:pt idx="9">
                        <c:v>-2.6096833766885624E-2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103-4984-8E3B-7D6EB4869916}"/>
                  </c:ext>
                </c:extLst>
              </c15:ser>
            </c15:filteredScatterSeries>
          </c:ext>
        </c:extLst>
      </c:scatterChart>
      <c:valAx>
        <c:axId val="1480788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  </a:t>
                </a:r>
                <a:r>
                  <a:rPr lang="en-US" baseline="0"/>
                  <a:t>f, 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517153519748395"/>
              <c:y val="0.30052095212236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789248"/>
        <c:crosses val="autoZero"/>
        <c:crossBetween val="midCat"/>
      </c:valAx>
      <c:valAx>
        <c:axId val="1480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 дБ</a:t>
                </a:r>
              </a:p>
            </c:rich>
          </c:tx>
          <c:layout>
            <c:manualLayout>
              <c:xMode val="edge"/>
              <c:yMode val="edge"/>
              <c:x val="0.17327269971281756"/>
              <c:y val="0.12783129694995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7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990600</xdr:colOff>
          <xdr:row>0</xdr:row>
          <xdr:rowOff>0</xdr:rowOff>
        </xdr:from>
        <xdr:to>
          <xdr:col>5</xdr:col>
          <xdr:colOff>1079500</xdr:colOff>
          <xdr:row>5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6</xdr:row>
          <xdr:rowOff>114300</xdr:rowOff>
        </xdr:from>
        <xdr:to>
          <xdr:col>2</xdr:col>
          <xdr:colOff>1943100</xdr:colOff>
          <xdr:row>6</xdr:row>
          <xdr:rowOff>419100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6</xdr:row>
          <xdr:rowOff>95250</xdr:rowOff>
        </xdr:from>
        <xdr:to>
          <xdr:col>3</xdr:col>
          <xdr:colOff>1860550</xdr:colOff>
          <xdr:row>6</xdr:row>
          <xdr:rowOff>438150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88900</xdr:colOff>
          <xdr:row>6</xdr:row>
          <xdr:rowOff>88900</xdr:rowOff>
        </xdr:from>
        <xdr:to>
          <xdr:col>4</xdr:col>
          <xdr:colOff>3079750</xdr:colOff>
          <xdr:row>6</xdr:row>
          <xdr:rowOff>438150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6</xdr:row>
          <xdr:rowOff>95250</xdr:rowOff>
        </xdr:from>
        <xdr:to>
          <xdr:col>5</xdr:col>
          <xdr:colOff>2813050</xdr:colOff>
          <xdr:row>6</xdr:row>
          <xdr:rowOff>450850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591282</xdr:colOff>
      <xdr:row>1</xdr:row>
      <xdr:rowOff>177311</xdr:rowOff>
    </xdr:from>
    <xdr:to>
      <xdr:col>17</xdr:col>
      <xdr:colOff>605569</xdr:colOff>
      <xdr:row>23</xdr:row>
      <xdr:rowOff>129686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26E9-E6FF-43A8-B4B0-9E331298E836}">
  <dimension ref="A1:O98"/>
  <sheetViews>
    <sheetView topLeftCell="A14" zoomScale="70" zoomScaleNormal="70" workbookViewId="0">
      <selection activeCell="I10" sqref="I10"/>
    </sheetView>
  </sheetViews>
  <sheetFormatPr defaultRowHeight="14.5" x14ac:dyDescent="0.35"/>
  <cols>
    <col min="3" max="3" width="30.453125" customWidth="1"/>
    <col min="4" max="4" width="28.81640625" customWidth="1"/>
    <col min="5" max="5" width="46.81640625" customWidth="1"/>
    <col min="6" max="6" width="44.81640625" customWidth="1"/>
  </cols>
  <sheetData>
    <row r="1" spans="1:15" x14ac:dyDescent="0.35">
      <c r="A1" t="s">
        <v>2</v>
      </c>
      <c r="B1" s="1">
        <v>0.1</v>
      </c>
      <c r="C1" s="2" t="s">
        <v>1</v>
      </c>
      <c r="F1" s="1"/>
      <c r="G1" s="4" t="s">
        <v>10</v>
      </c>
      <c r="H1" s="1">
        <f>$B$1*$B$4</f>
        <v>10</v>
      </c>
      <c r="I1" s="4" t="s">
        <v>14</v>
      </c>
      <c r="J1" s="1">
        <f>$B$1*$B$2*$B$3</f>
        <v>1.0000000000000002E-3</v>
      </c>
      <c r="K1" s="4" t="s">
        <v>18</v>
      </c>
      <c r="L1" s="1">
        <f>$B$4*$B$5</f>
        <v>10000</v>
      </c>
    </row>
    <row r="2" spans="1:15" x14ac:dyDescent="0.35">
      <c r="A2" t="s">
        <v>3</v>
      </c>
      <c r="B2" s="1">
        <v>0.1</v>
      </c>
      <c r="C2" s="2" t="s">
        <v>1</v>
      </c>
      <c r="F2" s="1"/>
      <c r="G2" s="5" t="s">
        <v>11</v>
      </c>
      <c r="H2" s="1">
        <f>$B$2*$B$4</f>
        <v>10</v>
      </c>
      <c r="I2" s="5" t="s">
        <v>15</v>
      </c>
      <c r="J2" s="1">
        <f>$B$1*$B$2*$B$5</f>
        <v>1.0000000000000002</v>
      </c>
      <c r="K2" s="6" t="s">
        <v>19</v>
      </c>
      <c r="L2" s="1">
        <f>$B$1+$B$2</f>
        <v>0.2</v>
      </c>
    </row>
    <row r="3" spans="1:15" x14ac:dyDescent="0.35">
      <c r="A3" t="s">
        <v>4</v>
      </c>
      <c r="B3" s="1">
        <v>0.1</v>
      </c>
      <c r="C3" s="2" t="s">
        <v>1</v>
      </c>
      <c r="F3" s="1"/>
      <c r="G3" s="5" t="s">
        <v>12</v>
      </c>
      <c r="H3" s="1">
        <f>$B$1*$B$5</f>
        <v>10</v>
      </c>
      <c r="I3" s="5" t="s">
        <v>16</v>
      </c>
      <c r="J3" s="1">
        <f>B1*B3*B4</f>
        <v>1.0000000000000002</v>
      </c>
    </row>
    <row r="4" spans="1:15" x14ac:dyDescent="0.35">
      <c r="A4" t="s">
        <v>5</v>
      </c>
      <c r="B4" s="1">
        <v>100</v>
      </c>
      <c r="C4" s="2" t="s">
        <v>7</v>
      </c>
      <c r="F4" s="1"/>
      <c r="G4" s="6" t="s">
        <v>13</v>
      </c>
      <c r="H4" s="1">
        <f>$B$4*$B$5*$B$3</f>
        <v>1000</v>
      </c>
      <c r="I4" s="5" t="s">
        <v>17</v>
      </c>
      <c r="J4" s="1">
        <f>$B$1*$B$3*$B$5</f>
        <v>1.0000000000000002</v>
      </c>
    </row>
    <row r="5" spans="1:15" x14ac:dyDescent="0.35">
      <c r="A5" t="s">
        <v>6</v>
      </c>
      <c r="B5" s="1">
        <v>100</v>
      </c>
      <c r="C5" s="2" t="s">
        <v>7</v>
      </c>
      <c r="F5" s="1"/>
      <c r="I5" s="8" t="s">
        <v>20</v>
      </c>
      <c r="J5" s="1">
        <f>$B$2*$B$3*$B$4</f>
        <v>1.0000000000000002</v>
      </c>
    </row>
    <row r="7" spans="1:15" ht="39.75" customHeight="1" x14ac:dyDescent="0.35">
      <c r="A7" t="s">
        <v>0</v>
      </c>
      <c r="B7" s="3" t="s">
        <v>9</v>
      </c>
      <c r="C7" s="2"/>
      <c r="G7" t="s">
        <v>8</v>
      </c>
      <c r="H7" t="s">
        <v>21</v>
      </c>
    </row>
    <row r="8" spans="1:15" x14ac:dyDescent="0.35">
      <c r="A8">
        <v>1</v>
      </c>
      <c r="B8" s="3">
        <f>2*PI()*A8</f>
        <v>6.2831853071795862</v>
      </c>
      <c r="C8" s="7">
        <f>(-1*$B$3*(B8)^2*($H$1+$H$2+$H$3))^2</f>
        <v>14026.909108896349</v>
      </c>
      <c r="D8" s="1">
        <f>(B8*($H$4-(B8)^2*$J$1))^2</f>
        <v>39475300.574973248</v>
      </c>
      <c r="E8" s="1">
        <f>((B8)^2*($J$2-$J$3+$J$5+$J$4))^2</f>
        <v>6234.1818261761573</v>
      </c>
      <c r="F8" s="1">
        <f>(B8*($L$1*$L$2+$H$4-(B8)^2*$J$1))^2</f>
        <v>355296407.22800654</v>
      </c>
      <c r="G8" s="1">
        <f>SQRT(C8+D8)/SQRT(E8+F8)</f>
        <v>0.33338085091172764</v>
      </c>
      <c r="H8" s="1">
        <f>20*LOG10(G8)</f>
        <v>-9.5411869853136668</v>
      </c>
    </row>
    <row r="9" spans="1:15" x14ac:dyDescent="0.35">
      <c r="A9">
        <f>A8*10^(1/10)</f>
        <v>1.2589254117941673</v>
      </c>
      <c r="B9" s="3">
        <f t="shared" ref="B9:B72" si="0">2*PI()*A9</f>
        <v>7.910061650220122</v>
      </c>
      <c r="C9" s="7">
        <f t="shared" ref="C9:C72" si="1">(-1*$B$3*(B9)^2*($H$1+$H$2+$H$3))^2</f>
        <v>35234.002666654887</v>
      </c>
      <c r="D9" s="1">
        <f t="shared" ref="D9:D72" si="2">(B9*($H$4-(B9)^2*$J$1))^2</f>
        <v>62561245.776863709</v>
      </c>
      <c r="E9" s="1">
        <f t="shared" ref="E9:E72" si="3">((B9)^2*($J$2-$J$3+$J$5+$J$4))^2</f>
        <v>15659.556740735512</v>
      </c>
      <c r="F9" s="1">
        <f t="shared" ref="F9:F72" si="4">(B9*($L$1*$L$2+$H$4-(B9)^2*$J$1))^2</f>
        <v>563098188.70238745</v>
      </c>
      <c r="G9" s="1">
        <f t="shared" ref="G9:G72" si="5">SQRT(C9+D9)/SQRT(E9+F9)</f>
        <v>0.3334086410813023</v>
      </c>
      <c r="H9" s="1">
        <f t="shared" ref="H9:H72" si="6">20*LOG10(G9)</f>
        <v>-9.540462971666221</v>
      </c>
    </row>
    <row r="10" spans="1:15" x14ac:dyDescent="0.35">
      <c r="A10">
        <f t="shared" ref="A10:A73" si="7">A9*10^(1/10)</f>
        <v>1.5848931924611136</v>
      </c>
      <c r="B10" s="3">
        <f t="shared" si="0"/>
        <v>9.9581776203206172</v>
      </c>
      <c r="C10" s="7">
        <f t="shared" si="1"/>
        <v>88503.813226142753</v>
      </c>
      <c r="D10" s="1">
        <f t="shared" si="2"/>
        <v>99145634.978971615</v>
      </c>
      <c r="E10" s="1">
        <f t="shared" si="3"/>
        <v>39335.028100507916</v>
      </c>
      <c r="F10" s="1">
        <f t="shared" si="4"/>
        <v>892428712.09370601</v>
      </c>
      <c r="G10" s="1">
        <f t="shared" si="5"/>
        <v>0.33345268169524345</v>
      </c>
      <c r="H10" s="1">
        <f t="shared" si="6"/>
        <v>-9.5393157109096691</v>
      </c>
      <c r="I10" s="1">
        <f>MAX(H8:$H$98)</f>
        <v>4.231717661642131</v>
      </c>
      <c r="K10" s="9"/>
      <c r="L10" s="9"/>
      <c r="M10" s="9"/>
      <c r="N10" s="9"/>
      <c r="O10" s="9"/>
    </row>
    <row r="11" spans="1:15" x14ac:dyDescent="0.35">
      <c r="A11">
        <f t="shared" si="7"/>
        <v>1.99526231496888</v>
      </c>
      <c r="B11" s="3">
        <f t="shared" si="0"/>
        <v>12.536602861381594</v>
      </c>
      <c r="C11" s="7">
        <f t="shared" si="1"/>
        <v>222311.52757960625</v>
      </c>
      <c r="D11" s="1">
        <f t="shared" si="2"/>
        <v>157117012.62452844</v>
      </c>
      <c r="E11" s="1">
        <f t="shared" si="3"/>
        <v>98805.123368713903</v>
      </c>
      <c r="F11" s="1">
        <f t="shared" si="4"/>
        <v>1414349497.9331691</v>
      </c>
      <c r="G11" s="1">
        <f t="shared" si="5"/>
        <v>0.33352247173134414</v>
      </c>
      <c r="H11" s="1">
        <f t="shared" si="6"/>
        <v>-9.5374979863647429</v>
      </c>
      <c r="K11" s="9"/>
      <c r="L11" s="9"/>
      <c r="M11" s="9"/>
      <c r="N11" s="9"/>
      <c r="O11" s="9"/>
    </row>
    <row r="12" spans="1:15" x14ac:dyDescent="0.35">
      <c r="A12">
        <f t="shared" si="7"/>
        <v>2.5118864315095806</v>
      </c>
      <c r="B12" s="3">
        <f t="shared" si="0"/>
        <v>15.782647919764759</v>
      </c>
      <c r="C12" s="7">
        <f t="shared" si="1"/>
        <v>558421.30969538086</v>
      </c>
      <c r="D12" s="1">
        <f t="shared" si="2"/>
        <v>248967897.1902411</v>
      </c>
      <c r="E12" s="1">
        <f t="shared" si="3"/>
        <v>248187.2487535027</v>
      </c>
      <c r="F12" s="1">
        <f t="shared" si="4"/>
        <v>2241455512.815527</v>
      </c>
      <c r="G12" s="1">
        <f t="shared" si="5"/>
        <v>0.33363305730331327</v>
      </c>
      <c r="H12" s="1">
        <f t="shared" si="6"/>
        <v>-9.5346184956292834</v>
      </c>
      <c r="K12" s="9"/>
      <c r="L12" s="9"/>
      <c r="M12" s="9"/>
      <c r="N12" s="9"/>
      <c r="O12" s="9"/>
    </row>
    <row r="13" spans="1:15" x14ac:dyDescent="0.35">
      <c r="A13">
        <f t="shared" si="7"/>
        <v>3.16227766016838</v>
      </c>
      <c r="B13" s="3">
        <f t="shared" si="0"/>
        <v>19.869176531592206</v>
      </c>
      <c r="C13" s="7">
        <f t="shared" si="1"/>
        <v>1402690.9108896365</v>
      </c>
      <c r="D13" s="1">
        <f t="shared" si="2"/>
        <v>394472528.48117411</v>
      </c>
      <c r="E13" s="1">
        <f t="shared" si="3"/>
        <v>623418.18261761649</v>
      </c>
      <c r="F13" s="1">
        <f t="shared" si="4"/>
        <v>3552122518.6471519</v>
      </c>
      <c r="G13" s="1">
        <f t="shared" si="5"/>
        <v>0.33380826294749538</v>
      </c>
      <c r="H13" s="1">
        <f t="shared" si="6"/>
        <v>-9.5300583436635193</v>
      </c>
    </row>
    <row r="14" spans="1:15" x14ac:dyDescent="0.35">
      <c r="A14">
        <f t="shared" si="7"/>
        <v>3.9810717055349736</v>
      </c>
      <c r="B14" s="3">
        <f t="shared" si="0"/>
        <v>25.013811247045723</v>
      </c>
      <c r="C14" s="7">
        <f t="shared" si="1"/>
        <v>3523400.2666654917</v>
      </c>
      <c r="D14" s="1">
        <f t="shared" si="2"/>
        <v>624908020.21679056</v>
      </c>
      <c r="E14" s="1">
        <f t="shared" si="3"/>
        <v>1565955.6740735522</v>
      </c>
      <c r="F14" s="1">
        <f t="shared" si="4"/>
        <v>5628868089.365366</v>
      </c>
      <c r="G14" s="1">
        <f t="shared" si="5"/>
        <v>0.33408579302430813</v>
      </c>
      <c r="H14" s="1">
        <f t="shared" si="6"/>
        <v>-9.5228398462517596</v>
      </c>
    </row>
    <row r="15" spans="1:15" x14ac:dyDescent="0.35">
      <c r="A15">
        <f t="shared" si="7"/>
        <v>5.0118723362727247</v>
      </c>
      <c r="B15" s="3">
        <f t="shared" si="0"/>
        <v>31.490522624728609</v>
      </c>
      <c r="C15" s="7">
        <f t="shared" si="1"/>
        <v>8850381.3226142861</v>
      </c>
      <c r="D15" s="1">
        <f t="shared" si="2"/>
        <v>989687238.94099927</v>
      </c>
      <c r="E15" s="1">
        <f t="shared" si="3"/>
        <v>3933502.8100507953</v>
      </c>
      <c r="F15" s="1">
        <f t="shared" si="4"/>
        <v>8918977857.5593033</v>
      </c>
      <c r="G15" s="1">
        <f t="shared" si="5"/>
        <v>0.33452526736814348</v>
      </c>
      <c r="H15" s="1">
        <f t="shared" si="6"/>
        <v>-9.5114214703822348</v>
      </c>
    </row>
    <row r="16" spans="1:15" x14ac:dyDescent="0.35">
      <c r="A16">
        <f t="shared" si="7"/>
        <v>6.3095734448019352</v>
      </c>
      <c r="B16" s="3">
        <f t="shared" si="0"/>
        <v>39.644219162950009</v>
      </c>
      <c r="C16" s="7">
        <f t="shared" si="1"/>
        <v>22231152.75796064</v>
      </c>
      <c r="D16" s="1">
        <f t="shared" si="2"/>
        <v>1566727739.0832419</v>
      </c>
      <c r="E16" s="1">
        <f t="shared" si="3"/>
        <v>9880512.3368714042</v>
      </c>
      <c r="F16" s="1">
        <f t="shared" si="4"/>
        <v>14130160131.066475</v>
      </c>
      <c r="G16" s="1">
        <f t="shared" si="5"/>
        <v>0.33522083377804834</v>
      </c>
      <c r="H16" s="1">
        <f t="shared" si="6"/>
        <v>-9.4933799611172045</v>
      </c>
    </row>
    <row r="17" spans="1:8" x14ac:dyDescent="0.35">
      <c r="A17">
        <f t="shared" si="7"/>
        <v>7.9432823472428185</v>
      </c>
      <c r="B17" s="3">
        <f t="shared" si="0"/>
        <v>49.909114934975051</v>
      </c>
      <c r="C17" s="7">
        <f t="shared" si="1"/>
        <v>55842130.969538122</v>
      </c>
      <c r="D17" s="1">
        <f t="shared" si="2"/>
        <v>2478525846.5178871</v>
      </c>
      <c r="E17" s="1">
        <f t="shared" si="3"/>
        <v>24818724.875350282</v>
      </c>
      <c r="F17" s="1">
        <f t="shared" si="4"/>
        <v>22381065150.382938</v>
      </c>
      <c r="G17" s="1">
        <f t="shared" si="5"/>
        <v>0.33632085301432985</v>
      </c>
      <c r="H17" s="1">
        <f t="shared" si="6"/>
        <v>-9.4649240828903523</v>
      </c>
    </row>
    <row r="18" spans="1:8" x14ac:dyDescent="0.35">
      <c r="A18">
        <f t="shared" si="7"/>
        <v>10.000000000000005</v>
      </c>
      <c r="B18" s="3">
        <f t="shared" si="0"/>
        <v>62.831853071795898</v>
      </c>
      <c r="C18" s="7">
        <f t="shared" si="1"/>
        <v>140269091.08896384</v>
      </c>
      <c r="D18" s="1">
        <f t="shared" si="2"/>
        <v>3916732380.2132554</v>
      </c>
      <c r="E18" s="1">
        <f t="shared" si="3"/>
        <v>62341818.261761725</v>
      </c>
      <c r="F18" s="1">
        <f t="shared" si="4"/>
        <v>35437124645.437477</v>
      </c>
      <c r="G18" s="1">
        <f t="shared" si="5"/>
        <v>0.338058351729149</v>
      </c>
      <c r="H18" s="1">
        <f t="shared" si="6"/>
        <v>-9.4201666070655037</v>
      </c>
    </row>
    <row r="19" spans="1:8" x14ac:dyDescent="0.35">
      <c r="A19">
        <f t="shared" si="7"/>
        <v>12.58925411794168</v>
      </c>
      <c r="B19" s="3">
        <f t="shared" si="0"/>
        <v>79.100616502201262</v>
      </c>
      <c r="C19" s="7">
        <f t="shared" si="1"/>
        <v>352340026.6665495</v>
      </c>
      <c r="D19" s="1">
        <f t="shared" si="2"/>
        <v>6178854698.3208952</v>
      </c>
      <c r="E19" s="1">
        <f t="shared" si="3"/>
        <v>156595567.40735543</v>
      </c>
      <c r="F19" s="1">
        <f t="shared" si="4"/>
        <v>56077519379.14006</v>
      </c>
      <c r="G19" s="1">
        <f t="shared" si="5"/>
        <v>0.34079748725197861</v>
      </c>
      <c r="H19" s="1">
        <f t="shared" si="6"/>
        <v>-9.3500723201620985</v>
      </c>
    </row>
    <row r="20" spans="1:8" x14ac:dyDescent="0.35">
      <c r="A20">
        <f t="shared" si="7"/>
        <v>15.848931924611145</v>
      </c>
      <c r="B20" s="3">
        <f t="shared" si="0"/>
        <v>99.581776203206232</v>
      </c>
      <c r="C20" s="7">
        <f t="shared" si="1"/>
        <v>885038132.26143003</v>
      </c>
      <c r="D20" s="1">
        <f t="shared" si="2"/>
        <v>9720830178.763361</v>
      </c>
      <c r="E20" s="1">
        <f t="shared" si="3"/>
        <v>393350281.0050801</v>
      </c>
      <c r="F20" s="1">
        <f t="shared" si="4"/>
        <v>88659721112.04187</v>
      </c>
      <c r="G20" s="1">
        <f t="shared" si="5"/>
        <v>0.34510294373899203</v>
      </c>
      <c r="H20" s="1">
        <f t="shared" si="6"/>
        <v>-9.2410267229417613</v>
      </c>
    </row>
    <row r="21" spans="1:8" x14ac:dyDescent="0.35">
      <c r="A21">
        <f t="shared" si="7"/>
        <v>19.952623149688812</v>
      </c>
      <c r="B21" s="3">
        <f t="shared" si="0"/>
        <v>125.36602861381601</v>
      </c>
      <c r="C21" s="7">
        <f t="shared" si="1"/>
        <v>2223115275.7960677</v>
      </c>
      <c r="D21" s="1">
        <f t="shared" si="2"/>
        <v>15226497725.221142</v>
      </c>
      <c r="E21" s="1">
        <f t="shared" si="3"/>
        <v>988051233.68714154</v>
      </c>
      <c r="F21" s="1">
        <f t="shared" si="4"/>
        <v>139971575534.73508</v>
      </c>
      <c r="G21" s="1">
        <f t="shared" si="5"/>
        <v>0.35184025697716748</v>
      </c>
      <c r="H21" s="1">
        <f t="shared" si="6"/>
        <v>-9.0730894156613164</v>
      </c>
    </row>
    <row r="22" spans="1:8" x14ac:dyDescent="0.35">
      <c r="A22">
        <f t="shared" si="7"/>
        <v>25.118864315095824</v>
      </c>
      <c r="B22" s="3">
        <f t="shared" si="0"/>
        <v>157.8264791976477</v>
      </c>
      <c r="C22" s="7">
        <f t="shared" si="1"/>
        <v>5584213096.953824</v>
      </c>
      <c r="D22" s="1">
        <f t="shared" si="2"/>
        <v>23683716655.170753</v>
      </c>
      <c r="E22" s="1">
        <f t="shared" si="3"/>
        <v>2481872487.5350342</v>
      </c>
      <c r="F22" s="1">
        <f t="shared" si="4"/>
        <v>220475424455.03989</v>
      </c>
      <c r="G22" s="1">
        <f t="shared" si="5"/>
        <v>0.36231403422127068</v>
      </c>
      <c r="H22" s="1">
        <f t="shared" si="6"/>
        <v>-8.8182968651657561</v>
      </c>
    </row>
    <row r="23" spans="1:8" x14ac:dyDescent="0.35">
      <c r="A23">
        <f t="shared" si="7"/>
        <v>31.622776601683825</v>
      </c>
      <c r="B23" s="3">
        <f t="shared" si="0"/>
        <v>198.69176531592223</v>
      </c>
      <c r="C23" s="7">
        <f t="shared" si="1"/>
        <v>14026909108.896406</v>
      </c>
      <c r="D23" s="1">
        <f t="shared" si="2"/>
        <v>36422855599.658241</v>
      </c>
      <c r="E23" s="1">
        <f t="shared" si="3"/>
        <v>6234181826.1761837</v>
      </c>
      <c r="F23" s="1">
        <f t="shared" si="4"/>
        <v>346016014608.3421</v>
      </c>
      <c r="G23" s="1">
        <f t="shared" si="5"/>
        <v>0.37844602723313364</v>
      </c>
      <c r="H23" s="1">
        <f t="shared" si="6"/>
        <v>-8.4399209888643281</v>
      </c>
    </row>
    <row r="24" spans="1:8" x14ac:dyDescent="0.35">
      <c r="A24">
        <f t="shared" si="7"/>
        <v>39.81071705534977</v>
      </c>
      <c r="B24" s="3">
        <f t="shared" si="0"/>
        <v>250.13811247045743</v>
      </c>
      <c r="C24" s="7">
        <f t="shared" si="1"/>
        <v>35234002666.655029</v>
      </c>
      <c r="D24" s="1">
        <f t="shared" si="2"/>
        <v>54984247936.174614</v>
      </c>
      <c r="E24" s="1">
        <f t="shared" si="3"/>
        <v>15659556740.735575</v>
      </c>
      <c r="F24" s="1">
        <f t="shared" si="4"/>
        <v>539877293677.70483</v>
      </c>
      <c r="G24" s="1">
        <f t="shared" si="5"/>
        <v>0.40298674781458255</v>
      </c>
      <c r="H24" s="1">
        <f t="shared" si="6"/>
        <v>-7.8941847072339417</v>
      </c>
    </row>
    <row r="25" spans="1:8" x14ac:dyDescent="0.35">
      <c r="A25">
        <f t="shared" si="7"/>
        <v>50.118723362727287</v>
      </c>
      <c r="B25" s="3">
        <f t="shared" si="0"/>
        <v>314.90522624728635</v>
      </c>
      <c r="C25" s="7">
        <f t="shared" si="1"/>
        <v>88503813226.143143</v>
      </c>
      <c r="D25" s="1">
        <f t="shared" si="2"/>
        <v>80472954948.050613</v>
      </c>
      <c r="E25" s="1">
        <f t="shared" si="3"/>
        <v>39335028100.508087</v>
      </c>
      <c r="F25" s="1">
        <f t="shared" si="4"/>
        <v>834460338990.37939</v>
      </c>
      <c r="G25" s="1">
        <f t="shared" si="5"/>
        <v>0.43975281777291469</v>
      </c>
      <c r="H25" s="1">
        <f t="shared" si="6"/>
        <v>-7.1358273812732422</v>
      </c>
    </row>
    <row r="26" spans="1:8" x14ac:dyDescent="0.35">
      <c r="A26">
        <f t="shared" si="7"/>
        <v>63.0957344480194</v>
      </c>
      <c r="B26" s="3">
        <f t="shared" si="0"/>
        <v>396.44219162950037</v>
      </c>
      <c r="C26" s="7">
        <f t="shared" si="1"/>
        <v>222311527579.60715</v>
      </c>
      <c r="D26" s="1">
        <f t="shared" si="2"/>
        <v>111646061284.22186</v>
      </c>
      <c r="E26" s="1">
        <f t="shared" si="3"/>
        <v>98805123368.71431</v>
      </c>
      <c r="F26" s="1">
        <f t="shared" si="4"/>
        <v>1270172228347.5193</v>
      </c>
      <c r="G26" s="1">
        <f t="shared" si="5"/>
        <v>0.49390966741013059</v>
      </c>
      <c r="H26" s="1">
        <f t="shared" si="6"/>
        <v>-6.1270494641436208</v>
      </c>
    </row>
    <row r="27" spans="1:8" x14ac:dyDescent="0.35">
      <c r="A27">
        <f t="shared" si="7"/>
        <v>79.432823472428254</v>
      </c>
      <c r="B27" s="3">
        <f t="shared" si="0"/>
        <v>499.09114934975099</v>
      </c>
      <c r="C27" s="7">
        <f t="shared" si="1"/>
        <v>558421309695.3833</v>
      </c>
      <c r="D27" s="1">
        <f t="shared" si="2"/>
        <v>140453713995.25089</v>
      </c>
      <c r="E27" s="1">
        <f t="shared" si="3"/>
        <v>248187248753.50381</v>
      </c>
      <c r="F27" s="1">
        <f t="shared" si="4"/>
        <v>1885002268115.7905</v>
      </c>
      <c r="G27" s="1">
        <f t="shared" si="5"/>
        <v>0.57238077667092013</v>
      </c>
      <c r="H27" s="1">
        <f t="shared" si="6"/>
        <v>-4.8462992077467861</v>
      </c>
    </row>
    <row r="28" spans="1:8" x14ac:dyDescent="0.35">
      <c r="A28">
        <f t="shared" si="7"/>
        <v>100.00000000000014</v>
      </c>
      <c r="B28" s="3">
        <f t="shared" si="0"/>
        <v>628.31853071795956</v>
      </c>
      <c r="C28" s="7">
        <f t="shared" si="1"/>
        <v>1402690910889.6436</v>
      </c>
      <c r="D28" s="1">
        <f t="shared" si="2"/>
        <v>144603993123.58588</v>
      </c>
      <c r="E28" s="1">
        <f t="shared" si="3"/>
        <v>623418182617.61963</v>
      </c>
      <c r="F28" s="1">
        <f t="shared" si="4"/>
        <v>2679459218854.5698</v>
      </c>
      <c r="G28" s="1">
        <f t="shared" si="5"/>
        <v>0.6844477825652967</v>
      </c>
      <c r="H28" s="1">
        <f t="shared" si="6"/>
        <v>-3.2931935834350745</v>
      </c>
    </row>
    <row r="29" spans="1:8" x14ac:dyDescent="0.35">
      <c r="A29">
        <f t="shared" si="7"/>
        <v>125.89254117941691</v>
      </c>
      <c r="B29" s="3">
        <f t="shared" si="0"/>
        <v>791.00616502201331</v>
      </c>
      <c r="C29" s="7">
        <f t="shared" si="1"/>
        <v>3523400266665.5088</v>
      </c>
      <c r="D29" s="1">
        <f t="shared" si="2"/>
        <v>87663912325.237656</v>
      </c>
      <c r="E29" s="1">
        <f t="shared" si="3"/>
        <v>1565955674073.5598</v>
      </c>
      <c r="F29" s="1">
        <f t="shared" si="4"/>
        <v>3527234263074.3389</v>
      </c>
      <c r="G29" s="1">
        <f t="shared" si="5"/>
        <v>0.8420205045641318</v>
      </c>
      <c r="H29" s="1">
        <f t="shared" si="6"/>
        <v>-1.4935466519397993</v>
      </c>
    </row>
    <row r="30" spans="1:8" x14ac:dyDescent="0.35">
      <c r="A30">
        <f t="shared" si="7"/>
        <v>158.48931924611159</v>
      </c>
      <c r="B30" s="3">
        <f t="shared" si="0"/>
        <v>995.81776203206311</v>
      </c>
      <c r="C30" s="7">
        <f t="shared" si="1"/>
        <v>8850381322614.3281</v>
      </c>
      <c r="D30" s="1">
        <f t="shared" si="2"/>
        <v>69090603.184218004</v>
      </c>
      <c r="E30" s="1">
        <f t="shared" si="3"/>
        <v>3933502810050.8135</v>
      </c>
      <c r="F30" s="1">
        <f t="shared" si="4"/>
        <v>3999790401980.7456</v>
      </c>
      <c r="G30" s="1">
        <f t="shared" si="5"/>
        <v>1.0562237619169585</v>
      </c>
      <c r="H30" s="1">
        <f t="shared" si="6"/>
        <v>0.47511867212607028</v>
      </c>
    </row>
    <row r="31" spans="1:8" x14ac:dyDescent="0.35">
      <c r="A31">
        <f t="shared" si="7"/>
        <v>199.52623149688827</v>
      </c>
      <c r="B31" s="3">
        <f t="shared" si="0"/>
        <v>1253.6602861381612</v>
      </c>
      <c r="C31" s="7">
        <f t="shared" si="1"/>
        <v>22231152757960.742</v>
      </c>
      <c r="D31" s="1">
        <f t="shared" si="2"/>
        <v>513619609181.79364</v>
      </c>
      <c r="E31" s="1">
        <f t="shared" si="3"/>
        <v>9880512336871.4434</v>
      </c>
      <c r="F31" s="1">
        <f t="shared" si="4"/>
        <v>3206420176630.478</v>
      </c>
      <c r="G31" s="1">
        <f t="shared" si="5"/>
        <v>1.3183231120233887</v>
      </c>
      <c r="H31" s="1">
        <f t="shared" si="6"/>
        <v>2.4004373185277079</v>
      </c>
    </row>
    <row r="32" spans="1:8" x14ac:dyDescent="0.35">
      <c r="A32">
        <f t="shared" si="7"/>
        <v>251.18864315095843</v>
      </c>
      <c r="B32" s="3">
        <f t="shared" si="0"/>
        <v>1578.2647919764781</v>
      </c>
      <c r="C32" s="7">
        <f t="shared" si="1"/>
        <v>55842130969538.398</v>
      </c>
      <c r="D32" s="1">
        <f t="shared" si="2"/>
        <v>5536920328664.6738</v>
      </c>
      <c r="E32" s="1">
        <f t="shared" si="3"/>
        <v>24818724875350.406</v>
      </c>
      <c r="F32" s="1">
        <f t="shared" si="4"/>
        <v>645553482054.7179</v>
      </c>
      <c r="G32" s="1">
        <f t="shared" si="5"/>
        <v>1.5525457232637985</v>
      </c>
      <c r="H32" s="1">
        <f t="shared" si="6"/>
        <v>3.8208879846213701</v>
      </c>
    </row>
    <row r="33" spans="1:8" x14ac:dyDescent="0.35">
      <c r="A33">
        <f t="shared" si="7"/>
        <v>316.22776601683847</v>
      </c>
      <c r="B33" s="3">
        <f t="shared" si="0"/>
        <v>1986.9176531592236</v>
      </c>
      <c r="C33" s="7">
        <f t="shared" si="1"/>
        <v>140269091088964.47</v>
      </c>
      <c r="D33" s="1">
        <f t="shared" si="2"/>
        <v>34305841018374.898</v>
      </c>
      <c r="E33" s="1">
        <f t="shared" si="3"/>
        <v>62341818261762.008</v>
      </c>
      <c r="F33" s="1">
        <f t="shared" si="4"/>
        <v>3546756840098.9551</v>
      </c>
      <c r="G33" s="1">
        <f t="shared" si="5"/>
        <v>1.6277431750831959</v>
      </c>
      <c r="H33" s="1">
        <f t="shared" si="6"/>
        <v>4.231717661642131</v>
      </c>
    </row>
    <row r="34" spans="1:8" x14ac:dyDescent="0.35">
      <c r="A34">
        <f t="shared" si="7"/>
        <v>398.10717055349795</v>
      </c>
      <c r="B34" s="3">
        <f t="shared" si="0"/>
        <v>2501.381124704576</v>
      </c>
      <c r="C34" s="7">
        <f t="shared" si="1"/>
        <v>352340026666551.19</v>
      </c>
      <c r="D34" s="1">
        <f t="shared" si="2"/>
        <v>172910120086535.53</v>
      </c>
      <c r="E34" s="1">
        <f t="shared" si="3"/>
        <v>156595567407356.16</v>
      </c>
      <c r="F34" s="1">
        <f t="shared" si="4"/>
        <v>66369812927406.063</v>
      </c>
      <c r="G34" s="1">
        <f t="shared" si="5"/>
        <v>1.5348444684564995</v>
      </c>
      <c r="H34" s="1">
        <f t="shared" si="6"/>
        <v>3.7212874670998302</v>
      </c>
    </row>
    <row r="35" spans="1:8" x14ac:dyDescent="0.35">
      <c r="A35">
        <f t="shared" si="7"/>
        <v>501.1872336272732</v>
      </c>
      <c r="B35" s="3">
        <f t="shared" si="0"/>
        <v>3149.0522624728656</v>
      </c>
      <c r="C35" s="7">
        <f t="shared" si="1"/>
        <v>885038132261433.75</v>
      </c>
      <c r="D35" s="1">
        <f t="shared" si="2"/>
        <v>788408870099290.25</v>
      </c>
      <c r="E35" s="1">
        <f t="shared" si="3"/>
        <v>393350281005081.75</v>
      </c>
      <c r="F35" s="1">
        <f t="shared" si="4"/>
        <v>474390830308492.25</v>
      </c>
      <c r="G35" s="1">
        <f t="shared" si="5"/>
        <v>1.3887078632893752</v>
      </c>
      <c r="H35" s="1">
        <f t="shared" si="6"/>
        <v>2.8522178923569004</v>
      </c>
    </row>
    <row r="36" spans="1:8" x14ac:dyDescent="0.35">
      <c r="A36">
        <f t="shared" si="7"/>
        <v>630.95734448019448</v>
      </c>
      <c r="B36" s="3">
        <f t="shared" si="0"/>
        <v>3964.4219162950067</v>
      </c>
      <c r="C36" s="7">
        <f t="shared" si="1"/>
        <v>2223115275796078</v>
      </c>
      <c r="D36" s="1">
        <f t="shared" si="2"/>
        <v>3403902688864336.5</v>
      </c>
      <c r="E36" s="1">
        <f t="shared" si="3"/>
        <v>988051233687146.25</v>
      </c>
      <c r="F36" s="1">
        <f t="shared" si="4"/>
        <v>2541584584220392</v>
      </c>
      <c r="G36" s="1">
        <f t="shared" si="5"/>
        <v>1.2626244702041869</v>
      </c>
      <c r="H36" s="1">
        <f t="shared" si="6"/>
        <v>2.0254840377273529</v>
      </c>
    </row>
    <row r="37" spans="1:8" x14ac:dyDescent="0.35">
      <c r="A37">
        <f t="shared" si="7"/>
        <v>794.32823472428311</v>
      </c>
      <c r="B37" s="3">
        <f t="shared" si="0"/>
        <v>4990.9114934975132</v>
      </c>
      <c r="C37" s="7">
        <f t="shared" si="1"/>
        <v>5584213096953848</v>
      </c>
      <c r="D37" s="1">
        <f t="shared" si="2"/>
        <v>1.4239335966515758E+16</v>
      </c>
      <c r="E37" s="1">
        <f t="shared" si="3"/>
        <v>2481872487535044.5</v>
      </c>
      <c r="F37" s="1">
        <f t="shared" si="4"/>
        <v>1.1956737059268118E+16</v>
      </c>
      <c r="G37" s="1">
        <f t="shared" si="5"/>
        <v>1.1717312667561386</v>
      </c>
      <c r="H37" s="1">
        <f t="shared" si="6"/>
        <v>1.3765603778842541</v>
      </c>
    </row>
    <row r="38" spans="1:8" x14ac:dyDescent="0.35">
      <c r="A38">
        <f t="shared" si="7"/>
        <v>1000.000000000002</v>
      </c>
      <c r="B38" s="3">
        <f t="shared" si="0"/>
        <v>6283.1853071795995</v>
      </c>
      <c r="C38" s="7">
        <f t="shared" si="1"/>
        <v>1.4026909108896468E+16</v>
      </c>
      <c r="D38" s="1">
        <f t="shared" si="2"/>
        <v>5.8451295893336528E+16</v>
      </c>
      <c r="E38" s="1">
        <f t="shared" si="3"/>
        <v>6234181826176211</v>
      </c>
      <c r="F38" s="1">
        <f t="shared" si="4"/>
        <v>5.2532941407995176E+16</v>
      </c>
      <c r="G38" s="1">
        <f t="shared" si="5"/>
        <v>1.1105458631746736</v>
      </c>
      <c r="H38" s="1">
        <f t="shared" si="6"/>
        <v>0.91072997380673326</v>
      </c>
    </row>
    <row r="39" spans="1:8" x14ac:dyDescent="0.35">
      <c r="A39">
        <f t="shared" si="7"/>
        <v>1258.9254117941698</v>
      </c>
      <c r="B39" s="3">
        <f t="shared" si="0"/>
        <v>7910.0616502201383</v>
      </c>
      <c r="C39" s="7">
        <f t="shared" si="1"/>
        <v>3.5234002666655176E+16</v>
      </c>
      <c r="D39" s="1">
        <f t="shared" si="2"/>
        <v>2.3718378696412832E+17</v>
      </c>
      <c r="E39" s="1">
        <f t="shared" si="3"/>
        <v>1.565955674073564E+16</v>
      </c>
      <c r="F39" s="1">
        <f t="shared" si="4"/>
        <v>2.2202478282587491E+17</v>
      </c>
      <c r="G39" s="1">
        <f t="shared" si="5"/>
        <v>1.0705758647694212</v>
      </c>
      <c r="H39" s="1">
        <f t="shared" si="6"/>
        <v>0.59234896709414497</v>
      </c>
    </row>
    <row r="40" spans="1:8" x14ac:dyDescent="0.35">
      <c r="A40">
        <f t="shared" si="7"/>
        <v>1584.8931924611168</v>
      </c>
      <c r="B40" s="3">
        <f t="shared" si="0"/>
        <v>9958.1776203206373</v>
      </c>
      <c r="C40" s="7">
        <f t="shared" si="1"/>
        <v>8.8503813226143488E+16</v>
      </c>
      <c r="D40" s="1">
        <f t="shared" si="2"/>
        <v>9.5559913170131149E+17</v>
      </c>
      <c r="E40" s="1">
        <f t="shared" si="3"/>
        <v>3.9335028100508232E+16</v>
      </c>
      <c r="F40" s="1">
        <f t="shared" si="4"/>
        <v>9.1705742601294605E+17</v>
      </c>
      <c r="G40" s="1">
        <f t="shared" si="5"/>
        <v>1.0448491407565828</v>
      </c>
      <c r="H40" s="1">
        <f t="shared" si="6"/>
        <v>0.38107179809835201</v>
      </c>
    </row>
    <row r="41" spans="1:8" x14ac:dyDescent="0.35">
      <c r="A41">
        <f t="shared" si="7"/>
        <v>1995.2623149688839</v>
      </c>
      <c r="B41" s="3">
        <f t="shared" si="0"/>
        <v>12536.60286138162</v>
      </c>
      <c r="C41" s="7">
        <f t="shared" si="1"/>
        <v>2.22311527579608E+17</v>
      </c>
      <c r="D41" s="1">
        <f t="shared" si="2"/>
        <v>3.8329662693044613E+18</v>
      </c>
      <c r="E41" s="1">
        <f t="shared" si="3"/>
        <v>9.8805123368714704E+16</v>
      </c>
      <c r="F41" s="1">
        <f t="shared" si="4"/>
        <v>3.7354184772261786E+18</v>
      </c>
      <c r="G41" s="1">
        <f t="shared" si="5"/>
        <v>1.0284225408611116</v>
      </c>
      <c r="H41" s="1">
        <f t="shared" si="6"/>
        <v>0.24343173795236248</v>
      </c>
    </row>
    <row r="42" spans="1:8" x14ac:dyDescent="0.35">
      <c r="A42">
        <f t="shared" si="7"/>
        <v>2511.8864315095857</v>
      </c>
      <c r="B42" s="3">
        <f t="shared" si="0"/>
        <v>15782.647919764791</v>
      </c>
      <c r="C42" s="7">
        <f t="shared" si="1"/>
        <v>5.5842130969538554E+17</v>
      </c>
      <c r="D42" s="1">
        <f t="shared" si="2"/>
        <v>1.5331518480345987E+19</v>
      </c>
      <c r="E42" s="1">
        <f t="shared" si="3"/>
        <v>2.4818724875350474E+17</v>
      </c>
      <c r="F42" s="1">
        <f t="shared" si="4"/>
        <v>1.5085323967395357E+19</v>
      </c>
      <c r="G42" s="1">
        <f t="shared" si="5"/>
        <v>1.0179825141193835</v>
      </c>
      <c r="H42" s="1">
        <f t="shared" si="6"/>
        <v>0.15480636381275861</v>
      </c>
    </row>
    <row r="43" spans="1:8" x14ac:dyDescent="0.35">
      <c r="A43">
        <f t="shared" si="7"/>
        <v>3162.2776601683863</v>
      </c>
      <c r="B43" s="3">
        <f t="shared" si="0"/>
        <v>19869.176531592246</v>
      </c>
      <c r="C43" s="7">
        <f t="shared" si="1"/>
        <v>1.4026909108896474E+18</v>
      </c>
      <c r="D43" s="1">
        <f t="shared" si="2"/>
        <v>6.1217594081687544E+19</v>
      </c>
      <c r="E43" s="1">
        <f t="shared" si="3"/>
        <v>6.2341818261762125E+17</v>
      </c>
      <c r="F43" s="1">
        <f t="shared" si="4"/>
        <v>6.0597334172478267E+19</v>
      </c>
      <c r="G43" s="1">
        <f t="shared" si="5"/>
        <v>1.0113656255730066</v>
      </c>
      <c r="H43" s="1">
        <f t="shared" si="6"/>
        <v>9.8163773795711423E-2</v>
      </c>
    </row>
    <row r="44" spans="1:8" x14ac:dyDescent="0.35">
      <c r="A44">
        <f t="shared" si="7"/>
        <v>3981.0717055349814</v>
      </c>
      <c r="B44" s="3">
        <f t="shared" si="0"/>
        <v>25013.811247045771</v>
      </c>
      <c r="C44" s="7">
        <f t="shared" si="1"/>
        <v>3.5234002666655196E+18</v>
      </c>
      <c r="D44" s="1">
        <f t="shared" si="2"/>
        <v>2.4416864411290226E+20</v>
      </c>
      <c r="E44" s="1">
        <f t="shared" si="3"/>
        <v>1.5659556740735644E+18</v>
      </c>
      <c r="F44" s="1">
        <f t="shared" si="4"/>
        <v>2.4260769396485354E+20</v>
      </c>
      <c r="G44" s="1">
        <f t="shared" si="5"/>
        <v>1.0071789293438644</v>
      </c>
      <c r="H44" s="1">
        <f t="shared" si="6"/>
        <v>6.2132631007058264E-2</v>
      </c>
    </row>
    <row r="45" spans="1:8" x14ac:dyDescent="0.35">
      <c r="A45">
        <f t="shared" si="7"/>
        <v>5011.8723362727342</v>
      </c>
      <c r="B45" s="3">
        <f t="shared" si="0"/>
        <v>31490.52262472867</v>
      </c>
      <c r="C45" s="7">
        <f t="shared" si="1"/>
        <v>8.8503813226143529E+18</v>
      </c>
      <c r="D45" s="1">
        <f t="shared" si="2"/>
        <v>9.7320172069803799E+20</v>
      </c>
      <c r="E45" s="1">
        <f t="shared" si="3"/>
        <v>3.9335028100508257E+18</v>
      </c>
      <c r="F45" s="1">
        <f t="shared" si="4"/>
        <v>9.6927615111210887E+20</v>
      </c>
      <c r="G45" s="1">
        <f t="shared" si="5"/>
        <v>1.0045326582405052</v>
      </c>
      <c r="H45" s="1">
        <f t="shared" si="6"/>
        <v>3.9281212189727535E-2</v>
      </c>
    </row>
    <row r="46" spans="1:8" x14ac:dyDescent="0.35">
      <c r="A46">
        <f t="shared" si="7"/>
        <v>6309.5734448019475</v>
      </c>
      <c r="B46" s="3">
        <f t="shared" si="0"/>
        <v>39644.219162950081</v>
      </c>
      <c r="C46" s="7">
        <f t="shared" si="1"/>
        <v>2.223115275796081E+19</v>
      </c>
      <c r="D46" s="1">
        <f t="shared" si="2"/>
        <v>3.8772729800731934E+21</v>
      </c>
      <c r="E46" s="1">
        <f t="shared" si="3"/>
        <v>9.8805123368714732E+18</v>
      </c>
      <c r="F46" s="1">
        <f t="shared" si="4"/>
        <v>3.8674050410492267E+21</v>
      </c>
      <c r="G46" s="1">
        <f t="shared" si="5"/>
        <v>1.0028611304761947</v>
      </c>
      <c r="H46" s="1">
        <f t="shared" si="6"/>
        <v>2.4815979583190879E-2</v>
      </c>
    </row>
    <row r="47" spans="1:8" x14ac:dyDescent="0.35">
      <c r="A47">
        <f t="shared" si="7"/>
        <v>7943.2823472428345</v>
      </c>
      <c r="B47" s="3">
        <f t="shared" si="0"/>
        <v>49909.11493497515</v>
      </c>
      <c r="C47" s="7">
        <f t="shared" si="1"/>
        <v>5.5842130969538585E+19</v>
      </c>
      <c r="D47" s="1">
        <f t="shared" si="2"/>
        <v>1.5442956141229471E+22</v>
      </c>
      <c r="E47" s="1">
        <f t="shared" si="3"/>
        <v>2.4818724875350487E+19</v>
      </c>
      <c r="F47" s="1">
        <f t="shared" si="4"/>
        <v>1.541815734371215E+22</v>
      </c>
      <c r="G47" s="1">
        <f t="shared" si="5"/>
        <v>1.0018057351371292</v>
      </c>
      <c r="H47" s="1">
        <f t="shared" si="6"/>
        <v>1.5670272190267325E-2</v>
      </c>
    </row>
    <row r="48" spans="1:8" x14ac:dyDescent="0.35">
      <c r="A48">
        <f t="shared" si="7"/>
        <v>10000.000000000025</v>
      </c>
      <c r="B48" s="3">
        <f t="shared" si="0"/>
        <v>62831.853071796024</v>
      </c>
      <c r="C48" s="7">
        <f t="shared" si="1"/>
        <v>1.4026909108896494E+20</v>
      </c>
      <c r="D48" s="1">
        <f t="shared" si="2"/>
        <v>6.1497741427531324E+22</v>
      </c>
      <c r="E48" s="1">
        <f t="shared" si="3"/>
        <v>6.234181826176222E+19</v>
      </c>
      <c r="F48" s="1">
        <f t="shared" si="4"/>
        <v>6.1435431192003648E+22</v>
      </c>
      <c r="G48" s="1">
        <f t="shared" si="5"/>
        <v>1.0011395343625016</v>
      </c>
      <c r="H48" s="1">
        <f t="shared" si="6"/>
        <v>9.8922345107426077E-3</v>
      </c>
    </row>
    <row r="49" spans="1:8" x14ac:dyDescent="0.35">
      <c r="A49">
        <f t="shared" si="7"/>
        <v>12589.254117941706</v>
      </c>
      <c r="B49" s="3">
        <f t="shared" si="0"/>
        <v>79100.616502201432</v>
      </c>
      <c r="C49" s="7">
        <f t="shared" si="1"/>
        <v>3.5234002666655246E+20</v>
      </c>
      <c r="D49" s="1">
        <f t="shared" si="2"/>
        <v>2.4487270473239056E+23</v>
      </c>
      <c r="E49" s="1">
        <f t="shared" si="3"/>
        <v>1.5659556740735674E+20</v>
      </c>
      <c r="F49" s="1">
        <f t="shared" si="4"/>
        <v>2.4471615922024342E+23</v>
      </c>
      <c r="G49" s="1">
        <f t="shared" si="5"/>
        <v>1.0007190741900256</v>
      </c>
      <c r="H49" s="1">
        <f t="shared" si="6"/>
        <v>6.2435545356146933E-3</v>
      </c>
    </row>
    <row r="50" spans="1:8" x14ac:dyDescent="0.35">
      <c r="A50">
        <f t="shared" si="7"/>
        <v>15848.931924611177</v>
      </c>
      <c r="B50" s="3">
        <f t="shared" si="0"/>
        <v>99581.776203206435</v>
      </c>
      <c r="C50" s="7">
        <f t="shared" si="1"/>
        <v>8.8503813226143731E+20</v>
      </c>
      <c r="D50" s="1">
        <f t="shared" si="2"/>
        <v>9.7497081522607886E+23</v>
      </c>
      <c r="E50" s="1">
        <f t="shared" si="3"/>
        <v>3.9335028100508333E+20</v>
      </c>
      <c r="F50" s="1">
        <f t="shared" si="4"/>
        <v>9.7457754427731512E+23</v>
      </c>
      <c r="G50" s="1">
        <f t="shared" si="5"/>
        <v>1.0004537356355068</v>
      </c>
      <c r="H50" s="1">
        <f t="shared" si="6"/>
        <v>3.9402038170117575E-3</v>
      </c>
    </row>
    <row r="51" spans="1:8" x14ac:dyDescent="0.35">
      <c r="A51">
        <f t="shared" si="7"/>
        <v>19952.62314968885</v>
      </c>
      <c r="B51" s="3">
        <f t="shared" si="0"/>
        <v>125366.02861381626</v>
      </c>
      <c r="C51" s="7">
        <f t="shared" si="1"/>
        <v>2.2231152757960855E+21</v>
      </c>
      <c r="D51" s="1">
        <f t="shared" si="2"/>
        <v>3.8817176546773247E+24</v>
      </c>
      <c r="E51" s="1">
        <f t="shared" si="3"/>
        <v>9.8805123368714935E+20</v>
      </c>
      <c r="F51" s="1">
        <f t="shared" si="4"/>
        <v>3.8807297291767661E+24</v>
      </c>
      <c r="G51" s="1">
        <f t="shared" si="5"/>
        <v>1.0002862999698885</v>
      </c>
      <c r="H51" s="1">
        <f t="shared" si="6"/>
        <v>2.4864140286833866E-3</v>
      </c>
    </row>
    <row r="52" spans="1:8" x14ac:dyDescent="0.35">
      <c r="A52">
        <f t="shared" si="7"/>
        <v>25118.864315095871</v>
      </c>
      <c r="B52" s="3">
        <f t="shared" si="0"/>
        <v>157826.479197648</v>
      </c>
      <c r="C52" s="7">
        <f t="shared" si="1"/>
        <v>5.5842130969538666E+21</v>
      </c>
      <c r="D52" s="1">
        <f t="shared" si="2"/>
        <v>1.545412210141286E+25</v>
      </c>
      <c r="E52" s="1">
        <f t="shared" si="3"/>
        <v>2.4818724875350521E+21</v>
      </c>
      <c r="F52" s="1">
        <f t="shared" si="4"/>
        <v>1.5451640428198904E+25</v>
      </c>
      <c r="G52" s="1">
        <f t="shared" si="5"/>
        <v>1.0001806479006088</v>
      </c>
      <c r="H52" s="1">
        <f t="shared" si="6"/>
        <v>1.5689460189001524E-3</v>
      </c>
    </row>
    <row r="53" spans="1:8" x14ac:dyDescent="0.35">
      <c r="A53">
        <f t="shared" si="7"/>
        <v>31622.776601683883</v>
      </c>
      <c r="B53" s="3">
        <f t="shared" si="0"/>
        <v>198691.76531592259</v>
      </c>
      <c r="C53" s="7">
        <f t="shared" si="1"/>
        <v>1.4026909108896512E+22</v>
      </c>
      <c r="D53" s="1">
        <f t="shared" si="2"/>
        <v>6.1525791337385877E+25</v>
      </c>
      <c r="E53" s="1">
        <f t="shared" si="3"/>
        <v>6.2341818261762296E+21</v>
      </c>
      <c r="F53" s="1">
        <f t="shared" si="4"/>
        <v>6.1519557471387045E+25</v>
      </c>
      <c r="G53" s="1">
        <f t="shared" si="5"/>
        <v>1.0001139830431542</v>
      </c>
      <c r="H53" s="1">
        <f t="shared" si="6"/>
        <v>9.8998771361418674E-4</v>
      </c>
    </row>
    <row r="54" spans="1:8" x14ac:dyDescent="0.35">
      <c r="A54">
        <f t="shared" si="7"/>
        <v>39810.717055349844</v>
      </c>
      <c r="B54" s="3">
        <f t="shared" si="0"/>
        <v>250138.11247045791</v>
      </c>
      <c r="C54" s="7">
        <f t="shared" si="1"/>
        <v>3.5234002666655305E+22</v>
      </c>
      <c r="D54" s="1">
        <f t="shared" si="2"/>
        <v>2.4494316654338592E+26</v>
      </c>
      <c r="E54" s="1">
        <f t="shared" si="3"/>
        <v>1.5659556740735699E+22</v>
      </c>
      <c r="F54" s="1">
        <f t="shared" si="4"/>
        <v>2.4492750748719775E+26</v>
      </c>
      <c r="G54" s="1">
        <f t="shared" si="5"/>
        <v>1.0000719192039569</v>
      </c>
      <c r="H54" s="1">
        <f t="shared" si="6"/>
        <v>6.2465980617821019E-4</v>
      </c>
    </row>
    <row r="55" spans="1:8" x14ac:dyDescent="0.35">
      <c r="A55">
        <f t="shared" si="7"/>
        <v>50118.723362727382</v>
      </c>
      <c r="B55" s="3">
        <f t="shared" si="0"/>
        <v>314905.22624728695</v>
      </c>
      <c r="C55" s="7">
        <f t="shared" si="1"/>
        <v>8.8503813226143821E+22</v>
      </c>
      <c r="D55" s="1">
        <f t="shared" si="2"/>
        <v>9.7514781303516808E+26</v>
      </c>
      <c r="E55" s="1">
        <f t="shared" si="3"/>
        <v>3.9335028100508376E+22</v>
      </c>
      <c r="F55" s="1">
        <f t="shared" si="4"/>
        <v>9.7510847880039009E+26</v>
      </c>
      <c r="G55" s="1">
        <f t="shared" si="5"/>
        <v>1.0000453782547825</v>
      </c>
      <c r="H55" s="1">
        <f t="shared" si="6"/>
        <v>3.9414157034775761E-4</v>
      </c>
    </row>
    <row r="56" spans="1:8" x14ac:dyDescent="0.35">
      <c r="A56">
        <f t="shared" si="7"/>
        <v>63095.734448019524</v>
      </c>
      <c r="B56" s="3">
        <f t="shared" si="0"/>
        <v>396442.19162950118</v>
      </c>
      <c r="C56" s="7">
        <f t="shared" si="1"/>
        <v>2.2231152757960899E+23</v>
      </c>
      <c r="D56" s="1">
        <f t="shared" si="2"/>
        <v>3.8821622621730197E+27</v>
      </c>
      <c r="E56" s="1">
        <f t="shared" si="3"/>
        <v>9.8805123368715123E+22</v>
      </c>
      <c r="F56" s="1">
        <f t="shared" si="4"/>
        <v>3.8820634583069825E+27</v>
      </c>
      <c r="G56" s="1">
        <f t="shared" si="5"/>
        <v>1.0000286318644906</v>
      </c>
      <c r="H56" s="1">
        <f t="shared" si="6"/>
        <v>2.4868965489053185E-4</v>
      </c>
    </row>
    <row r="57" spans="1:8" x14ac:dyDescent="0.35">
      <c r="A57">
        <f t="shared" si="7"/>
        <v>79432.823472428412</v>
      </c>
      <c r="B57" s="3">
        <f t="shared" si="0"/>
        <v>499091.14934975194</v>
      </c>
      <c r="C57" s="7">
        <f t="shared" si="1"/>
        <v>5.5842130969538769E+23</v>
      </c>
      <c r="D57" s="1">
        <f t="shared" si="2"/>
        <v>1.5455238919372186E+28</v>
      </c>
      <c r="E57" s="1">
        <f t="shared" si="3"/>
        <v>2.4818724875350572E+23</v>
      </c>
      <c r="F57" s="1">
        <f t="shared" si="4"/>
        <v>1.5454990734116171E+28</v>
      </c>
      <c r="G57" s="1">
        <f t="shared" si="5"/>
        <v>1.0000180655334989</v>
      </c>
      <c r="H57" s="1">
        <f t="shared" si="6"/>
        <v>1.5691381286281052E-4</v>
      </c>
    </row>
    <row r="58" spans="1:8" x14ac:dyDescent="0.35">
      <c r="A58">
        <f t="shared" si="7"/>
        <v>100000.00000000033</v>
      </c>
      <c r="B58" s="3">
        <f t="shared" si="0"/>
        <v>628318.53071796068</v>
      </c>
      <c r="C58" s="7">
        <f t="shared" si="1"/>
        <v>1.4026909108896534E+24</v>
      </c>
      <c r="D58" s="1">
        <f t="shared" si="2"/>
        <v>6.1528596680124185E+28</v>
      </c>
      <c r="E58" s="1">
        <f t="shared" si="3"/>
        <v>6.2341818261762385E+23</v>
      </c>
      <c r="F58" s="1">
        <f t="shared" si="4"/>
        <v>6.1527973265099839E+28</v>
      </c>
      <c r="G58" s="1">
        <f t="shared" si="5"/>
        <v>1.0000113986002763</v>
      </c>
      <c r="H58" s="1">
        <f t="shared" si="6"/>
        <v>9.900641976234189E-5</v>
      </c>
    </row>
    <row r="59" spans="1:8" x14ac:dyDescent="0.35">
      <c r="A59">
        <f t="shared" si="7"/>
        <v>125892.54117941715</v>
      </c>
      <c r="B59" s="3">
        <f t="shared" si="0"/>
        <v>791006.16502201487</v>
      </c>
      <c r="C59" s="7">
        <f t="shared" si="1"/>
        <v>3.523400266665537E+24</v>
      </c>
      <c r="D59" s="1">
        <f t="shared" si="2"/>
        <v>2.4495021328197645E+29</v>
      </c>
      <c r="E59" s="1">
        <f t="shared" si="3"/>
        <v>1.5659556740735723E+24</v>
      </c>
      <c r="F59" s="1">
        <f t="shared" si="4"/>
        <v>2.4494864733130786E+29</v>
      </c>
      <c r="G59" s="1">
        <f t="shared" si="5"/>
        <v>1.0000071920382181</v>
      </c>
      <c r="H59" s="1">
        <f t="shared" si="6"/>
        <v>6.2469025595487929E-5</v>
      </c>
    </row>
    <row r="60" spans="1:8" x14ac:dyDescent="0.35">
      <c r="A60">
        <f t="shared" si="7"/>
        <v>158489.3192461119</v>
      </c>
      <c r="B60" s="3">
        <f t="shared" si="0"/>
        <v>995817.76203206507</v>
      </c>
      <c r="C60" s="7">
        <f t="shared" si="1"/>
        <v>8.8503813226143968E+24</v>
      </c>
      <c r="D60" s="1">
        <f t="shared" si="2"/>
        <v>9.7516551369964174E+29</v>
      </c>
      <c r="E60" s="1">
        <f t="shared" si="3"/>
        <v>3.9335028100508445E+24</v>
      </c>
      <c r="F60" s="1">
        <f t="shared" si="4"/>
        <v>9.7516158020476503E+29</v>
      </c>
      <c r="G60" s="1">
        <f t="shared" si="5"/>
        <v>1.0000045378723836</v>
      </c>
      <c r="H60" s="1">
        <f t="shared" si="6"/>
        <v>3.941536928499912E-5</v>
      </c>
    </row>
    <row r="61" spans="1:8" x14ac:dyDescent="0.35">
      <c r="A61">
        <f t="shared" si="7"/>
        <v>199526.23149688868</v>
      </c>
      <c r="B61" s="3">
        <f t="shared" si="0"/>
        <v>1253660.2861381636</v>
      </c>
      <c r="C61" s="7">
        <f t="shared" si="1"/>
        <v>2.2231152757960924E+25</v>
      </c>
      <c r="D61" s="1">
        <f t="shared" si="2"/>
        <v>3.8822067243229495E+30</v>
      </c>
      <c r="E61" s="1">
        <f t="shared" si="3"/>
        <v>9.8805123368715241E+24</v>
      </c>
      <c r="F61" s="1">
        <f t="shared" si="4"/>
        <v>3.8821968438231863E+30</v>
      </c>
      <c r="G61" s="1">
        <f t="shared" si="5"/>
        <v>1.0000028632051223</v>
      </c>
      <c r="H61" s="1">
        <f t="shared" si="6"/>
        <v>2.4869448100531675E-5</v>
      </c>
    </row>
    <row r="62" spans="1:8" x14ac:dyDescent="0.35">
      <c r="A62">
        <f t="shared" si="7"/>
        <v>251188.64315095893</v>
      </c>
      <c r="B62" s="3">
        <f t="shared" si="0"/>
        <v>1578264.7919764814</v>
      </c>
      <c r="C62" s="7">
        <f t="shared" si="1"/>
        <v>5.5842130969538862E+25</v>
      </c>
      <c r="D62" s="1">
        <f t="shared" si="2"/>
        <v>1.5455350603387567E+31</v>
      </c>
      <c r="E62" s="1">
        <f t="shared" si="3"/>
        <v>2.4818724875350615E+25</v>
      </c>
      <c r="F62" s="1">
        <f t="shared" si="4"/>
        <v>1.5455325784682618E+31</v>
      </c>
      <c r="G62" s="1">
        <f t="shared" si="5"/>
        <v>1.0000018065607839</v>
      </c>
      <c r="H62" s="1">
        <f t="shared" si="6"/>
        <v>1.5691573419150812E-5</v>
      </c>
    </row>
    <row r="63" spans="1:8" x14ac:dyDescent="0.35">
      <c r="A63">
        <f t="shared" si="7"/>
        <v>316227.76601683913</v>
      </c>
      <c r="B63" s="3">
        <f t="shared" si="0"/>
        <v>1986917.6531592277</v>
      </c>
      <c r="C63" s="7">
        <f t="shared" si="1"/>
        <v>1.4026909108896565E+26</v>
      </c>
      <c r="D63" s="1">
        <f t="shared" si="2"/>
        <v>6.1528877217915713E+31</v>
      </c>
      <c r="E63" s="1">
        <f t="shared" si="3"/>
        <v>6.2341818261762523E+25</v>
      </c>
      <c r="F63" s="1">
        <f t="shared" si="4"/>
        <v>6.1528814876129023E+31</v>
      </c>
      <c r="G63" s="1">
        <f t="shared" si="5"/>
        <v>1.0000011398629873</v>
      </c>
      <c r="H63" s="1">
        <f t="shared" si="6"/>
        <v>9.9007184677471814E-6</v>
      </c>
    </row>
    <row r="64" spans="1:8" x14ac:dyDescent="0.35">
      <c r="A64">
        <f t="shared" si="7"/>
        <v>398107.17055349879</v>
      </c>
      <c r="B64" s="3">
        <f t="shared" si="0"/>
        <v>2501381.1247045812</v>
      </c>
      <c r="C64" s="7">
        <f t="shared" si="1"/>
        <v>3.5234002666655415E+26</v>
      </c>
      <c r="D64" s="1">
        <f t="shared" si="2"/>
        <v>2.4495091796141091E+32</v>
      </c>
      <c r="E64" s="1">
        <f t="shared" si="3"/>
        <v>1.5659556740735747E+26</v>
      </c>
      <c r="F64" s="1">
        <f t="shared" si="4"/>
        <v>2.4495076136589352E+32</v>
      </c>
      <c r="G64" s="1">
        <f t="shared" si="5"/>
        <v>1.0000007192050002</v>
      </c>
      <c r="H64" s="1">
        <f t="shared" si="6"/>
        <v>6.2469330126549777E-6</v>
      </c>
    </row>
    <row r="65" spans="1:8" x14ac:dyDescent="0.35">
      <c r="A65">
        <f t="shared" si="7"/>
        <v>501187.23362727423</v>
      </c>
      <c r="B65" s="3">
        <f t="shared" si="0"/>
        <v>3149052.2624728722</v>
      </c>
      <c r="C65" s="7">
        <f t="shared" si="1"/>
        <v>8.850381322614416E+26</v>
      </c>
      <c r="D65" s="1">
        <f t="shared" si="2"/>
        <v>9.7516728377492783E+32</v>
      </c>
      <c r="E65" s="1">
        <f t="shared" si="3"/>
        <v>3.9335028100508522E+26</v>
      </c>
      <c r="F65" s="1">
        <f t="shared" si="4"/>
        <v>9.7516689042472623E+32</v>
      </c>
      <c r="G65" s="1">
        <f t="shared" si="5"/>
        <v>1.0000004537877074</v>
      </c>
      <c r="H65" s="1">
        <f t="shared" si="6"/>
        <v>3.9415490513664311E-6</v>
      </c>
    </row>
    <row r="66" spans="1:8" x14ac:dyDescent="0.35">
      <c r="A66">
        <f t="shared" si="7"/>
        <v>630957.34448019578</v>
      </c>
      <c r="B66" s="3">
        <f t="shared" si="0"/>
        <v>3964421.9162950148</v>
      </c>
      <c r="C66" s="7">
        <f t="shared" si="1"/>
        <v>2.2231152757960961E+27</v>
      </c>
      <c r="D66" s="1">
        <f t="shared" si="2"/>
        <v>3.8822111705519542E+33</v>
      </c>
      <c r="E66" s="1">
        <f t="shared" si="3"/>
        <v>9.8805123368715419E+26</v>
      </c>
      <c r="F66" s="1">
        <f t="shared" si="4"/>
        <v>3.8822101825008465E+33</v>
      </c>
      <c r="G66" s="1">
        <f t="shared" si="5"/>
        <v>1.0000002863206991</v>
      </c>
      <c r="H66" s="1">
        <f t="shared" si="6"/>
        <v>2.4869496378771876E-6</v>
      </c>
    </row>
    <row r="67" spans="1:8" x14ac:dyDescent="0.35">
      <c r="A67">
        <f t="shared" si="7"/>
        <v>794328.23472428473</v>
      </c>
      <c r="B67" s="3">
        <f t="shared" si="0"/>
        <v>4990911.4934975235</v>
      </c>
      <c r="C67" s="7">
        <f t="shared" si="1"/>
        <v>5.584213096953892E+27</v>
      </c>
      <c r="D67" s="1">
        <f t="shared" si="2"/>
        <v>1.5455361771811329E+34</v>
      </c>
      <c r="E67" s="1">
        <f t="shared" si="3"/>
        <v>2.4818724875350645E+27</v>
      </c>
      <c r="F67" s="1">
        <f t="shared" si="4"/>
        <v>1.5455359289939037E+34</v>
      </c>
      <c r="G67" s="1">
        <f t="shared" si="5"/>
        <v>1.0000001806561529</v>
      </c>
      <c r="H67" s="1">
        <f t="shared" si="6"/>
        <v>1.5691592650140403E-6</v>
      </c>
    </row>
    <row r="68" spans="1:8" x14ac:dyDescent="0.35">
      <c r="A68">
        <f t="shared" si="7"/>
        <v>1000000.0000000041</v>
      </c>
      <c r="B68" s="3">
        <f t="shared" si="0"/>
        <v>6283185.3071796121</v>
      </c>
      <c r="C68" s="7">
        <f t="shared" si="1"/>
        <v>1.4026909108896583E+28</v>
      </c>
      <c r="D68" s="1">
        <f t="shared" si="2"/>
        <v>6.1528905271730145E+34</v>
      </c>
      <c r="E68" s="1">
        <f t="shared" si="3"/>
        <v>6.2341818261762603E+27</v>
      </c>
      <c r="F68" s="1">
        <f t="shared" si="4"/>
        <v>6.1528899037548632E+34</v>
      </c>
      <c r="G68" s="1">
        <f t="shared" si="5"/>
        <v>1.0000001139863284</v>
      </c>
      <c r="H68" s="1">
        <f t="shared" si="6"/>
        <v>9.9007261209580114E-7</v>
      </c>
    </row>
    <row r="69" spans="1:8" x14ac:dyDescent="0.35">
      <c r="A69">
        <f t="shared" si="7"/>
        <v>1258925.4117941724</v>
      </c>
      <c r="B69" s="3">
        <f t="shared" si="0"/>
        <v>7910061.6502201539</v>
      </c>
      <c r="C69" s="7">
        <f t="shared" si="1"/>
        <v>3.5234002666655458E+28</v>
      </c>
      <c r="D69" s="1">
        <f t="shared" si="2"/>
        <v>2.4495098842941039E+35</v>
      </c>
      <c r="E69" s="1">
        <f t="shared" si="3"/>
        <v>1.5659556740735764E+28</v>
      </c>
      <c r="F69" s="1">
        <f t="shared" si="4"/>
        <v>2.449509727698542E+35</v>
      </c>
      <c r="G69" s="1">
        <f t="shared" si="5"/>
        <v>1.0000000719205118</v>
      </c>
      <c r="H69" s="1">
        <f t="shared" si="6"/>
        <v>6.246936054684481E-7</v>
      </c>
    </row>
    <row r="70" spans="1:8" x14ac:dyDescent="0.35">
      <c r="A70">
        <f t="shared" si="7"/>
        <v>1584893.19246112</v>
      </c>
      <c r="B70" s="3">
        <f t="shared" si="0"/>
        <v>9958177.6203206573</v>
      </c>
      <c r="C70" s="7">
        <f t="shared" si="1"/>
        <v>8.8503813226144199E+28</v>
      </c>
      <c r="D70" s="1">
        <f t="shared" si="2"/>
        <v>9.7516746078254523E+35</v>
      </c>
      <c r="E70" s="1">
        <f t="shared" si="3"/>
        <v>3.9335028100508542E+28</v>
      </c>
      <c r="F70" s="1">
        <f t="shared" si="4"/>
        <v>9.751674214475179E+35</v>
      </c>
      <c r="G70" s="1">
        <f t="shared" si="5"/>
        <v>1.0000000453787754</v>
      </c>
      <c r="H70" s="1">
        <f t="shared" si="6"/>
        <v>3.9415502612657921E-7</v>
      </c>
    </row>
    <row r="71" spans="1:8" x14ac:dyDescent="0.35">
      <c r="A71">
        <f t="shared" si="7"/>
        <v>1995262.3149688879</v>
      </c>
      <c r="B71" s="3">
        <f t="shared" si="0"/>
        <v>12536602.861381644</v>
      </c>
      <c r="C71" s="7">
        <f t="shared" si="1"/>
        <v>2.2231152757960978E+29</v>
      </c>
      <c r="D71" s="1">
        <f t="shared" si="2"/>
        <v>3.8822116151749995E+36</v>
      </c>
      <c r="E71" s="1">
        <f t="shared" si="3"/>
        <v>9.8805123368715493E+28</v>
      </c>
      <c r="F71" s="1">
        <f t="shared" si="4"/>
        <v>3.8822115163698772E+36</v>
      </c>
      <c r="G71" s="1">
        <f t="shared" si="5"/>
        <v>1.0000000286320718</v>
      </c>
      <c r="H71" s="1">
        <f t="shared" si="6"/>
        <v>2.4869501241708073E-7</v>
      </c>
    </row>
    <row r="72" spans="1:8" x14ac:dyDescent="0.35">
      <c r="A72">
        <f t="shared" si="7"/>
        <v>2511886.4315095907</v>
      </c>
      <c r="B72" s="3">
        <f t="shared" si="0"/>
        <v>15782647.919764822</v>
      </c>
      <c r="C72" s="7">
        <f t="shared" si="1"/>
        <v>5.5842130969538969E+29</v>
      </c>
      <c r="D72" s="1">
        <f t="shared" si="2"/>
        <v>1.5455362888653933E+37</v>
      </c>
      <c r="E72" s="1">
        <f t="shared" si="3"/>
        <v>2.4818724875350668E+29</v>
      </c>
      <c r="F72" s="1">
        <f t="shared" si="4"/>
        <v>1.5455362640466688E+37</v>
      </c>
      <c r="G72" s="1">
        <f t="shared" si="5"/>
        <v>1.0000000180656159</v>
      </c>
      <c r="H72" s="1">
        <f t="shared" si="6"/>
        <v>1.5691594446529416E-7</v>
      </c>
    </row>
    <row r="73" spans="1:8" x14ac:dyDescent="0.35">
      <c r="A73">
        <f t="shared" si="7"/>
        <v>3162277.660168393</v>
      </c>
      <c r="B73" s="3">
        <f t="shared" ref="B73:B98" si="8">2*PI()*A73</f>
        <v>19869176.531592287</v>
      </c>
      <c r="C73" s="7">
        <f t="shared" ref="C73:C98" si="9">(-1*$B$3*(B73)^2*($H$1+$H$2+$H$3))^2</f>
        <v>1.4026909108896593E+30</v>
      </c>
      <c r="D73" s="1">
        <f t="shared" ref="D73:D98" si="10">(B73*($H$4-(B73)^2*$J$1))^2</f>
        <v>6.1528908077111973E+37</v>
      </c>
      <c r="E73" s="1">
        <f t="shared" ref="E73:E98" si="11">((B73)^2*($J$2-$J$3+$J$5+$J$4))^2</f>
        <v>6.2341818261762633E+29</v>
      </c>
      <c r="F73" s="1">
        <f t="shared" ref="F73:F98" si="12">(B73*($L$1*$L$2+$H$4-(B73)^2*$J$1))^2</f>
        <v>6.1528907453693805E+37</v>
      </c>
      <c r="G73" s="1">
        <f t="shared" ref="G73:G98" si="13">SQRT(C73+D73)/SQRT(E73+F73)</f>
        <v>1.0000000113986329</v>
      </c>
      <c r="H73" s="1">
        <f t="shared" ref="H73:H98" si="14">20*LOG10(G73)</f>
        <v>9.9007267059505332E-8</v>
      </c>
    </row>
    <row r="74" spans="1:8" x14ac:dyDescent="0.35">
      <c r="A74">
        <f t="shared" ref="A74:A98" si="15">A73*10^(1/10)</f>
        <v>3981071.7055349899</v>
      </c>
      <c r="B74" s="3">
        <f t="shared" si="8"/>
        <v>25013811.247045826</v>
      </c>
      <c r="C74" s="7">
        <f t="shared" si="9"/>
        <v>3.5234002666655494E+30</v>
      </c>
      <c r="D74" s="1">
        <f t="shared" si="10"/>
        <v>2.4495099547621138E+38</v>
      </c>
      <c r="E74" s="1">
        <f t="shared" si="11"/>
        <v>1.5659556740735781E+30</v>
      </c>
      <c r="F74" s="1">
        <f t="shared" si="12"/>
        <v>2.4495099391025569E+38</v>
      </c>
      <c r="G74" s="1">
        <f t="shared" si="13"/>
        <v>1.0000000071920514</v>
      </c>
      <c r="H74" s="1">
        <f t="shared" si="14"/>
        <v>6.2469364497272475E-8</v>
      </c>
    </row>
    <row r="75" spans="1:8" x14ac:dyDescent="0.35">
      <c r="A75">
        <f t="shared" si="15"/>
        <v>5011872.3362727454</v>
      </c>
      <c r="B75" s="3">
        <f t="shared" si="8"/>
        <v>31490522.624728739</v>
      </c>
      <c r="C75" s="7">
        <f t="shared" si="9"/>
        <v>8.8503813226144338E+30</v>
      </c>
      <c r="D75" s="1">
        <f t="shared" si="10"/>
        <v>9.7516747848330994E+38</v>
      </c>
      <c r="E75" s="1">
        <f t="shared" si="11"/>
        <v>3.9335028100508609E+30</v>
      </c>
      <c r="F75" s="1">
        <f t="shared" si="12"/>
        <v>9.7516747454980715E+38</v>
      </c>
      <c r="G75" s="1">
        <f t="shared" si="13"/>
        <v>1.0000000045378776</v>
      </c>
      <c r="H75" s="1">
        <f t="shared" si="14"/>
        <v>3.9415504189002142E-8</v>
      </c>
    </row>
    <row r="76" spans="1:8" x14ac:dyDescent="0.35">
      <c r="A76">
        <f t="shared" si="15"/>
        <v>6309573.4448019611</v>
      </c>
      <c r="B76" s="3">
        <f t="shared" si="8"/>
        <v>39644219.162950173</v>
      </c>
      <c r="C76" s="7">
        <f t="shared" si="9"/>
        <v>2.2231152757961025E+31</v>
      </c>
      <c r="D76" s="1">
        <f t="shared" si="10"/>
        <v>3.8822116596373151E+39</v>
      </c>
      <c r="E76" s="1">
        <f t="shared" si="11"/>
        <v>9.8805123368715661E+30</v>
      </c>
      <c r="F76" s="1">
        <f t="shared" si="12"/>
        <v>3.8822116497568031E+39</v>
      </c>
      <c r="G76" s="1">
        <f t="shared" si="13"/>
        <v>1.0000000028632072</v>
      </c>
      <c r="H76" s="1">
        <f t="shared" si="14"/>
        <v>2.4869501947868464E-8</v>
      </c>
    </row>
    <row r="77" spans="1:8" x14ac:dyDescent="0.35">
      <c r="A77">
        <f t="shared" si="15"/>
        <v>7943282.3472428517</v>
      </c>
      <c r="B77" s="3">
        <f t="shared" si="8"/>
        <v>49909114.934975259</v>
      </c>
      <c r="C77" s="7">
        <f t="shared" si="9"/>
        <v>5.584213096953906E+31</v>
      </c>
      <c r="D77" s="1">
        <f t="shared" si="10"/>
        <v>1.5455363000338231E+40</v>
      </c>
      <c r="E77" s="1">
        <f t="shared" si="11"/>
        <v>2.48187248753507E+31</v>
      </c>
      <c r="F77" s="1">
        <f t="shared" si="12"/>
        <v>1.5455362975519504E+40</v>
      </c>
      <c r="G77" s="1">
        <f t="shared" si="13"/>
        <v>1.0000000018065618</v>
      </c>
      <c r="H77" s="1">
        <f t="shared" si="14"/>
        <v>1.5691596309884095E-8</v>
      </c>
    </row>
    <row r="78" spans="1:8" x14ac:dyDescent="0.35">
      <c r="A78">
        <f t="shared" si="15"/>
        <v>10000000.000000047</v>
      </c>
      <c r="B78" s="3">
        <f t="shared" si="8"/>
        <v>62831853.071796156</v>
      </c>
      <c r="C78" s="7">
        <f t="shared" si="9"/>
        <v>1.402690910889661E+32</v>
      </c>
      <c r="D78" s="1">
        <f t="shared" si="10"/>
        <v>6.1528908357650311E+40</v>
      </c>
      <c r="E78" s="1">
        <f t="shared" si="11"/>
        <v>6.2341818261762742E+31</v>
      </c>
      <c r="F78" s="1">
        <f t="shared" si="12"/>
        <v>6.1528908295308492E+40</v>
      </c>
      <c r="G78" s="1">
        <f t="shared" si="13"/>
        <v>1.0000000011398633</v>
      </c>
      <c r="H78" s="1">
        <f t="shared" si="14"/>
        <v>9.9007269496006639E-9</v>
      </c>
    </row>
    <row r="79" spans="1:8" x14ac:dyDescent="0.35">
      <c r="A79">
        <f t="shared" si="15"/>
        <v>12589254.117941732</v>
      </c>
      <c r="B79" s="3">
        <f t="shared" si="8"/>
        <v>79100616.502201587</v>
      </c>
      <c r="C79" s="7">
        <f t="shared" si="9"/>
        <v>3.5234002666655539E+32</v>
      </c>
      <c r="D79" s="1">
        <f t="shared" si="10"/>
        <v>2.4495099618089183E+41</v>
      </c>
      <c r="E79" s="1">
        <f t="shared" si="11"/>
        <v>1.5659556740735798E+32</v>
      </c>
      <c r="F79" s="1">
        <f t="shared" si="12"/>
        <v>2.4495099602429625E+41</v>
      </c>
      <c r="G79" s="1">
        <f t="shared" si="13"/>
        <v>1.0000000007192051</v>
      </c>
      <c r="H79" s="1">
        <f t="shared" si="14"/>
        <v>6.2469364699449765E-9</v>
      </c>
    </row>
    <row r="80" spans="1:8" x14ac:dyDescent="0.35">
      <c r="A80">
        <f t="shared" si="15"/>
        <v>15848931.924611211</v>
      </c>
      <c r="B80" s="3">
        <f t="shared" si="8"/>
        <v>99581776.203206643</v>
      </c>
      <c r="C80" s="7">
        <f t="shared" si="9"/>
        <v>8.8503813226144428E+32</v>
      </c>
      <c r="D80" s="1">
        <f t="shared" si="10"/>
        <v>9.7516748025338809E+41</v>
      </c>
      <c r="E80" s="1">
        <f t="shared" si="11"/>
        <v>3.9335028100508651E+32</v>
      </c>
      <c r="F80" s="1">
        <f t="shared" si="12"/>
        <v>9.751674798600379E+41</v>
      </c>
      <c r="G80" s="1">
        <f t="shared" si="13"/>
        <v>1.0000000004537877</v>
      </c>
      <c r="H80" s="1">
        <f t="shared" si="14"/>
        <v>3.9415496554870639E-9</v>
      </c>
    </row>
    <row r="81" spans="1:8" x14ac:dyDescent="0.35">
      <c r="A81">
        <f t="shared" si="15"/>
        <v>19952623.149688892</v>
      </c>
      <c r="B81" s="3">
        <f t="shared" si="8"/>
        <v>125366028.61381653</v>
      </c>
      <c r="C81" s="7">
        <f t="shared" si="9"/>
        <v>2.2231152757961036E+33</v>
      </c>
      <c r="D81" s="1">
        <f t="shared" si="10"/>
        <v>3.8822116640835508E+42</v>
      </c>
      <c r="E81" s="1">
        <f t="shared" si="11"/>
        <v>9.8805123368715772E+32</v>
      </c>
      <c r="F81" s="1">
        <f t="shared" si="12"/>
        <v>3.8822116630954995E+42</v>
      </c>
      <c r="G81" s="1">
        <f t="shared" si="13"/>
        <v>1.0000000002863207</v>
      </c>
      <c r="H81" s="1">
        <f t="shared" si="14"/>
        <v>2.4869503908566343E-9</v>
      </c>
    </row>
    <row r="82" spans="1:8" x14ac:dyDescent="0.35">
      <c r="A82">
        <f t="shared" si="15"/>
        <v>25118864.315095924</v>
      </c>
      <c r="B82" s="3">
        <f t="shared" si="8"/>
        <v>157826479.19764832</v>
      </c>
      <c r="C82" s="7">
        <f t="shared" si="9"/>
        <v>5.5842130969539102E+33</v>
      </c>
      <c r="D82" s="1">
        <f t="shared" si="10"/>
        <v>1.5455363011506677E+43</v>
      </c>
      <c r="E82" s="1">
        <f t="shared" si="11"/>
        <v>2.4818724875350717E+33</v>
      </c>
      <c r="F82" s="1">
        <f t="shared" si="12"/>
        <v>1.5455363009024805E+43</v>
      </c>
      <c r="G82" s="1">
        <f t="shared" si="13"/>
        <v>1.0000000001806562</v>
      </c>
      <c r="H82" s="1">
        <f t="shared" si="14"/>
        <v>1.5691594393985689E-9</v>
      </c>
    </row>
    <row r="83" spans="1:8" x14ac:dyDescent="0.35">
      <c r="A83">
        <f t="shared" si="15"/>
        <v>31622776.601683948</v>
      </c>
      <c r="B83" s="3">
        <f t="shared" si="8"/>
        <v>198691765.31592298</v>
      </c>
      <c r="C83" s="7">
        <f t="shared" si="9"/>
        <v>1.4026909108896623E+34</v>
      </c>
      <c r="D83" s="1">
        <f t="shared" si="10"/>
        <v>6.1528908385704211E+43</v>
      </c>
      <c r="E83" s="1">
        <f t="shared" si="11"/>
        <v>6.2341818261762792E+33</v>
      </c>
      <c r="F83" s="1">
        <f t="shared" si="12"/>
        <v>6.1528908379470034E+43</v>
      </c>
      <c r="G83" s="1">
        <f t="shared" si="13"/>
        <v>1.0000000001139864</v>
      </c>
      <c r="H83" s="1">
        <f t="shared" si="14"/>
        <v>9.9007308119889919E-10</v>
      </c>
    </row>
    <row r="84" spans="1:8" x14ac:dyDescent="0.35">
      <c r="A84">
        <f t="shared" si="15"/>
        <v>39810717.055349924</v>
      </c>
      <c r="B84" s="3">
        <f t="shared" si="8"/>
        <v>250138112.47045839</v>
      </c>
      <c r="C84" s="7">
        <f t="shared" si="9"/>
        <v>3.523400266665557E+34</v>
      </c>
      <c r="D84" s="1">
        <f t="shared" si="10"/>
        <v>2.4495099625136017E+44</v>
      </c>
      <c r="E84" s="1">
        <f t="shared" si="11"/>
        <v>1.5659556740735814E+34</v>
      </c>
      <c r="F84" s="1">
        <f t="shared" si="12"/>
        <v>2.4495099623570065E+44</v>
      </c>
      <c r="G84" s="1">
        <f t="shared" si="13"/>
        <v>1.0000000000719202</v>
      </c>
      <c r="H84" s="1">
        <f t="shared" si="14"/>
        <v>6.2469133281075535E-10</v>
      </c>
    </row>
    <row r="85" spans="1:8" x14ac:dyDescent="0.35">
      <c r="A85">
        <f t="shared" si="15"/>
        <v>50118723.362727478</v>
      </c>
      <c r="B85" s="3">
        <f t="shared" si="8"/>
        <v>314905226.24728757</v>
      </c>
      <c r="C85" s="7">
        <f t="shared" si="9"/>
        <v>8.850381322614453E+34</v>
      </c>
      <c r="D85" s="1">
        <f t="shared" si="10"/>
        <v>9.7516748043039742E+44</v>
      </c>
      <c r="E85" s="1">
        <f t="shared" si="11"/>
        <v>3.9335028100508693E+34</v>
      </c>
      <c r="F85" s="1">
        <f t="shared" si="12"/>
        <v>9.7516748039106222E+44</v>
      </c>
      <c r="G85" s="1">
        <f t="shared" si="13"/>
        <v>1.0000000000453788</v>
      </c>
      <c r="H85" s="1">
        <f t="shared" si="14"/>
        <v>3.9415535136018124E-10</v>
      </c>
    </row>
    <row r="86" spans="1:8" x14ac:dyDescent="0.35">
      <c r="A86">
        <f t="shared" si="15"/>
        <v>63095734.448019646</v>
      </c>
      <c r="B86" s="3">
        <f t="shared" si="8"/>
        <v>396442191.62950194</v>
      </c>
      <c r="C86" s="7">
        <f t="shared" si="9"/>
        <v>2.2231152757961069E+35</v>
      </c>
      <c r="D86" s="1">
        <f t="shared" si="10"/>
        <v>3.8822116645281805E+45</v>
      </c>
      <c r="E86" s="1">
        <f t="shared" si="11"/>
        <v>9.8805123368715899E+34</v>
      </c>
      <c r="F86" s="1">
        <f t="shared" si="12"/>
        <v>3.8822116644293754E+45</v>
      </c>
      <c r="G86" s="1">
        <f t="shared" si="13"/>
        <v>1.000000000028632</v>
      </c>
      <c r="H86" s="1">
        <f t="shared" si="14"/>
        <v>2.4869426765573312E-10</v>
      </c>
    </row>
    <row r="87" spans="1:8" x14ac:dyDescent="0.35">
      <c r="A87">
        <f t="shared" si="15"/>
        <v>79432823.47242856</v>
      </c>
      <c r="B87" s="3">
        <f t="shared" si="8"/>
        <v>499091149.3497529</v>
      </c>
      <c r="C87" s="7">
        <f t="shared" si="9"/>
        <v>5.5842130969539181E+35</v>
      </c>
      <c r="D87" s="1">
        <f t="shared" si="10"/>
        <v>1.5455363012623553E+46</v>
      </c>
      <c r="E87" s="1">
        <f t="shared" si="11"/>
        <v>2.481872487535076E+35</v>
      </c>
      <c r="F87" s="1">
        <f t="shared" si="12"/>
        <v>1.5455363012375367E+46</v>
      </c>
      <c r="G87" s="1">
        <f t="shared" si="13"/>
        <v>1.0000000000180655</v>
      </c>
      <c r="H87" s="1">
        <f t="shared" si="14"/>
        <v>1.5691536535613351E-10</v>
      </c>
    </row>
    <row r="88" spans="1:8" x14ac:dyDescent="0.35">
      <c r="A88">
        <f t="shared" si="15"/>
        <v>100000000.00000052</v>
      </c>
      <c r="B88" s="3">
        <f t="shared" si="8"/>
        <v>628318530.71796191</v>
      </c>
      <c r="C88" s="7">
        <f t="shared" si="9"/>
        <v>1.4026909108896643E+36</v>
      </c>
      <c r="D88" s="1">
        <f t="shared" si="10"/>
        <v>6.1528908388509704E+46</v>
      </c>
      <c r="E88" s="1">
        <f t="shared" si="11"/>
        <v>6.2341818261762872E+35</v>
      </c>
      <c r="F88" s="1">
        <f t="shared" si="12"/>
        <v>6.1528908387886294E+46</v>
      </c>
      <c r="G88" s="1">
        <f t="shared" si="13"/>
        <v>1.0000000000113984</v>
      </c>
      <c r="H88" s="1">
        <f t="shared" si="14"/>
        <v>9.9005572335528618E-11</v>
      </c>
    </row>
    <row r="89" spans="1:8" x14ac:dyDescent="0.35">
      <c r="A89">
        <f t="shared" si="15"/>
        <v>125892541.17941739</v>
      </c>
      <c r="B89" s="3">
        <f t="shared" si="8"/>
        <v>791006165.02201629</v>
      </c>
      <c r="C89" s="7">
        <f t="shared" si="9"/>
        <v>3.5234002666655606E+36</v>
      </c>
      <c r="D89" s="1">
        <f t="shared" si="10"/>
        <v>2.449509962584074E+47</v>
      </c>
      <c r="E89" s="1">
        <f t="shared" si="11"/>
        <v>1.5659556740735832E+36</v>
      </c>
      <c r="F89" s="1">
        <f t="shared" si="12"/>
        <v>2.4495099625684143E+47</v>
      </c>
      <c r="G89" s="1">
        <f t="shared" si="13"/>
        <v>1.000000000007192</v>
      </c>
      <c r="H89" s="1">
        <f t="shared" si="14"/>
        <v>6.2469133283097306E-11</v>
      </c>
    </row>
    <row r="90" spans="1:8" x14ac:dyDescent="0.35">
      <c r="A90">
        <f t="shared" si="15"/>
        <v>158489319.2461122</v>
      </c>
      <c r="B90" s="3">
        <f t="shared" si="8"/>
        <v>995817762.03206694</v>
      </c>
      <c r="C90" s="7">
        <f t="shared" si="9"/>
        <v>8.8503813226144603E+36</v>
      </c>
      <c r="D90" s="1">
        <f t="shared" si="10"/>
        <v>9.751674804480996E+47</v>
      </c>
      <c r="E90" s="1">
        <f t="shared" si="11"/>
        <v>3.9335028100508739E+36</v>
      </c>
      <c r="F90" s="1">
        <f t="shared" si="12"/>
        <v>9.7516748044416611E+47</v>
      </c>
      <c r="G90" s="1">
        <f t="shared" si="13"/>
        <v>1.0000000000045379</v>
      </c>
      <c r="H90" s="1">
        <f t="shared" si="14"/>
        <v>3.9415920867809626E-11</v>
      </c>
    </row>
    <row r="91" spans="1:8" x14ac:dyDescent="0.35">
      <c r="A91">
        <f t="shared" si="15"/>
        <v>199526231.49688905</v>
      </c>
      <c r="B91" s="3">
        <f t="shared" si="8"/>
        <v>1253660286.1381662</v>
      </c>
      <c r="C91" s="7">
        <f t="shared" si="9"/>
        <v>2.2231152757961102E+37</v>
      </c>
      <c r="D91" s="1">
        <f t="shared" si="10"/>
        <v>3.8822116645726521E+48</v>
      </c>
      <c r="E91" s="1">
        <f t="shared" si="11"/>
        <v>9.8805123368716038E+36</v>
      </c>
      <c r="F91" s="1">
        <f t="shared" si="12"/>
        <v>3.8822116645627725E+48</v>
      </c>
      <c r="G91" s="1">
        <f t="shared" si="13"/>
        <v>1.000000000002863</v>
      </c>
      <c r="H91" s="1">
        <f t="shared" si="14"/>
        <v>2.4868076707440572E-11</v>
      </c>
    </row>
    <row r="92" spans="1:8" x14ac:dyDescent="0.35">
      <c r="A92">
        <f t="shared" si="15"/>
        <v>251188643.1509594</v>
      </c>
      <c r="B92" s="3">
        <f t="shared" si="8"/>
        <v>1578264791.9764843</v>
      </c>
      <c r="C92" s="7">
        <f t="shared" si="9"/>
        <v>5.584213096953928E+37</v>
      </c>
      <c r="D92" s="1">
        <f t="shared" si="10"/>
        <v>1.5455363012735275E+49</v>
      </c>
      <c r="E92" s="1">
        <f t="shared" si="11"/>
        <v>2.4818724875350798E+37</v>
      </c>
      <c r="F92" s="1">
        <f t="shared" si="12"/>
        <v>1.5455363012710453E+49</v>
      </c>
      <c r="G92" s="1">
        <f t="shared" si="13"/>
        <v>1.0000000000018066</v>
      </c>
      <c r="H92" s="1">
        <f t="shared" si="14"/>
        <v>1.5691536535740915E-11</v>
      </c>
    </row>
    <row r="93" spans="1:8" x14ac:dyDescent="0.35">
      <c r="A93">
        <f t="shared" si="15"/>
        <v>316227766.01683968</v>
      </c>
      <c r="B93" s="3">
        <f t="shared" si="8"/>
        <v>1986917653.1592312</v>
      </c>
      <c r="C93" s="7">
        <f t="shared" si="9"/>
        <v>1.4026909108896662E+38</v>
      </c>
      <c r="D93" s="1">
        <f t="shared" si="10"/>
        <v>6.1528908388790366E+49</v>
      </c>
      <c r="E93" s="1">
        <f t="shared" si="11"/>
        <v>6.2341818261762957E+37</v>
      </c>
      <c r="F93" s="1">
        <f t="shared" si="12"/>
        <v>6.1528908388728017E+49</v>
      </c>
      <c r="G93" s="1">
        <f t="shared" si="13"/>
        <v>1.0000000000011398</v>
      </c>
      <c r="H93" s="1">
        <f t="shared" si="14"/>
        <v>9.8997857716304032E-12</v>
      </c>
    </row>
    <row r="94" spans="1:8" x14ac:dyDescent="0.35">
      <c r="A94">
        <f t="shared" si="15"/>
        <v>398107170.55349946</v>
      </c>
      <c r="B94" s="3">
        <f t="shared" si="8"/>
        <v>2501381124.7045856</v>
      </c>
      <c r="C94" s="7">
        <f t="shared" si="9"/>
        <v>3.5234002666655665E+38</v>
      </c>
      <c r="D94" s="1">
        <f t="shared" si="10"/>
        <v>2.4495099625911263E+50</v>
      </c>
      <c r="E94" s="1">
        <f t="shared" si="11"/>
        <v>1.5659556740735857E+38</v>
      </c>
      <c r="F94" s="1">
        <f t="shared" si="12"/>
        <v>2.4495099625895607E+50</v>
      </c>
      <c r="G94" s="1">
        <f t="shared" si="13"/>
        <v>1.000000000000719</v>
      </c>
      <c r="H94" s="1">
        <f t="shared" si="14"/>
        <v>6.2449846733968426E-12</v>
      </c>
    </row>
    <row r="95" spans="1:8" x14ac:dyDescent="0.35">
      <c r="A95">
        <f t="shared" si="15"/>
        <v>501187233.62727511</v>
      </c>
      <c r="B95" s="3">
        <f t="shared" si="8"/>
        <v>3149052262.4728775</v>
      </c>
      <c r="C95" s="7">
        <f t="shared" si="9"/>
        <v>8.8503813226144715E+38</v>
      </c>
      <c r="D95" s="1">
        <f t="shared" si="10"/>
        <v>9.7516748044987108E+50</v>
      </c>
      <c r="E95" s="1">
        <f t="shared" si="11"/>
        <v>3.9335028100508776E+38</v>
      </c>
      <c r="F95" s="1">
        <f t="shared" si="12"/>
        <v>9.751674804494778E+50</v>
      </c>
      <c r="G95" s="1">
        <f t="shared" si="13"/>
        <v>1.0000000000004539</v>
      </c>
      <c r="H95" s="1">
        <f t="shared" si="14"/>
        <v>3.9421706832689432E-12</v>
      </c>
    </row>
    <row r="96" spans="1:8" x14ac:dyDescent="0.35">
      <c r="A96">
        <f t="shared" si="15"/>
        <v>630957344.48019683</v>
      </c>
      <c r="B96" s="3">
        <f t="shared" si="8"/>
        <v>3964421916.2950215</v>
      </c>
      <c r="C96" s="7">
        <f t="shared" si="9"/>
        <v>2.2231152757961117E+39</v>
      </c>
      <c r="D96" s="1">
        <f t="shared" si="10"/>
        <v>3.8822116645771013E+51</v>
      </c>
      <c r="E96" s="1">
        <f t="shared" si="11"/>
        <v>9.8805123368716097E+38</v>
      </c>
      <c r="F96" s="1">
        <f t="shared" si="12"/>
        <v>3.8822116645761137E+51</v>
      </c>
      <c r="G96" s="1">
        <f t="shared" si="13"/>
        <v>1.0000000000002864</v>
      </c>
      <c r="H96" s="1">
        <f t="shared" si="14"/>
        <v>2.4879648637071241E-12</v>
      </c>
    </row>
    <row r="97" spans="1:8" x14ac:dyDescent="0.35">
      <c r="A97">
        <f t="shared" si="15"/>
        <v>794328234.72428608</v>
      </c>
      <c r="B97" s="3">
        <f t="shared" si="8"/>
        <v>4990911493.4975319</v>
      </c>
      <c r="C97" s="7">
        <f t="shared" si="9"/>
        <v>5.5842130969539318E+39</v>
      </c>
      <c r="D97" s="1">
        <f t="shared" si="10"/>
        <v>1.5455363012746463E+52</v>
      </c>
      <c r="E97" s="1">
        <f t="shared" si="11"/>
        <v>2.4818724875350815E+39</v>
      </c>
      <c r="F97" s="1">
        <f t="shared" si="12"/>
        <v>1.545536301274398E+52</v>
      </c>
      <c r="G97" s="1">
        <f t="shared" si="13"/>
        <v>1.0000000000001807</v>
      </c>
      <c r="H97" s="1">
        <f t="shared" si="14"/>
        <v>1.5699251155486097E-12</v>
      </c>
    </row>
    <row r="98" spans="1:8" x14ac:dyDescent="0.35">
      <c r="A98">
        <f t="shared" si="15"/>
        <v>1000000000.0000058</v>
      </c>
      <c r="B98" s="3">
        <f t="shared" si="8"/>
        <v>6283185307.1796227</v>
      </c>
      <c r="C98" s="7">
        <f t="shared" si="9"/>
        <v>1.4026909108896676E+40</v>
      </c>
      <c r="D98" s="1">
        <f t="shared" si="10"/>
        <v>6.1528908388818508E+52</v>
      </c>
      <c r="E98" s="1">
        <f t="shared" si="11"/>
        <v>6.234181826176303E+39</v>
      </c>
      <c r="F98" s="1">
        <f t="shared" si="12"/>
        <v>6.1528908388812288E+52</v>
      </c>
      <c r="G98" s="1">
        <f t="shared" si="13"/>
        <v>1.0000000000001139</v>
      </c>
      <c r="H98" s="1">
        <f t="shared" si="14"/>
        <v>9.8939998068361614E-13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>
              <from>
                <xdr:col>2</xdr:col>
                <xdr:colOff>990600</xdr:colOff>
                <xdr:row>0</xdr:row>
                <xdr:rowOff>0</xdr:rowOff>
              </from>
              <to>
                <xdr:col>5</xdr:col>
                <xdr:colOff>1079500</xdr:colOff>
                <xdr:row>5</xdr:row>
                <xdr:rowOff>12700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autoPict="0" r:id="rId7">
            <anchor moveWithCells="1">
              <from>
                <xdr:col>2</xdr:col>
                <xdr:colOff>88900</xdr:colOff>
                <xdr:row>6</xdr:row>
                <xdr:rowOff>114300</xdr:rowOff>
              </from>
              <to>
                <xdr:col>2</xdr:col>
                <xdr:colOff>1943100</xdr:colOff>
                <xdr:row>6</xdr:row>
                <xdr:rowOff>419100</xdr:rowOff>
              </to>
            </anchor>
          </objectPr>
        </oleObject>
      </mc:Choice>
      <mc:Fallback>
        <oleObject shapeId="1026" r:id="rId6"/>
      </mc:Fallback>
    </mc:AlternateContent>
    <mc:AlternateContent xmlns:mc="http://schemas.openxmlformats.org/markup-compatibility/2006">
      <mc:Choice Requires="x14">
        <oleObject shapeId="1027" r:id="rId8">
          <objectPr defaultSize="0" autoPict="0" r:id="rId9">
            <anchor moveWithCells="1">
              <from>
                <xdr:col>3</xdr:col>
                <xdr:colOff>203200</xdr:colOff>
                <xdr:row>6</xdr:row>
                <xdr:rowOff>95250</xdr:rowOff>
              </from>
              <to>
                <xdr:col>3</xdr:col>
                <xdr:colOff>1860550</xdr:colOff>
                <xdr:row>6</xdr:row>
                <xdr:rowOff>438150</xdr:rowOff>
              </to>
            </anchor>
          </objectPr>
        </oleObject>
      </mc:Choice>
      <mc:Fallback>
        <oleObject shapeId="1027" r:id="rId8"/>
      </mc:Fallback>
    </mc:AlternateContent>
    <mc:AlternateContent xmlns:mc="http://schemas.openxmlformats.org/markup-compatibility/2006">
      <mc:Choice Requires="x14">
        <oleObject shapeId="1028" r:id="rId10">
          <objectPr defaultSize="0" autoPict="0" r:id="rId11">
            <anchor moveWithCells="1">
              <from>
                <xdr:col>4</xdr:col>
                <xdr:colOff>88900</xdr:colOff>
                <xdr:row>6</xdr:row>
                <xdr:rowOff>88900</xdr:rowOff>
              </from>
              <to>
                <xdr:col>4</xdr:col>
                <xdr:colOff>3079750</xdr:colOff>
                <xdr:row>6</xdr:row>
                <xdr:rowOff>438150</xdr:rowOff>
              </to>
            </anchor>
          </objectPr>
        </oleObject>
      </mc:Choice>
      <mc:Fallback>
        <oleObject shapeId="1028" r:id="rId10"/>
      </mc:Fallback>
    </mc:AlternateContent>
    <mc:AlternateContent xmlns:mc="http://schemas.openxmlformats.org/markup-compatibility/2006">
      <mc:Choice Requires="x14">
        <oleObject shapeId="1029" r:id="rId12">
          <objectPr defaultSize="0" autoPict="0" r:id="rId13">
            <anchor moveWithCells="1">
              <from>
                <xdr:col>5</xdr:col>
                <xdr:colOff>69850</xdr:colOff>
                <xdr:row>6</xdr:row>
                <xdr:rowOff>95250</xdr:rowOff>
              </from>
              <to>
                <xdr:col>5</xdr:col>
                <xdr:colOff>2813050</xdr:colOff>
                <xdr:row>6</xdr:row>
                <xdr:rowOff>450850</xdr:rowOff>
              </to>
            </anchor>
          </objectPr>
        </oleObject>
      </mc:Choice>
      <mc:Fallback>
        <oleObject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A781-8570-4DF1-8B04-FCF99A2E68D3}">
  <dimension ref="A3:D68"/>
  <sheetViews>
    <sheetView tabSelected="1" zoomScale="62" zoomScaleNormal="70" workbookViewId="0">
      <selection activeCell="E21" sqref="E21"/>
    </sheetView>
  </sheetViews>
  <sheetFormatPr defaultRowHeight="14.5" x14ac:dyDescent="0.35"/>
  <cols>
    <col min="2" max="2" width="12" bestFit="1" customWidth="1"/>
  </cols>
  <sheetData>
    <row r="3" spans="1:4" x14ac:dyDescent="0.35">
      <c r="A3" s="10">
        <v>10</v>
      </c>
      <c r="B3" s="11">
        <f>0.337</f>
        <v>0.33700000000000002</v>
      </c>
      <c r="C3" s="12">
        <f>20*LOG10(B3)</f>
        <v>-9.4474019825732274</v>
      </c>
    </row>
    <row r="4" spans="1:4" x14ac:dyDescent="0.35">
      <c r="A4" s="13">
        <v>30</v>
      </c>
      <c r="B4" s="14">
        <f>0.377</f>
        <v>0.377</v>
      </c>
      <c r="C4" s="15">
        <f t="shared" ref="C4:C12" si="0">20*LOG10(B4)</f>
        <v>-8.4731729958841431</v>
      </c>
    </row>
    <row r="5" spans="1:4" x14ac:dyDescent="0.35">
      <c r="A5" s="13">
        <v>100</v>
      </c>
      <c r="B5" s="14">
        <f>0.677</f>
        <v>0.67700000000000005</v>
      </c>
      <c r="C5" s="15">
        <f t="shared" si="0"/>
        <v>-3.3882266262971132</v>
      </c>
    </row>
    <row r="6" spans="1:4" x14ac:dyDescent="0.35">
      <c r="A6" s="13">
        <v>300</v>
      </c>
      <c r="B6" s="14">
        <f>1.632</f>
        <v>1.6319999999999999</v>
      </c>
      <c r="C6" s="15">
        <f t="shared" si="0"/>
        <v>4.2544030883568462</v>
      </c>
    </row>
    <row r="7" spans="1:4" x14ac:dyDescent="0.35">
      <c r="A7" s="13">
        <v>1000</v>
      </c>
      <c r="B7" s="14">
        <f>1.114</f>
        <v>1.1140000000000001</v>
      </c>
      <c r="C7" s="15">
        <f t="shared" si="0"/>
        <v>0.93770381675420278</v>
      </c>
    </row>
    <row r="8" spans="1:4" x14ac:dyDescent="0.35">
      <c r="A8" s="13">
        <v>10000</v>
      </c>
      <c r="B8" s="14">
        <f>0.997</f>
        <v>0.997</v>
      </c>
      <c r="C8" s="15">
        <f t="shared" si="0"/>
        <v>-2.6096833766885624E-2</v>
      </c>
    </row>
    <row r="9" spans="1:4" x14ac:dyDescent="0.35">
      <c r="A9" s="13">
        <v>30000</v>
      </c>
      <c r="B9" s="14">
        <f>0.997</f>
        <v>0.997</v>
      </c>
      <c r="C9" s="15">
        <f t="shared" si="0"/>
        <v>-2.6096833766885624E-2</v>
      </c>
    </row>
    <row r="10" spans="1:4" x14ac:dyDescent="0.35">
      <c r="A10" s="13">
        <v>100000</v>
      </c>
      <c r="B10" s="14">
        <f>0.997</f>
        <v>0.997</v>
      </c>
      <c r="C10" s="15">
        <f t="shared" si="0"/>
        <v>-2.6096833766885624E-2</v>
      </c>
    </row>
    <row r="11" spans="1:4" x14ac:dyDescent="0.35">
      <c r="A11" s="13">
        <v>300000</v>
      </c>
      <c r="B11" s="14">
        <f>0.997</f>
        <v>0.997</v>
      </c>
      <c r="C11" s="15">
        <f t="shared" si="0"/>
        <v>-2.6096833766885624E-2</v>
      </c>
    </row>
    <row r="12" spans="1:4" x14ac:dyDescent="0.35">
      <c r="A12" s="16">
        <v>1000000</v>
      </c>
      <c r="B12" s="17">
        <f>0.997</f>
        <v>0.997</v>
      </c>
      <c r="C12" s="18">
        <f t="shared" si="0"/>
        <v>-2.6096833766885624E-2</v>
      </c>
    </row>
    <row r="14" spans="1:4" x14ac:dyDescent="0.35">
      <c r="D14" s="1"/>
    </row>
    <row r="15" spans="1:4" x14ac:dyDescent="0.35">
      <c r="A15" s="14"/>
      <c r="B15" s="14"/>
      <c r="C15" s="14"/>
    </row>
    <row r="16" spans="1:4" x14ac:dyDescent="0.35">
      <c r="A16" s="14"/>
      <c r="B16" s="14"/>
      <c r="C16" s="14"/>
    </row>
    <row r="17" spans="1:3" x14ac:dyDescent="0.35">
      <c r="A17" s="14"/>
      <c r="B17" s="14"/>
      <c r="C17" s="14"/>
    </row>
    <row r="18" spans="1:3" x14ac:dyDescent="0.35">
      <c r="A18" s="14"/>
      <c r="B18" s="14"/>
      <c r="C18" s="14"/>
    </row>
    <row r="19" spans="1:3" x14ac:dyDescent="0.35">
      <c r="A19" s="14"/>
      <c r="B19" s="14"/>
      <c r="C19" s="14"/>
    </row>
    <row r="20" spans="1:3" x14ac:dyDescent="0.35">
      <c r="A20" s="14"/>
      <c r="B20" s="14"/>
      <c r="C20" s="14"/>
    </row>
    <row r="21" spans="1:3" x14ac:dyDescent="0.35">
      <c r="A21" s="14"/>
      <c r="B21" s="14"/>
      <c r="C21" s="14"/>
    </row>
    <row r="22" spans="1:3" x14ac:dyDescent="0.35">
      <c r="A22" s="14"/>
      <c r="B22" s="14"/>
      <c r="C22" s="14"/>
    </row>
    <row r="23" spans="1:3" x14ac:dyDescent="0.35">
      <c r="A23" s="14"/>
      <c r="B23" s="19"/>
      <c r="C23" s="14"/>
    </row>
    <row r="24" spans="1:3" x14ac:dyDescent="0.35">
      <c r="A24" s="14"/>
      <c r="B24" s="19"/>
      <c r="C24" s="14"/>
    </row>
    <row r="59" spans="2:4" x14ac:dyDescent="0.35">
      <c r="B59" s="10">
        <v>10</v>
      </c>
      <c r="C59">
        <v>0.33260000000000001</v>
      </c>
      <c r="D59">
        <f>20*LOG10(C59)</f>
        <v>-9.5615551023299918</v>
      </c>
    </row>
    <row r="60" spans="2:4" x14ac:dyDescent="0.35">
      <c r="B60" s="13">
        <v>30</v>
      </c>
      <c r="C60">
        <v>0.32687899999999998</v>
      </c>
      <c r="D60">
        <f t="shared" ref="D60:D68" si="1">20*LOG10(C60)</f>
        <v>-9.7122595863780621</v>
      </c>
    </row>
    <row r="61" spans="2:4" x14ac:dyDescent="0.35">
      <c r="B61" s="13">
        <v>100</v>
      </c>
      <c r="C61">
        <v>0.27595799999999998</v>
      </c>
      <c r="D61">
        <f t="shared" si="1"/>
        <v>-11.183140225089476</v>
      </c>
    </row>
    <row r="62" spans="2:4" x14ac:dyDescent="0.35">
      <c r="B62" s="13">
        <v>300</v>
      </c>
      <c r="C62">
        <v>0.13181999999999999</v>
      </c>
      <c r="D62">
        <f t="shared" si="1"/>
        <v>-17.600373853916921</v>
      </c>
    </row>
    <row r="63" spans="2:4" x14ac:dyDescent="0.35">
      <c r="B63" s="13">
        <v>1000</v>
      </c>
      <c r="C63">
        <v>2.2440000000000002E-2</v>
      </c>
      <c r="D63">
        <f t="shared" si="1"/>
        <v>-32.979542948317523</v>
      </c>
    </row>
    <row r="64" spans="2:4" x14ac:dyDescent="0.35">
      <c r="B64" s="13">
        <v>10000</v>
      </c>
      <c r="C64">
        <v>2.5155799999999998E-4</v>
      </c>
      <c r="D64">
        <f t="shared" si="1"/>
        <v>-71.987237335350699</v>
      </c>
    </row>
    <row r="65" spans="2:4" x14ac:dyDescent="0.35">
      <c r="B65" s="13">
        <v>30000</v>
      </c>
      <c r="C65">
        <v>2.7959999999999999E-2</v>
      </c>
      <c r="D65">
        <f t="shared" si="1"/>
        <v>-31.069256658527124</v>
      </c>
    </row>
    <row r="66" spans="2:4" x14ac:dyDescent="0.35">
      <c r="B66" s="13">
        <v>100000</v>
      </c>
      <c r="C66">
        <v>2.5170000000000002E-6</v>
      </c>
      <c r="D66">
        <f t="shared" si="1"/>
        <v>-111.98233568903275</v>
      </c>
    </row>
    <row r="67" spans="2:4" x14ac:dyDescent="0.35">
      <c r="B67" s="13">
        <v>300000</v>
      </c>
      <c r="C67" s="1">
        <v>2.79614E-7</v>
      </c>
      <c r="D67">
        <f t="shared" si="1"/>
        <v>-131.06882175362503</v>
      </c>
    </row>
    <row r="68" spans="2:4" x14ac:dyDescent="0.35">
      <c r="B68" s="16">
        <v>1000000</v>
      </c>
      <c r="C68" s="1">
        <v>2.5142999999999999E-8</v>
      </c>
      <c r="D68">
        <f t="shared" si="1"/>
        <v>-151.99165809249666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Пермяков</dc:creator>
  <cp:lastModifiedBy>Дмитрий</cp:lastModifiedBy>
  <dcterms:created xsi:type="dcterms:W3CDTF">2022-11-10T18:23:17Z</dcterms:created>
  <dcterms:modified xsi:type="dcterms:W3CDTF">2022-11-11T13:07:30Z</dcterms:modified>
</cp:coreProperties>
</file>