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fc9a563ef8e1e9a/품질공학/과제/HW4/"/>
    </mc:Choice>
  </mc:AlternateContent>
  <xr:revisionPtr revIDLastSave="29" documentId="8_{9626EDDC-BC6F-4052-BF48-6180B7FB3D5E}" xr6:coauthVersionLast="47" xr6:coauthVersionMax="47" xr10:uidLastSave="{68861586-6A3F-402A-AC1B-FDCA102DF476}"/>
  <bookViews>
    <workbookView xWindow="-108" yWindow="-108" windowWidth="23256" windowHeight="12456" activeTab="1" xr2:uid="{40D2D8CE-0F07-4242-B620-6587536529BF}"/>
  </bookViews>
  <sheets>
    <sheet name="Table_6E6 - 복사본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D4" i="2"/>
  <c r="C6" i="2"/>
  <c r="C5" i="2"/>
  <c r="D5" i="2" s="1"/>
  <c r="D9" i="2"/>
  <c r="D6" i="2"/>
  <c r="W17" i="1"/>
  <c r="V17" i="1"/>
  <c r="W18" i="1"/>
  <c r="V18" i="1"/>
  <c r="U3" i="1"/>
  <c r="U4" i="1"/>
  <c r="U5" i="1"/>
  <c r="U6" i="1"/>
  <c r="U17" i="1" s="1"/>
  <c r="U7" i="1"/>
  <c r="U8" i="1"/>
  <c r="U9" i="1"/>
  <c r="U10" i="1"/>
  <c r="U11" i="1"/>
  <c r="U12" i="1"/>
  <c r="U13" i="1"/>
  <c r="U14" i="1"/>
  <c r="U15" i="1"/>
  <c r="U16" i="1"/>
  <c r="U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N17" i="1" l="1"/>
  <c r="L17" i="1"/>
  <c r="M17" i="1"/>
  <c r="T17" i="1" l="1"/>
  <c r="T4" i="1" s="1"/>
  <c r="X17" i="1"/>
  <c r="S17" i="1"/>
  <c r="S10" i="1" s="1"/>
  <c r="T9" i="1"/>
  <c r="T15" i="1"/>
  <c r="T13" i="1"/>
  <c r="T7" i="1"/>
  <c r="T5" i="1"/>
  <c r="T16" i="1"/>
  <c r="T14" i="1"/>
  <c r="T12" i="1"/>
  <c r="T6" i="1"/>
  <c r="T10" i="1"/>
  <c r="T8" i="1"/>
  <c r="P17" i="1"/>
  <c r="P7" i="1" s="1"/>
  <c r="O17" i="1"/>
  <c r="O4" i="1" s="1"/>
  <c r="T11" i="1"/>
  <c r="Q17" i="1"/>
  <c r="Q3" i="1" s="1"/>
  <c r="R17" i="1"/>
  <c r="R3" i="1" s="1"/>
  <c r="T2" i="1"/>
  <c r="T3" i="1"/>
  <c r="W10" i="1" l="1"/>
  <c r="W12" i="1"/>
  <c r="W5" i="1"/>
  <c r="W13" i="1"/>
  <c r="W9" i="1"/>
  <c r="W3" i="1"/>
  <c r="W11" i="1"/>
  <c r="W16" i="1"/>
  <c r="W4" i="1"/>
  <c r="W6" i="1"/>
  <c r="W14" i="1"/>
  <c r="W7" i="1"/>
  <c r="W15" i="1"/>
  <c r="W8" i="1"/>
  <c r="W2" i="1"/>
  <c r="V4" i="1"/>
  <c r="V12" i="1"/>
  <c r="V6" i="1"/>
  <c r="V14" i="1"/>
  <c r="V15" i="1"/>
  <c r="V10" i="1"/>
  <c r="V5" i="1"/>
  <c r="V13" i="1"/>
  <c r="V7" i="1"/>
  <c r="V2" i="1"/>
  <c r="V11" i="1"/>
  <c r="V8" i="1"/>
  <c r="V16" i="1"/>
  <c r="V9" i="1"/>
  <c r="V3" i="1"/>
  <c r="S8" i="1"/>
  <c r="S4" i="1"/>
  <c r="S6" i="1"/>
  <c r="S14" i="1"/>
  <c r="S3" i="1"/>
  <c r="S15" i="1"/>
  <c r="S2" i="1"/>
  <c r="S11" i="1"/>
  <c r="S16" i="1"/>
  <c r="S7" i="1"/>
  <c r="S12" i="1"/>
  <c r="S13" i="1"/>
  <c r="S9" i="1"/>
  <c r="S5" i="1"/>
  <c r="O3" i="1"/>
  <c r="O2" i="1"/>
  <c r="O15" i="1"/>
  <c r="O14" i="1"/>
  <c r="O9" i="1"/>
  <c r="O5" i="1"/>
  <c r="O11" i="1"/>
  <c r="Q2" i="1"/>
  <c r="O10" i="1"/>
  <c r="O7" i="1"/>
  <c r="O6" i="1"/>
  <c r="O16" i="1"/>
  <c r="O12" i="1"/>
  <c r="O8" i="1"/>
  <c r="P3" i="1"/>
  <c r="O13" i="1"/>
  <c r="P14" i="1"/>
  <c r="P5" i="1"/>
  <c r="P13" i="1"/>
  <c r="P10" i="1"/>
  <c r="P16" i="1"/>
  <c r="P8" i="1"/>
  <c r="P12" i="1"/>
  <c r="P2" i="1"/>
  <c r="P11" i="1"/>
  <c r="P6" i="1"/>
  <c r="P9" i="1"/>
  <c r="P4" i="1"/>
  <c r="P15" i="1"/>
  <c r="R2" i="1"/>
  <c r="R7" i="1"/>
  <c r="R11" i="1"/>
  <c r="R15" i="1"/>
  <c r="R6" i="1"/>
  <c r="R10" i="1"/>
  <c r="R4" i="1"/>
  <c r="R12" i="1"/>
  <c r="R14" i="1"/>
  <c r="R5" i="1"/>
  <c r="R9" i="1"/>
  <c r="R13" i="1"/>
  <c r="R8" i="1"/>
  <c r="R16" i="1"/>
  <c r="Q13" i="1"/>
  <c r="Q4" i="1"/>
  <c r="Q8" i="1"/>
  <c r="Q12" i="1"/>
  <c r="Q16" i="1"/>
  <c r="Q6" i="1"/>
  <c r="Q10" i="1"/>
  <c r="Q14" i="1"/>
  <c r="Q5" i="1"/>
  <c r="Q9" i="1"/>
  <c r="Q7" i="1"/>
  <c r="Q11" i="1"/>
  <c r="Q15" i="1"/>
</calcChain>
</file>

<file path=xl/sharedStrings.xml><?xml version="1.0" encoding="utf-8"?>
<sst xmlns="http://schemas.openxmlformats.org/spreadsheetml/2006/main" count="33" uniqueCount="33">
  <si>
    <t>Sample Number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</si>
  <si>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</si>
  <si>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</si>
  <si>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</si>
  <si>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</si>
  <si>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</si>
  <si>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</si>
  <si>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</si>
  <si>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</si>
  <si>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</si>
  <si>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</si>
  <si>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x-bar</t>
    <phoneticPr fontId="18" type="noConversion"/>
  </si>
  <si>
    <t>R</t>
    <phoneticPr fontId="18" type="noConversion"/>
  </si>
  <si>
    <t>s</t>
    <phoneticPr fontId="18" type="noConversion"/>
  </si>
  <si>
    <t>x-bar UCL</t>
    <phoneticPr fontId="18" type="noConversion"/>
  </si>
  <si>
    <t>x-bar LCL</t>
    <phoneticPr fontId="18" type="noConversion"/>
  </si>
  <si>
    <t>R UCL</t>
    <phoneticPr fontId="18" type="noConversion"/>
  </si>
  <si>
    <t>R LCL</t>
    <phoneticPr fontId="18" type="noConversion"/>
  </si>
  <si>
    <t>s UCL</t>
    <phoneticPr fontId="18" type="noConversion"/>
  </si>
  <si>
    <t>s LCL</t>
    <phoneticPr fontId="18" type="noConversion"/>
  </si>
  <si>
    <t>n=10</t>
    <phoneticPr fontId="18" type="noConversion"/>
  </si>
  <si>
    <t>A3</t>
    <phoneticPr fontId="18" type="noConversion"/>
  </si>
  <si>
    <t>B3</t>
    <phoneticPr fontId="18" type="noConversion"/>
  </si>
  <si>
    <t>B4</t>
    <phoneticPr fontId="18" type="noConversion"/>
  </si>
  <si>
    <t>D3</t>
    <phoneticPr fontId="18" type="noConversion"/>
  </si>
  <si>
    <t>D4</t>
    <phoneticPr fontId="18" type="noConversion"/>
  </si>
  <si>
    <t xml:space="preserve">s^2 </t>
    <phoneticPr fontId="18" type="noConversion"/>
  </si>
  <si>
    <t>s^2 UCL</t>
    <phoneticPr fontId="18" type="noConversion"/>
  </si>
  <si>
    <t>s^2 LCL</t>
    <phoneticPr fontId="18" type="noConversion"/>
  </si>
  <si>
    <t>카이0.05</t>
    <phoneticPr fontId="18" type="noConversion"/>
  </si>
  <si>
    <t>카이0.95</t>
    <phoneticPr fontId="18" type="noConversion"/>
  </si>
  <si>
    <t>카이0.025</t>
    <phoneticPr fontId="18" type="noConversion"/>
  </si>
  <si>
    <t>카이0.975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</si>
</sst>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x bar chart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'Table_6E6 - 복사본'!$L$1</c:f>
              <c:strCache>
                <c:ptCount val="1"/>
                <c:pt idx="0">
                  <c:v>x-bar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'Table_6E6 - 복사본'!$L$2:$L$16</c:f>
              <c:numCache>
                <c:formatCode>General</c:formatCode>
                <c:ptCount val="15"/>
                <c:pt idx="0">
                  <c:v>0.5</c:v>
                </c:pt>
                <c:pt idx="1">
                  <c:v>0.45</c:v>
                </c:pt>
                <c:pt idx="2">
                  <c:v>-0.1</c:v>
                </c:pt>
                <c:pt idx="3">
                  <c:v>-0.6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-0.15</c:v>
                </c:pt>
                <c:pt idx="8">
                  <c:v>0.2</c:v>
                </c:pt>
                <c:pt idx="9">
                  <c:v>-0.15</c:v>
                </c:pt>
                <c:pt idx="10">
                  <c:v>0.3</c:v>
                </c:pt>
                <c:pt idx="11">
                  <c:v>0</c:v>
                </c:pt>
                <c:pt idx="12">
                  <c:v>-0.55000000000000004</c:v>
                </c:pt>
                <c:pt idx="13">
                  <c:v>-0.15</c:v>
                </c:pt>
                <c:pt idx="1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1-4C72-B5C4-7E31B8C0D0C6}"/>
            </c:ext>
          </c:extLst>
        </c:ser>
        <c:ser>
          <c:idx val="1"/>
          <c:order val="1"/>
          <c:tx>
            <c:strRef>
              <c:f>'Table_6E6 - 복사본'!$O$1</c:f>
              <c:strCache>
                <c:ptCount val="1"/>
                <c:pt idx="0">
                  <c:v>x-bar UCL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'Table_6E6 - 복사본'!$O$2:$O$16</c:f>
              <c:numCache>
                <c:formatCode>General</c:formatCode>
                <c:ptCount val="15"/>
                <c:pt idx="0">
                  <c:v>1.0362212586718222</c:v>
                </c:pt>
                <c:pt idx="1">
                  <c:v>1.0362212586718222</c:v>
                </c:pt>
                <c:pt idx="2">
                  <c:v>1.0362212586718222</c:v>
                </c:pt>
                <c:pt idx="3">
                  <c:v>1.0362212586718222</c:v>
                </c:pt>
                <c:pt idx="4">
                  <c:v>1.0362212586718222</c:v>
                </c:pt>
                <c:pt idx="5">
                  <c:v>1.0362212586718222</c:v>
                </c:pt>
                <c:pt idx="6">
                  <c:v>1.0362212586718222</c:v>
                </c:pt>
                <c:pt idx="7">
                  <c:v>1.0362212586718222</c:v>
                </c:pt>
                <c:pt idx="8">
                  <c:v>1.0362212586718222</c:v>
                </c:pt>
                <c:pt idx="9">
                  <c:v>1.0362212586718222</c:v>
                </c:pt>
                <c:pt idx="10">
                  <c:v>1.0362212586718222</c:v>
                </c:pt>
                <c:pt idx="11">
                  <c:v>1.0362212586718222</c:v>
                </c:pt>
                <c:pt idx="12">
                  <c:v>1.0362212586718222</c:v>
                </c:pt>
                <c:pt idx="13">
                  <c:v>1.0362212586718222</c:v>
                </c:pt>
                <c:pt idx="14">
                  <c:v>1.0362212586718222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11-4C72-B5C4-7E31B8C0D0C6}"/>
            </c:ext>
          </c:extLst>
        </c:ser>
        <c:ser>
          <c:idx val="2"/>
          <c:order val="2"/>
          <c:tx>
            <c:strRef>
              <c:f>'Table_6E6 - 복사본'!$P$1</c:f>
              <c:strCache>
                <c:ptCount val="1"/>
                <c:pt idx="0">
                  <c:v>x-bar LCL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'Table_6E6 - 복사본'!$P$2:$P$16</c:f>
              <c:numCache>
                <c:formatCode>General</c:formatCode>
                <c:ptCount val="15"/>
                <c:pt idx="0">
                  <c:v>-1.0428879253384891</c:v>
                </c:pt>
                <c:pt idx="1">
                  <c:v>-1.0428879253384891</c:v>
                </c:pt>
                <c:pt idx="2">
                  <c:v>-1.0428879253384891</c:v>
                </c:pt>
                <c:pt idx="3">
                  <c:v>-1.0428879253384891</c:v>
                </c:pt>
                <c:pt idx="4">
                  <c:v>-1.0428879253384891</c:v>
                </c:pt>
                <c:pt idx="5">
                  <c:v>-1.0428879253384891</c:v>
                </c:pt>
                <c:pt idx="6">
                  <c:v>-1.0428879253384891</c:v>
                </c:pt>
                <c:pt idx="7">
                  <c:v>-1.0428879253384891</c:v>
                </c:pt>
                <c:pt idx="8">
                  <c:v>-1.0428879253384891</c:v>
                </c:pt>
                <c:pt idx="9">
                  <c:v>-1.0428879253384891</c:v>
                </c:pt>
                <c:pt idx="10">
                  <c:v>-1.0428879253384891</c:v>
                </c:pt>
                <c:pt idx="11">
                  <c:v>-1.0428879253384891</c:v>
                </c:pt>
                <c:pt idx="12">
                  <c:v>-1.0428879253384891</c:v>
                </c:pt>
                <c:pt idx="13">
                  <c:v>-1.0428879253384891</c:v>
                </c:pt>
                <c:pt idx="14">
                  <c:v>-1.0428879253384891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11-4C72-B5C4-7E31B8C0D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61935"/>
        <c:axId val="296762415"/>
      </c:lineChart>
      <c:catAx>
        <c:axId val="2967619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6762415"/>
        <c:crosses val="autoZero"/>
        <c:auto val="1"/>
        <c:lblAlgn val="ctr"/>
        <c:lblOffset val="100"/>
        <c:noMultiLvlLbl val="0"/>
      </c:catAx>
      <c:valAx>
        <c:axId val="29676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676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 chart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'Table_6E6 - 복사본'!$N$1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'Table_6E6 - 복사본'!$N$2:$N$16</c:f>
              <c:numCache>
                <c:formatCode>General</c:formatCode>
                <c:ptCount val="15"/>
                <c:pt idx="0">
                  <c:v>1.3333333333333333</c:v>
                </c:pt>
                <c:pt idx="1">
                  <c:v>0.92646280731248642</c:v>
                </c:pt>
                <c:pt idx="2">
                  <c:v>1.1254628677422756</c:v>
                </c:pt>
                <c:pt idx="3">
                  <c:v>1.1737877907772674</c:v>
                </c:pt>
                <c:pt idx="4">
                  <c:v>0.47140452079103168</c:v>
                </c:pt>
                <c:pt idx="5">
                  <c:v>0.97182531580755005</c:v>
                </c:pt>
                <c:pt idx="6">
                  <c:v>0.89597867038104073</c:v>
                </c:pt>
                <c:pt idx="7">
                  <c:v>0.81819584724223848</c:v>
                </c:pt>
                <c:pt idx="8">
                  <c:v>1.1832159566199232</c:v>
                </c:pt>
                <c:pt idx="9">
                  <c:v>1.5284342024147166</c:v>
                </c:pt>
                <c:pt idx="10">
                  <c:v>1.2064640713902572</c:v>
                </c:pt>
                <c:pt idx="11">
                  <c:v>1.1547005383792515</c:v>
                </c:pt>
                <c:pt idx="12">
                  <c:v>0.68516015970314881</c:v>
                </c:pt>
                <c:pt idx="13">
                  <c:v>1.248332220738267</c:v>
                </c:pt>
                <c:pt idx="14">
                  <c:v>1.2703892666773002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0-44D2-A542-761C7A2397C1}"/>
            </c:ext>
          </c:extLst>
        </c:ser>
        <c:ser>
          <c:idx val="1"/>
          <c:order val="1"/>
          <c:tx>
            <c:strRef>
              <c:f>'Table_6E6 - 복사본'!$S$1</c:f>
              <c:strCache>
                <c:ptCount val="1"/>
                <c:pt idx="0">
                  <c:v>s UCL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'Table_6E6 - 복사본'!$S$2:$S$16</c:f>
              <c:numCache>
                <c:formatCode>General</c:formatCode>
                <c:ptCount val="15"/>
                <c:pt idx="0">
                  <c:v>1.8296160819290741</c:v>
                </c:pt>
                <c:pt idx="1">
                  <c:v>1.8296160819290741</c:v>
                </c:pt>
                <c:pt idx="2">
                  <c:v>1.8296160819290741</c:v>
                </c:pt>
                <c:pt idx="3">
                  <c:v>1.8296160819290741</c:v>
                </c:pt>
                <c:pt idx="4">
                  <c:v>1.8296160819290741</c:v>
                </c:pt>
                <c:pt idx="5">
                  <c:v>1.8296160819290741</c:v>
                </c:pt>
                <c:pt idx="6">
                  <c:v>1.8296160819290741</c:v>
                </c:pt>
                <c:pt idx="7">
                  <c:v>1.8296160819290741</c:v>
                </c:pt>
                <c:pt idx="8">
                  <c:v>1.8296160819290741</c:v>
                </c:pt>
                <c:pt idx="9">
                  <c:v>1.8296160819290741</c:v>
                </c:pt>
                <c:pt idx="10">
                  <c:v>1.8296160819290741</c:v>
                </c:pt>
                <c:pt idx="11">
                  <c:v>1.8296160819290741</c:v>
                </c:pt>
                <c:pt idx="12">
                  <c:v>1.8296160819290741</c:v>
                </c:pt>
                <c:pt idx="13">
                  <c:v>1.8296160819290741</c:v>
                </c:pt>
                <c:pt idx="14">
                  <c:v>1.8296160819290741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0-44D2-A542-761C7A2397C1}"/>
            </c:ext>
          </c:extLst>
        </c:ser>
        <c:ser>
          <c:idx val="2"/>
          <c:order val="2"/>
          <c:tx>
            <c:strRef>
              <c:f>'Table_6E6 - 복사본'!$T$1</c:f>
              <c:strCache>
                <c:ptCount val="1"/>
                <c:pt idx="0">
                  <c:v>s LCL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'Table_6E6 - 복사본'!$T$2:$T$16</c:f>
              <c:numCache>
                <c:formatCode>General</c:formatCode>
                <c:ptCount val="15"/>
                <c:pt idx="0">
                  <c:v>0.30280359397893764</c:v>
                </c:pt>
                <c:pt idx="1">
                  <c:v>0.30280359397893764</c:v>
                </c:pt>
                <c:pt idx="2">
                  <c:v>0.30280359397893764</c:v>
                </c:pt>
                <c:pt idx="3">
                  <c:v>0.30280359397893764</c:v>
                </c:pt>
                <c:pt idx="4">
                  <c:v>0.30280359397893764</c:v>
                </c:pt>
                <c:pt idx="5">
                  <c:v>0.30280359397893764</c:v>
                </c:pt>
                <c:pt idx="6">
                  <c:v>0.30280359397893764</c:v>
                </c:pt>
                <c:pt idx="7">
                  <c:v>0.30280359397893764</c:v>
                </c:pt>
                <c:pt idx="8">
                  <c:v>0.30280359397893764</c:v>
                </c:pt>
                <c:pt idx="9">
                  <c:v>0.30280359397893764</c:v>
                </c:pt>
                <c:pt idx="10">
                  <c:v>0.30280359397893764</c:v>
                </c:pt>
                <c:pt idx="11">
                  <c:v>0.30280359397893764</c:v>
                </c:pt>
                <c:pt idx="12">
                  <c:v>0.30280359397893764</c:v>
                </c:pt>
                <c:pt idx="13">
                  <c:v>0.30280359397893764</c:v>
                </c:pt>
                <c:pt idx="14">
                  <c:v>0.30280359397893764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20-44D2-A542-761C7A239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300159"/>
        <c:axId val="1622299199"/>
      </c:lineChart>
      <c:catAx>
        <c:axId val="1622300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2299199"/>
        <c:crosses val="autoZero"/>
        <c:auto val="1"/>
        <c:lblAlgn val="ctr"/>
        <c:lblOffset val="100"/>
        <c:noMultiLvlLbl val="0"/>
      </c:catAx>
      <c:valAx>
        <c:axId val="162229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230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 chart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'Table_6E6 - 복사본'!$M$1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'Table_6E6 - 복사본'!$M$2:$M$16</c:f>
              <c:numCache>
                <c:formatCode>General</c:formatCode>
                <c:ptCount val="15"/>
                <c:pt idx="0">
                  <c:v>4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1.5</c:v>
                </c:pt>
                <c:pt idx="5">
                  <c:v>3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5</c:v>
                </c:pt>
                <c:pt idx="10">
                  <c:v>3.5</c:v>
                </c:pt>
                <c:pt idx="11">
                  <c:v>4</c:v>
                </c:pt>
                <c:pt idx="12">
                  <c:v>2</c:v>
                </c:pt>
                <c:pt idx="13">
                  <c:v>3.5</c:v>
                </c:pt>
                <c:pt idx="14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0-4592-962F-30A8FD9C61F3}"/>
            </c:ext>
          </c:extLst>
        </c:ser>
        <c:ser>
          <c:idx val="1"/>
          <c:order val="1"/>
          <c:tx>
            <c:strRef>
              <c:f>'Table_6E6 - 복사본'!$Q$1</c:f>
              <c:strCache>
                <c:ptCount val="1"/>
                <c:pt idx="0">
                  <c:v>R UCL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'Table_6E6 - 복사본'!$Q$2:$Q$16</c:f>
              <c:numCache>
                <c:formatCode>General</c:formatCode>
                <c:ptCount val="15"/>
                <c:pt idx="0">
                  <c:v>5.6863999999999999</c:v>
                </c:pt>
                <c:pt idx="1">
                  <c:v>5.6863999999999999</c:v>
                </c:pt>
                <c:pt idx="2">
                  <c:v>5.6863999999999999</c:v>
                </c:pt>
                <c:pt idx="3">
                  <c:v>5.6863999999999999</c:v>
                </c:pt>
                <c:pt idx="4">
                  <c:v>5.6863999999999999</c:v>
                </c:pt>
                <c:pt idx="5">
                  <c:v>5.6863999999999999</c:v>
                </c:pt>
                <c:pt idx="6">
                  <c:v>5.6863999999999999</c:v>
                </c:pt>
                <c:pt idx="7">
                  <c:v>5.6863999999999999</c:v>
                </c:pt>
                <c:pt idx="8">
                  <c:v>5.6863999999999999</c:v>
                </c:pt>
                <c:pt idx="9">
                  <c:v>5.6863999999999999</c:v>
                </c:pt>
                <c:pt idx="10">
                  <c:v>5.6863999999999999</c:v>
                </c:pt>
                <c:pt idx="11">
                  <c:v>5.6863999999999999</c:v>
                </c:pt>
                <c:pt idx="12">
                  <c:v>5.6863999999999999</c:v>
                </c:pt>
                <c:pt idx="13">
                  <c:v>5.6863999999999999</c:v>
                </c:pt>
                <c:pt idx="14">
                  <c:v>5.6863999999999999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70-4592-962F-30A8FD9C61F3}"/>
            </c:ext>
          </c:extLst>
        </c:ser>
        <c:ser>
          <c:idx val="2"/>
          <c:order val="2"/>
          <c:tx>
            <c:strRef>
              <c:f>'Table_6E6 - 복사본'!$R$1</c:f>
              <c:strCache>
                <c:ptCount val="1"/>
                <c:pt idx="0">
                  <c:v>R LCL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'Table_6E6 - 복사본'!$R$2:$R$16</c:f>
              <c:numCache>
                <c:formatCode>General</c:formatCode>
                <c:ptCount val="15"/>
                <c:pt idx="0">
                  <c:v>0.71360000000000001</c:v>
                </c:pt>
                <c:pt idx="1">
                  <c:v>0.71360000000000001</c:v>
                </c:pt>
                <c:pt idx="2">
                  <c:v>0.71360000000000001</c:v>
                </c:pt>
                <c:pt idx="3">
                  <c:v>0.71360000000000001</c:v>
                </c:pt>
                <c:pt idx="4">
                  <c:v>0.71360000000000001</c:v>
                </c:pt>
                <c:pt idx="5">
                  <c:v>0.71360000000000001</c:v>
                </c:pt>
                <c:pt idx="6">
                  <c:v>0.71360000000000001</c:v>
                </c:pt>
                <c:pt idx="7">
                  <c:v>0.71360000000000001</c:v>
                </c:pt>
                <c:pt idx="8">
                  <c:v>0.71360000000000001</c:v>
                </c:pt>
                <c:pt idx="9">
                  <c:v>0.71360000000000001</c:v>
                </c:pt>
                <c:pt idx="10">
                  <c:v>0.71360000000000001</c:v>
                </c:pt>
                <c:pt idx="11">
                  <c:v>0.71360000000000001</c:v>
                </c:pt>
                <c:pt idx="12">
                  <c:v>0.71360000000000001</c:v>
                </c:pt>
                <c:pt idx="13">
                  <c:v>0.71360000000000001</c:v>
                </c:pt>
                <c:pt idx="14">
                  <c:v>0.71360000000000001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70-4592-962F-30A8FD9C6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887055"/>
        <c:axId val="297887535"/>
      </c:lineChart>
      <c:catAx>
        <c:axId val="297887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7887535"/>
        <c:crosses val="autoZero"/>
        <c:auto val="1"/>
        <c:lblAlgn val="ctr"/>
        <c:lblOffset val="100"/>
        <c:noMultiLvlLbl val="0"/>
      </c:catAx>
      <c:valAx>
        <c:axId val="29788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788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S^2</a:t>
            </a:r>
            <a:r>
              <a:rPr lang="en-US" altLang="ko-KR" baseline="0"/>
              <a:t> chart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'Table_6E6 - 복사본'!$U$1</c:f>
              <c:strCache>
                <c:ptCount val="1"/>
                <c:pt idx="0">
                  <c:v>s^2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'Table_6E6 - 복사본'!$U$2:$U$16</c:f>
              <c:numCache>
                <c:formatCode>General</c:formatCode>
                <c:ptCount val="15"/>
                <c:pt idx="0">
                  <c:v>1.7777777777777777</c:v>
                </c:pt>
                <c:pt idx="1">
                  <c:v>0.85833333333333339</c:v>
                </c:pt>
                <c:pt idx="2">
                  <c:v>1.2666666666666668</c:v>
                </c:pt>
                <c:pt idx="3">
                  <c:v>1.377777777777778</c:v>
                </c:pt>
                <c:pt idx="4">
                  <c:v>0.22222222222222221</c:v>
                </c:pt>
                <c:pt idx="5">
                  <c:v>0.94444444444444442</c:v>
                </c:pt>
                <c:pt idx="6">
                  <c:v>0.80277777777777759</c:v>
                </c:pt>
                <c:pt idx="7">
                  <c:v>0.6694444444444444</c:v>
                </c:pt>
                <c:pt idx="8">
                  <c:v>1.4</c:v>
                </c:pt>
                <c:pt idx="9">
                  <c:v>2.3361111111111108</c:v>
                </c:pt>
                <c:pt idx="10">
                  <c:v>1.4555555555555557</c:v>
                </c:pt>
                <c:pt idx="11">
                  <c:v>1.3333333333333333</c:v>
                </c:pt>
                <c:pt idx="12">
                  <c:v>0.46944444444444439</c:v>
                </c:pt>
                <c:pt idx="13">
                  <c:v>1.5583333333333333</c:v>
                </c:pt>
                <c:pt idx="14">
                  <c:v>1.6138888888888887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0-49AF-A6FB-431E82771AD9}"/>
            </c:ext>
          </c:extLst>
        </c:ser>
        <c:ser>
          <c:idx val="1"/>
          <c:order val="1"/>
          <c:tx>
            <c:strRef>
              <c:f>'Table_6E6 - 복사본'!$V$1</c:f>
              <c:strCache>
                <c:ptCount val="1"/>
                <c:pt idx="0">
                  <c:v>s^2 UCL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'Table_6E6 - 복사본'!$V$2:$V$16</c:f>
              <c:numCache>
                <c:formatCode>General</c:formatCode>
                <c:ptCount val="15"/>
                <c:pt idx="0">
                  <c:v>2.402444557868805</c:v>
                </c:pt>
                <c:pt idx="1">
                  <c:v>2.402444557868805</c:v>
                </c:pt>
                <c:pt idx="2">
                  <c:v>2.402444557868805</c:v>
                </c:pt>
                <c:pt idx="3">
                  <c:v>2.402444557868805</c:v>
                </c:pt>
                <c:pt idx="4">
                  <c:v>2.402444557868805</c:v>
                </c:pt>
                <c:pt idx="5">
                  <c:v>2.402444557868805</c:v>
                </c:pt>
                <c:pt idx="6">
                  <c:v>2.402444557868805</c:v>
                </c:pt>
                <c:pt idx="7">
                  <c:v>2.402444557868805</c:v>
                </c:pt>
                <c:pt idx="8">
                  <c:v>2.402444557868805</c:v>
                </c:pt>
                <c:pt idx="9">
                  <c:v>2.402444557868805</c:v>
                </c:pt>
                <c:pt idx="10">
                  <c:v>2.402444557868805</c:v>
                </c:pt>
                <c:pt idx="11">
                  <c:v>2.402444557868805</c:v>
                </c:pt>
                <c:pt idx="12">
                  <c:v>2.402444557868805</c:v>
                </c:pt>
                <c:pt idx="13">
                  <c:v>2.402444557868805</c:v>
                </c:pt>
                <c:pt idx="14">
                  <c:v>2.402444557868805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0-49AF-A6FB-431E82771AD9}"/>
            </c:ext>
          </c:extLst>
        </c:ser>
        <c:ser>
          <c:idx val="2"/>
          <c:order val="2"/>
          <c:tx>
            <c:strRef>
              <c:f>'Table_6E6 - 복사본'!$W$1</c:f>
              <c:strCache>
                <c:ptCount val="1"/>
                <c:pt idx="0">
                  <c:v>s^2 LCL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'Table_6E6 - 복사본'!$W$2:$W$16</c:f>
              <c:numCache>
                <c:formatCode>General</c:formatCode>
                <c:ptCount val="15"/>
                <c:pt idx="0">
                  <c:v>0.34104102556497229</c:v>
                </c:pt>
                <c:pt idx="1">
                  <c:v>0.34104102556497229</c:v>
                </c:pt>
                <c:pt idx="2">
                  <c:v>0.34104102556497229</c:v>
                </c:pt>
                <c:pt idx="3">
                  <c:v>0.34104102556497229</c:v>
                </c:pt>
                <c:pt idx="4">
                  <c:v>0.34104102556497229</c:v>
                </c:pt>
                <c:pt idx="5">
                  <c:v>0.34104102556497229</c:v>
                </c:pt>
                <c:pt idx="6">
                  <c:v>0.34104102556497229</c:v>
                </c:pt>
                <c:pt idx="7">
                  <c:v>0.34104102556497229</c:v>
                </c:pt>
                <c:pt idx="8">
                  <c:v>0.34104102556497229</c:v>
                </c:pt>
                <c:pt idx="9">
                  <c:v>0.34104102556497229</c:v>
                </c:pt>
                <c:pt idx="10">
                  <c:v>0.34104102556497229</c:v>
                </c:pt>
                <c:pt idx="11">
                  <c:v>0.34104102556497229</c:v>
                </c:pt>
                <c:pt idx="12">
                  <c:v>0.34104102556497229</c:v>
                </c:pt>
                <c:pt idx="13">
                  <c:v>0.34104102556497229</c:v>
                </c:pt>
                <c:pt idx="14">
                  <c:v>0.34104102556497229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0-49AF-A6FB-431E82771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586783"/>
        <c:axId val="1310590143"/>
      </c:lineChart>
      <c:catAx>
        <c:axId val="1310586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0590143"/>
        <c:crosses val="autoZero"/>
        <c:auto val="1"/>
        <c:lblAlgn val="ctr"/>
        <c:lblOffset val="100"/>
        <c:noMultiLvlLbl val="0"/>
      </c:catAx>
      <c:valAx>
        <c:axId val="131059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058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256456</xdr:colOff>
      <xdr:row>17</xdr:row>
      <xdr:rowOff>88046</xdr:rowOff>
    </xdr:from>
    <xdr:to>
      <xdr:col>11</xdr:col>
      <xdr:colOff>337138</xdr:colOff>
      <xdr:row>29</xdr:row>
      <xdr:rowOff>218675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F8E11F5-A929-BF84-58E6-B1342E6AA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475129</xdr:colOff>
      <xdr:row>17</xdr:row>
      <xdr:rowOff>107576</xdr:rowOff>
    </xdr:from>
    <xdr:to>
      <xdr:col>18</xdr:col>
      <xdr:colOff>340658</xdr:colOff>
      <xdr:row>29</xdr:row>
      <xdr:rowOff>161364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9E42B1E-D12A-74AF-5DC5-B9A6F117D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583987</xdr:colOff>
      <xdr:row>19</xdr:row>
      <xdr:rowOff>205549</xdr:rowOff>
    </xdr:from>
    <xdr:to>
      <xdr:col>25</xdr:col>
      <xdr:colOff>449517</xdr:colOff>
      <xdr:row>32</xdr:row>
      <xdr:rowOff>41622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C44345A-5B63-E215-0FD3-7253466E4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506186</xdr:colOff>
      <xdr:row>30</xdr:row>
      <xdr:rowOff>212272</xdr:rowOff>
    </xdr:from>
    <xdr:to>
      <xdr:col>19</xdr:col>
      <xdr:colOff>48986</xdr:colOff>
      <xdr:row>43</xdr:row>
      <xdr:rowOff>125187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79C5BD24-2BBF-A06C-A6EE-A55E3CB76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94FD4-C436-4606-AC2C-6AA4F4C91721}">
  <dimension ref="A1:Z18"/>
  <sheetViews>
    <sheetView topLeftCell="L16" zoomScale="70" zoomScaleNormal="70" workbookViewId="0">
      <selection activeCell="U13" sqref="U13"/>
    </sheetView>
  </sheetViews>
  <sheetFormatPr defaultRowHeight="17.399999999999999" x14ac:dyDescent="0.4"/>
  <cols>
    <col min="2" max="8" width="5.09765625" bestFit="1" customWidth="1"/>
    <col min="9" max="9" width="5.59765625" bestFit="1" customWidth="1"/>
    <col min="10" max="11" width="5.09765625" bestFit="1" customWidth="1"/>
    <col min="12" max="12" width="8" customWidth="1"/>
    <col min="13" max="13" width="4.796875" bestFit="1" customWidth="1"/>
  </cols>
  <sheetData>
    <row r="1" spans="1:2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26</v>
      </c>
      <c r="V1" t="s">
        <v>27</v>
      </c>
      <c r="W1" t="s">
        <v>28</v>
      </c>
      <c r="Z1" t="s">
        <v>20</v>
      </c>
    </row>
    <row r="2" spans="1:26" x14ac:dyDescent="0.4">
      <c r="A2">
        <v>1</v>
      </c>
      <c r="B2">
        <v>2.5</v>
      </c>
      <c r="C2">
        <v>0.5</v>
      </c>
      <c r="D2">
        <v>2</v>
      </c>
      <c r="E2">
        <v>-1</v>
      </c>
      <c r="F2">
        <v>1</v>
      </c>
      <c r="G2">
        <v>-1</v>
      </c>
      <c r="H2">
        <v>0.5</v>
      </c>
      <c r="I2">
        <v>1.5</v>
      </c>
      <c r="J2">
        <v>0.5</v>
      </c>
      <c r="K2">
        <v>-1.5</v>
      </c>
      <c r="L2">
        <f>AVERAGE(B2:K2)</f>
        <v>0.5</v>
      </c>
      <c r="M2">
        <f>MAX(B2:K2)-MIN(B2:K2)</f>
        <v>4</v>
      </c>
      <c r="N2">
        <f>_xlfn.STDEV.S(B2:K2)</f>
        <v>1.3333333333333333</v>
      </c>
      <c r="O2">
        <f>$O$17</f>
        <v>1.0362212586718222</v>
      </c>
      <c r="P2">
        <f>$P$17</f>
        <v>-1.0428879253384891</v>
      </c>
      <c r="Q2">
        <f>$Q$17</f>
        <v>5.6863999999999999</v>
      </c>
      <c r="R2">
        <f>$R$17</f>
        <v>0.71360000000000001</v>
      </c>
      <c r="S2">
        <f>$S$17</f>
        <v>1.8296160819290741</v>
      </c>
      <c r="T2">
        <f>$T$17</f>
        <v>0.30280359397893764</v>
      </c>
      <c r="U2">
        <f>N2^2</f>
        <v>1.7777777777777777</v>
      </c>
      <c r="V2">
        <f>$V$17</f>
        <v>2.402444557868805</v>
      </c>
      <c r="W2">
        <f>$W$17</f>
        <v>0.34104102556497229</v>
      </c>
      <c r="Y2" t="s">
        <v>21</v>
      </c>
      <c r="Z2">
        <v>0.97499999999999998</v>
      </c>
    </row>
    <row r="3" spans="1:26" x14ac:dyDescent="0.4">
      <c r="A3">
        <v>2</v>
      </c>
      <c r="B3">
        <v>0</v>
      </c>
      <c r="C3">
        <v>0</v>
      </c>
      <c r="D3">
        <v>0.5</v>
      </c>
      <c r="E3">
        <v>1</v>
      </c>
      <c r="F3">
        <v>1.5</v>
      </c>
      <c r="G3">
        <v>1</v>
      </c>
      <c r="H3">
        <v>-1</v>
      </c>
      <c r="I3">
        <v>1</v>
      </c>
      <c r="J3">
        <v>1.5</v>
      </c>
      <c r="K3">
        <v>-1</v>
      </c>
      <c r="L3">
        <f t="shared" ref="L3:L16" si="0">AVERAGE(B3:K3)</f>
        <v>0.45</v>
      </c>
      <c r="M3">
        <f t="shared" ref="M3:M16" si="1">MAX(B3:K3)-MIN(B3:K3)</f>
        <v>2.5</v>
      </c>
      <c r="N3">
        <f t="shared" ref="N3:N16" si="2">_xlfn.STDEV.S(B3:K3)</f>
        <v>0.92646280731248642</v>
      </c>
      <c r="O3">
        <f>$O$17</f>
        <v>1.0362212586718222</v>
      </c>
      <c r="P3">
        <f>$P$17</f>
        <v>-1.0428879253384891</v>
      </c>
      <c r="Q3">
        <f>$Q$17</f>
        <v>5.6863999999999999</v>
      </c>
      <c r="R3">
        <f>$R$17</f>
        <v>0.71360000000000001</v>
      </c>
      <c r="S3">
        <f>$S$17</f>
        <v>1.8296160819290741</v>
      </c>
      <c r="T3">
        <f>$T$17</f>
        <v>0.30280359397893764</v>
      </c>
      <c r="U3">
        <f t="shared" ref="U3:U16" si="3">N3^2</f>
        <v>0.85833333333333339</v>
      </c>
      <c r="V3">
        <f>$V$17</f>
        <v>2.402444557868805</v>
      </c>
      <c r="W3">
        <f t="shared" ref="W3:W16" si="4">$W$17</f>
        <v>0.34104102556497229</v>
      </c>
      <c r="Y3" t="s">
        <v>22</v>
      </c>
      <c r="Z3">
        <v>0.28399999999999997</v>
      </c>
    </row>
    <row r="4" spans="1:26" x14ac:dyDescent="0.4">
      <c r="A4">
        <v>3</v>
      </c>
      <c r="B4">
        <v>1.5</v>
      </c>
      <c r="C4">
        <v>1</v>
      </c>
      <c r="D4">
        <v>1</v>
      </c>
      <c r="E4">
        <v>-1</v>
      </c>
      <c r="F4">
        <v>0</v>
      </c>
      <c r="G4">
        <v>-1.5</v>
      </c>
      <c r="H4">
        <v>-1</v>
      </c>
      <c r="I4">
        <v>-1</v>
      </c>
      <c r="J4">
        <v>1</v>
      </c>
      <c r="K4">
        <v>-1</v>
      </c>
      <c r="L4">
        <f t="shared" si="0"/>
        <v>-0.1</v>
      </c>
      <c r="M4">
        <f t="shared" si="1"/>
        <v>3</v>
      </c>
      <c r="N4">
        <f t="shared" si="2"/>
        <v>1.1254628677422756</v>
      </c>
      <c r="O4">
        <f t="shared" ref="O4:O16" si="5">$O$17</f>
        <v>1.0362212586718222</v>
      </c>
      <c r="P4">
        <f t="shared" ref="P4:P16" si="6">$P$17</f>
        <v>-1.0428879253384891</v>
      </c>
      <c r="Q4">
        <f t="shared" ref="Q4:Q16" si="7">$Q$17</f>
        <v>5.6863999999999999</v>
      </c>
      <c r="R4">
        <f t="shared" ref="R4:R16" si="8">$R$17</f>
        <v>0.71360000000000001</v>
      </c>
      <c r="S4">
        <f t="shared" ref="S4:S16" si="9">$S$17</f>
        <v>1.8296160819290741</v>
      </c>
      <c r="T4">
        <f t="shared" ref="T4:T16" si="10">$T$17</f>
        <v>0.30280359397893764</v>
      </c>
      <c r="U4">
        <f t="shared" si="3"/>
        <v>1.2666666666666668</v>
      </c>
      <c r="V4">
        <f t="shared" ref="V4:V16" si="11">$V$17</f>
        <v>2.402444557868805</v>
      </c>
      <c r="W4">
        <f t="shared" si="4"/>
        <v>0.34104102556497229</v>
      </c>
      <c r="Y4" t="s">
        <v>23</v>
      </c>
      <c r="Z4">
        <v>1.716</v>
      </c>
    </row>
    <row r="5" spans="1:26" x14ac:dyDescent="0.4">
      <c r="A5">
        <v>4</v>
      </c>
      <c r="B5">
        <v>0</v>
      </c>
      <c r="C5">
        <v>0.5</v>
      </c>
      <c r="D5">
        <v>-2</v>
      </c>
      <c r="E5">
        <v>0</v>
      </c>
      <c r="F5">
        <v>-1</v>
      </c>
      <c r="G5">
        <v>1.5</v>
      </c>
      <c r="H5">
        <v>-1.5</v>
      </c>
      <c r="I5">
        <v>0</v>
      </c>
      <c r="J5">
        <v>-2</v>
      </c>
      <c r="K5">
        <v>-1.5</v>
      </c>
      <c r="L5">
        <f t="shared" si="0"/>
        <v>-0.6</v>
      </c>
      <c r="M5">
        <f t="shared" si="1"/>
        <v>3.5</v>
      </c>
      <c r="N5">
        <f t="shared" si="2"/>
        <v>1.1737877907772674</v>
      </c>
      <c r="O5">
        <f t="shared" si="5"/>
        <v>1.0362212586718222</v>
      </c>
      <c r="P5">
        <f t="shared" si="6"/>
        <v>-1.0428879253384891</v>
      </c>
      <c r="Q5">
        <f t="shared" si="7"/>
        <v>5.6863999999999999</v>
      </c>
      <c r="R5">
        <f t="shared" si="8"/>
        <v>0.71360000000000001</v>
      </c>
      <c r="S5">
        <f t="shared" si="9"/>
        <v>1.8296160819290741</v>
      </c>
      <c r="T5">
        <f t="shared" si="10"/>
        <v>0.30280359397893764</v>
      </c>
      <c r="U5">
        <f t="shared" si="3"/>
        <v>1.377777777777778</v>
      </c>
      <c r="V5">
        <f t="shared" si="11"/>
        <v>2.402444557868805</v>
      </c>
      <c r="W5">
        <f t="shared" si="4"/>
        <v>0.34104102556497229</v>
      </c>
      <c r="Y5" t="s">
        <v>24</v>
      </c>
      <c r="Z5">
        <v>0.223</v>
      </c>
    </row>
    <row r="6" spans="1:26" x14ac:dyDescent="0.4">
      <c r="A6">
        <v>5</v>
      </c>
      <c r="B6">
        <v>0</v>
      </c>
      <c r="C6">
        <v>0</v>
      </c>
      <c r="D6">
        <v>0</v>
      </c>
      <c r="E6">
        <v>-0.5</v>
      </c>
      <c r="F6">
        <v>0.5</v>
      </c>
      <c r="G6">
        <v>1</v>
      </c>
      <c r="H6">
        <v>-0.5</v>
      </c>
      <c r="I6">
        <v>-0.5</v>
      </c>
      <c r="J6">
        <v>0</v>
      </c>
      <c r="K6">
        <v>0</v>
      </c>
      <c r="L6">
        <f t="shared" si="0"/>
        <v>0</v>
      </c>
      <c r="M6">
        <f t="shared" si="1"/>
        <v>1.5</v>
      </c>
      <c r="N6">
        <f t="shared" si="2"/>
        <v>0.47140452079103168</v>
      </c>
      <c r="O6">
        <f t="shared" si="5"/>
        <v>1.0362212586718222</v>
      </c>
      <c r="P6">
        <f t="shared" si="6"/>
        <v>-1.0428879253384891</v>
      </c>
      <c r="Q6">
        <f t="shared" si="7"/>
        <v>5.6863999999999999</v>
      </c>
      <c r="R6">
        <f t="shared" si="8"/>
        <v>0.71360000000000001</v>
      </c>
      <c r="S6">
        <f t="shared" si="9"/>
        <v>1.8296160819290741</v>
      </c>
      <c r="T6">
        <f t="shared" si="10"/>
        <v>0.30280359397893764</v>
      </c>
      <c r="U6">
        <f t="shared" si="3"/>
        <v>0.22222222222222221</v>
      </c>
      <c r="V6">
        <f t="shared" si="11"/>
        <v>2.402444557868805</v>
      </c>
      <c r="W6">
        <f t="shared" si="4"/>
        <v>0.34104102556497229</v>
      </c>
      <c r="Y6" t="s">
        <v>25</v>
      </c>
      <c r="Z6">
        <v>1.7769999999999999</v>
      </c>
    </row>
    <row r="7" spans="1:26" x14ac:dyDescent="0.4">
      <c r="A7">
        <v>6</v>
      </c>
      <c r="B7">
        <v>1</v>
      </c>
      <c r="C7">
        <v>-0.5</v>
      </c>
      <c r="D7">
        <v>0</v>
      </c>
      <c r="E7">
        <v>0</v>
      </c>
      <c r="F7">
        <v>0</v>
      </c>
      <c r="G7">
        <v>0.5</v>
      </c>
      <c r="H7">
        <v>-1</v>
      </c>
      <c r="I7">
        <v>1</v>
      </c>
      <c r="J7">
        <v>-2</v>
      </c>
      <c r="K7">
        <v>1</v>
      </c>
      <c r="L7">
        <f t="shared" si="0"/>
        <v>0</v>
      </c>
      <c r="M7">
        <f t="shared" si="1"/>
        <v>3</v>
      </c>
      <c r="N7">
        <f t="shared" si="2"/>
        <v>0.97182531580755005</v>
      </c>
      <c r="O7">
        <f t="shared" si="5"/>
        <v>1.0362212586718222</v>
      </c>
      <c r="P7">
        <f t="shared" si="6"/>
        <v>-1.0428879253384891</v>
      </c>
      <c r="Q7">
        <f t="shared" si="7"/>
        <v>5.6863999999999999</v>
      </c>
      <c r="R7">
        <f t="shared" si="8"/>
        <v>0.71360000000000001</v>
      </c>
      <c r="S7">
        <f t="shared" si="9"/>
        <v>1.8296160819290741</v>
      </c>
      <c r="T7">
        <f t="shared" si="10"/>
        <v>0.30280359397893764</v>
      </c>
      <c r="U7">
        <f t="shared" si="3"/>
        <v>0.94444444444444442</v>
      </c>
      <c r="V7">
        <f t="shared" si="11"/>
        <v>2.402444557868805</v>
      </c>
      <c r="W7">
        <f t="shared" si="4"/>
        <v>0.34104102556497229</v>
      </c>
      <c r="Y7" t="s">
        <v>29</v>
      </c>
      <c r="Z7">
        <v>16.920000000000002</v>
      </c>
    </row>
    <row r="8" spans="1:26" x14ac:dyDescent="0.4">
      <c r="A8">
        <v>7</v>
      </c>
      <c r="B8">
        <v>1</v>
      </c>
      <c r="C8">
        <v>-1</v>
      </c>
      <c r="D8">
        <v>-1</v>
      </c>
      <c r="E8">
        <v>-1</v>
      </c>
      <c r="F8">
        <v>0</v>
      </c>
      <c r="G8">
        <v>1.5</v>
      </c>
      <c r="H8">
        <v>0</v>
      </c>
      <c r="I8">
        <v>1</v>
      </c>
      <c r="J8">
        <v>0</v>
      </c>
      <c r="K8">
        <v>0</v>
      </c>
      <c r="L8">
        <f t="shared" si="0"/>
        <v>0.05</v>
      </c>
      <c r="M8">
        <f t="shared" si="1"/>
        <v>2.5</v>
      </c>
      <c r="N8">
        <f t="shared" si="2"/>
        <v>0.89597867038104073</v>
      </c>
      <c r="O8">
        <f t="shared" si="5"/>
        <v>1.0362212586718222</v>
      </c>
      <c r="P8">
        <f t="shared" si="6"/>
        <v>-1.0428879253384891</v>
      </c>
      <c r="Q8">
        <f t="shared" si="7"/>
        <v>5.6863999999999999</v>
      </c>
      <c r="R8">
        <f t="shared" si="8"/>
        <v>0.71360000000000001</v>
      </c>
      <c r="S8">
        <f t="shared" si="9"/>
        <v>1.8296160819290741</v>
      </c>
      <c r="T8">
        <f t="shared" si="10"/>
        <v>0.30280359397893764</v>
      </c>
      <c r="U8">
        <f t="shared" si="3"/>
        <v>0.80277777777777759</v>
      </c>
      <c r="V8">
        <f t="shared" si="11"/>
        <v>2.402444557868805</v>
      </c>
      <c r="W8">
        <f t="shared" si="4"/>
        <v>0.34104102556497229</v>
      </c>
      <c r="Y8" t="s">
        <v>30</v>
      </c>
      <c r="Z8">
        <v>3.33</v>
      </c>
    </row>
    <row r="9" spans="1:26" x14ac:dyDescent="0.4">
      <c r="A9">
        <v>8</v>
      </c>
      <c r="B9">
        <v>0</v>
      </c>
      <c r="C9">
        <v>-1.5</v>
      </c>
      <c r="D9">
        <v>-0.5</v>
      </c>
      <c r="E9">
        <v>1.5</v>
      </c>
      <c r="F9">
        <v>0</v>
      </c>
      <c r="G9">
        <v>0</v>
      </c>
      <c r="H9">
        <v>0</v>
      </c>
      <c r="I9">
        <v>-1</v>
      </c>
      <c r="J9">
        <v>0.5</v>
      </c>
      <c r="K9">
        <v>-0.5</v>
      </c>
      <c r="L9">
        <f t="shared" si="0"/>
        <v>-0.15</v>
      </c>
      <c r="M9">
        <f t="shared" si="1"/>
        <v>3</v>
      </c>
      <c r="N9">
        <f t="shared" si="2"/>
        <v>0.81819584724223848</v>
      </c>
      <c r="O9">
        <f t="shared" si="5"/>
        <v>1.0362212586718222</v>
      </c>
      <c r="P9">
        <f t="shared" si="6"/>
        <v>-1.0428879253384891</v>
      </c>
      <c r="Q9">
        <f t="shared" si="7"/>
        <v>5.6863999999999999</v>
      </c>
      <c r="R9">
        <f t="shared" si="8"/>
        <v>0.71360000000000001</v>
      </c>
      <c r="S9">
        <f t="shared" si="9"/>
        <v>1.8296160819290741</v>
      </c>
      <c r="T9">
        <f t="shared" si="10"/>
        <v>0.30280359397893764</v>
      </c>
      <c r="U9">
        <f t="shared" si="3"/>
        <v>0.6694444444444444</v>
      </c>
      <c r="V9">
        <f t="shared" si="11"/>
        <v>2.402444557868805</v>
      </c>
      <c r="W9">
        <f t="shared" si="4"/>
        <v>0.34104102556497229</v>
      </c>
      <c r="Y9" t="s">
        <v>31</v>
      </c>
      <c r="Z9">
        <v>19.02</v>
      </c>
    </row>
    <row r="10" spans="1:26" x14ac:dyDescent="0.4">
      <c r="A10">
        <v>9</v>
      </c>
      <c r="B10">
        <v>-2</v>
      </c>
      <c r="C10">
        <v>-1.5</v>
      </c>
      <c r="D10">
        <v>1.5</v>
      </c>
      <c r="E10">
        <v>1.5</v>
      </c>
      <c r="F10">
        <v>0</v>
      </c>
      <c r="G10">
        <v>0</v>
      </c>
      <c r="H10">
        <v>0.5</v>
      </c>
      <c r="I10">
        <v>1</v>
      </c>
      <c r="J10">
        <v>0</v>
      </c>
      <c r="K10">
        <v>1</v>
      </c>
      <c r="L10">
        <f t="shared" si="0"/>
        <v>0.2</v>
      </c>
      <c r="M10">
        <f t="shared" si="1"/>
        <v>3.5</v>
      </c>
      <c r="N10">
        <f t="shared" si="2"/>
        <v>1.1832159566199232</v>
      </c>
      <c r="O10">
        <f t="shared" si="5"/>
        <v>1.0362212586718222</v>
      </c>
      <c r="P10">
        <f t="shared" si="6"/>
        <v>-1.0428879253384891</v>
      </c>
      <c r="Q10">
        <f t="shared" si="7"/>
        <v>5.6863999999999999</v>
      </c>
      <c r="R10">
        <f t="shared" si="8"/>
        <v>0.71360000000000001</v>
      </c>
      <c r="S10">
        <f t="shared" si="9"/>
        <v>1.8296160819290741</v>
      </c>
      <c r="T10">
        <f t="shared" si="10"/>
        <v>0.30280359397893764</v>
      </c>
      <c r="U10">
        <f t="shared" si="3"/>
        <v>1.4</v>
      </c>
      <c r="V10">
        <f t="shared" si="11"/>
        <v>2.402444557868805</v>
      </c>
      <c r="W10">
        <f t="shared" si="4"/>
        <v>0.34104102556497229</v>
      </c>
      <c r="Y10" t="s">
        <v>32</v>
      </c>
      <c r="Z10">
        <v>2.7</v>
      </c>
    </row>
    <row r="11" spans="1:26" x14ac:dyDescent="0.4">
      <c r="A11">
        <v>10</v>
      </c>
      <c r="B11">
        <v>-0.5</v>
      </c>
      <c r="C11">
        <v>3.5</v>
      </c>
      <c r="D11">
        <v>0</v>
      </c>
      <c r="E11">
        <v>-1</v>
      </c>
      <c r="F11">
        <v>-1.5</v>
      </c>
      <c r="G11">
        <v>-1.5</v>
      </c>
      <c r="H11">
        <v>-1</v>
      </c>
      <c r="I11">
        <v>-1</v>
      </c>
      <c r="J11">
        <v>1</v>
      </c>
      <c r="K11">
        <v>0.5</v>
      </c>
      <c r="L11">
        <f t="shared" si="0"/>
        <v>-0.15</v>
      </c>
      <c r="M11">
        <f t="shared" si="1"/>
        <v>5</v>
      </c>
      <c r="N11">
        <f t="shared" si="2"/>
        <v>1.5284342024147166</v>
      </c>
      <c r="O11">
        <f t="shared" si="5"/>
        <v>1.0362212586718222</v>
      </c>
      <c r="P11">
        <f t="shared" si="6"/>
        <v>-1.0428879253384891</v>
      </c>
      <c r="Q11">
        <f t="shared" si="7"/>
        <v>5.6863999999999999</v>
      </c>
      <c r="R11">
        <f t="shared" si="8"/>
        <v>0.71360000000000001</v>
      </c>
      <c r="S11">
        <f t="shared" si="9"/>
        <v>1.8296160819290741</v>
      </c>
      <c r="T11">
        <f t="shared" si="10"/>
        <v>0.30280359397893764</v>
      </c>
      <c r="U11">
        <f t="shared" si="3"/>
        <v>2.3361111111111108</v>
      </c>
      <c r="V11">
        <f t="shared" si="11"/>
        <v>2.402444557868805</v>
      </c>
      <c r="W11">
        <f t="shared" si="4"/>
        <v>0.34104102556497229</v>
      </c>
    </row>
    <row r="12" spans="1:26" x14ac:dyDescent="0.4">
      <c r="A12">
        <v>11</v>
      </c>
      <c r="B12">
        <v>0</v>
      </c>
      <c r="C12">
        <v>1.5</v>
      </c>
      <c r="D12">
        <v>0</v>
      </c>
      <c r="E12">
        <v>0</v>
      </c>
      <c r="F12">
        <v>2</v>
      </c>
      <c r="G12">
        <v>-1.5</v>
      </c>
      <c r="H12">
        <v>0.5</v>
      </c>
      <c r="I12">
        <v>-0.5</v>
      </c>
      <c r="J12">
        <v>2</v>
      </c>
      <c r="K12">
        <v>-1</v>
      </c>
      <c r="L12">
        <f t="shared" si="0"/>
        <v>0.3</v>
      </c>
      <c r="M12">
        <f t="shared" si="1"/>
        <v>3.5</v>
      </c>
      <c r="N12">
        <f t="shared" si="2"/>
        <v>1.2064640713902572</v>
      </c>
      <c r="O12">
        <f t="shared" si="5"/>
        <v>1.0362212586718222</v>
      </c>
      <c r="P12">
        <f t="shared" si="6"/>
        <v>-1.0428879253384891</v>
      </c>
      <c r="Q12">
        <f t="shared" si="7"/>
        <v>5.6863999999999999</v>
      </c>
      <c r="R12">
        <f t="shared" si="8"/>
        <v>0.71360000000000001</v>
      </c>
      <c r="S12">
        <f t="shared" si="9"/>
        <v>1.8296160819290741</v>
      </c>
      <c r="T12">
        <f t="shared" si="10"/>
        <v>0.30280359397893764</v>
      </c>
      <c r="U12">
        <f t="shared" si="3"/>
        <v>1.4555555555555557</v>
      </c>
      <c r="V12">
        <f t="shared" si="11"/>
        <v>2.402444557868805</v>
      </c>
      <c r="W12">
        <f t="shared" si="4"/>
        <v>0.34104102556497229</v>
      </c>
    </row>
    <row r="13" spans="1:26" x14ac:dyDescent="0.4">
      <c r="A13">
        <v>12</v>
      </c>
      <c r="B13">
        <v>0</v>
      </c>
      <c r="C13">
        <v>-2</v>
      </c>
      <c r="D13">
        <v>-0.5</v>
      </c>
      <c r="E13">
        <v>0</v>
      </c>
      <c r="F13">
        <v>-0.5</v>
      </c>
      <c r="G13">
        <v>2</v>
      </c>
      <c r="H13">
        <v>1.5</v>
      </c>
      <c r="I13">
        <v>0</v>
      </c>
      <c r="J13">
        <v>0.5</v>
      </c>
      <c r="K13">
        <v>-1</v>
      </c>
      <c r="L13">
        <f t="shared" si="0"/>
        <v>0</v>
      </c>
      <c r="M13">
        <f t="shared" si="1"/>
        <v>4</v>
      </c>
      <c r="N13">
        <f t="shared" si="2"/>
        <v>1.1547005383792515</v>
      </c>
      <c r="O13">
        <f t="shared" si="5"/>
        <v>1.0362212586718222</v>
      </c>
      <c r="P13">
        <f t="shared" si="6"/>
        <v>-1.0428879253384891</v>
      </c>
      <c r="Q13">
        <f t="shared" si="7"/>
        <v>5.6863999999999999</v>
      </c>
      <c r="R13">
        <f t="shared" si="8"/>
        <v>0.71360000000000001</v>
      </c>
      <c r="S13">
        <f t="shared" si="9"/>
        <v>1.8296160819290741</v>
      </c>
      <c r="T13">
        <f t="shared" si="10"/>
        <v>0.30280359397893764</v>
      </c>
      <c r="U13">
        <f t="shared" si="3"/>
        <v>1.3333333333333333</v>
      </c>
      <c r="V13">
        <f t="shared" si="11"/>
        <v>2.402444557868805</v>
      </c>
      <c r="W13">
        <f t="shared" si="4"/>
        <v>0.34104102556497229</v>
      </c>
    </row>
    <row r="14" spans="1:26" x14ac:dyDescent="0.4">
      <c r="A14">
        <v>13</v>
      </c>
      <c r="B14">
        <v>-1</v>
      </c>
      <c r="C14">
        <v>-0.5</v>
      </c>
      <c r="D14">
        <v>-0.5</v>
      </c>
      <c r="E14">
        <v>-1</v>
      </c>
      <c r="F14">
        <v>0</v>
      </c>
      <c r="G14">
        <v>0.5</v>
      </c>
      <c r="H14">
        <v>0.5</v>
      </c>
      <c r="I14">
        <v>-1.5</v>
      </c>
      <c r="J14">
        <v>-1</v>
      </c>
      <c r="K14">
        <v>-1</v>
      </c>
      <c r="L14">
        <f t="shared" si="0"/>
        <v>-0.55000000000000004</v>
      </c>
      <c r="M14">
        <f t="shared" si="1"/>
        <v>2</v>
      </c>
      <c r="N14">
        <f t="shared" si="2"/>
        <v>0.68516015970314881</v>
      </c>
      <c r="O14">
        <f t="shared" si="5"/>
        <v>1.0362212586718222</v>
      </c>
      <c r="P14">
        <f t="shared" si="6"/>
        <v>-1.0428879253384891</v>
      </c>
      <c r="Q14">
        <f t="shared" si="7"/>
        <v>5.6863999999999999</v>
      </c>
      <c r="R14">
        <f t="shared" si="8"/>
        <v>0.71360000000000001</v>
      </c>
      <c r="S14">
        <f t="shared" si="9"/>
        <v>1.8296160819290741</v>
      </c>
      <c r="T14">
        <f t="shared" si="10"/>
        <v>0.30280359397893764</v>
      </c>
      <c r="U14">
        <f t="shared" si="3"/>
        <v>0.46944444444444439</v>
      </c>
      <c r="V14">
        <f t="shared" si="11"/>
        <v>2.402444557868805</v>
      </c>
      <c r="W14">
        <f t="shared" si="4"/>
        <v>0.34104102556497229</v>
      </c>
    </row>
    <row r="15" spans="1:26" x14ac:dyDescent="0.4">
      <c r="A15">
        <v>14</v>
      </c>
      <c r="B15">
        <v>0.5</v>
      </c>
      <c r="C15">
        <v>1</v>
      </c>
      <c r="D15">
        <v>-1</v>
      </c>
      <c r="E15">
        <v>-0.5</v>
      </c>
      <c r="F15">
        <v>-2</v>
      </c>
      <c r="G15">
        <v>-1</v>
      </c>
      <c r="H15">
        <v>-1.5</v>
      </c>
      <c r="I15">
        <v>0</v>
      </c>
      <c r="J15">
        <v>1.5</v>
      </c>
      <c r="K15">
        <v>1.5</v>
      </c>
      <c r="L15">
        <f t="shared" si="0"/>
        <v>-0.15</v>
      </c>
      <c r="M15">
        <f t="shared" si="1"/>
        <v>3.5</v>
      </c>
      <c r="N15">
        <f t="shared" si="2"/>
        <v>1.248332220738267</v>
      </c>
      <c r="O15">
        <f t="shared" si="5"/>
        <v>1.0362212586718222</v>
      </c>
      <c r="P15">
        <f t="shared" si="6"/>
        <v>-1.0428879253384891</v>
      </c>
      <c r="Q15">
        <f t="shared" si="7"/>
        <v>5.6863999999999999</v>
      </c>
      <c r="R15">
        <f t="shared" si="8"/>
        <v>0.71360000000000001</v>
      </c>
      <c r="S15">
        <f t="shared" si="9"/>
        <v>1.8296160819290741</v>
      </c>
      <c r="T15">
        <f t="shared" si="10"/>
        <v>0.30280359397893764</v>
      </c>
      <c r="U15">
        <f t="shared" si="3"/>
        <v>1.5583333333333333</v>
      </c>
      <c r="V15">
        <f t="shared" si="11"/>
        <v>2.402444557868805</v>
      </c>
      <c r="W15">
        <f t="shared" si="4"/>
        <v>0.34104102556497229</v>
      </c>
    </row>
    <row r="16" spans="1:26" x14ac:dyDescent="0.4">
      <c r="A16">
        <v>15</v>
      </c>
      <c r="B16">
        <v>1</v>
      </c>
      <c r="C16">
        <v>0</v>
      </c>
      <c r="D16">
        <v>1.5</v>
      </c>
      <c r="E16">
        <v>1.5</v>
      </c>
      <c r="F16">
        <v>1</v>
      </c>
      <c r="G16">
        <v>-1</v>
      </c>
      <c r="H16">
        <v>0</v>
      </c>
      <c r="I16">
        <v>1</v>
      </c>
      <c r="J16">
        <v>-2</v>
      </c>
      <c r="K16">
        <v>-1.5</v>
      </c>
      <c r="L16">
        <f t="shared" si="0"/>
        <v>0.15</v>
      </c>
      <c r="M16">
        <f t="shared" si="1"/>
        <v>3.5</v>
      </c>
      <c r="N16">
        <f t="shared" si="2"/>
        <v>1.2703892666773002</v>
      </c>
      <c r="O16">
        <f t="shared" si="5"/>
        <v>1.0362212586718222</v>
      </c>
      <c r="P16">
        <f t="shared" si="6"/>
        <v>-1.0428879253384891</v>
      </c>
      <c r="Q16">
        <f t="shared" si="7"/>
        <v>5.6863999999999999</v>
      </c>
      <c r="R16">
        <f t="shared" si="8"/>
        <v>0.71360000000000001</v>
      </c>
      <c r="S16">
        <f t="shared" si="9"/>
        <v>1.8296160819290741</v>
      </c>
      <c r="T16">
        <f t="shared" si="10"/>
        <v>0.30280359397893764</v>
      </c>
      <c r="U16">
        <f t="shared" si="3"/>
        <v>1.6138888888888887</v>
      </c>
      <c r="V16">
        <f t="shared" si="11"/>
        <v>2.402444557868805</v>
      </c>
      <c r="W16">
        <f t="shared" si="4"/>
        <v>0.34104102556497229</v>
      </c>
    </row>
    <row r="17" spans="12:24" x14ac:dyDescent="0.4">
      <c r="L17">
        <f>AVERAGE(L2:L16)</f>
        <v>-3.3333333333333361E-3</v>
      </c>
      <c r="M17">
        <f>AVERAGE(M2:M16)</f>
        <v>3.2</v>
      </c>
      <c r="N17">
        <f>AVERAGE(N2:N16)</f>
        <v>1.0662098379540059</v>
      </c>
      <c r="O17">
        <f>L17+Z2*N17</f>
        <v>1.0362212586718222</v>
      </c>
      <c r="P17">
        <f>L17-Z2*N17</f>
        <v>-1.0428879253384891</v>
      </c>
      <c r="Q17">
        <f>Z6*M17</f>
        <v>5.6863999999999999</v>
      </c>
      <c r="R17">
        <f>Z5*M17</f>
        <v>0.71360000000000001</v>
      </c>
      <c r="S17">
        <f>Z4*N17</f>
        <v>1.8296160819290741</v>
      </c>
      <c r="T17">
        <f>Z3*N17</f>
        <v>0.30280359397893764</v>
      </c>
      <c r="U17">
        <f>AVERAGE(U2:U16)</f>
        <v>1.2057407407407406</v>
      </c>
      <c r="V17">
        <f>X17*Z9/9</f>
        <v>2.402444557868805</v>
      </c>
      <c r="W17">
        <f>X17*Z10/9</f>
        <v>0.34104102556497229</v>
      </c>
      <c r="X17">
        <f>N17^2</f>
        <v>1.1368034185499076</v>
      </c>
    </row>
    <row r="18" spans="12:24" x14ac:dyDescent="0.4">
      <c r="V18">
        <f>U17*Z9/9</f>
        <v>2.5481320987654317</v>
      </c>
      <c r="W18">
        <f>U17*Z10/9</f>
        <v>0.36172222222222217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5CA21-1523-44C3-B5A5-7F13B4C050CE}">
  <dimension ref="C4:D11"/>
  <sheetViews>
    <sheetView tabSelected="1" workbookViewId="0">
      <selection activeCell="C12" sqref="C12"/>
    </sheetView>
  </sheetViews>
  <sheetFormatPr defaultRowHeight="17.399999999999999" x14ac:dyDescent="0.4"/>
  <sheetData>
    <row r="4" spans="3:4" x14ac:dyDescent="0.4">
      <c r="D4">
        <f>1/SQRT(16.4)</f>
        <v>0.24693239916239743</v>
      </c>
    </row>
    <row r="5" spans="3:4" x14ac:dyDescent="0.4">
      <c r="C5">
        <f>28.56-30</f>
        <v>-1.4400000000000013</v>
      </c>
      <c r="D5">
        <f>C5*D4</f>
        <v>-0.35558265479385259</v>
      </c>
    </row>
    <row r="6" spans="3:4" x14ac:dyDescent="0.4">
      <c r="C6">
        <f>4.25-30</f>
        <v>-25.75</v>
      </c>
      <c r="D6">
        <f>C6*D4</f>
        <v>-6.3585092784317334</v>
      </c>
    </row>
    <row r="9" spans="3:4" x14ac:dyDescent="0.4">
      <c r="D9">
        <f>1-0.74857</f>
        <v>0.25143000000000004</v>
      </c>
    </row>
    <row r="11" spans="3:4" x14ac:dyDescent="0.4">
      <c r="C11">
        <f>1-0.64058</f>
        <v>0.35941999999999996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Table_6E6 - 복사본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원준 최</cp:lastModifiedBy>
  <dcterms:created xsi:type="dcterms:W3CDTF">2024-10-06T14:28:20Z</dcterms:created>
  <dcterms:modified xsi:type="dcterms:W3CDTF">2024-10-10T12:33:54Z</dcterms:modified>
</cp:coreProperties>
</file>