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1" i="1" l="1"/>
  <c r="B82" i="1" l="1"/>
  <c r="C82" i="1" s="1"/>
  <c r="F80" i="1"/>
  <c r="F81" i="1"/>
  <c r="E80" i="1"/>
  <c r="E81" i="1"/>
  <c r="F79" i="1"/>
  <c r="E79" i="1"/>
  <c r="B80" i="1"/>
  <c r="C80" i="1" s="1"/>
  <c r="D79" i="1"/>
  <c r="C79" i="1"/>
  <c r="B79" i="1"/>
  <c r="D78" i="1"/>
  <c r="D71" i="1"/>
  <c r="C78" i="1"/>
  <c r="B72" i="1"/>
  <c r="G56" i="1"/>
  <c r="C57" i="1" s="1"/>
  <c r="F57" i="1" s="1"/>
  <c r="G45" i="1"/>
  <c r="B46" i="1" s="1"/>
  <c r="F56" i="1"/>
  <c r="F45" i="1"/>
  <c r="E56" i="1"/>
  <c r="E45" i="1"/>
  <c r="D82" i="1" l="1"/>
  <c r="E82" i="1" s="1"/>
  <c r="F82" i="1" s="1"/>
  <c r="D80" i="1"/>
  <c r="B81" i="1" s="1"/>
  <c r="D57" i="1"/>
  <c r="G57" i="1" s="1"/>
  <c r="H57" i="1" s="1"/>
  <c r="I57" i="1" s="1"/>
  <c r="D46" i="1"/>
  <c r="C46" i="1"/>
  <c r="F46" i="1" s="1"/>
  <c r="B57" i="1"/>
  <c r="C72" i="1"/>
  <c r="D25" i="1"/>
  <c r="G25" i="1" s="1"/>
  <c r="E25" i="1"/>
  <c r="F25" i="1"/>
  <c r="D81" i="1" l="1"/>
  <c r="C81" i="1"/>
  <c r="C58" i="1"/>
  <c r="F58" i="1" s="1"/>
  <c r="D72" i="1"/>
  <c r="E72" i="1" s="1"/>
  <c r="F72" i="1" s="1"/>
  <c r="E57" i="1"/>
  <c r="D58" i="1" s="1"/>
  <c r="G58" i="1" s="1"/>
  <c r="B58" i="1"/>
  <c r="E58" i="1" s="1"/>
  <c r="G46" i="1"/>
  <c r="C47" i="1" s="1"/>
  <c r="F47" i="1" s="1"/>
  <c r="E46" i="1"/>
  <c r="D47" i="1" s="1"/>
  <c r="G47" i="1" s="1"/>
  <c r="B26" i="1"/>
  <c r="C26" i="1"/>
  <c r="F26" i="1" s="1"/>
  <c r="D59" i="1" l="1"/>
  <c r="G59" i="1" s="1"/>
  <c r="H59" i="1" s="1"/>
  <c r="I59" i="1" s="1"/>
  <c r="B73" i="1"/>
  <c r="B59" i="1"/>
  <c r="C59" i="1"/>
  <c r="F59" i="1" s="1"/>
  <c r="H58" i="1"/>
  <c r="I58" i="1" s="1"/>
  <c r="B47" i="1"/>
  <c r="E47" i="1" s="1"/>
  <c r="D48" i="1" s="1"/>
  <c r="G48" i="1" s="1"/>
  <c r="C48" i="1"/>
  <c r="F48" i="1" s="1"/>
  <c r="D26" i="1"/>
  <c r="G26" i="1" s="1"/>
  <c r="E26" i="1"/>
  <c r="C60" i="1" l="1"/>
  <c r="F60" i="1" s="1"/>
  <c r="B60" i="1"/>
  <c r="D73" i="1"/>
  <c r="E73" i="1" s="1"/>
  <c r="F73" i="1" s="1"/>
  <c r="C73" i="1"/>
  <c r="B74" i="1" s="1"/>
  <c r="E59" i="1"/>
  <c r="D60" i="1"/>
  <c r="G60" i="1" s="1"/>
  <c r="B48" i="1"/>
  <c r="B49" i="1" s="1"/>
  <c r="C49" i="1"/>
  <c r="F49" i="1" s="1"/>
  <c r="B27" i="1"/>
  <c r="C27" i="1"/>
  <c r="F27" i="1" s="1"/>
  <c r="H26" i="1"/>
  <c r="I26" i="1" s="1"/>
  <c r="D61" i="1" l="1"/>
  <c r="G61" i="1" s="1"/>
  <c r="C62" i="1" s="1"/>
  <c r="F62" i="1" s="1"/>
  <c r="E60" i="1"/>
  <c r="E48" i="1"/>
  <c r="D49" i="1" s="1"/>
  <c r="G49" i="1" s="1"/>
  <c r="C50" i="1" s="1"/>
  <c r="F50" i="1" s="1"/>
  <c r="D74" i="1"/>
  <c r="E74" i="1" s="1"/>
  <c r="F74" i="1" s="1"/>
  <c r="C74" i="1"/>
  <c r="H60" i="1"/>
  <c r="I60" i="1" s="1"/>
  <c r="C61" i="1"/>
  <c r="F61" i="1" s="1"/>
  <c r="B61" i="1"/>
  <c r="H61" i="1"/>
  <c r="I61" i="1" s="1"/>
  <c r="B62" i="1"/>
  <c r="E49" i="1"/>
  <c r="D50" i="1" s="1"/>
  <c r="G50" i="1" s="1"/>
  <c r="D27" i="1"/>
  <c r="G27" i="1" s="1"/>
  <c r="E27" i="1"/>
  <c r="B50" i="1" l="1"/>
  <c r="B51" i="1" s="1"/>
  <c r="E51" i="1" s="1"/>
  <c r="E61" i="1"/>
  <c r="D62" i="1" s="1"/>
  <c r="G62" i="1" s="1"/>
  <c r="E62" i="1"/>
  <c r="D63" i="1" s="1"/>
  <c r="G63" i="1" s="1"/>
  <c r="C51" i="1"/>
  <c r="F51" i="1" s="1"/>
  <c r="E50" i="1"/>
  <c r="D51" i="1" s="1"/>
  <c r="G51" i="1" s="1"/>
  <c r="B28" i="1"/>
  <c r="C28" i="1"/>
  <c r="F28" i="1" s="1"/>
  <c r="H27" i="1"/>
  <c r="I27" i="1" s="1"/>
  <c r="H63" i="1" l="1"/>
  <c r="I63" i="1" s="1"/>
  <c r="B63" i="1"/>
  <c r="E63" i="1" s="1"/>
  <c r="C63" i="1"/>
  <c r="F63" i="1" s="1"/>
  <c r="H62" i="1"/>
  <c r="I62" i="1" s="1"/>
  <c r="D28" i="1"/>
  <c r="G28" i="1" s="1"/>
  <c r="E28" i="1"/>
  <c r="B29" i="1" l="1"/>
  <c r="C29" i="1"/>
  <c r="F29" i="1" s="1"/>
  <c r="H28" i="1"/>
  <c r="I28" i="1" s="1"/>
  <c r="D29" i="1" l="1"/>
  <c r="G29" i="1" s="1"/>
  <c r="E29" i="1"/>
  <c r="F4" i="1"/>
  <c r="E4" i="1"/>
  <c r="B30" i="1" l="1"/>
  <c r="C30" i="1"/>
  <c r="F30" i="1" s="1"/>
  <c r="H29" i="1"/>
  <c r="I29" i="1" s="1"/>
  <c r="D4" i="1"/>
  <c r="G4" i="1" s="1"/>
  <c r="D30" i="1" l="1"/>
  <c r="G30" i="1" s="1"/>
  <c r="E30" i="1"/>
  <c r="C5" i="1"/>
  <c r="F5" i="1" s="1"/>
  <c r="B5" i="1"/>
  <c r="B31" i="1" l="1"/>
  <c r="C31" i="1"/>
  <c r="F31" i="1" s="1"/>
  <c r="H30" i="1"/>
  <c r="I30" i="1" s="1"/>
  <c r="E5" i="1"/>
  <c r="D5" i="1"/>
  <c r="G5" i="1" s="1"/>
  <c r="D31" i="1" l="1"/>
  <c r="G31" i="1" s="1"/>
  <c r="E31" i="1"/>
  <c r="C6" i="1"/>
  <c r="F6" i="1" s="1"/>
  <c r="H5" i="1"/>
  <c r="I5" i="1" s="1"/>
  <c r="B6" i="1"/>
  <c r="B32" i="1" l="1"/>
  <c r="C32" i="1"/>
  <c r="F32" i="1" s="1"/>
  <c r="H31" i="1"/>
  <c r="I31" i="1" s="1"/>
  <c r="D6" i="1"/>
  <c r="G6" i="1" s="1"/>
  <c r="E6" i="1"/>
  <c r="D32" i="1" l="1"/>
  <c r="G32" i="1" s="1"/>
  <c r="E32" i="1"/>
  <c r="H6" i="1"/>
  <c r="I6" i="1" s="1"/>
  <c r="C7" i="1"/>
  <c r="F7" i="1" s="1"/>
  <c r="B7" i="1"/>
  <c r="B33" i="1" l="1"/>
  <c r="C33" i="1"/>
  <c r="F33" i="1" s="1"/>
  <c r="H32" i="1"/>
  <c r="I32" i="1" s="1"/>
  <c r="E7" i="1"/>
  <c r="D7" i="1"/>
  <c r="G7" i="1" s="1"/>
  <c r="D33" i="1" l="1"/>
  <c r="G33" i="1" s="1"/>
  <c r="E33" i="1"/>
  <c r="H7" i="1"/>
  <c r="I7" i="1" s="1"/>
  <c r="C8" i="1"/>
  <c r="F8" i="1" s="1"/>
  <c r="B8" i="1"/>
  <c r="B34" i="1" l="1"/>
  <c r="C34" i="1"/>
  <c r="F34" i="1" s="1"/>
  <c r="H33" i="1"/>
  <c r="I33" i="1" s="1"/>
  <c r="E8" i="1"/>
  <c r="D8" i="1"/>
  <c r="G8" i="1" s="1"/>
  <c r="D34" i="1" l="1"/>
  <c r="G34" i="1" s="1"/>
  <c r="E34" i="1"/>
  <c r="H8" i="1"/>
  <c r="I8" i="1" s="1"/>
  <c r="B9" i="1"/>
  <c r="C9" i="1"/>
  <c r="F9" i="1" s="1"/>
  <c r="C35" i="1" l="1"/>
  <c r="F35" i="1" s="1"/>
  <c r="H34" i="1"/>
  <c r="I34" i="1" s="1"/>
  <c r="B35" i="1"/>
  <c r="E9" i="1"/>
  <c r="D9" i="1"/>
  <c r="G9" i="1" s="1"/>
  <c r="E35" i="1" l="1"/>
  <c r="D35" i="1"/>
  <c r="G35" i="1" s="1"/>
  <c r="H9" i="1"/>
  <c r="I9" i="1" s="1"/>
  <c r="C10" i="1"/>
  <c r="F10" i="1" s="1"/>
  <c r="B10" i="1"/>
  <c r="C36" i="1" l="1"/>
  <c r="F36" i="1" s="1"/>
  <c r="H35" i="1"/>
  <c r="I35" i="1" s="1"/>
  <c r="B36" i="1"/>
  <c r="E10" i="1"/>
  <c r="D10" i="1"/>
  <c r="G10" i="1" s="1"/>
  <c r="D36" i="1" l="1"/>
  <c r="G36" i="1" s="1"/>
  <c r="H36" i="1" s="1"/>
  <c r="I36" i="1" s="1"/>
  <c r="E36" i="1"/>
  <c r="H10" i="1"/>
  <c r="I10" i="1" s="1"/>
  <c r="C11" i="1"/>
  <c r="F11" i="1" s="1"/>
  <c r="B11" i="1"/>
  <c r="D11" i="1" l="1"/>
  <c r="G11" i="1" s="1"/>
  <c r="E11" i="1"/>
  <c r="H11" i="1" l="1"/>
  <c r="I11" i="1" s="1"/>
  <c r="B12" i="1"/>
  <c r="C12" i="1"/>
  <c r="F12" i="1" s="1"/>
  <c r="E12" i="1" l="1"/>
  <c r="D12" i="1"/>
  <c r="G12" i="1" s="1"/>
  <c r="H12" i="1" l="1"/>
  <c r="I12" i="1" s="1"/>
  <c r="B13" i="1"/>
  <c r="C13" i="1"/>
  <c r="F13" i="1" s="1"/>
  <c r="E13" i="1" l="1"/>
  <c r="D13" i="1"/>
  <c r="G13" i="1" s="1"/>
  <c r="H13" i="1" l="1"/>
  <c r="I13" i="1" s="1"/>
  <c r="B14" i="1"/>
  <c r="C14" i="1"/>
  <c r="F14" i="1" s="1"/>
  <c r="E14" i="1" l="1"/>
  <c r="D14" i="1"/>
  <c r="G14" i="1" s="1"/>
  <c r="H14" i="1" l="1"/>
  <c r="I14" i="1" s="1"/>
  <c r="B15" i="1"/>
  <c r="C15" i="1"/>
  <c r="F15" i="1" s="1"/>
  <c r="E15" i="1" l="1"/>
  <c r="D15" i="1"/>
  <c r="G15" i="1" s="1"/>
  <c r="H15" i="1" l="1"/>
  <c r="I15" i="1" s="1"/>
  <c r="B16" i="1"/>
  <c r="C16" i="1"/>
  <c r="F16" i="1" s="1"/>
  <c r="D16" i="1" l="1"/>
  <c r="G16" i="1" s="1"/>
  <c r="E16" i="1"/>
  <c r="H16" i="1" l="1"/>
  <c r="I16" i="1" s="1"/>
  <c r="B17" i="1"/>
  <c r="C17" i="1"/>
  <c r="F17" i="1" s="1"/>
  <c r="E17" i="1" l="1"/>
  <c r="D17" i="1"/>
  <c r="G17" i="1" s="1"/>
  <c r="H17" i="1" s="1"/>
  <c r="I17" i="1" s="1"/>
</calcChain>
</file>

<file path=xl/sharedStrings.xml><?xml version="1.0" encoding="utf-8"?>
<sst xmlns="http://schemas.openxmlformats.org/spreadsheetml/2006/main" count="52" uniqueCount="20">
  <si>
    <t>n</t>
  </si>
  <si>
    <t>a</t>
  </si>
  <si>
    <t>b</t>
  </si>
  <si>
    <t>Xn</t>
  </si>
  <si>
    <t>f(a)</t>
  </si>
  <si>
    <t>f(b)</t>
  </si>
  <si>
    <t>f(Xn)</t>
  </si>
  <si>
    <t>Erro Absoluto</t>
  </si>
  <si>
    <t>Método da Corda</t>
  </si>
  <si>
    <t>Método de Newton</t>
  </si>
  <si>
    <t>xn</t>
  </si>
  <si>
    <t>f(xn)</t>
  </si>
  <si>
    <t>f'(xn)</t>
  </si>
  <si>
    <t>0.05937</t>
  </si>
  <si>
    <t>Resultado de Ket*e^(-Ket*tmax)</t>
  </si>
  <si>
    <t>Iterações de a</t>
  </si>
  <si>
    <t>de b</t>
  </si>
  <si>
    <t>Iterações de Xn</t>
  </si>
  <si>
    <t>Valor final de Xn</t>
  </si>
  <si>
    <t>Método da Bisseção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</si>
</sst>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da Bissecção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Zero</c:v>
          </c:tx>
          <c:xVal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9.375E-2</c:v>
                </c:pt>
                <c:pt idx="5">
                  <c:v>9.6875000000000003E-2</c:v>
                </c:pt>
                <c:pt idx="6">
                  <c:v>9.5312499999999994E-2</c:v>
                </c:pt>
                <c:pt idx="7">
                  <c:v>9.6093750000000006E-2</c:v>
                </c:pt>
                <c:pt idx="8">
                  <c:v>9.5703125E-2</c:v>
                </c:pt>
                <c:pt idx="9">
                  <c:v>9.5898437500000003E-2</c:v>
                </c:pt>
                <c:pt idx="10">
                  <c:v>9.5800781249999994E-2</c:v>
                </c:pt>
                <c:pt idx="11">
                  <c:v>9.5849609375000006E-2</c:v>
                </c:pt>
                <c:pt idx="12">
                  <c:v>9.5874023437500011E-2</c:v>
                </c:pt>
                <c:pt idx="13">
                  <c:v>9.588623046875E-2</c:v>
                </c:pt>
              </c:numCache>
            </c:numRef>
          </c:yVal>
          <c:smooth val="1"/>
        </c:ser>
        <c:ser>
          <c:idx val="1"/>
          <c:order val="1"/>
          <c:tx>
            <c:v>2º Zero</c:v>
          </c:tx>
          <c:xVal>
            <c:numRef>
              <c:f>Sheet1!$A$25:$A$36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Sheet1!$D$25:$D$36</c:f>
              <c:numCache>
                <c:formatCode>General</c:formatCode>
                <c:ptCount val="12"/>
                <c:pt idx="0">
                  <c:v>0.4</c:v>
                </c:pt>
                <c:pt idx="1">
                  <c:v>0.45</c:v>
                </c:pt>
                <c:pt idx="2">
                  <c:v>0.47499999999999998</c:v>
                </c:pt>
                <c:pt idx="3">
                  <c:v>0.48749999999999999</c:v>
                </c:pt>
                <c:pt idx="4">
                  <c:v>0.49375000000000002</c:v>
                </c:pt>
                <c:pt idx="5">
                  <c:v>0.49687500000000001</c:v>
                </c:pt>
                <c:pt idx="6">
                  <c:v>0.49843749999999998</c:v>
                </c:pt>
                <c:pt idx="7">
                  <c:v>0.49921874999999999</c:v>
                </c:pt>
                <c:pt idx="8">
                  <c:v>0.49960937500000002</c:v>
                </c:pt>
                <c:pt idx="9">
                  <c:v>0.49980468750000001</c:v>
                </c:pt>
                <c:pt idx="10">
                  <c:v>0.49990234374999998</c:v>
                </c:pt>
                <c:pt idx="11">
                  <c:v>0.49995117187499999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208"/>
        <c:axId val="62972672"/>
      </c:scatterChart>
      <c:valAx>
        <c:axId val="62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72672"/>
        <c:crosses val="autoZero"/>
        <c:crossBetween val="midCat"/>
      </c:valAx>
      <c:valAx>
        <c:axId val="62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7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da Corda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Zero</c:v>
          </c:tx>
          <c:xVal>
            <c:numRef>
              <c:f>Sheet1!$A$45:$A$51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Sheet1!$D$45:$D$51</c:f>
              <c:numCache>
                <c:formatCode>General</c:formatCode>
                <c:ptCount val="7"/>
                <c:pt idx="0">
                  <c:v>0</c:v>
                </c:pt>
                <c:pt idx="1">
                  <c:v>0.16138439215561351</c:v>
                </c:pt>
                <c:pt idx="2">
                  <c:v>0.16138439215561351</c:v>
                </c:pt>
                <c:pt idx="3">
                  <c:v>0.13304813886131384</c:v>
                </c:pt>
                <c:pt idx="4">
                  <c:v>0.13304813886131384</c:v>
                </c:pt>
                <c:pt idx="5">
                  <c:v>0.11547219240644679</c:v>
                </c:pt>
                <c:pt idx="6">
                  <c:v>0.11547219240644679</c:v>
                </c:pt>
              </c:numCache>
            </c:numRef>
          </c:yVal>
          <c:smooth val="1"/>
        </c:ser>
        <c:ser>
          <c:idx val="1"/>
          <c:order val="1"/>
          <c:tx>
            <c:v>2º Zero</c:v>
          </c:tx>
          <c:xVal>
            <c:numRef>
              <c:f>Sheet1!$A$56:$A$63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Sheet1!$D$56:$D$63</c:f>
              <c:numCache>
                <c:formatCode>General</c:formatCode>
                <c:ptCount val="8"/>
                <c:pt idx="0">
                  <c:v>0</c:v>
                </c:pt>
                <c:pt idx="1">
                  <c:v>0.358456036923612</c:v>
                </c:pt>
                <c:pt idx="2">
                  <c:v>0.72327466644696514</c:v>
                </c:pt>
                <c:pt idx="3">
                  <c:v>0.35640553753816101</c:v>
                </c:pt>
                <c:pt idx="4">
                  <c:v>0.36155044836658606</c:v>
                </c:pt>
                <c:pt idx="5">
                  <c:v>0.36194222587227809</c:v>
                </c:pt>
                <c:pt idx="6">
                  <c:v>0.36103837270771172</c:v>
                </c:pt>
                <c:pt idx="7">
                  <c:v>0.3610372356601706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2640"/>
        <c:axId val="113622400"/>
      </c:scatterChart>
      <c:valAx>
        <c:axId val="1493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22400"/>
        <c:crosses val="autoZero"/>
        <c:crossBetween val="midCat"/>
      </c:valAx>
      <c:valAx>
        <c:axId val="113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1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de Newton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Zero</c:v>
          </c:tx>
          <c:xVal>
            <c:numRef>
              <c:f>Sheet1!$A$71:$A$74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Sheet1!$B$71:$B$74</c:f>
              <c:numCache>
                <c:formatCode>General</c:formatCode>
                <c:ptCount val="4"/>
                <c:pt idx="0">
                  <c:v>0.1</c:v>
                </c:pt>
                <c:pt idx="1">
                  <c:v>9.57691636829332E-2</c:v>
                </c:pt>
                <c:pt idx="2">
                  <c:v>9.5896761165844488E-2</c:v>
                </c:pt>
                <c:pt idx="3">
                  <c:v>9.5896880149476185E-2</c:v>
                </c:pt>
              </c:numCache>
            </c:numRef>
          </c:yVal>
          <c:smooth val="1"/>
        </c:ser>
        <c:ser>
          <c:idx val="1"/>
          <c:order val="1"/>
          <c:tx>
            <c:v>2º Zero</c:v>
          </c:tx>
          <c:xVal>
            <c:numRef>
              <c:f>Sheet1!$A$78:$A$82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Sheet1!$B$78:$B$82</c:f>
              <c:numCache>
                <c:formatCode>General</c:formatCode>
                <c:ptCount val="5"/>
                <c:pt idx="0">
                  <c:v>0.5</c:v>
                </c:pt>
                <c:pt idx="1">
                  <c:v>0.35115022236868987</c:v>
                </c:pt>
                <c:pt idx="2">
                  <c:v>0.361112402633402</c:v>
                </c:pt>
                <c:pt idx="3">
                  <c:v>0.36103987190598152</c:v>
                </c:pt>
                <c:pt idx="4">
                  <c:v>0.36103986872891197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2240"/>
        <c:axId val="98941568"/>
      </c:scatterChart>
      <c:valAx>
        <c:axId val="99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1568"/>
        <c:crosses val="autoZero"/>
        <c:crossBetween val="midCat"/>
      </c:valAx>
      <c:valAx>
        <c:axId val="98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1º Zero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Método da Bisseção</c:v>
          </c:tx>
          <c:xVal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0.1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8.7500000000000008E-2</c:v>
                </c:pt>
                <c:pt idx="4">
                  <c:v>9.375E-2</c:v>
                </c:pt>
                <c:pt idx="5">
                  <c:v>9.6875000000000003E-2</c:v>
                </c:pt>
                <c:pt idx="6">
                  <c:v>9.5312499999999994E-2</c:v>
                </c:pt>
                <c:pt idx="7">
                  <c:v>9.6093750000000006E-2</c:v>
                </c:pt>
                <c:pt idx="8">
                  <c:v>9.5703125E-2</c:v>
                </c:pt>
                <c:pt idx="9">
                  <c:v>9.5898437500000003E-2</c:v>
                </c:pt>
                <c:pt idx="10">
                  <c:v>9.5800781249999994E-2</c:v>
                </c:pt>
                <c:pt idx="11">
                  <c:v>9.5849609375000006E-2</c:v>
                </c:pt>
                <c:pt idx="12">
                  <c:v>9.5874023437500011E-2</c:v>
                </c:pt>
                <c:pt idx="13">
                  <c:v>9.588623046875E-2</c:v>
                </c:pt>
              </c:numCache>
            </c:numRef>
          </c:yVal>
          <c:smooth val="1"/>
        </c:ser>
        <c:ser>
          <c:idx val="1"/>
          <c:order val="1"/>
          <c:tx>
            <c:v>Método da Corda</c:v>
          </c:tx>
          <c:xVal>
            <c:numRef>
              <c:f>Sheet1!$A$45:$A$51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Sheet1!$D$45:$D$51</c:f>
              <c:numCache>
                <c:formatCode>General</c:formatCode>
                <c:ptCount val="7"/>
                <c:pt idx="0">
                  <c:v>0</c:v>
                </c:pt>
                <c:pt idx="1">
                  <c:v>0.16138439215561351</c:v>
                </c:pt>
                <c:pt idx="2">
                  <c:v>0.16138439215561351</c:v>
                </c:pt>
                <c:pt idx="3">
                  <c:v>0.13304813886131384</c:v>
                </c:pt>
                <c:pt idx="4">
                  <c:v>0.13304813886131384</c:v>
                </c:pt>
                <c:pt idx="5">
                  <c:v>0.11547219240644679</c:v>
                </c:pt>
                <c:pt idx="6">
                  <c:v>0.11547219240644679</c:v>
                </c:pt>
              </c:numCache>
            </c:numRef>
          </c:yVal>
          <c:smooth val="1"/>
        </c:ser>
        <c:ser>
          <c:idx val="2"/>
          <c:order val="2"/>
          <c:tx>
            <c:v>Método de Newton</c:v>
          </c:tx>
          <c:xVal>
            <c:numRef>
              <c:f>Sheet1!$A$71:$A$74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Sheet1!$B$71:$B$74</c:f>
              <c:numCache>
                <c:formatCode>General</c:formatCode>
                <c:ptCount val="4"/>
                <c:pt idx="0">
                  <c:v>0.1</c:v>
                </c:pt>
                <c:pt idx="1">
                  <c:v>9.57691636829332E-2</c:v>
                </c:pt>
                <c:pt idx="2">
                  <c:v>9.5896761165844488E-2</c:v>
                </c:pt>
                <c:pt idx="3">
                  <c:v>9.5896880149476185E-2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880"/>
        <c:axId val="99833728"/>
      </c:scatterChart>
      <c:valAx>
        <c:axId val="998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33728"/>
        <c:crosses val="autoZero"/>
        <c:crossBetween val="midCat"/>
      </c:valAx>
      <c:valAx>
        <c:axId val="99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82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2º Zero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Método da Bisseção</c:v>
          </c:tx>
          <c:xVal>
            <c:numRef>
              <c:f>Sheet1!$A$25:$A$36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Sheet1!$D$25:$D$36</c:f>
              <c:numCache>
                <c:formatCode>General</c:formatCode>
                <c:ptCount val="12"/>
                <c:pt idx="0">
                  <c:v>0.4</c:v>
                </c:pt>
                <c:pt idx="1">
                  <c:v>0.45</c:v>
                </c:pt>
                <c:pt idx="2">
                  <c:v>0.47499999999999998</c:v>
                </c:pt>
                <c:pt idx="3">
                  <c:v>0.48749999999999999</c:v>
                </c:pt>
                <c:pt idx="4">
                  <c:v>0.49375000000000002</c:v>
                </c:pt>
                <c:pt idx="5">
                  <c:v>0.49687500000000001</c:v>
                </c:pt>
                <c:pt idx="6">
                  <c:v>0.49843749999999998</c:v>
                </c:pt>
                <c:pt idx="7">
                  <c:v>0.49921874999999999</c:v>
                </c:pt>
                <c:pt idx="8">
                  <c:v>0.49960937500000002</c:v>
                </c:pt>
                <c:pt idx="9">
                  <c:v>0.49980468750000001</c:v>
                </c:pt>
                <c:pt idx="10">
                  <c:v>0.49990234374999998</c:v>
                </c:pt>
                <c:pt idx="11">
                  <c:v>0.49995117187499999</c:v>
                </c:pt>
              </c:numCache>
            </c:numRef>
          </c:yVal>
          <c:smooth val="1"/>
        </c:ser>
        <c:ser>
          <c:idx val="1"/>
          <c:order val="1"/>
          <c:tx>
            <c:v>Método da Corda</c:v>
          </c:tx>
          <c:xVal>
            <c:numRef>
              <c:f>Sheet1!$A$56:$A$63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Sheet1!$D$56:$D$63</c:f>
              <c:numCache>
                <c:formatCode>General</c:formatCode>
                <c:ptCount val="8"/>
                <c:pt idx="0">
                  <c:v>0</c:v>
                </c:pt>
                <c:pt idx="1">
                  <c:v>0.358456036923612</c:v>
                </c:pt>
                <c:pt idx="2">
                  <c:v>0.72327466644696514</c:v>
                </c:pt>
                <c:pt idx="3">
                  <c:v>0.35640553753816101</c:v>
                </c:pt>
                <c:pt idx="4">
                  <c:v>0.36155044836658606</c:v>
                </c:pt>
                <c:pt idx="5">
                  <c:v>0.36194222587227809</c:v>
                </c:pt>
                <c:pt idx="6">
                  <c:v>0.36103837270771172</c:v>
                </c:pt>
                <c:pt idx="7">
                  <c:v>0.3610372356601706</c:v>
                </c:pt>
              </c:numCache>
            </c:numRef>
          </c:yVal>
          <c:smooth val="1"/>
        </c:ser>
        <c:ser>
          <c:idx val="2"/>
          <c:order val="2"/>
          <c:tx>
            <c:v>Método de Newton</c:v>
          </c:tx>
          <c:xVal>
            <c:numRef>
              <c:f>Sheet1!$A$78:$A$82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Sheet1!$B$78:$B$82</c:f>
              <c:numCache>
                <c:formatCode>General</c:formatCode>
                <c:ptCount val="5"/>
                <c:pt idx="0">
                  <c:v>0.5</c:v>
                </c:pt>
                <c:pt idx="1">
                  <c:v>0.35115022236868987</c:v>
                </c:pt>
                <c:pt idx="2">
                  <c:v>0.361112402633402</c:v>
                </c:pt>
                <c:pt idx="3">
                  <c:v>0.36103987190598152</c:v>
                </c:pt>
                <c:pt idx="4">
                  <c:v>0.36103986872891197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5936"/>
        <c:axId val="115337472"/>
      </c:scatterChart>
      <c:valAx>
        <c:axId val="1153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337472"/>
        <c:crosses val="autoZero"/>
        <c:crossBetween val="midCat"/>
      </c:valAx>
      <c:valAx>
        <c:axId val="1153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5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588816</xdr:colOff>
      <xdr:row>15</xdr:row>
      <xdr:rowOff>91784</xdr:rowOff>
    </xdr:from>
    <xdr:to>
      <xdr:col>18</xdr:col>
      <xdr:colOff>311725</xdr:colOff>
      <xdr:row>29</xdr:row>
      <xdr:rowOff>116029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536863</xdr:colOff>
      <xdr:row>41</xdr:row>
      <xdr:rowOff>143740</xdr:rowOff>
    </xdr:from>
    <xdr:to>
      <xdr:col>18</xdr:col>
      <xdr:colOff>259772</xdr:colOff>
      <xdr:row>55</xdr:row>
      <xdr:rowOff>64077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34636</xdr:colOff>
      <xdr:row>67</xdr:row>
      <xdr:rowOff>22512</xdr:rowOff>
    </xdr:from>
    <xdr:to>
      <xdr:col>17</xdr:col>
      <xdr:colOff>363682</xdr:colOff>
      <xdr:row>81</xdr:row>
      <xdr:rowOff>98712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547688</xdr:colOff>
      <xdr:row>5</xdr:row>
      <xdr:rowOff>123175</xdr:rowOff>
    </xdr:from>
    <xdr:to>
      <xdr:col>27</xdr:col>
      <xdr:colOff>179676</xdr:colOff>
      <xdr:row>20</xdr:row>
      <xdr:rowOff>17534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86592</xdr:colOff>
      <xdr:row>25</xdr:row>
      <xdr:rowOff>121227</xdr:rowOff>
    </xdr:from>
    <xdr:to>
      <xdr:col>27</xdr:col>
      <xdr:colOff>324716</xdr:colOff>
      <xdr:row>40</xdr:row>
      <xdr:rowOff>15586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59" zoomScale="70" zoomScaleNormal="70" workbookViewId="0">
      <selection activeCell="C71" sqref="C71"/>
    </sheetView>
  </sheetViews>
  <sheetFormatPr defaultRowHeight="15" x14ac:dyDescent="0.25"/>
  <sheetData>
    <row r="1" spans="1:18" ht="18.75" x14ac:dyDescent="0.3">
      <c r="A1" s="1" t="s">
        <v>19</v>
      </c>
      <c r="B1" s="1"/>
      <c r="C1" s="1"/>
      <c r="D1" s="1"/>
      <c r="E1" s="1"/>
    </row>
    <row r="2" spans="1:18" ht="18.75" x14ac:dyDescent="0.3">
      <c r="A2" s="1"/>
      <c r="B2" s="1"/>
      <c r="C2" s="1"/>
      <c r="D2" s="1"/>
      <c r="E2" s="1"/>
      <c r="I2" s="9" t="s">
        <v>13</v>
      </c>
    </row>
    <row r="3" spans="1:18" x14ac:dyDescent="0.25">
      <c r="A3" s="7" t="s">
        <v>0</v>
      </c>
      <c r="B3" s="8" t="s">
        <v>1</v>
      </c>
      <c r="C3" s="5" t="s">
        <v>2</v>
      </c>
      <c r="D3" s="6" t="s">
        <v>3</v>
      </c>
      <c r="E3" s="8" t="s">
        <v>4</v>
      </c>
      <c r="F3" s="5" t="s">
        <v>5</v>
      </c>
      <c r="G3" s="6" t="s">
        <v>6</v>
      </c>
      <c r="H3" s="2" t="s">
        <v>7</v>
      </c>
      <c r="I3" s="2"/>
      <c r="O3" s="9" t="s">
        <v>14</v>
      </c>
      <c r="P3" s="9"/>
      <c r="Q3" s="9"/>
      <c r="R3" s="9"/>
    </row>
    <row r="4" spans="1:18" x14ac:dyDescent="0.25">
      <c r="A4" s="7">
        <v>1</v>
      </c>
      <c r="B4" s="8">
        <v>0</v>
      </c>
      <c r="C4" s="5">
        <v>0.2</v>
      </c>
      <c r="D4" s="6">
        <f>AVERAGE(B4,C4)</f>
        <v>0.1</v>
      </c>
      <c r="E4" s="8">
        <f t="shared" ref="E4:G5" si="0">B4*EXP(-B4*5)-0.05937</f>
        <v>-5.9369999999999999E-2</v>
      </c>
      <c r="F4" s="5">
        <f t="shared" si="0"/>
        <v>1.420588823428847E-2</v>
      </c>
      <c r="G4" s="6">
        <f t="shared" si="0"/>
        <v>1.2830659712633474E-3</v>
      </c>
    </row>
    <row r="5" spans="1:18" x14ac:dyDescent="0.25">
      <c r="A5" s="7">
        <v>2</v>
      </c>
      <c r="B5" s="8">
        <f>IF(G4&lt;0,D4,B4)</f>
        <v>0</v>
      </c>
      <c r="C5" s="5">
        <f>IF(G4&gt;0,D4,C4)</f>
        <v>0.1</v>
      </c>
      <c r="D5" s="6">
        <f>AVERAGE(B5,C5)</f>
        <v>0.05</v>
      </c>
      <c r="E5" s="8">
        <f t="shared" si="0"/>
        <v>-5.9369999999999999E-2</v>
      </c>
      <c r="F5" s="5">
        <f t="shared" si="0"/>
        <v>1.2830659712633474E-3</v>
      </c>
      <c r="G5" s="6">
        <f t="shared" si="0"/>
        <v>-2.042996084642975E-2</v>
      </c>
      <c r="H5" s="2">
        <f>ABS(G5-G4)</f>
        <v>2.1713026817693097E-2</v>
      </c>
      <c r="I5" s="3" t="str">
        <f>IF(H5&lt;10^-5,"Para","Continua")</f>
        <v>Continua</v>
      </c>
      <c r="O5" s="8" t="s">
        <v>15</v>
      </c>
      <c r="P5" s="8"/>
    </row>
    <row r="6" spans="1:18" x14ac:dyDescent="0.25">
      <c r="A6" s="7">
        <v>3</v>
      </c>
      <c r="B6" s="8">
        <f t="shared" ref="B6:B17" si="1">IF(G5&lt;0,D5,B5)</f>
        <v>0.05</v>
      </c>
      <c r="C6" s="5">
        <f t="shared" ref="C6:C17" si="2">IF(G5&gt;0,D5,C5)</f>
        <v>0.1</v>
      </c>
      <c r="D6" s="6">
        <f t="shared" ref="D6:D17" si="3">AVERAGE(B6,C6)</f>
        <v>7.5000000000000011E-2</v>
      </c>
      <c r="E6" s="8">
        <f t="shared" ref="E6:E17" si="4">B6*EXP(-B6*5)-0.05937</f>
        <v>-2.042996084642975E-2</v>
      </c>
      <c r="F6" s="5">
        <f t="shared" ref="F6:F17" si="5">C6*EXP(-C6*5)-0.05937</f>
        <v>1.2830659712633474E-3</v>
      </c>
      <c r="G6" s="6">
        <f t="shared" ref="G6:G17" si="6">D6*EXP(-D6*5)-0.05937</f>
        <v>-7.8233040906770801E-3</v>
      </c>
      <c r="H6" s="2">
        <f t="shared" ref="H6:H17" si="7">ABS(G6-G5)</f>
        <v>1.260665675575267E-2</v>
      </c>
      <c r="I6" s="3" t="str">
        <f t="shared" ref="I6:I17" si="8">IF(H6&lt;10^-5,"Para","Continua")</f>
        <v>Continua</v>
      </c>
      <c r="O6" s="5" t="s">
        <v>15</v>
      </c>
      <c r="P6" s="5" t="s">
        <v>16</v>
      </c>
    </row>
    <row r="7" spans="1:18" x14ac:dyDescent="0.25">
      <c r="A7" s="7">
        <v>4</v>
      </c>
      <c r="B7" s="8">
        <f t="shared" si="1"/>
        <v>7.5000000000000011E-2</v>
      </c>
      <c r="C7" s="5">
        <f t="shared" si="2"/>
        <v>0.1</v>
      </c>
      <c r="D7" s="6">
        <f t="shared" si="3"/>
        <v>8.7500000000000008E-2</v>
      </c>
      <c r="E7" s="8">
        <f t="shared" si="4"/>
        <v>-7.8233040906770801E-3</v>
      </c>
      <c r="F7" s="5">
        <f t="shared" si="5"/>
        <v>1.2830659712633474E-3</v>
      </c>
      <c r="G7" s="6">
        <f t="shared" si="6"/>
        <v>-2.8757539375594415E-3</v>
      </c>
      <c r="H7" s="2">
        <f t="shared" si="7"/>
        <v>4.9475501531176386E-3</v>
      </c>
      <c r="I7" s="3" t="str">
        <f t="shared" si="8"/>
        <v>Continua</v>
      </c>
      <c r="O7" s="6" t="s">
        <v>17</v>
      </c>
      <c r="P7" s="6"/>
    </row>
    <row r="8" spans="1:18" x14ac:dyDescent="0.25">
      <c r="A8" s="7">
        <v>5</v>
      </c>
      <c r="B8" s="8">
        <f t="shared" si="1"/>
        <v>8.7500000000000008E-2</v>
      </c>
      <c r="C8" s="5">
        <f t="shared" si="2"/>
        <v>0.1</v>
      </c>
      <c r="D8" s="6">
        <f t="shared" si="3"/>
        <v>9.375E-2</v>
      </c>
      <c r="E8" s="8">
        <f t="shared" si="4"/>
        <v>-2.8757539375594415E-3</v>
      </c>
      <c r="F8" s="5">
        <f t="shared" si="5"/>
        <v>1.2830659712633474E-3</v>
      </c>
      <c r="G8" s="6">
        <f t="shared" si="6"/>
        <v>-7.0274909956958426E-4</v>
      </c>
      <c r="H8" s="2">
        <f t="shared" si="7"/>
        <v>2.1730048379898573E-3</v>
      </c>
      <c r="I8" s="3" t="str">
        <f t="shared" si="8"/>
        <v>Continua</v>
      </c>
    </row>
    <row r="9" spans="1:18" x14ac:dyDescent="0.25">
      <c r="A9" s="7">
        <v>6</v>
      </c>
      <c r="B9" s="8">
        <f t="shared" si="1"/>
        <v>9.375E-2</v>
      </c>
      <c r="C9" s="5">
        <f t="shared" si="2"/>
        <v>0.1</v>
      </c>
      <c r="D9" s="6">
        <f t="shared" si="3"/>
        <v>9.6875000000000003E-2</v>
      </c>
      <c r="E9" s="8">
        <f t="shared" si="4"/>
        <v>-7.0274909956958426E-4</v>
      </c>
      <c r="F9" s="5">
        <f t="shared" si="5"/>
        <v>1.2830659712633474E-3</v>
      </c>
      <c r="G9" s="6">
        <f t="shared" si="6"/>
        <v>3.1295612972195852E-4</v>
      </c>
      <c r="H9" s="2">
        <f t="shared" si="7"/>
        <v>1.0157052292915428E-3</v>
      </c>
      <c r="I9" s="3" t="str">
        <f t="shared" si="8"/>
        <v>Continua</v>
      </c>
      <c r="O9" s="2" t="s">
        <v>7</v>
      </c>
      <c r="P9" s="2"/>
    </row>
    <row r="10" spans="1:18" x14ac:dyDescent="0.25">
      <c r="A10" s="7">
        <v>7</v>
      </c>
      <c r="B10" s="8">
        <f t="shared" si="1"/>
        <v>9.375E-2</v>
      </c>
      <c r="C10" s="5">
        <f t="shared" si="2"/>
        <v>9.6875000000000003E-2</v>
      </c>
      <c r="D10" s="6">
        <f t="shared" si="3"/>
        <v>9.5312499999999994E-2</v>
      </c>
      <c r="E10" s="8">
        <f t="shared" si="4"/>
        <v>-7.0274909956958426E-4</v>
      </c>
      <c r="F10" s="5">
        <f t="shared" si="5"/>
        <v>3.1295612972195852E-4</v>
      </c>
      <c r="G10" s="6">
        <f t="shared" si="6"/>
        <v>-1.8912295598149526E-4</v>
      </c>
      <c r="H10" s="2">
        <f t="shared" si="7"/>
        <v>5.0207908570345378E-4</v>
      </c>
      <c r="I10" s="3" t="str">
        <f t="shared" si="8"/>
        <v>Continua</v>
      </c>
    </row>
    <row r="11" spans="1:18" x14ac:dyDescent="0.25">
      <c r="A11" s="7">
        <v>8</v>
      </c>
      <c r="B11" s="8">
        <f t="shared" si="1"/>
        <v>9.5312499999999994E-2</v>
      </c>
      <c r="C11" s="5">
        <f t="shared" si="2"/>
        <v>9.6875000000000003E-2</v>
      </c>
      <c r="D11" s="6">
        <f t="shared" si="3"/>
        <v>9.6093750000000006E-2</v>
      </c>
      <c r="E11" s="8">
        <f t="shared" si="4"/>
        <v>-1.8912295598149526E-4</v>
      </c>
      <c r="F11" s="5">
        <f t="shared" si="5"/>
        <v>3.1295612972195852E-4</v>
      </c>
      <c r="G11" s="6">
        <f t="shared" si="6"/>
        <v>6.3350642694311177E-5</v>
      </c>
      <c r="H11" s="2">
        <f t="shared" si="7"/>
        <v>2.5247359867580643E-4</v>
      </c>
      <c r="I11" s="3" t="str">
        <f t="shared" si="8"/>
        <v>Continua</v>
      </c>
    </row>
    <row r="12" spans="1:18" x14ac:dyDescent="0.25">
      <c r="A12" s="7">
        <v>9</v>
      </c>
      <c r="B12" s="8">
        <f t="shared" si="1"/>
        <v>9.5312499999999994E-2</v>
      </c>
      <c r="C12" s="5">
        <f t="shared" si="2"/>
        <v>9.6093750000000006E-2</v>
      </c>
      <c r="D12" s="6">
        <f t="shared" si="3"/>
        <v>9.5703125E-2</v>
      </c>
      <c r="E12" s="8">
        <f t="shared" si="4"/>
        <v>-1.8912295598149526E-4</v>
      </c>
      <c r="F12" s="5">
        <f t="shared" si="5"/>
        <v>6.3350642694311177E-5</v>
      </c>
      <c r="G12" s="6">
        <f t="shared" si="6"/>
        <v>-6.2526480859664835E-5</v>
      </c>
      <c r="H12" s="2">
        <f t="shared" si="7"/>
        <v>1.2587712355397601E-4</v>
      </c>
      <c r="I12" s="3" t="str">
        <f t="shared" si="8"/>
        <v>Continua</v>
      </c>
      <c r="O12" s="4" t="s">
        <v>18</v>
      </c>
      <c r="P12" s="4"/>
    </row>
    <row r="13" spans="1:18" x14ac:dyDescent="0.25">
      <c r="A13" s="7">
        <v>10</v>
      </c>
      <c r="B13" s="8">
        <f t="shared" si="1"/>
        <v>9.5703125E-2</v>
      </c>
      <c r="C13" s="5">
        <f t="shared" si="2"/>
        <v>9.6093750000000006E-2</v>
      </c>
      <c r="D13" s="6">
        <f t="shared" si="3"/>
        <v>9.5898437500000003E-2</v>
      </c>
      <c r="E13" s="8">
        <f t="shared" si="4"/>
        <v>-6.2526480859664835E-5</v>
      </c>
      <c r="F13" s="5">
        <f t="shared" si="5"/>
        <v>6.3350642694311177E-5</v>
      </c>
      <c r="G13" s="6">
        <f t="shared" si="6"/>
        <v>5.0185438715127928E-7</v>
      </c>
      <c r="H13" s="2">
        <f t="shared" si="7"/>
        <v>6.3028335246816114E-5</v>
      </c>
      <c r="I13" s="3" t="str">
        <f t="shared" si="8"/>
        <v>Continua</v>
      </c>
    </row>
    <row r="14" spans="1:18" x14ac:dyDescent="0.25">
      <c r="A14" s="7">
        <v>11</v>
      </c>
      <c r="B14" s="8">
        <f t="shared" si="1"/>
        <v>9.5703125E-2</v>
      </c>
      <c r="C14" s="5">
        <f t="shared" si="2"/>
        <v>9.5898437500000003E-2</v>
      </c>
      <c r="D14" s="6">
        <f t="shared" si="3"/>
        <v>9.5800781249999994E-2</v>
      </c>
      <c r="E14" s="8">
        <f t="shared" si="4"/>
        <v>-6.2526480859664835E-5</v>
      </c>
      <c r="F14" s="5">
        <f t="shared" si="5"/>
        <v>5.0185438715127928E-7</v>
      </c>
      <c r="G14" s="6">
        <f t="shared" si="6"/>
        <v>-3.0989851699782245E-5</v>
      </c>
      <c r="H14" s="2">
        <f t="shared" si="7"/>
        <v>3.1491706086933524E-5</v>
      </c>
      <c r="I14" s="3" t="str">
        <f t="shared" si="8"/>
        <v>Continua</v>
      </c>
    </row>
    <row r="15" spans="1:18" x14ac:dyDescent="0.25">
      <c r="A15" s="7">
        <v>12</v>
      </c>
      <c r="B15" s="8">
        <f t="shared" si="1"/>
        <v>9.5800781249999994E-2</v>
      </c>
      <c r="C15" s="5">
        <f t="shared" si="2"/>
        <v>9.5898437500000003E-2</v>
      </c>
      <c r="D15" s="6">
        <f t="shared" si="3"/>
        <v>9.5849609375000006E-2</v>
      </c>
      <c r="E15" s="8">
        <f t="shared" si="4"/>
        <v>-3.0989851699782245E-5</v>
      </c>
      <c r="F15" s="5">
        <f t="shared" si="5"/>
        <v>5.0185438715127928E-7</v>
      </c>
      <c r="G15" s="6">
        <f t="shared" si="6"/>
        <v>-1.5238385544284749E-5</v>
      </c>
      <c r="H15" s="2">
        <f t="shared" si="7"/>
        <v>1.5751466155497496E-5</v>
      </c>
      <c r="I15" s="3" t="str">
        <f t="shared" si="8"/>
        <v>Continua</v>
      </c>
    </row>
    <row r="16" spans="1:18" x14ac:dyDescent="0.25">
      <c r="A16" s="7">
        <v>13</v>
      </c>
      <c r="B16" s="8">
        <f t="shared" si="1"/>
        <v>9.5849609375000006E-2</v>
      </c>
      <c r="C16" s="5">
        <f t="shared" si="2"/>
        <v>9.5898437500000003E-2</v>
      </c>
      <c r="D16" s="6">
        <f t="shared" si="3"/>
        <v>9.5874023437500011E-2</v>
      </c>
      <c r="E16" s="8">
        <f t="shared" si="4"/>
        <v>-1.5238385544284749E-5</v>
      </c>
      <c r="F16" s="5">
        <f t="shared" si="5"/>
        <v>5.0185438715127928E-7</v>
      </c>
      <c r="G16" s="6">
        <f t="shared" si="6"/>
        <v>-7.3668625844777735E-6</v>
      </c>
      <c r="H16" s="2">
        <f t="shared" si="7"/>
        <v>7.8715229598069758E-6</v>
      </c>
      <c r="I16" s="3" t="str">
        <f t="shared" si="8"/>
        <v>Para</v>
      </c>
    </row>
    <row r="17" spans="1:9" x14ac:dyDescent="0.25">
      <c r="A17" s="7">
        <v>14</v>
      </c>
      <c r="B17" s="8">
        <f t="shared" si="1"/>
        <v>9.5874023437500011E-2</v>
      </c>
      <c r="C17" s="5">
        <f t="shared" si="2"/>
        <v>9.5898437500000003E-2</v>
      </c>
      <c r="D17" s="4">
        <f t="shared" si="3"/>
        <v>9.588623046875E-2</v>
      </c>
      <c r="E17" s="8">
        <f t="shared" si="4"/>
        <v>-7.3668625844777735E-6</v>
      </c>
      <c r="F17" s="5">
        <f t="shared" si="5"/>
        <v>5.0185438715127928E-7</v>
      </c>
      <c r="G17" s="6">
        <f t="shared" si="6"/>
        <v>-3.4321533856351838E-6</v>
      </c>
      <c r="H17" s="2">
        <f t="shared" si="7"/>
        <v>3.9347091988425897E-6</v>
      </c>
      <c r="I17" s="4" t="str">
        <f t="shared" si="8"/>
        <v>Para</v>
      </c>
    </row>
    <row r="22" spans="1:9" ht="18.75" x14ac:dyDescent="0.3">
      <c r="A22" s="1"/>
    </row>
    <row r="24" spans="1:9" x14ac:dyDescent="0.25">
      <c r="A24" s="7" t="s">
        <v>0</v>
      </c>
      <c r="B24" s="8" t="s">
        <v>1</v>
      </c>
      <c r="C24" s="5" t="s">
        <v>2</v>
      </c>
      <c r="D24" s="6" t="s">
        <v>3</v>
      </c>
      <c r="E24" s="8" t="s">
        <v>4</v>
      </c>
      <c r="F24" s="5" t="s">
        <v>5</v>
      </c>
      <c r="G24" s="6" t="s">
        <v>6</v>
      </c>
      <c r="H24" s="2" t="s">
        <v>7</v>
      </c>
      <c r="I24" s="2"/>
    </row>
    <row r="25" spans="1:9" x14ac:dyDescent="0.25">
      <c r="A25" s="7">
        <v>1</v>
      </c>
      <c r="B25" s="8">
        <v>0.3</v>
      </c>
      <c r="C25" s="5">
        <v>0.5</v>
      </c>
      <c r="D25" s="6">
        <f>AVERAGE(B25,C25)</f>
        <v>0.4</v>
      </c>
      <c r="E25" s="8">
        <f t="shared" ref="E25:G26" si="9">B25*EXP(-B25*5)-0.05937</f>
        <v>7.5690480445289379E-3</v>
      </c>
      <c r="F25" s="5">
        <f t="shared" si="9"/>
        <v>-1.8327500688050599E-2</v>
      </c>
      <c r="G25" s="6">
        <f t="shared" si="9"/>
        <v>-5.2358867053549155E-3</v>
      </c>
    </row>
    <row r="26" spans="1:9" x14ac:dyDescent="0.25">
      <c r="A26" s="7">
        <v>2</v>
      </c>
      <c r="B26" s="8">
        <f>IF(G25&lt;0,D25,B25)</f>
        <v>0.4</v>
      </c>
      <c r="C26" s="5">
        <f>IF(G25&gt;0,D25,C25)</f>
        <v>0.5</v>
      </c>
      <c r="D26" s="6">
        <f>AVERAGE(B26,C26)</f>
        <v>0.45</v>
      </c>
      <c r="E26" s="8">
        <f t="shared" si="9"/>
        <v>-5.2358867053549155E-3</v>
      </c>
      <c r="F26" s="5">
        <f t="shared" si="9"/>
        <v>-1.8327500688050599E-2</v>
      </c>
      <c r="G26" s="6">
        <f t="shared" si="9"/>
        <v>-1.1940348947161047E-2</v>
      </c>
      <c r="H26" s="2">
        <f>ABS(G26-G25)</f>
        <v>6.704462241806132E-3</v>
      </c>
      <c r="I26" s="3" t="str">
        <f>IF(H26&lt;10^-5,"Para","Continua")</f>
        <v>Continua</v>
      </c>
    </row>
    <row r="27" spans="1:9" x14ac:dyDescent="0.25">
      <c r="A27" s="7">
        <v>3</v>
      </c>
      <c r="B27" s="8">
        <f t="shared" ref="B27:B32" si="10">IF(G26&lt;0,D26,B26)</f>
        <v>0.45</v>
      </c>
      <c r="C27" s="5">
        <f t="shared" ref="C27:C32" si="11">IF(G26&gt;0,D26,C26)</f>
        <v>0.5</v>
      </c>
      <c r="D27" s="6">
        <f t="shared" ref="D27:D32" si="12">AVERAGE(B27,C27)</f>
        <v>0.47499999999999998</v>
      </c>
      <c r="E27" s="8">
        <f t="shared" ref="E27:E32" si="13">B27*EXP(-B27*5)-0.05937</f>
        <v>-1.1940348947161047E-2</v>
      </c>
      <c r="F27" s="5">
        <f t="shared" ref="F27:F32" si="14">C27*EXP(-C27*5)-0.05937</f>
        <v>-1.8327500688050599E-2</v>
      </c>
      <c r="G27" s="6">
        <f t="shared" ref="G27:G32" si="15">D27*EXP(-D27*5)-0.05937</f>
        <v>-1.5188117624934841E-2</v>
      </c>
      <c r="H27" s="2">
        <f t="shared" ref="H27:H36" si="16">ABS(G27-G26)</f>
        <v>3.2477686777737935E-3</v>
      </c>
      <c r="I27" s="3" t="str">
        <f t="shared" ref="I27:I36" si="17">IF(H27&lt;10^-5,"Para","Continua")</f>
        <v>Continua</v>
      </c>
    </row>
    <row r="28" spans="1:9" x14ac:dyDescent="0.25">
      <c r="A28" s="7">
        <v>4</v>
      </c>
      <c r="B28" s="8">
        <f t="shared" si="10"/>
        <v>0.47499999999999998</v>
      </c>
      <c r="C28" s="5">
        <f t="shared" si="11"/>
        <v>0.5</v>
      </c>
      <c r="D28" s="6">
        <f t="shared" si="12"/>
        <v>0.48749999999999999</v>
      </c>
      <c r="E28" s="8">
        <f t="shared" si="13"/>
        <v>-1.5188117624934841E-2</v>
      </c>
      <c r="F28" s="5">
        <f t="shared" si="14"/>
        <v>-1.8327500688050599E-2</v>
      </c>
      <c r="G28" s="6">
        <f t="shared" si="15"/>
        <v>-1.6772724729732562E-2</v>
      </c>
      <c r="H28" s="2">
        <f t="shared" si="16"/>
        <v>1.5846071047977209E-3</v>
      </c>
      <c r="I28" s="3" t="str">
        <f t="shared" si="17"/>
        <v>Continua</v>
      </c>
    </row>
    <row r="29" spans="1:9" x14ac:dyDescent="0.25">
      <c r="A29" s="7">
        <v>5</v>
      </c>
      <c r="B29" s="8">
        <f t="shared" si="10"/>
        <v>0.48749999999999999</v>
      </c>
      <c r="C29" s="5">
        <f t="shared" si="11"/>
        <v>0.5</v>
      </c>
      <c r="D29" s="6">
        <f t="shared" si="12"/>
        <v>0.49375000000000002</v>
      </c>
      <c r="E29" s="8">
        <f t="shared" si="13"/>
        <v>-1.6772724729732562E-2</v>
      </c>
      <c r="F29" s="5">
        <f t="shared" si="14"/>
        <v>-1.8327500688050599E-2</v>
      </c>
      <c r="G29" s="6">
        <f t="shared" si="15"/>
        <v>-1.7553988508764627E-2</v>
      </c>
      <c r="H29" s="2">
        <f t="shared" si="16"/>
        <v>7.8126377903206534E-4</v>
      </c>
      <c r="I29" s="3" t="str">
        <f t="shared" si="17"/>
        <v>Continua</v>
      </c>
    </row>
    <row r="30" spans="1:9" x14ac:dyDescent="0.25">
      <c r="A30" s="7">
        <v>6</v>
      </c>
      <c r="B30" s="8">
        <f t="shared" si="10"/>
        <v>0.49375000000000002</v>
      </c>
      <c r="C30" s="5">
        <f t="shared" si="11"/>
        <v>0.5</v>
      </c>
      <c r="D30" s="6">
        <f t="shared" si="12"/>
        <v>0.49687500000000001</v>
      </c>
      <c r="E30" s="8">
        <f t="shared" si="13"/>
        <v>-1.7553988508764627E-2</v>
      </c>
      <c r="F30" s="5">
        <f t="shared" si="14"/>
        <v>-1.8327500688050599E-2</v>
      </c>
      <c r="G30" s="6">
        <f t="shared" si="15"/>
        <v>-1.7941730523159172E-2</v>
      </c>
      <c r="H30" s="2">
        <f t="shared" si="16"/>
        <v>3.8774201439454453E-4</v>
      </c>
      <c r="I30" s="3" t="str">
        <f t="shared" si="17"/>
        <v>Continua</v>
      </c>
    </row>
    <row r="31" spans="1:9" x14ac:dyDescent="0.25">
      <c r="A31" s="7">
        <v>7</v>
      </c>
      <c r="B31" s="8">
        <f t="shared" si="10"/>
        <v>0.49687500000000001</v>
      </c>
      <c r="C31" s="5">
        <f t="shared" si="11"/>
        <v>0.5</v>
      </c>
      <c r="D31" s="6">
        <f t="shared" si="12"/>
        <v>0.49843749999999998</v>
      </c>
      <c r="E31" s="8">
        <f t="shared" si="13"/>
        <v>-1.7941730523159172E-2</v>
      </c>
      <c r="F31" s="5">
        <f t="shared" si="14"/>
        <v>-1.8327500688050599E-2</v>
      </c>
      <c r="G31" s="6">
        <f t="shared" si="15"/>
        <v>-1.8134864125175308E-2</v>
      </c>
      <c r="H31" s="2">
        <f t="shared" si="16"/>
        <v>1.9313360201613644E-4</v>
      </c>
      <c r="I31" s="3" t="str">
        <f t="shared" si="17"/>
        <v>Continua</v>
      </c>
    </row>
    <row r="32" spans="1:9" x14ac:dyDescent="0.25">
      <c r="A32" s="7">
        <v>8</v>
      </c>
      <c r="B32" s="8">
        <f t="shared" si="10"/>
        <v>0.49843749999999998</v>
      </c>
      <c r="C32" s="5">
        <f t="shared" si="11"/>
        <v>0.5</v>
      </c>
      <c r="D32" s="6">
        <f t="shared" si="12"/>
        <v>0.49921874999999999</v>
      </c>
      <c r="E32" s="8">
        <f t="shared" si="13"/>
        <v>-1.8134864125175308E-2</v>
      </c>
      <c r="F32" s="5">
        <f t="shared" si="14"/>
        <v>-1.8327500688050599E-2</v>
      </c>
      <c r="G32" s="6">
        <f t="shared" si="15"/>
        <v>-1.8231244786187595E-2</v>
      </c>
      <c r="H32" s="2">
        <f t="shared" si="16"/>
        <v>9.638066101228665E-5</v>
      </c>
      <c r="I32" s="3" t="str">
        <f t="shared" si="17"/>
        <v>Continua</v>
      </c>
    </row>
    <row r="33" spans="1:16" x14ac:dyDescent="0.25">
      <c r="A33" s="7">
        <v>9</v>
      </c>
      <c r="B33" s="8">
        <f t="shared" ref="B33:B36" si="18">IF(G32&lt;0,D32,B32)</f>
        <v>0.49921874999999999</v>
      </c>
      <c r="C33" s="5">
        <f t="shared" ref="C33:C36" si="19">IF(G32&gt;0,D32,C32)</f>
        <v>0.5</v>
      </c>
      <c r="D33" s="6">
        <f t="shared" ref="D33:D36" si="20">AVERAGE(B33,C33)</f>
        <v>0.49960937500000002</v>
      </c>
      <c r="E33" s="8">
        <f t="shared" ref="E33:E36" si="21">B33*EXP(-B33*5)-0.05937</f>
        <v>-1.8231244786187595E-2</v>
      </c>
      <c r="F33" s="5">
        <f t="shared" ref="F33:F36" si="22">C33*EXP(-C33*5)-0.05937</f>
        <v>-1.8327500688050599E-2</v>
      </c>
      <c r="G33" s="6">
        <f t="shared" ref="G33:G36" si="23">D33*EXP(-D33*5)-0.05937</f>
        <v>-1.8279388362906379E-2</v>
      </c>
      <c r="H33" s="2">
        <f t="shared" si="16"/>
        <v>4.8143576718784331E-5</v>
      </c>
      <c r="I33" s="3" t="str">
        <f t="shared" si="17"/>
        <v>Continua</v>
      </c>
    </row>
    <row r="34" spans="1:16" x14ac:dyDescent="0.25">
      <c r="A34" s="7">
        <v>10</v>
      </c>
      <c r="B34" s="8">
        <f t="shared" si="18"/>
        <v>0.49960937500000002</v>
      </c>
      <c r="C34" s="5">
        <f t="shared" si="19"/>
        <v>0.5</v>
      </c>
      <c r="D34" s="6">
        <f t="shared" si="20"/>
        <v>0.49980468750000001</v>
      </c>
      <c r="E34" s="8">
        <f t="shared" si="21"/>
        <v>-1.8279388362906379E-2</v>
      </c>
      <c r="F34" s="5">
        <f t="shared" si="22"/>
        <v>-1.8327500688050599E-2</v>
      </c>
      <c r="G34" s="6">
        <f t="shared" si="23"/>
        <v>-1.8303448435767318E-2</v>
      </c>
      <c r="H34" s="2">
        <f t="shared" si="16"/>
        <v>2.4060072860938864E-5</v>
      </c>
      <c r="I34" s="3" t="str">
        <f t="shared" si="17"/>
        <v>Continua</v>
      </c>
    </row>
    <row r="35" spans="1:16" x14ac:dyDescent="0.25">
      <c r="A35" s="7">
        <v>11</v>
      </c>
      <c r="B35" s="8">
        <f t="shared" si="18"/>
        <v>0.49980468750000001</v>
      </c>
      <c r="C35" s="5">
        <f t="shared" si="19"/>
        <v>0.5</v>
      </c>
      <c r="D35" s="6">
        <f t="shared" si="20"/>
        <v>0.49990234374999998</v>
      </c>
      <c r="E35" s="8">
        <f t="shared" si="21"/>
        <v>-1.8303448435767318E-2</v>
      </c>
      <c r="F35" s="5">
        <f t="shared" si="22"/>
        <v>-1.8327500688050599E-2</v>
      </c>
      <c r="G35" s="6">
        <f t="shared" si="23"/>
        <v>-1.8315475539960199E-2</v>
      </c>
      <c r="H35" s="2">
        <f t="shared" si="16"/>
        <v>1.2027104192881277E-5</v>
      </c>
      <c r="I35" s="3" t="str">
        <f t="shared" si="17"/>
        <v>Continua</v>
      </c>
    </row>
    <row r="36" spans="1:16" x14ac:dyDescent="0.25">
      <c r="A36" s="7">
        <v>12</v>
      </c>
      <c r="B36" s="8">
        <f t="shared" si="18"/>
        <v>0.49990234374999998</v>
      </c>
      <c r="C36" s="5">
        <f t="shared" si="19"/>
        <v>0.5</v>
      </c>
      <c r="D36" s="4">
        <f t="shared" si="20"/>
        <v>0.49995117187499999</v>
      </c>
      <c r="E36" s="8">
        <f t="shared" si="21"/>
        <v>-1.8315475539960199E-2</v>
      </c>
      <c r="F36" s="5">
        <f t="shared" si="22"/>
        <v>-1.8327500688050599E-2</v>
      </c>
      <c r="G36" s="6">
        <f t="shared" si="23"/>
        <v>-1.8321488358578011E-2</v>
      </c>
      <c r="H36" s="2">
        <f t="shared" si="16"/>
        <v>6.0128186178121101E-6</v>
      </c>
      <c r="I36" s="4" t="str">
        <f t="shared" si="17"/>
        <v>Para</v>
      </c>
    </row>
    <row r="42" spans="1:16" ht="18.75" x14ac:dyDescent="0.3">
      <c r="C42" s="1" t="s">
        <v>8</v>
      </c>
      <c r="P42" s="1"/>
    </row>
    <row r="43" spans="1:16" ht="18.75" x14ac:dyDescent="0.3">
      <c r="A43" s="1"/>
    </row>
    <row r="44" spans="1:16" x14ac:dyDescent="0.25">
      <c r="A44" s="7" t="s">
        <v>0</v>
      </c>
      <c r="B44" s="8" t="s">
        <v>1</v>
      </c>
      <c r="C44" s="5" t="s">
        <v>2</v>
      </c>
      <c r="D44" s="6" t="s">
        <v>3</v>
      </c>
      <c r="E44" s="8" t="s">
        <v>4</v>
      </c>
      <c r="F44" s="5" t="s">
        <v>5</v>
      </c>
      <c r="G44" s="6" t="s">
        <v>6</v>
      </c>
    </row>
    <row r="45" spans="1:16" x14ac:dyDescent="0.25">
      <c r="A45" s="7">
        <v>1</v>
      </c>
      <c r="B45" s="8">
        <v>0</v>
      </c>
      <c r="C45" s="5">
        <v>0.2</v>
      </c>
      <c r="D45" s="6">
        <v>0</v>
      </c>
      <c r="E45" s="8">
        <f>B45*EXP(-B45*5)-0.05937</f>
        <v>-5.9369999999999999E-2</v>
      </c>
      <c r="F45" s="5">
        <f>C45*EXP(-C45*5)-0.05937</f>
        <v>1.420588823428847E-2</v>
      </c>
      <c r="G45" s="6">
        <f>D45*EXP(-D45*5)-0.05937</f>
        <v>-5.9369999999999999E-2</v>
      </c>
    </row>
    <row r="46" spans="1:16" x14ac:dyDescent="0.25">
      <c r="A46" s="7">
        <v>2</v>
      </c>
      <c r="B46" s="8">
        <f>IF(G45&lt;0,D45,B45)</f>
        <v>0</v>
      </c>
      <c r="C46" s="5">
        <f>IF(G45&gt;0,D45,C45)</f>
        <v>0.2</v>
      </c>
      <c r="D46" s="6">
        <f>(B45*F45-C45*E45)/(F45-E45)</f>
        <v>0.16138439215561351</v>
      </c>
      <c r="E46" s="8">
        <f t="shared" ref="E46:E51" si="24">B46*EXP(-B46*5)-0.05937</f>
        <v>-5.9369999999999999E-2</v>
      </c>
      <c r="F46" s="5">
        <f t="shared" ref="F46:F51" si="25">C46*EXP(-C46*5)-0.05937</f>
        <v>1.420588823428847E-2</v>
      </c>
      <c r="G46" s="6">
        <f t="shared" ref="G46:G51" si="26">D46*EXP(-D46*5)-0.05937</f>
        <v>1.2644471185246607E-2</v>
      </c>
    </row>
    <row r="47" spans="1:16" x14ac:dyDescent="0.25">
      <c r="A47" s="7">
        <v>3</v>
      </c>
      <c r="B47" s="8">
        <f t="shared" ref="B47:B51" si="27">IF(G46&lt;0,D46,B46)</f>
        <v>0</v>
      </c>
      <c r="C47" s="5">
        <f t="shared" ref="C47:C51" si="28">IF(G46&gt;0,D46,C46)</f>
        <v>0.16138439215561351</v>
      </c>
      <c r="D47" s="6">
        <f t="shared" ref="D47:D51" si="29">(B46*F46-C46*E46)/(F46-E46)</f>
        <v>0.16138439215561351</v>
      </c>
      <c r="E47" s="8">
        <f t="shared" si="24"/>
        <v>-5.9369999999999999E-2</v>
      </c>
      <c r="F47" s="5">
        <f t="shared" si="25"/>
        <v>1.2644471185246607E-2</v>
      </c>
      <c r="G47" s="6">
        <f t="shared" si="26"/>
        <v>1.2644471185246607E-2</v>
      </c>
    </row>
    <row r="48" spans="1:16" x14ac:dyDescent="0.25">
      <c r="A48" s="7">
        <v>4</v>
      </c>
      <c r="B48" s="8">
        <f t="shared" si="27"/>
        <v>0</v>
      </c>
      <c r="C48" s="5">
        <f t="shared" si="28"/>
        <v>0.16138439215561351</v>
      </c>
      <c r="D48" s="6">
        <f t="shared" si="29"/>
        <v>0.13304813886131384</v>
      </c>
      <c r="E48" s="8">
        <f t="shared" si="24"/>
        <v>-5.9369999999999999E-2</v>
      </c>
      <c r="F48" s="5">
        <f t="shared" si="25"/>
        <v>1.2644471185246607E-2</v>
      </c>
      <c r="G48" s="6">
        <f t="shared" si="26"/>
        <v>9.0366686496479789E-3</v>
      </c>
    </row>
    <row r="49" spans="1:16" x14ac:dyDescent="0.25">
      <c r="A49" s="7">
        <v>5</v>
      </c>
      <c r="B49" s="8">
        <f t="shared" si="27"/>
        <v>0</v>
      </c>
      <c r="C49" s="5">
        <f t="shared" si="28"/>
        <v>0.13304813886131384</v>
      </c>
      <c r="D49" s="6">
        <f t="shared" si="29"/>
        <v>0.13304813886131384</v>
      </c>
      <c r="E49" s="8">
        <f t="shared" si="24"/>
        <v>-5.9369999999999999E-2</v>
      </c>
      <c r="F49" s="5">
        <f t="shared" si="25"/>
        <v>9.0366686496479789E-3</v>
      </c>
      <c r="G49" s="6">
        <f t="shared" si="26"/>
        <v>9.0366686496479789E-3</v>
      </c>
    </row>
    <row r="50" spans="1:16" x14ac:dyDescent="0.25">
      <c r="A50" s="7">
        <v>6</v>
      </c>
      <c r="B50" s="8">
        <f t="shared" si="27"/>
        <v>0</v>
      </c>
      <c r="C50" s="5">
        <f t="shared" si="28"/>
        <v>0.13304813886131384</v>
      </c>
      <c r="D50" s="6">
        <f t="shared" si="29"/>
        <v>0.11547219240644679</v>
      </c>
      <c r="E50" s="8">
        <f t="shared" si="24"/>
        <v>-5.9369999999999999E-2</v>
      </c>
      <c r="F50" s="5">
        <f t="shared" si="25"/>
        <v>9.0366686496479789E-3</v>
      </c>
      <c r="G50" s="6">
        <f t="shared" si="26"/>
        <v>5.4535381564772764E-3</v>
      </c>
    </row>
    <row r="51" spans="1:16" x14ac:dyDescent="0.25">
      <c r="A51" s="7">
        <v>7</v>
      </c>
      <c r="B51" s="8">
        <f t="shared" si="27"/>
        <v>0</v>
      </c>
      <c r="C51" s="5">
        <f t="shared" si="28"/>
        <v>0.11547219240644679</v>
      </c>
      <c r="D51" s="4">
        <f t="shared" si="29"/>
        <v>0.11547219240644679</v>
      </c>
      <c r="E51" s="8">
        <f t="shared" si="24"/>
        <v>-5.9369999999999999E-2</v>
      </c>
      <c r="F51" s="5">
        <f t="shared" si="25"/>
        <v>5.4535381564772764E-3</v>
      </c>
      <c r="G51" s="6">
        <f t="shared" si="26"/>
        <v>5.4535381564772764E-3</v>
      </c>
    </row>
    <row r="54" spans="1:16" ht="18.75" x14ac:dyDescent="0.3">
      <c r="P54" s="1"/>
    </row>
    <row r="55" spans="1:16" x14ac:dyDescent="0.25">
      <c r="A55" s="7" t="s">
        <v>0</v>
      </c>
      <c r="B55" s="8" t="s">
        <v>1</v>
      </c>
      <c r="C55" s="5" t="s">
        <v>2</v>
      </c>
      <c r="D55" s="6" t="s">
        <v>3</v>
      </c>
      <c r="E55" s="8" t="s">
        <v>4</v>
      </c>
      <c r="F55" s="5" t="s">
        <v>5</v>
      </c>
      <c r="G55" s="6" t="s">
        <v>6</v>
      </c>
      <c r="H55" s="2" t="s">
        <v>7</v>
      </c>
      <c r="I55" s="2"/>
    </row>
    <row r="56" spans="1:16" x14ac:dyDescent="0.25">
      <c r="A56" s="7">
        <v>1</v>
      </c>
      <c r="B56" s="8">
        <v>0.3</v>
      </c>
      <c r="C56" s="5">
        <v>0.5</v>
      </c>
      <c r="D56" s="6">
        <v>0</v>
      </c>
      <c r="E56" s="8">
        <f t="shared" ref="E56:G57" si="30">B56*EXP(-B56*5)-0.05937</f>
        <v>7.5690480445289379E-3</v>
      </c>
      <c r="F56" s="5">
        <f t="shared" si="30"/>
        <v>-1.8327500688050599E-2</v>
      </c>
      <c r="G56" s="6">
        <f t="shared" si="30"/>
        <v>-5.9369999999999999E-2</v>
      </c>
    </row>
    <row r="57" spans="1:16" x14ac:dyDescent="0.25">
      <c r="A57" s="7">
        <v>2</v>
      </c>
      <c r="B57" s="8">
        <f>IF(G56&lt;0,D56,B56)</f>
        <v>0</v>
      </c>
      <c r="C57" s="5">
        <f>IF(G56&gt;0,D56,C56)</f>
        <v>0.5</v>
      </c>
      <c r="D57" s="6">
        <f>(B56*F56-C56*E56)/(F56-E56)</f>
        <v>0.358456036923612</v>
      </c>
      <c r="E57" s="8">
        <f t="shared" si="30"/>
        <v>-5.9369999999999999E-2</v>
      </c>
      <c r="F57" s="5">
        <f t="shared" si="30"/>
        <v>-1.8327500688050599E-2</v>
      </c>
      <c r="G57" s="6">
        <f t="shared" si="30"/>
        <v>3.4157198946772188E-4</v>
      </c>
      <c r="H57" s="2">
        <f>ABS(G57-G56)</f>
        <v>5.9711571989467721E-2</v>
      </c>
      <c r="I57" s="3" t="str">
        <f>IF(H57&lt;10^-5,"Para","Continua")</f>
        <v>Continua</v>
      </c>
    </row>
    <row r="58" spans="1:16" x14ac:dyDescent="0.25">
      <c r="A58" s="7">
        <v>3</v>
      </c>
      <c r="B58" s="8">
        <f t="shared" ref="B58:B62" si="31">IF(G57&lt;0,D57,B57)</f>
        <v>0</v>
      </c>
      <c r="C58" s="5">
        <f t="shared" ref="C58:C62" si="32">IF(G57&gt;0,D57,C57)</f>
        <v>0.358456036923612</v>
      </c>
      <c r="D58" s="6">
        <f t="shared" ref="D58:D62" si="33">(B57*F57-C57*E57)/(F57-E57)</f>
        <v>0.72327466644696514</v>
      </c>
      <c r="E58" s="8">
        <f t="shared" ref="E58:E62" si="34">B58*EXP(-B58*5)-0.05937</f>
        <v>-5.9369999999999999E-2</v>
      </c>
      <c r="F58" s="5">
        <f t="shared" ref="F58:F62" si="35">C58*EXP(-C58*5)-0.05937</f>
        <v>3.4157198946772188E-4</v>
      </c>
      <c r="G58" s="6">
        <f t="shared" ref="G58:G62" si="36">D58*EXP(-D58*5)-0.05937</f>
        <v>-3.992838802639026E-2</v>
      </c>
      <c r="H58" s="2">
        <f t="shared" ref="H58:H63" si="37">ABS(G58-G57)</f>
        <v>4.0269960015857982E-2</v>
      </c>
      <c r="I58" s="3" t="str">
        <f t="shared" ref="I58:I63" si="38">IF(H58&lt;10^-5,"Para","Continua")</f>
        <v>Continua</v>
      </c>
    </row>
    <row r="59" spans="1:16" x14ac:dyDescent="0.25">
      <c r="A59" s="7">
        <v>4</v>
      </c>
      <c r="B59" s="8">
        <f t="shared" si="31"/>
        <v>0.72327466644696514</v>
      </c>
      <c r="C59" s="5">
        <f t="shared" si="32"/>
        <v>0.358456036923612</v>
      </c>
      <c r="D59" s="6">
        <f t="shared" si="33"/>
        <v>0.35640553753816101</v>
      </c>
      <c r="E59" s="8">
        <f t="shared" si="34"/>
        <v>-3.992838802639026E-2</v>
      </c>
      <c r="F59" s="5">
        <f t="shared" si="35"/>
        <v>3.4157198946772188E-4</v>
      </c>
      <c r="G59" s="6">
        <f t="shared" si="36"/>
        <v>6.1182173356538055E-4</v>
      </c>
      <c r="H59" s="2">
        <f t="shared" si="37"/>
        <v>4.0540209759955641E-2</v>
      </c>
      <c r="I59" s="3" t="str">
        <f t="shared" si="38"/>
        <v>Continua</v>
      </c>
    </row>
    <row r="60" spans="1:16" x14ac:dyDescent="0.25">
      <c r="A60" s="7">
        <v>5</v>
      </c>
      <c r="B60" s="8">
        <f t="shared" si="31"/>
        <v>0.72327466644696514</v>
      </c>
      <c r="C60" s="5">
        <f t="shared" si="32"/>
        <v>0.35640553753816101</v>
      </c>
      <c r="D60" s="6">
        <f t="shared" si="33"/>
        <v>0.36155044836658606</v>
      </c>
      <c r="E60" s="8">
        <f t="shared" si="34"/>
        <v>-3.992838802639026E-2</v>
      </c>
      <c r="F60" s="5">
        <f t="shared" si="35"/>
        <v>6.1182173356538055E-4</v>
      </c>
      <c r="G60" s="6">
        <f t="shared" si="36"/>
        <v>-6.7625763892555091E-5</v>
      </c>
      <c r="H60" s="2">
        <f t="shared" si="37"/>
        <v>6.7944749745793565E-4</v>
      </c>
      <c r="I60" s="3" t="str">
        <f t="shared" si="38"/>
        <v>Continua</v>
      </c>
    </row>
    <row r="61" spans="1:16" x14ac:dyDescent="0.25">
      <c r="A61" s="7">
        <v>6</v>
      </c>
      <c r="B61" s="8">
        <f t="shared" si="31"/>
        <v>0.36155044836658606</v>
      </c>
      <c r="C61" s="5">
        <f t="shared" si="32"/>
        <v>0.35640553753816101</v>
      </c>
      <c r="D61" s="6">
        <f t="shared" si="33"/>
        <v>0.36194222587227809</v>
      </c>
      <c r="E61" s="8">
        <f t="shared" si="34"/>
        <v>-6.7625763892555091E-5</v>
      </c>
      <c r="F61" s="5">
        <f t="shared" si="35"/>
        <v>6.1182173356538055E-4</v>
      </c>
      <c r="G61" s="6">
        <f t="shared" si="36"/>
        <v>-1.1954420729627657E-4</v>
      </c>
      <c r="H61" s="2">
        <f t="shared" si="37"/>
        <v>5.1918443403721481E-5</v>
      </c>
      <c r="I61" s="3" t="str">
        <f t="shared" si="38"/>
        <v>Continua</v>
      </c>
    </row>
    <row r="62" spans="1:16" x14ac:dyDescent="0.25">
      <c r="A62" s="7">
        <v>7</v>
      </c>
      <c r="B62" s="8">
        <f t="shared" si="31"/>
        <v>0.36194222587227809</v>
      </c>
      <c r="C62" s="5">
        <f t="shared" si="32"/>
        <v>0.35640553753816101</v>
      </c>
      <c r="D62" s="6">
        <f t="shared" si="33"/>
        <v>0.36103837270771172</v>
      </c>
      <c r="E62" s="8">
        <f t="shared" si="34"/>
        <v>-1.1954420729627657E-4</v>
      </c>
      <c r="F62" s="5">
        <f t="shared" si="35"/>
        <v>6.1182173356538055E-4</v>
      </c>
      <c r="G62" s="6">
        <f t="shared" si="36"/>
        <v>1.9808548519517633E-7</v>
      </c>
      <c r="H62" s="2">
        <f t="shared" si="37"/>
        <v>1.1974229278147175E-4</v>
      </c>
      <c r="I62" s="3" t="str">
        <f t="shared" si="38"/>
        <v>Continua</v>
      </c>
    </row>
    <row r="63" spans="1:16" x14ac:dyDescent="0.25">
      <c r="A63" s="7">
        <v>8</v>
      </c>
      <c r="B63" s="8">
        <f t="shared" ref="B63" si="39">IF(G62&lt;0,D62,B62)</f>
        <v>0.36194222587227809</v>
      </c>
      <c r="C63" s="5">
        <f t="shared" ref="C63" si="40">IF(G62&gt;0,D62,C62)</f>
        <v>0.36103837270771172</v>
      </c>
      <c r="D63" s="4">
        <f t="shared" ref="D63" si="41">(B62*F62-C62*E62)/(F62-E62)</f>
        <v>0.3610372356601706</v>
      </c>
      <c r="E63" s="8">
        <f t="shared" ref="E63" si="42">B63*EXP(-B63*5)-0.05937</f>
        <v>-1.1954420729627657E-4</v>
      </c>
      <c r="F63" s="5">
        <f t="shared" ref="F63" si="43">C63*EXP(-C63*5)-0.05937</f>
        <v>1.9808548519517633E-7</v>
      </c>
      <c r="G63" s="6">
        <f t="shared" ref="G63" si="44">D63*EXP(-D63*5)-0.05937</f>
        <v>3.486396719376561E-7</v>
      </c>
      <c r="H63" s="2">
        <f t="shared" si="37"/>
        <v>1.5055418674247978E-7</v>
      </c>
      <c r="I63" s="4" t="str">
        <f t="shared" si="38"/>
        <v>Para</v>
      </c>
    </row>
    <row r="67" spans="1:6" ht="18.75" x14ac:dyDescent="0.3">
      <c r="A67" s="1" t="s">
        <v>9</v>
      </c>
    </row>
    <row r="70" spans="1:6" x14ac:dyDescent="0.25">
      <c r="A70" s="7" t="s">
        <v>0</v>
      </c>
      <c r="B70" s="6" t="s">
        <v>10</v>
      </c>
      <c r="C70" s="6" t="s">
        <v>11</v>
      </c>
      <c r="D70" s="6" t="s">
        <v>12</v>
      </c>
      <c r="E70" s="2" t="s">
        <v>7</v>
      </c>
      <c r="F70" s="2"/>
    </row>
    <row r="71" spans="1:6" x14ac:dyDescent="0.25">
      <c r="A71" s="7">
        <v>1</v>
      </c>
      <c r="B71" s="6">
        <v>0.1</v>
      </c>
      <c r="C71" s="6">
        <f>B71*EXP(-B71*5)-0.05937</f>
        <v>1.2830659712633474E-3</v>
      </c>
      <c r="D71" s="6">
        <f>EXP(-B71*5)-B71*5*EXP(-B71*5)</f>
        <v>0.30326532985631671</v>
      </c>
    </row>
    <row r="72" spans="1:6" x14ac:dyDescent="0.25">
      <c r="A72" s="7">
        <v>2</v>
      </c>
      <c r="B72" s="6">
        <f>B71-(C71/D71)</f>
        <v>9.57691636829332E-2</v>
      </c>
      <c r="C72" s="6">
        <f>B72*EXP(-B72*5)-0.05937</f>
        <v>-4.1195353828245296E-5</v>
      </c>
      <c r="D72" s="6">
        <f>EXP(-B72*5)-B72*5*EXP(-B72*5)</f>
        <v>0.32285396928157456</v>
      </c>
      <c r="E72" s="2">
        <f>ABS(D72-D71)</f>
        <v>1.9588639425257848E-2</v>
      </c>
      <c r="F72" s="3" t="str">
        <f>IF(E72&lt;10^-5,"Para","Continua")</f>
        <v>Continua</v>
      </c>
    </row>
    <row r="73" spans="1:6" x14ac:dyDescent="0.25">
      <c r="A73" s="7">
        <v>3</v>
      </c>
      <c r="B73" s="6">
        <f t="shared" ref="B73:B74" si="45">B72-(C72/D72)</f>
        <v>9.5896761165844488E-2</v>
      </c>
      <c r="C73" s="6">
        <f t="shared" ref="C73:C74" si="46">B73*EXP(-B73*5)-0.05937</f>
        <v>-3.8342841589267262E-8</v>
      </c>
      <c r="D73" s="6">
        <f t="shared" ref="D73:D74" si="47">EXP(-B73*5)-B73*5*EXP(-B73*5)</f>
        <v>0.3222530783537641</v>
      </c>
      <c r="E73" s="2">
        <f t="shared" ref="E73:E74" si="48">ABS(D73-D72)</f>
        <v>6.0089092781046016E-4</v>
      </c>
      <c r="F73" s="3" t="str">
        <f t="shared" ref="F73:F74" si="49">IF(E73&lt;10^-5,"Para","Continua")</f>
        <v>Continua</v>
      </c>
    </row>
    <row r="74" spans="1:6" x14ac:dyDescent="0.25">
      <c r="A74" s="7">
        <v>4</v>
      </c>
      <c r="B74" s="4">
        <f t="shared" si="45"/>
        <v>9.5896880149476185E-2</v>
      </c>
      <c r="C74" s="6">
        <f t="shared" si="46"/>
        <v>-3.3320568526562511E-14</v>
      </c>
      <c r="D74" s="6">
        <f t="shared" si="47"/>
        <v>0.32225251832428309</v>
      </c>
      <c r="E74" s="2">
        <f t="shared" si="48"/>
        <v>5.6002948101152583E-7</v>
      </c>
      <c r="F74" s="4" t="str">
        <f t="shared" si="49"/>
        <v>Para</v>
      </c>
    </row>
    <row r="77" spans="1:6" x14ac:dyDescent="0.25">
      <c r="A77" s="10" t="s">
        <v>0</v>
      </c>
      <c r="B77" s="6" t="s">
        <v>10</v>
      </c>
      <c r="C77" s="6" t="s">
        <v>11</v>
      </c>
      <c r="D77" s="6" t="s">
        <v>12</v>
      </c>
      <c r="E77" s="2" t="s">
        <v>7</v>
      </c>
      <c r="F77" s="2"/>
    </row>
    <row r="78" spans="1:6" x14ac:dyDescent="0.25">
      <c r="A78" s="10">
        <v>1</v>
      </c>
      <c r="B78" s="6">
        <v>0.5</v>
      </c>
      <c r="C78" s="6">
        <f>B78*EXP(-B78*5)-0.05937</f>
        <v>-1.8327500688050599E-2</v>
      </c>
      <c r="D78" s="6">
        <f>EXP(-B78*5)-B78*5*EXP(-B78*5)</f>
        <v>-0.12312749793584819</v>
      </c>
    </row>
    <row r="79" spans="1:6" x14ac:dyDescent="0.25">
      <c r="A79" s="10">
        <v>2</v>
      </c>
      <c r="B79" s="6">
        <f>B78-(C78/D78)</f>
        <v>0.35115022236868987</v>
      </c>
      <c r="C79" s="6">
        <f>B79*EXP(-B79*5)-0.05937</f>
        <v>1.3008288831809073E-3</v>
      </c>
      <c r="D79" s="6">
        <f>EXP(-B79*5)-B79*5*EXP(-B79*5)</f>
        <v>-0.13057672603944789</v>
      </c>
      <c r="E79" s="2">
        <f>ABS(D79-D78)</f>
        <v>7.4492281035997004E-3</v>
      </c>
      <c r="F79" s="3" t="str">
        <f>IF(E79&lt;10^-5,"Para","Continua")</f>
        <v>Continua</v>
      </c>
    </row>
    <row r="80" spans="1:6" x14ac:dyDescent="0.25">
      <c r="A80" s="10">
        <v>3</v>
      </c>
      <c r="B80" s="6">
        <f t="shared" ref="B80:B81" si="50">B79-(C79/D79)</f>
        <v>0.361112402633402</v>
      </c>
      <c r="C80" s="6">
        <f t="shared" ref="C80:C82" si="51">B80*EXP(-B80*5)-0.05937</f>
        <v>-9.604513970647155E-6</v>
      </c>
      <c r="D80" s="6">
        <f t="shared" ref="D80:D81" si="52">EXP(-B80*5)-B80*5*EXP(-B80*5)</f>
        <v>-0.13241993169273827</v>
      </c>
      <c r="E80" s="2">
        <f t="shared" ref="E80:E82" si="53">ABS(D80-D79)</f>
        <v>1.8432056532903807E-3</v>
      </c>
      <c r="F80" s="3" t="str">
        <f t="shared" ref="F80:F82" si="54">IF(E80&lt;10^-5,"Para","Continua")</f>
        <v>Continua</v>
      </c>
    </row>
    <row r="81" spans="1:6" x14ac:dyDescent="0.25">
      <c r="A81" s="10">
        <v>4</v>
      </c>
      <c r="B81" s="6">
        <f t="shared" si="50"/>
        <v>0.36103987190598152</v>
      </c>
      <c r="C81" s="6">
        <f t="shared" si="51"/>
        <v>-4.2067046374105743E-10</v>
      </c>
      <c r="D81" s="6">
        <f t="shared" si="52"/>
        <v>-0.13240832760160035</v>
      </c>
      <c r="E81" s="2">
        <f t="shared" si="53"/>
        <v>1.1604091137928929E-5</v>
      </c>
      <c r="F81" s="3" t="str">
        <f t="shared" si="54"/>
        <v>Continua</v>
      </c>
    </row>
    <row r="82" spans="1:6" x14ac:dyDescent="0.25">
      <c r="A82" s="10">
        <v>5</v>
      </c>
      <c r="B82" s="4">
        <f t="shared" ref="B82" si="55">B81-(C81/D81)</f>
        <v>0.36103986872891197</v>
      </c>
      <c r="C82" s="6">
        <f t="shared" si="51"/>
        <v>0</v>
      </c>
      <c r="D82" s="6">
        <f t="shared" ref="D82" si="56">EXP(-B82*5)-B82*5*EXP(-B82*5)</f>
        <v>-0.13240832709273953</v>
      </c>
      <c r="E82" s="2">
        <f t="shared" si="53"/>
        <v>5.0886081459644572E-10</v>
      </c>
      <c r="F82" s="4" t="str">
        <f t="shared" si="54"/>
        <v>Para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Antonio</cp:lastModifiedBy>
  <dcterms:created xsi:type="dcterms:W3CDTF">2014-12-18T22:22:59Z</dcterms:created>
  <dcterms:modified xsi:type="dcterms:W3CDTF">2014-12-21T00:43:32Z</dcterms:modified>
</cp:coreProperties>
</file>