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resources.deloitte.com/personal/mcondedesimon_deloitte_es/Documents/Documents/PROYECTOS/COFIDIS_CLV23/docs/"/>
    </mc:Choice>
  </mc:AlternateContent>
  <xr:revisionPtr revIDLastSave="89" documentId="8_{70CACB8C-677F-49DE-832B-8737FAE972E3}" xr6:coauthVersionLast="47" xr6:coauthVersionMax="47" xr10:uidLastSave="{93C6A79B-4890-4813-80D5-597707368B20}"/>
  <bookViews>
    <workbookView xWindow="-120" yWindow="-120" windowWidth="29040" windowHeight="15990" xr2:uid="{4C140F79-0783-4672-87BF-9623F7C0F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F43" i="1" s="1"/>
  <c r="D43" i="1"/>
  <c r="I43" i="1" s="1"/>
  <c r="G43" i="1"/>
  <c r="H43" i="1" s="1"/>
  <c r="C37" i="1"/>
  <c r="F37" i="1" s="1"/>
  <c r="D37" i="1"/>
  <c r="I37" i="1" s="1"/>
  <c r="G37" i="1"/>
  <c r="H37" i="1" s="1"/>
  <c r="C38" i="1"/>
  <c r="F38" i="1" s="1"/>
  <c r="D38" i="1"/>
  <c r="I38" i="1" s="1"/>
  <c r="G38" i="1"/>
  <c r="H38" i="1" s="1"/>
  <c r="C39" i="1"/>
  <c r="F39" i="1" s="1"/>
  <c r="D39" i="1"/>
  <c r="I39" i="1" s="1"/>
  <c r="G39" i="1"/>
  <c r="H39" i="1" s="1"/>
  <c r="C40" i="1"/>
  <c r="F40" i="1" s="1"/>
  <c r="D40" i="1"/>
  <c r="I40" i="1" s="1"/>
  <c r="G40" i="1"/>
  <c r="H40" i="1" s="1"/>
  <c r="C41" i="1"/>
  <c r="F41" i="1" s="1"/>
  <c r="D41" i="1"/>
  <c r="I41" i="1" s="1"/>
  <c r="G41" i="1"/>
  <c r="H41" i="1" s="1"/>
  <c r="C42" i="1"/>
  <c r="F42" i="1" s="1"/>
  <c r="D42" i="1"/>
  <c r="I42" i="1" s="1"/>
  <c r="G42" i="1"/>
  <c r="H42" i="1" s="1"/>
  <c r="C16" i="1"/>
  <c r="F16" i="1" s="1"/>
  <c r="D16" i="1"/>
  <c r="I16" i="1" s="1"/>
  <c r="G16" i="1"/>
  <c r="H16" i="1" s="1"/>
  <c r="C17" i="1"/>
  <c r="F17" i="1" s="1"/>
  <c r="D17" i="1"/>
  <c r="I17" i="1" s="1"/>
  <c r="G17" i="1"/>
  <c r="H17" i="1" s="1"/>
  <c r="C18" i="1"/>
  <c r="F18" i="1" s="1"/>
  <c r="D18" i="1"/>
  <c r="G18" i="1"/>
  <c r="H18" i="1" s="1"/>
  <c r="I18" i="1"/>
  <c r="C19" i="1"/>
  <c r="F19" i="1" s="1"/>
  <c r="D19" i="1"/>
  <c r="G19" i="1"/>
  <c r="H19" i="1" s="1"/>
  <c r="C20" i="1"/>
  <c r="F20" i="1" s="1"/>
  <c r="D20" i="1"/>
  <c r="I20" i="1" s="1"/>
  <c r="G20" i="1"/>
  <c r="H20" i="1" s="1"/>
  <c r="C21" i="1"/>
  <c r="F21" i="1" s="1"/>
  <c r="D21" i="1"/>
  <c r="I21" i="1" s="1"/>
  <c r="G21" i="1"/>
  <c r="H21" i="1" s="1"/>
  <c r="C22" i="1"/>
  <c r="F22" i="1" s="1"/>
  <c r="D22" i="1"/>
  <c r="I22" i="1" s="1"/>
  <c r="G22" i="1"/>
  <c r="H22" i="1" s="1"/>
  <c r="C23" i="1"/>
  <c r="F23" i="1" s="1"/>
  <c r="D23" i="1"/>
  <c r="I23" i="1" s="1"/>
  <c r="G23" i="1"/>
  <c r="H23" i="1" s="1"/>
  <c r="C24" i="1"/>
  <c r="F24" i="1" s="1"/>
  <c r="D24" i="1"/>
  <c r="I24" i="1" s="1"/>
  <c r="G24" i="1"/>
  <c r="H24" i="1" s="1"/>
  <c r="C25" i="1"/>
  <c r="F25" i="1" s="1"/>
  <c r="D25" i="1"/>
  <c r="I25" i="1" s="1"/>
  <c r="G25" i="1"/>
  <c r="H25" i="1" s="1"/>
  <c r="C26" i="1"/>
  <c r="F26" i="1" s="1"/>
  <c r="D26" i="1"/>
  <c r="I26" i="1" s="1"/>
  <c r="G26" i="1"/>
  <c r="H26" i="1" s="1"/>
  <c r="C27" i="1"/>
  <c r="F27" i="1" s="1"/>
  <c r="D27" i="1"/>
  <c r="G27" i="1"/>
  <c r="H27" i="1" s="1"/>
  <c r="C28" i="1"/>
  <c r="F28" i="1" s="1"/>
  <c r="D28" i="1"/>
  <c r="I28" i="1" s="1"/>
  <c r="G28" i="1"/>
  <c r="H28" i="1" s="1"/>
  <c r="C29" i="1"/>
  <c r="F29" i="1" s="1"/>
  <c r="D29" i="1"/>
  <c r="I29" i="1" s="1"/>
  <c r="G29" i="1"/>
  <c r="H29" i="1" s="1"/>
  <c r="C30" i="1"/>
  <c r="F30" i="1" s="1"/>
  <c r="D30" i="1"/>
  <c r="I30" i="1" s="1"/>
  <c r="G30" i="1"/>
  <c r="H30" i="1" s="1"/>
  <c r="C31" i="1"/>
  <c r="F31" i="1" s="1"/>
  <c r="D31" i="1"/>
  <c r="I31" i="1" s="1"/>
  <c r="G31" i="1"/>
  <c r="H31" i="1" s="1"/>
  <c r="C32" i="1"/>
  <c r="F32" i="1" s="1"/>
  <c r="D32" i="1"/>
  <c r="I32" i="1" s="1"/>
  <c r="G32" i="1"/>
  <c r="H32" i="1" s="1"/>
  <c r="C33" i="1"/>
  <c r="F33" i="1" s="1"/>
  <c r="D33" i="1"/>
  <c r="I33" i="1" s="1"/>
  <c r="G33" i="1"/>
  <c r="H33" i="1" s="1"/>
  <c r="C34" i="1"/>
  <c r="F34" i="1" s="1"/>
  <c r="D34" i="1"/>
  <c r="I34" i="1" s="1"/>
  <c r="G34" i="1"/>
  <c r="H34" i="1" s="1"/>
  <c r="C35" i="1"/>
  <c r="F35" i="1" s="1"/>
  <c r="D35" i="1"/>
  <c r="I35" i="1" s="1"/>
  <c r="G35" i="1"/>
  <c r="H35" i="1" s="1"/>
  <c r="C36" i="1"/>
  <c r="F36" i="1" s="1"/>
  <c r="D36" i="1"/>
  <c r="I36" i="1" s="1"/>
  <c r="G36" i="1"/>
  <c r="H3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6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5" i="1"/>
  <c r="F5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6" i="1"/>
  <c r="H6" i="1" s="1"/>
  <c r="K42" i="1" l="1"/>
  <c r="K43" i="1"/>
  <c r="K15" i="1"/>
  <c r="K24" i="1"/>
  <c r="K16" i="1"/>
  <c r="K14" i="1"/>
  <c r="K33" i="1"/>
  <c r="K25" i="1"/>
  <c r="K17" i="1"/>
  <c r="K37" i="1"/>
  <c r="K32" i="1"/>
  <c r="I6" i="1"/>
  <c r="K13" i="1"/>
  <c r="K34" i="1"/>
  <c r="K26" i="1"/>
  <c r="K18" i="1"/>
  <c r="E5" i="1"/>
  <c r="R5" i="1" s="1"/>
  <c r="K12" i="1"/>
  <c r="K9" i="1"/>
  <c r="K11" i="1"/>
  <c r="K35" i="1"/>
  <c r="K28" i="1"/>
  <c r="I27" i="1"/>
  <c r="K27" i="1" s="1"/>
  <c r="K20" i="1"/>
  <c r="I19" i="1"/>
  <c r="K19" i="1" s="1"/>
  <c r="K39" i="1"/>
  <c r="K38" i="1"/>
  <c r="K8" i="1"/>
  <c r="K10" i="1"/>
  <c r="K29" i="1"/>
  <c r="K21" i="1"/>
  <c r="K40" i="1"/>
  <c r="K7" i="1"/>
  <c r="K36" i="1"/>
  <c r="K30" i="1"/>
  <c r="K22" i="1"/>
  <c r="K41" i="1"/>
  <c r="K31" i="1"/>
  <c r="K23" i="1"/>
  <c r="E6" i="1" l="1"/>
  <c r="L6" i="1"/>
  <c r="M6" i="1" l="1"/>
  <c r="O6" i="1" s="1"/>
  <c r="P6" i="1" s="1"/>
  <c r="R6" i="1"/>
  <c r="S6" i="1" s="1"/>
  <c r="E7" i="1"/>
  <c r="R7" i="1" s="1"/>
  <c r="L7" i="1"/>
  <c r="S7" i="1" l="1"/>
  <c r="M7" i="1"/>
  <c r="O7" i="1" s="1"/>
  <c r="P7" i="1" s="1"/>
  <c r="E8" i="1"/>
  <c r="R8" i="1" s="1"/>
  <c r="S8" i="1" s="1"/>
  <c r="L8" i="1"/>
  <c r="M8" i="1" l="1"/>
  <c r="O8" i="1" s="1"/>
  <c r="P8" i="1" s="1"/>
  <c r="E9" i="1"/>
  <c r="R9" i="1" s="1"/>
  <c r="S9" i="1" s="1"/>
  <c r="L9" i="1"/>
  <c r="M9" i="1" l="1"/>
  <c r="O9" i="1" s="1"/>
  <c r="P9" i="1" s="1"/>
  <c r="E10" i="1"/>
  <c r="L10" i="1"/>
  <c r="M10" i="1" l="1"/>
  <c r="O10" i="1" s="1"/>
  <c r="P10" i="1" s="1"/>
  <c r="R10" i="1"/>
  <c r="S10" i="1" s="1"/>
  <c r="E11" i="1"/>
  <c r="R11" i="1" s="1"/>
  <c r="S11" i="1" s="1"/>
  <c r="L11" i="1"/>
  <c r="M11" i="1" l="1"/>
  <c r="O11" i="1" s="1"/>
  <c r="P11" i="1" s="1"/>
  <c r="E12" i="1"/>
  <c r="R12" i="1" s="1"/>
  <c r="S12" i="1" s="1"/>
  <c r="L12" i="1"/>
  <c r="M12" i="1" l="1"/>
  <c r="O12" i="1" s="1"/>
  <c r="P12" i="1" s="1"/>
  <c r="E13" i="1"/>
  <c r="R13" i="1" s="1"/>
  <c r="S13" i="1" s="1"/>
  <c r="L13" i="1"/>
  <c r="M13" i="1" l="1"/>
  <c r="O13" i="1" s="1"/>
  <c r="P13" i="1" s="1"/>
  <c r="E14" i="1"/>
  <c r="R14" i="1" s="1"/>
  <c r="S14" i="1" s="1"/>
  <c r="L14" i="1"/>
  <c r="M14" i="1" l="1"/>
  <c r="O14" i="1" s="1"/>
  <c r="P14" i="1" s="1"/>
  <c r="E15" i="1"/>
  <c r="R15" i="1" s="1"/>
  <c r="L15" i="1"/>
  <c r="S15" i="1" l="1"/>
  <c r="M15" i="1"/>
  <c r="O15" i="1" s="1"/>
  <c r="P15" i="1" s="1"/>
  <c r="E16" i="1"/>
  <c r="R16" i="1" s="1"/>
  <c r="S16" i="1" s="1"/>
  <c r="L16" i="1"/>
  <c r="P16" i="1" l="1"/>
  <c r="M16" i="1"/>
  <c r="O16" i="1" s="1"/>
  <c r="E17" i="1"/>
  <c r="R17" i="1" s="1"/>
  <c r="S17" i="1" s="1"/>
  <c r="L17" i="1"/>
  <c r="M17" i="1" l="1"/>
  <c r="O17" i="1" s="1"/>
  <c r="P17" i="1" s="1"/>
  <c r="E18" i="1"/>
  <c r="R18" i="1" s="1"/>
  <c r="S18" i="1" s="1"/>
  <c r="L18" i="1"/>
  <c r="M18" i="1" l="1"/>
  <c r="O18" i="1" s="1"/>
  <c r="P18" i="1" s="1"/>
  <c r="E19" i="1"/>
  <c r="R19" i="1" s="1"/>
  <c r="S19" i="1" s="1"/>
  <c r="L19" i="1"/>
  <c r="M19" i="1" l="1"/>
  <c r="O19" i="1" s="1"/>
  <c r="P19" i="1" s="1"/>
  <c r="E20" i="1"/>
  <c r="R20" i="1" s="1"/>
  <c r="S20" i="1" s="1"/>
  <c r="L20" i="1"/>
  <c r="M20" i="1" l="1"/>
  <c r="O20" i="1" s="1"/>
  <c r="P20" i="1" s="1"/>
  <c r="E21" i="1"/>
  <c r="R21" i="1" s="1"/>
  <c r="S21" i="1" s="1"/>
  <c r="L21" i="1"/>
  <c r="M21" i="1" l="1"/>
  <c r="O21" i="1" s="1"/>
  <c r="P21" i="1" s="1"/>
  <c r="E22" i="1"/>
  <c r="R22" i="1" s="1"/>
  <c r="S22" i="1" s="1"/>
  <c r="L22" i="1"/>
  <c r="M22" i="1" l="1"/>
  <c r="O22" i="1" s="1"/>
  <c r="P22" i="1" s="1"/>
  <c r="E23" i="1"/>
  <c r="R23" i="1" s="1"/>
  <c r="L23" i="1"/>
  <c r="S23" i="1" l="1"/>
  <c r="M23" i="1"/>
  <c r="O23" i="1" s="1"/>
  <c r="P23" i="1" s="1"/>
  <c r="E24" i="1"/>
  <c r="R24" i="1" s="1"/>
  <c r="S24" i="1" s="1"/>
  <c r="L24" i="1"/>
  <c r="M24" i="1" l="1"/>
  <c r="O24" i="1" s="1"/>
  <c r="P24" i="1" s="1"/>
  <c r="E25" i="1"/>
  <c r="R25" i="1" s="1"/>
  <c r="S25" i="1" s="1"/>
  <c r="L25" i="1"/>
  <c r="M25" i="1" l="1"/>
  <c r="O25" i="1" s="1"/>
  <c r="P25" i="1" s="1"/>
  <c r="E26" i="1"/>
  <c r="R26" i="1" s="1"/>
  <c r="S26" i="1" s="1"/>
  <c r="L26" i="1"/>
  <c r="M26" i="1" l="1"/>
  <c r="O26" i="1" s="1"/>
  <c r="P26" i="1" s="1"/>
  <c r="E27" i="1"/>
  <c r="R27" i="1" s="1"/>
  <c r="S27" i="1" s="1"/>
  <c r="L27" i="1"/>
  <c r="M27" i="1" l="1"/>
  <c r="O27" i="1" s="1"/>
  <c r="P27" i="1" s="1"/>
  <c r="E28" i="1"/>
  <c r="R28" i="1" s="1"/>
  <c r="S28" i="1" s="1"/>
  <c r="L28" i="1"/>
  <c r="M28" i="1" l="1"/>
  <c r="O28" i="1" s="1"/>
  <c r="P28" i="1" s="1"/>
  <c r="E29" i="1"/>
  <c r="R29" i="1" s="1"/>
  <c r="S29" i="1" s="1"/>
  <c r="L29" i="1"/>
  <c r="M29" i="1" l="1"/>
  <c r="O29" i="1" s="1"/>
  <c r="P29" i="1" s="1"/>
  <c r="E30" i="1"/>
  <c r="L30" i="1"/>
  <c r="M30" i="1" l="1"/>
  <c r="O30" i="1" s="1"/>
  <c r="P30" i="1" s="1"/>
  <c r="R30" i="1"/>
  <c r="S30" i="1" s="1"/>
  <c r="E31" i="1"/>
  <c r="R31" i="1" s="1"/>
  <c r="L31" i="1"/>
  <c r="S31" i="1" l="1"/>
  <c r="M31" i="1"/>
  <c r="O31" i="1" s="1"/>
  <c r="P31" i="1" s="1"/>
  <c r="E32" i="1"/>
  <c r="R32" i="1" s="1"/>
  <c r="S32" i="1" s="1"/>
  <c r="L32" i="1"/>
  <c r="M32" i="1" l="1"/>
  <c r="O32" i="1" s="1"/>
  <c r="P32" i="1" s="1"/>
  <c r="E33" i="1"/>
  <c r="R33" i="1" s="1"/>
  <c r="S33" i="1" s="1"/>
  <c r="L33" i="1"/>
  <c r="M33" i="1" l="1"/>
  <c r="O33" i="1" s="1"/>
  <c r="P33" i="1" s="1"/>
  <c r="E34" i="1"/>
  <c r="R34" i="1" s="1"/>
  <c r="S34" i="1" s="1"/>
  <c r="L34" i="1"/>
  <c r="M34" i="1" l="1"/>
  <c r="O34" i="1" s="1"/>
  <c r="P34" i="1" s="1"/>
  <c r="E35" i="1"/>
  <c r="R35" i="1" s="1"/>
  <c r="S35" i="1" s="1"/>
  <c r="L35" i="1"/>
  <c r="M35" i="1" l="1"/>
  <c r="O35" i="1" s="1"/>
  <c r="P35" i="1" s="1"/>
  <c r="E36" i="1"/>
  <c r="R36" i="1" s="1"/>
  <c r="S36" i="1" s="1"/>
  <c r="L36" i="1"/>
  <c r="M36" i="1" l="1"/>
  <c r="O36" i="1" s="1"/>
  <c r="P36" i="1" s="1"/>
  <c r="E37" i="1"/>
  <c r="R37" i="1" s="1"/>
  <c r="S37" i="1" s="1"/>
  <c r="L37" i="1"/>
  <c r="M37" i="1" l="1"/>
  <c r="O37" i="1" s="1"/>
  <c r="P37" i="1" s="1"/>
  <c r="E38" i="1"/>
  <c r="R38" i="1" s="1"/>
  <c r="S38" i="1" s="1"/>
  <c r="L38" i="1"/>
  <c r="M38" i="1" l="1"/>
  <c r="O38" i="1" s="1"/>
  <c r="P38" i="1" s="1"/>
  <c r="E39" i="1"/>
  <c r="R39" i="1" s="1"/>
  <c r="L39" i="1"/>
  <c r="S39" i="1" l="1"/>
  <c r="M39" i="1"/>
  <c r="O39" i="1" s="1"/>
  <c r="P39" i="1" s="1"/>
  <c r="E40" i="1"/>
  <c r="R40" i="1" s="1"/>
  <c r="S40" i="1" s="1"/>
  <c r="L40" i="1"/>
  <c r="M40" i="1" l="1"/>
  <c r="O40" i="1" s="1"/>
  <c r="P40" i="1" s="1"/>
  <c r="E41" i="1"/>
  <c r="R41" i="1" s="1"/>
  <c r="S41" i="1" s="1"/>
  <c r="L41" i="1"/>
  <c r="M41" i="1" l="1"/>
  <c r="O41" i="1" s="1"/>
  <c r="P41" i="1" s="1"/>
  <c r="E42" i="1"/>
  <c r="R42" i="1" s="1"/>
  <c r="S42" i="1" s="1"/>
  <c r="L42" i="1"/>
  <c r="M42" i="1" l="1"/>
  <c r="O42" i="1" s="1"/>
  <c r="P42" i="1" s="1"/>
  <c r="E43" i="1"/>
  <c r="R43" i="1" s="1"/>
  <c r="S43" i="1" s="1"/>
  <c r="L43" i="1"/>
  <c r="L45" i="1" s="1"/>
  <c r="M43" i="1" l="1"/>
  <c r="O43" i="1" s="1"/>
  <c r="P43" i="1" s="1"/>
</calcChain>
</file>

<file path=xl/sharedStrings.xml><?xml version="1.0" encoding="utf-8"?>
<sst xmlns="http://schemas.openxmlformats.org/spreadsheetml/2006/main" count="31" uniqueCount="23">
  <si>
    <t>t</t>
  </si>
  <si>
    <t>S(t)</t>
  </si>
  <si>
    <t>Survival Curve</t>
  </si>
  <si>
    <t>Retention Rate</t>
  </si>
  <si>
    <t>r_t</t>
  </si>
  <si>
    <t>Churn Rate</t>
  </si>
  <si>
    <t>c_t</t>
  </si>
  <si>
    <t>EN TRÁNSITO</t>
  </si>
  <si>
    <t>EN DESTINO</t>
  </si>
  <si>
    <t>1-S(t)</t>
  </si>
  <si>
    <t>h(t)</t>
  </si>
  <si>
    <t>H(t)</t>
  </si>
  <si>
    <t>Hazard acumulada</t>
  </si>
  <si>
    <t>Hazard</t>
  </si>
  <si>
    <t>Expuestos al final de periodo</t>
  </si>
  <si>
    <t>% expuestos al final del periodo</t>
  </si>
  <si>
    <t>TASA de impacto en el periodo</t>
  </si>
  <si>
    <t>% impactados al final del periodo</t>
  </si>
  <si>
    <t>Impactados durante el periodo</t>
  </si>
  <si>
    <t>Probabilidad de ser impactado en t dado que has pasado t-1</t>
  </si>
  <si>
    <t>Non Survival Curve
(CDF de T)</t>
  </si>
  <si>
    <t>Hazard
(Churn rate)</t>
  </si>
  <si>
    <t>PROBABILIDAD A PRIORI de ser impactado en t
 (PMF de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</si>
</sst>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_-* #,##0.000\ _€_-;\-* #,##0.000\ _€_-;_-* &quot;-&quot;?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2" fillId="2" borderId="1" xfId="2"/>
    <xf numFmtId="164" fontId="4" fillId="3" borderId="1" xfId="4" applyNumberFormat="1"/>
    <xf numFmtId="164" fontId="4" fillId="4" borderId="1" xfId="4" applyNumberFormat="1" applyFill="1"/>
    <xf numFmtId="0" fontId="0" fillId="4" borderId="0" xfId="0" applyFill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0" fontId="5" fillId="0" borderId="0" xfId="1" applyNumberFormat="1" applyFont="1" applyAlignment="1">
      <alignment horizontal="center" vertical="center" wrapText="1"/>
    </xf>
    <xf numFmtId="10" fontId="3" fillId="3" borderId="2" xfId="3" applyNumberFormat="1"/>
    <xf numFmtId="0" fontId="4" fillId="3" borderId="1" xfId="4"/>
    <xf numFmtId="166" fontId="0" fillId="0" borderId="0" xfId="0" applyNumberFormat="1"/>
    <xf numFmtId="0" fontId="0" fillId="0" borderId="0" xfId="0" applyAlignment="1">
      <alignment horizontal="center" vertical="center" wrapText="1"/>
    </xf>
    <xf numFmtId="10" fontId="5" fillId="5" borderId="7" xfId="1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0" fontId="5" fillId="0" borderId="0" xfId="1" applyNumberFormat="1" applyFont="1" applyAlignment="1">
      <alignment horizontal="center" vertical="center" wrapText="1"/>
    </xf>
    <xf numFmtId="10" fontId="0" fillId="0" borderId="0" xfId="0" applyNumberFormat="1"/>
    <xf numFmtId="10" fontId="5" fillId="5" borderId="0" xfId="1" applyNumberFormat="1" applyFont="1" applyFill="1" applyAlignment="1">
      <alignment horizontal="center" vertical="center" wrapText="1"/>
    </xf>
    <xf numFmtId="10" fontId="0" fillId="5" borderId="0" xfId="1" applyNumberFormat="1" applyFont="1" applyFill="1" applyAlignment="1">
      <alignment horizontal="center" vertical="center" wrapText="1"/>
    </xf>
    <xf numFmtId="10" fontId="4" fillId="5" borderId="1" xfId="4" applyNumberFormat="1" applyFill="1"/>
    <xf numFmtId="10" fontId="4" fillId="3" borderId="1" xfId="1" applyNumberFormat="1" applyFont="1" applyFill="1" applyBorder="1"/>
    <xf numFmtId="10" fontId="4" fillId="3" borderId="1" xfId="4" applyNumberForma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F6CF-7D88-42E4-A785-F594C92F6AE7}">
  <dimension ref="A1:S4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defaultRowHeight="15" x14ac:dyDescent="0.25"/>
  <cols>
    <col min="2" max="2" width="15.5703125" customWidth="1"/>
    <col min="3" max="6" width="17.5703125" customWidth="1"/>
    <col min="7" max="7" width="16.140625" customWidth="1"/>
    <col min="8" max="8" width="13.85546875" style="20" customWidth="1"/>
    <col min="9" max="9" width="9.140625" style="20"/>
    <col min="11" max="11" width="12.5703125" style="8" customWidth="1"/>
    <col min="12" max="13" width="15.28515625" style="8" customWidth="1"/>
    <col min="15" max="15" width="22.85546875" style="8" customWidth="1"/>
    <col min="16" max="16" width="20.28515625" style="20" customWidth="1"/>
    <col min="18" max="18" width="11.28515625" style="8" customWidth="1"/>
    <col min="19" max="19" width="20.28515625" style="20" customWidth="1"/>
  </cols>
  <sheetData>
    <row r="1" spans="1:19" ht="15.75" thickBot="1" x14ac:dyDescent="0.3">
      <c r="C1" s="26" t="s">
        <v>7</v>
      </c>
      <c r="D1" s="27"/>
      <c r="E1" s="28"/>
      <c r="F1" s="26" t="s">
        <v>8</v>
      </c>
      <c r="G1" s="27"/>
      <c r="H1" s="27"/>
      <c r="I1" s="27"/>
      <c r="J1" s="27"/>
      <c r="K1" s="27"/>
      <c r="L1" s="27"/>
      <c r="M1" s="27"/>
      <c r="N1" s="27"/>
      <c r="O1" s="27"/>
      <c r="P1" s="28"/>
      <c r="R1"/>
      <c r="S1"/>
    </row>
    <row r="2" spans="1:19" s="9" customFormat="1" ht="45" x14ac:dyDescent="0.25">
      <c r="C2" s="10" t="s">
        <v>2</v>
      </c>
      <c r="D2" s="9" t="s">
        <v>3</v>
      </c>
      <c r="E2" s="10" t="s">
        <v>2</v>
      </c>
      <c r="F2" s="9" t="s">
        <v>20</v>
      </c>
      <c r="G2" s="11"/>
      <c r="H2" s="17" t="s">
        <v>5</v>
      </c>
      <c r="I2" s="17"/>
      <c r="K2" s="12"/>
      <c r="L2" s="12"/>
      <c r="M2" s="12"/>
      <c r="O2" s="21" t="s">
        <v>21</v>
      </c>
      <c r="P2" s="12" t="s">
        <v>12</v>
      </c>
      <c r="R2" s="12" t="s">
        <v>12</v>
      </c>
      <c r="S2" s="21" t="s">
        <v>13</v>
      </c>
    </row>
    <row r="3" spans="1:19" s="1" customFormat="1" x14ac:dyDescent="0.25">
      <c r="C3" s="6" t="s">
        <v>1</v>
      </c>
      <c r="D3" s="1" t="s">
        <v>4</v>
      </c>
      <c r="E3" s="6" t="s">
        <v>1</v>
      </c>
      <c r="F3" s="1" t="s">
        <v>9</v>
      </c>
      <c r="H3" s="18" t="s">
        <v>6</v>
      </c>
      <c r="I3" s="18"/>
      <c r="K3" s="7"/>
      <c r="L3" s="7"/>
      <c r="M3" s="7"/>
      <c r="O3" s="22" t="s">
        <v>10</v>
      </c>
      <c r="P3" s="7" t="s">
        <v>11</v>
      </c>
      <c r="R3" s="7" t="s">
        <v>11</v>
      </c>
      <c r="S3" s="22" t="s">
        <v>10</v>
      </c>
    </row>
    <row r="4" spans="1:19" s="1" customFormat="1" ht="45" customHeight="1" x14ac:dyDescent="0.25">
      <c r="A4" s="1" t="s">
        <v>0</v>
      </c>
      <c r="B4" s="1" t="s">
        <v>14</v>
      </c>
      <c r="C4" s="1" t="s">
        <v>15</v>
      </c>
      <c r="D4" s="1" t="s">
        <v>16</v>
      </c>
      <c r="E4" s="1" t="s">
        <v>15</v>
      </c>
      <c r="F4" s="1" t="s">
        <v>17</v>
      </c>
      <c r="G4" s="1" t="s">
        <v>18</v>
      </c>
      <c r="H4" s="16" t="s">
        <v>16</v>
      </c>
      <c r="I4" s="16"/>
      <c r="K4" s="19" t="s">
        <v>22</v>
      </c>
      <c r="L4" s="19"/>
      <c r="M4" s="19"/>
      <c r="O4" s="7" t="s">
        <v>19</v>
      </c>
      <c r="P4" s="7"/>
      <c r="R4" s="7"/>
      <c r="S4" s="7" t="s">
        <v>19</v>
      </c>
    </row>
    <row r="5" spans="1:19" x14ac:dyDescent="0.25">
      <c r="A5">
        <v>0</v>
      </c>
      <c r="B5" s="3">
        <v>1000</v>
      </c>
      <c r="C5" s="5">
        <f t="shared" ref="C5:C43" si="0">B5/B$5</f>
        <v>1</v>
      </c>
      <c r="D5" s="2"/>
      <c r="E5" s="5">
        <f>C5</f>
        <v>1</v>
      </c>
      <c r="F5" s="4">
        <f t="shared" ref="F5:F43" si="1">1-C5</f>
        <v>0</v>
      </c>
      <c r="O5" s="20"/>
      <c r="P5"/>
      <c r="R5" s="24">
        <f>-LN(E5)</f>
        <v>0</v>
      </c>
    </row>
    <row r="6" spans="1:19" x14ac:dyDescent="0.25">
      <c r="A6">
        <v>1</v>
      </c>
      <c r="B6" s="3">
        <v>963</v>
      </c>
      <c r="C6" s="5">
        <f t="shared" si="0"/>
        <v>0.96299999999999997</v>
      </c>
      <c r="D6" s="4">
        <f t="shared" ref="D6:D43" si="2">B6/B5</f>
        <v>0.96299999999999997</v>
      </c>
      <c r="E6" s="5">
        <f>D6*E5</f>
        <v>0.96299999999999997</v>
      </c>
      <c r="F6" s="4">
        <f t="shared" si="1"/>
        <v>3.7000000000000033E-2</v>
      </c>
      <c r="G6" s="14">
        <f t="shared" ref="G6:G43" si="3">B5-B6</f>
        <v>37</v>
      </c>
      <c r="H6" s="23">
        <f t="shared" ref="H6:H43" si="4">G6/B5</f>
        <v>3.6999999999999998E-2</v>
      </c>
      <c r="I6" s="23">
        <f t="shared" ref="I6:I43" si="5">1-D6</f>
        <v>3.7000000000000033E-2</v>
      </c>
      <c r="K6" s="13"/>
      <c r="L6" s="13">
        <f t="shared" ref="L6:L43" si="6">E5*I6</f>
        <v>3.7000000000000033E-2</v>
      </c>
      <c r="M6" s="13">
        <f>E5-E6</f>
        <v>3.7000000000000033E-2</v>
      </c>
      <c r="O6" s="23">
        <f>M6/E5</f>
        <v>3.7000000000000033E-2</v>
      </c>
      <c r="P6" s="25">
        <f>O6</f>
        <v>3.7000000000000033E-2</v>
      </c>
      <c r="R6" s="24">
        <f>-LN(E6)</f>
        <v>3.7701867184011528E-2</v>
      </c>
      <c r="S6" s="23">
        <f>R6-R5</f>
        <v>3.7701867184011528E-2</v>
      </c>
    </row>
    <row r="7" spans="1:19" x14ac:dyDescent="0.25">
      <c r="A7">
        <v>2</v>
      </c>
      <c r="B7" s="3">
        <v>942</v>
      </c>
      <c r="C7" s="5">
        <f t="shared" si="0"/>
        <v>0.94199999999999995</v>
      </c>
      <c r="D7" s="4">
        <f t="shared" si="2"/>
        <v>0.97819314641744548</v>
      </c>
      <c r="E7" s="5">
        <f>D7*E6</f>
        <v>0.94199999999999995</v>
      </c>
      <c r="F7" s="4">
        <f t="shared" si="1"/>
        <v>5.8000000000000052E-2</v>
      </c>
      <c r="G7" s="14">
        <f t="shared" si="3"/>
        <v>21</v>
      </c>
      <c r="H7" s="23">
        <f t="shared" si="4"/>
        <v>2.1806853582554516E-2</v>
      </c>
      <c r="I7" s="23">
        <f t="shared" si="5"/>
        <v>2.180685358255452E-2</v>
      </c>
      <c r="K7" s="13">
        <f>PRODUCT(D$6:D6)*I7</f>
        <v>2.1000000000000001E-2</v>
      </c>
      <c r="L7" s="13">
        <f t="shared" si="6"/>
        <v>2.1000000000000001E-2</v>
      </c>
      <c r="M7" s="13">
        <f t="shared" ref="M7:M43" si="7">E6-E7</f>
        <v>2.1000000000000019E-2</v>
      </c>
      <c r="O7" s="23">
        <f t="shared" ref="O7:O43" si="8">M7/E6</f>
        <v>2.1806853582554537E-2</v>
      </c>
      <c r="P7" s="25">
        <f>O7+P6</f>
        <v>5.8806853582554566E-2</v>
      </c>
      <c r="R7" s="24">
        <f t="shared" ref="R7:R43" si="9">-LN(E7)</f>
        <v>5.9750004405774049E-2</v>
      </c>
      <c r="S7" s="23">
        <f t="shared" ref="S7:S43" si="10">R7-R6</f>
        <v>2.204813722176252E-2</v>
      </c>
    </row>
    <row r="8" spans="1:19" x14ac:dyDescent="0.25">
      <c r="A8">
        <v>3</v>
      </c>
      <c r="B8" s="3">
        <v>915</v>
      </c>
      <c r="C8" s="5">
        <f t="shared" si="0"/>
        <v>0.91500000000000004</v>
      </c>
      <c r="D8" s="4">
        <f t="shared" si="2"/>
        <v>0.9713375796178344</v>
      </c>
      <c r="E8" s="5">
        <f>D8*E7</f>
        <v>0.91499999999999992</v>
      </c>
      <c r="F8" s="4">
        <f t="shared" si="1"/>
        <v>8.4999999999999964E-2</v>
      </c>
      <c r="G8" s="14">
        <f t="shared" si="3"/>
        <v>27</v>
      </c>
      <c r="H8" s="23">
        <f t="shared" si="4"/>
        <v>2.8662420382165606E-2</v>
      </c>
      <c r="I8" s="23">
        <f t="shared" si="5"/>
        <v>2.8662420382165599E-2</v>
      </c>
      <c r="K8" s="13">
        <f>PRODUCT(D$6:D7)*I8</f>
        <v>2.6999999999999993E-2</v>
      </c>
      <c r="L8" s="13">
        <f t="shared" si="6"/>
        <v>2.6999999999999993E-2</v>
      </c>
      <c r="M8" s="13">
        <f t="shared" si="7"/>
        <v>2.7000000000000024E-2</v>
      </c>
      <c r="O8" s="23">
        <f t="shared" si="8"/>
        <v>2.8662420382165633E-2</v>
      </c>
      <c r="P8" s="25">
        <f t="shared" ref="P8:P43" si="11">O8+P7</f>
        <v>8.7469273964720207E-2</v>
      </c>
      <c r="Q8" s="15"/>
      <c r="R8" s="24">
        <f t="shared" si="9"/>
        <v>8.8831213706615814E-2</v>
      </c>
      <c r="S8" s="23">
        <f t="shared" si="10"/>
        <v>2.9081209300841765E-2</v>
      </c>
    </row>
    <row r="9" spans="1:19" x14ac:dyDescent="0.25">
      <c r="A9">
        <v>4</v>
      </c>
      <c r="B9" s="3">
        <v>885</v>
      </c>
      <c r="C9" s="5">
        <f t="shared" si="0"/>
        <v>0.88500000000000001</v>
      </c>
      <c r="D9" s="4">
        <f t="shared" si="2"/>
        <v>0.96721311475409832</v>
      </c>
      <c r="E9" s="5">
        <f t="shared" ref="E9:E15" si="12">D9*E8</f>
        <v>0.8849999999999999</v>
      </c>
      <c r="F9" s="4">
        <f t="shared" si="1"/>
        <v>0.11499999999999999</v>
      </c>
      <c r="G9" s="14">
        <f t="shared" si="3"/>
        <v>30</v>
      </c>
      <c r="H9" s="23">
        <f t="shared" si="4"/>
        <v>3.2786885245901641E-2</v>
      </c>
      <c r="I9" s="23">
        <f t="shared" si="5"/>
        <v>3.2786885245901676E-2</v>
      </c>
      <c r="K9" s="13">
        <f>PRODUCT(D$6:D8)*I9</f>
        <v>3.000000000000003E-2</v>
      </c>
      <c r="L9" s="13">
        <f t="shared" si="6"/>
        <v>3.000000000000003E-2</v>
      </c>
      <c r="M9" s="13">
        <f t="shared" si="7"/>
        <v>3.0000000000000027E-2</v>
      </c>
      <c r="O9" s="23">
        <f t="shared" si="8"/>
        <v>3.2786885245901669E-2</v>
      </c>
      <c r="P9" s="25">
        <f t="shared" si="11"/>
        <v>0.12025615921062188</v>
      </c>
      <c r="R9" s="24">
        <f t="shared" si="9"/>
        <v>0.12216763397420766</v>
      </c>
      <c r="S9" s="23">
        <f t="shared" si="10"/>
        <v>3.3336420267591843E-2</v>
      </c>
    </row>
    <row r="10" spans="1:19" x14ac:dyDescent="0.25">
      <c r="A10">
        <v>5</v>
      </c>
      <c r="B10" s="3">
        <v>843</v>
      </c>
      <c r="C10" s="5">
        <f t="shared" si="0"/>
        <v>0.84299999999999997</v>
      </c>
      <c r="D10" s="4">
        <f t="shared" si="2"/>
        <v>0.9525423728813559</v>
      </c>
      <c r="E10" s="5">
        <f t="shared" si="12"/>
        <v>0.84299999999999986</v>
      </c>
      <c r="F10" s="4">
        <f t="shared" si="1"/>
        <v>0.15700000000000003</v>
      </c>
      <c r="G10" s="14">
        <f t="shared" si="3"/>
        <v>42</v>
      </c>
      <c r="H10" s="23">
        <f t="shared" si="4"/>
        <v>4.7457627118644069E-2</v>
      </c>
      <c r="I10" s="23">
        <f t="shared" si="5"/>
        <v>4.7457627118644097E-2</v>
      </c>
      <c r="K10" s="13">
        <f>PRODUCT(D$6:D9)*I10</f>
        <v>4.2000000000000023E-2</v>
      </c>
      <c r="L10" s="13">
        <f t="shared" si="6"/>
        <v>4.2000000000000023E-2</v>
      </c>
      <c r="M10" s="13">
        <f t="shared" si="7"/>
        <v>4.2000000000000037E-2</v>
      </c>
      <c r="O10" s="23">
        <f t="shared" si="8"/>
        <v>4.7457627118644118E-2</v>
      </c>
      <c r="P10" s="25">
        <f t="shared" si="11"/>
        <v>0.16771378632926601</v>
      </c>
      <c r="R10" s="24">
        <f t="shared" si="9"/>
        <v>0.17078832098028177</v>
      </c>
      <c r="S10" s="23">
        <f t="shared" si="10"/>
        <v>4.8620687006074109E-2</v>
      </c>
    </row>
    <row r="11" spans="1:19" x14ac:dyDescent="0.25">
      <c r="A11">
        <v>6</v>
      </c>
      <c r="B11" s="3">
        <v>819</v>
      </c>
      <c r="C11" s="5">
        <f t="shared" si="0"/>
        <v>0.81899999999999995</v>
      </c>
      <c r="D11" s="4">
        <f t="shared" si="2"/>
        <v>0.97153024911032027</v>
      </c>
      <c r="E11" s="5">
        <f t="shared" si="12"/>
        <v>0.81899999999999984</v>
      </c>
      <c r="F11" s="4">
        <f t="shared" si="1"/>
        <v>0.18100000000000005</v>
      </c>
      <c r="G11" s="14">
        <f t="shared" si="3"/>
        <v>24</v>
      </c>
      <c r="H11" s="23">
        <f t="shared" si="4"/>
        <v>2.8469750889679714E-2</v>
      </c>
      <c r="I11" s="23">
        <f t="shared" si="5"/>
        <v>2.8469750889679735E-2</v>
      </c>
      <c r="K11" s="13">
        <f>PRODUCT(D$6:D10)*I11</f>
        <v>2.4000000000000011E-2</v>
      </c>
      <c r="L11" s="13">
        <f t="shared" si="6"/>
        <v>2.4000000000000011E-2</v>
      </c>
      <c r="M11" s="13">
        <f t="shared" si="7"/>
        <v>2.4000000000000021E-2</v>
      </c>
      <c r="O11" s="23">
        <f t="shared" si="8"/>
        <v>2.8469750889679745E-2</v>
      </c>
      <c r="P11" s="25">
        <f t="shared" si="11"/>
        <v>0.19618353721894574</v>
      </c>
      <c r="R11" s="24">
        <f t="shared" si="9"/>
        <v>0.19967119512906784</v>
      </c>
      <c r="S11" s="23">
        <f t="shared" si="10"/>
        <v>2.888287414878607E-2</v>
      </c>
    </row>
    <row r="12" spans="1:19" x14ac:dyDescent="0.25">
      <c r="A12">
        <v>7</v>
      </c>
      <c r="B12" s="3">
        <v>789</v>
      </c>
      <c r="C12" s="5">
        <f t="shared" si="0"/>
        <v>0.78900000000000003</v>
      </c>
      <c r="D12" s="4">
        <f t="shared" si="2"/>
        <v>0.96336996336996339</v>
      </c>
      <c r="E12" s="5">
        <f t="shared" si="12"/>
        <v>0.78899999999999981</v>
      </c>
      <c r="F12" s="4">
        <f t="shared" si="1"/>
        <v>0.21099999999999997</v>
      </c>
      <c r="G12" s="14">
        <f t="shared" si="3"/>
        <v>30</v>
      </c>
      <c r="H12" s="23">
        <f t="shared" si="4"/>
        <v>3.6630036630036632E-2</v>
      </c>
      <c r="I12" s="23">
        <f t="shared" si="5"/>
        <v>3.6630036630036611E-2</v>
      </c>
      <c r="K12" s="13">
        <f>PRODUCT(D$6:D11)*I12</f>
        <v>2.9999999999999978E-2</v>
      </c>
      <c r="L12" s="13">
        <f t="shared" si="6"/>
        <v>2.9999999999999978E-2</v>
      </c>
      <c r="M12" s="13">
        <f t="shared" si="7"/>
        <v>3.0000000000000027E-2</v>
      </c>
      <c r="O12" s="23">
        <f t="shared" si="8"/>
        <v>3.6630036630036666E-2</v>
      </c>
      <c r="P12" s="25">
        <f t="shared" si="11"/>
        <v>0.23281357384898241</v>
      </c>
      <c r="R12" s="24">
        <f t="shared" si="9"/>
        <v>0.23698895813626306</v>
      </c>
      <c r="S12" s="23">
        <f t="shared" si="10"/>
        <v>3.731776300719522E-2</v>
      </c>
    </row>
    <row r="13" spans="1:19" x14ac:dyDescent="0.25">
      <c r="A13">
        <v>8</v>
      </c>
      <c r="B13" s="3">
        <v>750</v>
      </c>
      <c r="C13" s="5">
        <f t="shared" si="0"/>
        <v>0.75</v>
      </c>
      <c r="D13" s="4">
        <f t="shared" si="2"/>
        <v>0.95057034220532322</v>
      </c>
      <c r="E13" s="5">
        <f t="shared" si="12"/>
        <v>0.74999999999999989</v>
      </c>
      <c r="F13" s="4">
        <f t="shared" si="1"/>
        <v>0.25</v>
      </c>
      <c r="G13" s="14">
        <f t="shared" si="3"/>
        <v>39</v>
      </c>
      <c r="H13" s="23">
        <f t="shared" si="4"/>
        <v>4.9429657794676805E-2</v>
      </c>
      <c r="I13" s="23">
        <f t="shared" si="5"/>
        <v>4.9429657794676785E-2</v>
      </c>
      <c r="K13" s="13">
        <f>PRODUCT(D$6:D12)*I13</f>
        <v>3.8999999999999972E-2</v>
      </c>
      <c r="L13" s="13">
        <f t="shared" si="6"/>
        <v>3.8999999999999972E-2</v>
      </c>
      <c r="M13" s="13">
        <f t="shared" si="7"/>
        <v>3.8999999999999924E-2</v>
      </c>
      <c r="O13" s="23">
        <f t="shared" si="8"/>
        <v>4.9429657794676722E-2</v>
      </c>
      <c r="P13" s="25">
        <f t="shared" si="11"/>
        <v>0.28224323164365911</v>
      </c>
      <c r="R13" s="24">
        <f t="shared" si="9"/>
        <v>0.28768207245178107</v>
      </c>
      <c r="S13" s="23">
        <f t="shared" si="10"/>
        <v>5.0693114315518012E-2</v>
      </c>
    </row>
    <row r="14" spans="1:19" x14ac:dyDescent="0.25">
      <c r="A14">
        <v>9</v>
      </c>
      <c r="B14" s="3">
        <v>724</v>
      </c>
      <c r="C14" s="5">
        <f t="shared" si="0"/>
        <v>0.72399999999999998</v>
      </c>
      <c r="D14" s="4">
        <f t="shared" si="2"/>
        <v>0.96533333333333338</v>
      </c>
      <c r="E14" s="5">
        <f t="shared" si="12"/>
        <v>0.72399999999999998</v>
      </c>
      <c r="F14" s="4">
        <f t="shared" si="1"/>
        <v>0.27600000000000002</v>
      </c>
      <c r="G14" s="14">
        <f t="shared" si="3"/>
        <v>26</v>
      </c>
      <c r="H14" s="23">
        <f t="shared" si="4"/>
        <v>3.4666666666666665E-2</v>
      </c>
      <c r="I14" s="23">
        <f t="shared" si="5"/>
        <v>3.4666666666666623E-2</v>
      </c>
      <c r="K14" s="13">
        <f>PRODUCT(D$6:D13)*I14</f>
        <v>2.5999999999999964E-2</v>
      </c>
      <c r="L14" s="13">
        <f t="shared" si="6"/>
        <v>2.5999999999999964E-2</v>
      </c>
      <c r="M14" s="13">
        <f t="shared" si="7"/>
        <v>2.5999999999999912E-2</v>
      </c>
      <c r="O14" s="23">
        <f t="shared" si="8"/>
        <v>3.4666666666666554E-2</v>
      </c>
      <c r="P14" s="25">
        <f t="shared" si="11"/>
        <v>0.31690989831032568</v>
      </c>
      <c r="R14" s="24">
        <f t="shared" si="9"/>
        <v>0.32296388659642072</v>
      </c>
      <c r="S14" s="23">
        <f t="shared" si="10"/>
        <v>3.5281814144639656E-2</v>
      </c>
    </row>
    <row r="15" spans="1:19" x14ac:dyDescent="0.25">
      <c r="A15">
        <v>10</v>
      </c>
      <c r="B15" s="3">
        <v>699</v>
      </c>
      <c r="C15" s="5">
        <f t="shared" si="0"/>
        <v>0.69899999999999995</v>
      </c>
      <c r="D15" s="4">
        <f t="shared" si="2"/>
        <v>0.96546961325966851</v>
      </c>
      <c r="E15" s="5">
        <f t="shared" si="12"/>
        <v>0.69899999999999995</v>
      </c>
      <c r="F15" s="4">
        <f t="shared" si="1"/>
        <v>0.30100000000000005</v>
      </c>
      <c r="G15" s="14">
        <f t="shared" si="3"/>
        <v>25</v>
      </c>
      <c r="H15" s="23">
        <f t="shared" si="4"/>
        <v>3.4530386740331494E-2</v>
      </c>
      <c r="I15" s="23">
        <f t="shared" si="5"/>
        <v>3.4530386740331487E-2</v>
      </c>
      <c r="K15" s="13">
        <f>PRODUCT(D$6:D14)*I15</f>
        <v>2.4999999999999994E-2</v>
      </c>
      <c r="L15" s="13">
        <f t="shared" si="6"/>
        <v>2.4999999999999994E-2</v>
      </c>
      <c r="M15" s="13">
        <f t="shared" si="7"/>
        <v>2.5000000000000022E-2</v>
      </c>
      <c r="O15" s="23">
        <f t="shared" si="8"/>
        <v>3.4530386740331522E-2</v>
      </c>
      <c r="P15" s="25">
        <f t="shared" si="11"/>
        <v>0.35144028505065722</v>
      </c>
      <c r="R15" s="24">
        <f t="shared" si="9"/>
        <v>0.35810453674832687</v>
      </c>
      <c r="S15" s="23">
        <f t="shared" si="10"/>
        <v>3.514065015190615E-2</v>
      </c>
    </row>
    <row r="16" spans="1:19" x14ac:dyDescent="0.25">
      <c r="A16">
        <v>11</v>
      </c>
      <c r="B16" s="3">
        <v>674</v>
      </c>
      <c r="C16" s="5">
        <f t="shared" si="0"/>
        <v>0.67400000000000004</v>
      </c>
      <c r="D16" s="4">
        <f t="shared" si="2"/>
        <v>0.96423462088698142</v>
      </c>
      <c r="E16" s="5">
        <f t="shared" ref="E16:E36" si="13">D16*E15</f>
        <v>0.67399999999999993</v>
      </c>
      <c r="F16" s="4">
        <f t="shared" si="1"/>
        <v>0.32599999999999996</v>
      </c>
      <c r="G16" s="14">
        <f t="shared" si="3"/>
        <v>25</v>
      </c>
      <c r="H16" s="23">
        <f t="shared" si="4"/>
        <v>3.5765379113018601E-2</v>
      </c>
      <c r="I16" s="23">
        <f t="shared" si="5"/>
        <v>3.5765379113018581E-2</v>
      </c>
      <c r="K16" s="13">
        <f>PRODUCT(D$6:D15)*I16</f>
        <v>2.4999999999999988E-2</v>
      </c>
      <c r="L16" s="13">
        <f t="shared" si="6"/>
        <v>2.4999999999999988E-2</v>
      </c>
      <c r="M16" s="13">
        <f t="shared" si="7"/>
        <v>2.5000000000000022E-2</v>
      </c>
      <c r="O16" s="23">
        <f t="shared" si="8"/>
        <v>3.5765379113018629E-2</v>
      </c>
      <c r="P16" s="25">
        <f t="shared" si="11"/>
        <v>0.38720566416367586</v>
      </c>
      <c r="R16" s="24">
        <f t="shared" si="9"/>
        <v>0.39452516806983012</v>
      </c>
      <c r="S16" s="23">
        <f t="shared" si="10"/>
        <v>3.642063132150325E-2</v>
      </c>
    </row>
    <row r="17" spans="1:19" x14ac:dyDescent="0.25">
      <c r="A17">
        <v>12</v>
      </c>
      <c r="B17" s="3">
        <v>649</v>
      </c>
      <c r="C17" s="5">
        <f t="shared" si="0"/>
        <v>0.64900000000000002</v>
      </c>
      <c r="D17" s="4">
        <f t="shared" si="2"/>
        <v>0.9629080118694362</v>
      </c>
      <c r="E17" s="5">
        <f t="shared" si="13"/>
        <v>0.64899999999999991</v>
      </c>
      <c r="F17" s="4">
        <f t="shared" si="1"/>
        <v>0.35099999999999998</v>
      </c>
      <c r="G17" s="14">
        <f t="shared" si="3"/>
        <v>25</v>
      </c>
      <c r="H17" s="23">
        <f t="shared" si="4"/>
        <v>3.7091988130563795E-2</v>
      </c>
      <c r="I17" s="23">
        <f t="shared" si="5"/>
        <v>3.7091988130563802E-2</v>
      </c>
      <c r="K17" s="13">
        <f>PRODUCT(D$6:D16)*I17</f>
        <v>2.5000000000000001E-2</v>
      </c>
      <c r="L17" s="13">
        <f t="shared" si="6"/>
        <v>2.5000000000000001E-2</v>
      </c>
      <c r="M17" s="13">
        <f t="shared" si="7"/>
        <v>2.5000000000000022E-2</v>
      </c>
      <c r="O17" s="23">
        <f t="shared" si="8"/>
        <v>3.7091988130563837E-2</v>
      </c>
      <c r="P17" s="25">
        <f t="shared" si="11"/>
        <v>0.42429765229423971</v>
      </c>
      <c r="R17" s="24">
        <f t="shared" si="9"/>
        <v>0.43232256227804722</v>
      </c>
      <c r="S17" s="23">
        <f t="shared" si="10"/>
        <v>3.7797394208217094E-2</v>
      </c>
    </row>
    <row r="18" spans="1:19" x14ac:dyDescent="0.25">
      <c r="A18">
        <v>13</v>
      </c>
      <c r="B18" s="3">
        <v>624</v>
      </c>
      <c r="C18" s="5">
        <f t="shared" si="0"/>
        <v>0.624</v>
      </c>
      <c r="D18" s="4">
        <f t="shared" si="2"/>
        <v>0.96147919876733434</v>
      </c>
      <c r="E18" s="5">
        <f t="shared" si="13"/>
        <v>0.62399999999999989</v>
      </c>
      <c r="F18" s="4">
        <f t="shared" si="1"/>
        <v>0.376</v>
      </c>
      <c r="G18" s="14">
        <f t="shared" si="3"/>
        <v>25</v>
      </c>
      <c r="H18" s="23">
        <f t="shared" si="4"/>
        <v>3.8520801232665637E-2</v>
      </c>
      <c r="I18" s="23">
        <f t="shared" si="5"/>
        <v>3.8520801232665658E-2</v>
      </c>
      <c r="K18" s="13">
        <f>PRODUCT(D$6:D17)*I18</f>
        <v>2.5000000000000008E-2</v>
      </c>
      <c r="L18" s="13">
        <f t="shared" si="6"/>
        <v>2.5000000000000008E-2</v>
      </c>
      <c r="M18" s="13">
        <f t="shared" si="7"/>
        <v>2.5000000000000022E-2</v>
      </c>
      <c r="O18" s="23">
        <f t="shared" si="8"/>
        <v>3.8520801232665679E-2</v>
      </c>
      <c r="P18" s="25">
        <f t="shared" si="11"/>
        <v>0.46281845352690537</v>
      </c>
      <c r="R18" s="24">
        <f t="shared" si="9"/>
        <v>0.47160491061270959</v>
      </c>
      <c r="S18" s="23">
        <f t="shared" si="10"/>
        <v>3.9282348334662376E-2</v>
      </c>
    </row>
    <row r="19" spans="1:19" x14ac:dyDescent="0.25">
      <c r="A19">
        <v>14</v>
      </c>
      <c r="B19" s="3">
        <v>599</v>
      </c>
      <c r="C19" s="5">
        <f t="shared" si="0"/>
        <v>0.59899999999999998</v>
      </c>
      <c r="D19" s="4">
        <f t="shared" si="2"/>
        <v>0.95993589743589747</v>
      </c>
      <c r="E19" s="5">
        <f t="shared" si="13"/>
        <v>0.59899999999999987</v>
      </c>
      <c r="F19" s="4">
        <f t="shared" si="1"/>
        <v>0.40100000000000002</v>
      </c>
      <c r="G19" s="14">
        <f t="shared" si="3"/>
        <v>25</v>
      </c>
      <c r="H19" s="23">
        <f t="shared" si="4"/>
        <v>4.0064102564102567E-2</v>
      </c>
      <c r="I19" s="23">
        <f t="shared" si="5"/>
        <v>4.0064102564102533E-2</v>
      </c>
      <c r="K19" s="13">
        <f>PRODUCT(D$6:D18)*I19</f>
        <v>2.4999999999999977E-2</v>
      </c>
      <c r="L19" s="13">
        <f t="shared" si="6"/>
        <v>2.4999999999999977E-2</v>
      </c>
      <c r="M19" s="13">
        <f t="shared" si="7"/>
        <v>2.5000000000000022E-2</v>
      </c>
      <c r="O19" s="23">
        <f t="shared" si="8"/>
        <v>4.0064102564102609E-2</v>
      </c>
      <c r="P19" s="25">
        <f t="shared" si="11"/>
        <v>0.50288255609100796</v>
      </c>
      <c r="R19" s="24">
        <f t="shared" si="9"/>
        <v>0.5124936808666879</v>
      </c>
      <c r="S19" s="23">
        <f t="shared" si="10"/>
        <v>4.0888770253978302E-2</v>
      </c>
    </row>
    <row r="20" spans="1:19" x14ac:dyDescent="0.25">
      <c r="A20">
        <v>15</v>
      </c>
      <c r="B20" s="3">
        <v>574</v>
      </c>
      <c r="C20" s="5">
        <f t="shared" si="0"/>
        <v>0.57399999999999995</v>
      </c>
      <c r="D20" s="4">
        <f t="shared" si="2"/>
        <v>0.95826377295492482</v>
      </c>
      <c r="E20" s="5">
        <f t="shared" si="13"/>
        <v>0.57399999999999984</v>
      </c>
      <c r="F20" s="4">
        <f t="shared" si="1"/>
        <v>0.42600000000000005</v>
      </c>
      <c r="G20" s="14">
        <f t="shared" si="3"/>
        <v>25</v>
      </c>
      <c r="H20" s="23">
        <f t="shared" si="4"/>
        <v>4.1736227045075125E-2</v>
      </c>
      <c r="I20" s="23">
        <f t="shared" si="5"/>
        <v>4.173622704507518E-2</v>
      </c>
      <c r="K20" s="13">
        <f>PRODUCT(D$6:D19)*I20</f>
        <v>2.5000000000000029E-2</v>
      </c>
      <c r="L20" s="13">
        <f t="shared" si="6"/>
        <v>2.5000000000000029E-2</v>
      </c>
      <c r="M20" s="13">
        <f t="shared" si="7"/>
        <v>2.5000000000000022E-2</v>
      </c>
      <c r="O20" s="23">
        <f t="shared" si="8"/>
        <v>4.1736227045075174E-2</v>
      </c>
      <c r="P20" s="25">
        <f t="shared" si="11"/>
        <v>0.54461878313608314</v>
      </c>
      <c r="R20" s="24">
        <f t="shared" si="9"/>
        <v>0.5551258826625709</v>
      </c>
      <c r="S20" s="23">
        <f t="shared" si="10"/>
        <v>4.2632201795883007E-2</v>
      </c>
    </row>
    <row r="21" spans="1:19" x14ac:dyDescent="0.25">
      <c r="A21">
        <v>16</v>
      </c>
      <c r="B21" s="3">
        <v>549</v>
      </c>
      <c r="C21" s="5">
        <f t="shared" si="0"/>
        <v>0.54900000000000004</v>
      </c>
      <c r="D21" s="4">
        <f t="shared" si="2"/>
        <v>0.95644599303135891</v>
      </c>
      <c r="E21" s="5">
        <f t="shared" si="13"/>
        <v>0.54899999999999982</v>
      </c>
      <c r="F21" s="4">
        <f t="shared" si="1"/>
        <v>0.45099999999999996</v>
      </c>
      <c r="G21" s="14">
        <f t="shared" si="3"/>
        <v>25</v>
      </c>
      <c r="H21" s="23">
        <f t="shared" si="4"/>
        <v>4.3554006968641118E-2</v>
      </c>
      <c r="I21" s="23">
        <f t="shared" si="5"/>
        <v>4.355400696864109E-2</v>
      </c>
      <c r="K21" s="13">
        <f>PRODUCT(D$6:D20)*I21</f>
        <v>2.4999999999999981E-2</v>
      </c>
      <c r="L21" s="13">
        <f t="shared" si="6"/>
        <v>2.4999999999999981E-2</v>
      </c>
      <c r="M21" s="13">
        <f t="shared" si="7"/>
        <v>2.5000000000000022E-2</v>
      </c>
      <c r="O21" s="23">
        <f t="shared" si="8"/>
        <v>4.3554006968641167E-2</v>
      </c>
      <c r="P21" s="25">
        <f t="shared" si="11"/>
        <v>0.58817279010472434</v>
      </c>
      <c r="R21" s="24">
        <f t="shared" si="9"/>
        <v>0.59965683747260679</v>
      </c>
      <c r="S21" s="23">
        <f t="shared" si="10"/>
        <v>4.4530954810035883E-2</v>
      </c>
    </row>
    <row r="22" spans="1:19" x14ac:dyDescent="0.25">
      <c r="A22">
        <v>17</v>
      </c>
      <c r="B22" s="3">
        <v>524</v>
      </c>
      <c r="C22" s="5">
        <f t="shared" si="0"/>
        <v>0.52400000000000002</v>
      </c>
      <c r="D22" s="4">
        <f t="shared" si="2"/>
        <v>0.95446265938069219</v>
      </c>
      <c r="E22" s="5">
        <f t="shared" si="13"/>
        <v>0.5239999999999998</v>
      </c>
      <c r="F22" s="4">
        <f t="shared" si="1"/>
        <v>0.47599999999999998</v>
      </c>
      <c r="G22" s="14">
        <f t="shared" si="3"/>
        <v>25</v>
      </c>
      <c r="H22" s="23">
        <f t="shared" si="4"/>
        <v>4.553734061930783E-2</v>
      </c>
      <c r="I22" s="23">
        <f t="shared" si="5"/>
        <v>4.5537340619307809E-2</v>
      </c>
      <c r="K22" s="13">
        <f>PRODUCT(D$6:D21)*I22</f>
        <v>2.4999999999999981E-2</v>
      </c>
      <c r="L22" s="13">
        <f t="shared" si="6"/>
        <v>2.4999999999999981E-2</v>
      </c>
      <c r="M22" s="13">
        <f t="shared" si="7"/>
        <v>2.5000000000000022E-2</v>
      </c>
      <c r="O22" s="23">
        <f t="shared" si="8"/>
        <v>4.5537340619307885E-2</v>
      </c>
      <c r="P22" s="25">
        <f t="shared" si="11"/>
        <v>0.63371013072403226</v>
      </c>
      <c r="R22" s="24">
        <f t="shared" si="9"/>
        <v>0.64626359466109529</v>
      </c>
      <c r="S22" s="23">
        <f t="shared" si="10"/>
        <v>4.6606757188488501E-2</v>
      </c>
    </row>
    <row r="23" spans="1:19" x14ac:dyDescent="0.25">
      <c r="A23">
        <v>18</v>
      </c>
      <c r="B23" s="3">
        <v>499</v>
      </c>
      <c r="C23" s="5">
        <f t="shared" si="0"/>
        <v>0.499</v>
      </c>
      <c r="D23" s="4">
        <f t="shared" si="2"/>
        <v>0.95229007633587781</v>
      </c>
      <c r="E23" s="5">
        <f t="shared" si="13"/>
        <v>0.49899999999999978</v>
      </c>
      <c r="F23" s="4">
        <f t="shared" si="1"/>
        <v>0.501</v>
      </c>
      <c r="G23" s="14">
        <f t="shared" si="3"/>
        <v>25</v>
      </c>
      <c r="H23" s="23">
        <f t="shared" si="4"/>
        <v>4.7709923664122141E-2</v>
      </c>
      <c r="I23" s="23">
        <f t="shared" si="5"/>
        <v>4.7709923664122189E-2</v>
      </c>
      <c r="K23" s="13">
        <f>PRODUCT(D$6:D22)*I23</f>
        <v>2.5000000000000019E-2</v>
      </c>
      <c r="L23" s="13">
        <f t="shared" si="6"/>
        <v>2.5000000000000019E-2</v>
      </c>
      <c r="M23" s="13">
        <f t="shared" si="7"/>
        <v>2.5000000000000022E-2</v>
      </c>
      <c r="O23" s="23">
        <f t="shared" si="8"/>
        <v>4.7709923664122196E-2</v>
      </c>
      <c r="P23" s="25">
        <f t="shared" si="11"/>
        <v>0.68142005438815445</v>
      </c>
      <c r="R23" s="24">
        <f t="shared" si="9"/>
        <v>0.69514918323061881</v>
      </c>
      <c r="S23" s="23">
        <f t="shared" si="10"/>
        <v>4.8885588569523519E-2</v>
      </c>
    </row>
    <row r="24" spans="1:19" x14ac:dyDescent="0.25">
      <c r="A24">
        <v>19</v>
      </c>
      <c r="B24" s="3">
        <v>474</v>
      </c>
      <c r="C24" s="5">
        <f t="shared" si="0"/>
        <v>0.47399999999999998</v>
      </c>
      <c r="D24" s="4">
        <f t="shared" si="2"/>
        <v>0.94989979959919835</v>
      </c>
      <c r="E24" s="5">
        <f t="shared" si="13"/>
        <v>0.47399999999999975</v>
      </c>
      <c r="F24" s="4">
        <f t="shared" si="1"/>
        <v>0.52600000000000002</v>
      </c>
      <c r="G24" s="14">
        <f t="shared" si="3"/>
        <v>25</v>
      </c>
      <c r="H24" s="23">
        <f t="shared" si="4"/>
        <v>5.0100200400801605E-2</v>
      </c>
      <c r="I24" s="23">
        <f t="shared" si="5"/>
        <v>5.0100200400801653E-2</v>
      </c>
      <c r="K24" s="13">
        <f>PRODUCT(D$6:D23)*I24</f>
        <v>2.5000000000000015E-2</v>
      </c>
      <c r="L24" s="13">
        <f t="shared" si="6"/>
        <v>2.5000000000000015E-2</v>
      </c>
      <c r="M24" s="13">
        <f t="shared" si="7"/>
        <v>2.5000000000000022E-2</v>
      </c>
      <c r="O24" s="23">
        <f t="shared" si="8"/>
        <v>5.0100200400801667E-2</v>
      </c>
      <c r="P24" s="25">
        <f t="shared" si="11"/>
        <v>0.7315202547889561</v>
      </c>
      <c r="R24" s="24">
        <f t="shared" si="9"/>
        <v>0.74654795728706103</v>
      </c>
      <c r="S24" s="23">
        <f t="shared" si="10"/>
        <v>5.139877405644222E-2</v>
      </c>
    </row>
    <row r="25" spans="1:19" x14ac:dyDescent="0.25">
      <c r="A25">
        <v>20</v>
      </c>
      <c r="B25" s="3">
        <v>449</v>
      </c>
      <c r="C25" s="5">
        <f t="shared" si="0"/>
        <v>0.44900000000000001</v>
      </c>
      <c r="D25" s="4">
        <f t="shared" si="2"/>
        <v>0.9472573839662447</v>
      </c>
      <c r="E25" s="5">
        <f t="shared" si="13"/>
        <v>0.44899999999999973</v>
      </c>
      <c r="F25" s="4">
        <f t="shared" si="1"/>
        <v>0.55099999999999993</v>
      </c>
      <c r="G25" s="14">
        <f t="shared" si="3"/>
        <v>25</v>
      </c>
      <c r="H25" s="23">
        <f t="shared" si="4"/>
        <v>5.2742616033755275E-2</v>
      </c>
      <c r="I25" s="23">
        <f t="shared" si="5"/>
        <v>5.2742616033755296E-2</v>
      </c>
      <c r="K25" s="13">
        <f>PRODUCT(D$6:D24)*I25</f>
        <v>2.4999999999999998E-2</v>
      </c>
      <c r="L25" s="13">
        <f t="shared" si="6"/>
        <v>2.4999999999999998E-2</v>
      </c>
      <c r="M25" s="13">
        <f t="shared" si="7"/>
        <v>2.5000000000000022E-2</v>
      </c>
      <c r="O25" s="23">
        <f t="shared" si="8"/>
        <v>5.2742616033755352E-2</v>
      </c>
      <c r="P25" s="25">
        <f t="shared" si="11"/>
        <v>0.78426287082271151</v>
      </c>
      <c r="R25" s="24">
        <f t="shared" si="9"/>
        <v>0.80073239123988338</v>
      </c>
      <c r="S25" s="23">
        <f t="shared" si="10"/>
        <v>5.4184433952822353E-2</v>
      </c>
    </row>
    <row r="26" spans="1:19" x14ac:dyDescent="0.25">
      <c r="A26">
        <v>21</v>
      </c>
      <c r="B26" s="3">
        <v>424</v>
      </c>
      <c r="C26" s="5">
        <f t="shared" si="0"/>
        <v>0.42399999999999999</v>
      </c>
      <c r="D26" s="4">
        <f t="shared" si="2"/>
        <v>0.9443207126948775</v>
      </c>
      <c r="E26" s="5">
        <f t="shared" si="13"/>
        <v>0.42399999999999977</v>
      </c>
      <c r="F26" s="4">
        <f t="shared" si="1"/>
        <v>0.57600000000000007</v>
      </c>
      <c r="G26" s="14">
        <f t="shared" si="3"/>
        <v>25</v>
      </c>
      <c r="H26" s="23">
        <f t="shared" si="4"/>
        <v>5.5679287305122498E-2</v>
      </c>
      <c r="I26" s="23">
        <f t="shared" si="5"/>
        <v>5.5679287305122505E-2</v>
      </c>
      <c r="K26" s="13">
        <f>PRODUCT(D$6:D25)*I26</f>
        <v>2.4999999999999991E-2</v>
      </c>
      <c r="L26" s="13">
        <f t="shared" si="6"/>
        <v>2.4999999999999991E-2</v>
      </c>
      <c r="M26" s="13">
        <f t="shared" si="7"/>
        <v>2.4999999999999967E-2</v>
      </c>
      <c r="O26" s="23">
        <f t="shared" si="8"/>
        <v>5.5679287305122456E-2</v>
      </c>
      <c r="P26" s="25">
        <f t="shared" si="11"/>
        <v>0.83994215812783402</v>
      </c>
      <c r="R26" s="24">
        <f t="shared" si="9"/>
        <v>0.85802182375017988</v>
      </c>
      <c r="S26" s="23">
        <f t="shared" si="10"/>
        <v>5.7289432510296501E-2</v>
      </c>
    </row>
    <row r="27" spans="1:19" x14ac:dyDescent="0.25">
      <c r="A27">
        <v>22</v>
      </c>
      <c r="B27" s="3">
        <v>399</v>
      </c>
      <c r="C27" s="5">
        <f t="shared" si="0"/>
        <v>0.39900000000000002</v>
      </c>
      <c r="D27" s="4">
        <f t="shared" si="2"/>
        <v>0.94103773584905659</v>
      </c>
      <c r="E27" s="5">
        <f t="shared" si="13"/>
        <v>0.3989999999999998</v>
      </c>
      <c r="F27" s="4">
        <f t="shared" si="1"/>
        <v>0.60099999999999998</v>
      </c>
      <c r="G27" s="14">
        <f t="shared" si="3"/>
        <v>25</v>
      </c>
      <c r="H27" s="23">
        <f t="shared" si="4"/>
        <v>5.8962264150943397E-2</v>
      </c>
      <c r="I27" s="23">
        <f t="shared" si="5"/>
        <v>5.8962264150943411E-2</v>
      </c>
      <c r="K27" s="13">
        <f>PRODUCT(D$6:D26)*I27</f>
        <v>2.4999999999999991E-2</v>
      </c>
      <c r="L27" s="13">
        <f t="shared" si="6"/>
        <v>2.4999999999999991E-2</v>
      </c>
      <c r="M27" s="13">
        <f t="shared" si="7"/>
        <v>2.4999999999999967E-2</v>
      </c>
      <c r="O27" s="23">
        <f t="shared" si="8"/>
        <v>5.8962264150943348E-2</v>
      </c>
      <c r="P27" s="25">
        <f t="shared" si="11"/>
        <v>0.89890442227877732</v>
      </c>
      <c r="R27" s="24">
        <f t="shared" si="9"/>
        <v>0.91879386209227409</v>
      </c>
      <c r="S27" s="23">
        <f t="shared" si="10"/>
        <v>6.0772038342094215E-2</v>
      </c>
    </row>
    <row r="28" spans="1:19" x14ac:dyDescent="0.25">
      <c r="A28">
        <v>23</v>
      </c>
      <c r="B28" s="3">
        <v>374</v>
      </c>
      <c r="C28" s="5">
        <f t="shared" si="0"/>
        <v>0.374</v>
      </c>
      <c r="D28" s="4">
        <f t="shared" si="2"/>
        <v>0.93734335839598992</v>
      </c>
      <c r="E28" s="5">
        <f t="shared" si="13"/>
        <v>0.37399999999999978</v>
      </c>
      <c r="F28" s="4">
        <f t="shared" si="1"/>
        <v>0.626</v>
      </c>
      <c r="G28" s="14">
        <f t="shared" si="3"/>
        <v>25</v>
      </c>
      <c r="H28" s="23">
        <f t="shared" si="4"/>
        <v>6.2656641604010022E-2</v>
      </c>
      <c r="I28" s="23">
        <f t="shared" si="5"/>
        <v>6.2656641604010077E-2</v>
      </c>
      <c r="K28" s="13">
        <f>PRODUCT(D$6:D27)*I28</f>
        <v>2.5000000000000008E-2</v>
      </c>
      <c r="L28" s="13">
        <f t="shared" si="6"/>
        <v>2.5000000000000008E-2</v>
      </c>
      <c r="M28" s="13">
        <f t="shared" si="7"/>
        <v>2.5000000000000022E-2</v>
      </c>
      <c r="O28" s="23">
        <f t="shared" si="8"/>
        <v>6.2656641604010119E-2</v>
      </c>
      <c r="P28" s="25">
        <f t="shared" si="11"/>
        <v>0.96156106388278739</v>
      </c>
      <c r="R28" s="24">
        <f t="shared" si="9"/>
        <v>0.98349948156760569</v>
      </c>
      <c r="S28" s="23">
        <f t="shared" si="10"/>
        <v>6.4705619475331599E-2</v>
      </c>
    </row>
    <row r="29" spans="1:19" x14ac:dyDescent="0.25">
      <c r="A29">
        <v>24</v>
      </c>
      <c r="B29" s="3">
        <v>349</v>
      </c>
      <c r="C29" s="5">
        <f t="shared" si="0"/>
        <v>0.34899999999999998</v>
      </c>
      <c r="D29" s="4">
        <f t="shared" si="2"/>
        <v>0.9331550802139037</v>
      </c>
      <c r="E29" s="5">
        <f t="shared" si="13"/>
        <v>0.34899999999999975</v>
      </c>
      <c r="F29" s="4">
        <f t="shared" si="1"/>
        <v>0.65100000000000002</v>
      </c>
      <c r="G29" s="14">
        <f t="shared" si="3"/>
        <v>25</v>
      </c>
      <c r="H29" s="23">
        <f t="shared" si="4"/>
        <v>6.684491978609626E-2</v>
      </c>
      <c r="I29" s="23">
        <f t="shared" si="5"/>
        <v>6.6844919786096302E-2</v>
      </c>
      <c r="K29" s="13">
        <f>PRODUCT(D$6:D28)*I29</f>
        <v>2.5000000000000001E-2</v>
      </c>
      <c r="L29" s="13">
        <f t="shared" si="6"/>
        <v>2.5000000000000001E-2</v>
      </c>
      <c r="M29" s="13">
        <f t="shared" si="7"/>
        <v>2.5000000000000022E-2</v>
      </c>
      <c r="O29" s="23">
        <f t="shared" si="8"/>
        <v>6.6844919786096357E-2</v>
      </c>
      <c r="P29" s="25">
        <f t="shared" si="11"/>
        <v>1.0284059836688837</v>
      </c>
      <c r="R29" s="24">
        <f t="shared" si="9"/>
        <v>1.0526833567797107</v>
      </c>
      <c r="S29" s="23">
        <f t="shared" si="10"/>
        <v>6.9183875212105006E-2</v>
      </c>
    </row>
    <row r="30" spans="1:19" x14ac:dyDescent="0.25">
      <c r="A30">
        <v>25</v>
      </c>
      <c r="B30" s="3">
        <v>324</v>
      </c>
      <c r="C30" s="5">
        <f t="shared" si="0"/>
        <v>0.32400000000000001</v>
      </c>
      <c r="D30" s="4">
        <f t="shared" si="2"/>
        <v>0.92836676217765046</v>
      </c>
      <c r="E30" s="5">
        <f t="shared" si="13"/>
        <v>0.32399999999999979</v>
      </c>
      <c r="F30" s="4">
        <f t="shared" si="1"/>
        <v>0.67599999999999993</v>
      </c>
      <c r="G30" s="14">
        <f t="shared" si="3"/>
        <v>25</v>
      </c>
      <c r="H30" s="23">
        <f t="shared" si="4"/>
        <v>7.1633237822349566E-2</v>
      </c>
      <c r="I30" s="23">
        <f t="shared" si="5"/>
        <v>7.1633237822349538E-2</v>
      </c>
      <c r="K30" s="13">
        <f>PRODUCT(D$6:D29)*I30</f>
        <v>2.499999999999997E-2</v>
      </c>
      <c r="L30" s="13">
        <f t="shared" si="6"/>
        <v>2.499999999999997E-2</v>
      </c>
      <c r="M30" s="13">
        <f t="shared" si="7"/>
        <v>2.4999999999999967E-2</v>
      </c>
      <c r="O30" s="23">
        <f t="shared" si="8"/>
        <v>7.1633237822349524E-2</v>
      </c>
      <c r="P30" s="25">
        <f t="shared" si="11"/>
        <v>1.1000392214912331</v>
      </c>
      <c r="R30" s="24">
        <f t="shared" si="9"/>
        <v>1.1270117631898082</v>
      </c>
      <c r="S30" s="23">
        <f t="shared" si="10"/>
        <v>7.4328406410097525E-2</v>
      </c>
    </row>
    <row r="31" spans="1:19" x14ac:dyDescent="0.25">
      <c r="A31">
        <v>26</v>
      </c>
      <c r="B31" s="3">
        <v>299</v>
      </c>
      <c r="C31" s="5">
        <f t="shared" si="0"/>
        <v>0.29899999999999999</v>
      </c>
      <c r="D31" s="4">
        <f t="shared" si="2"/>
        <v>0.9228395061728395</v>
      </c>
      <c r="E31" s="5">
        <f t="shared" si="13"/>
        <v>0.29899999999999982</v>
      </c>
      <c r="F31" s="4">
        <f t="shared" si="1"/>
        <v>0.70100000000000007</v>
      </c>
      <c r="G31" s="14">
        <f t="shared" si="3"/>
        <v>25</v>
      </c>
      <c r="H31" s="23">
        <f t="shared" si="4"/>
        <v>7.716049382716049E-2</v>
      </c>
      <c r="I31" s="23">
        <f t="shared" si="5"/>
        <v>7.7160493827160503E-2</v>
      </c>
      <c r="K31" s="13">
        <f>PRODUCT(D$6:D30)*I31</f>
        <v>2.4999999999999988E-2</v>
      </c>
      <c r="L31" s="13">
        <f t="shared" si="6"/>
        <v>2.4999999999999988E-2</v>
      </c>
      <c r="M31" s="13">
        <f t="shared" si="7"/>
        <v>2.4999999999999967E-2</v>
      </c>
      <c r="O31" s="23">
        <f t="shared" si="8"/>
        <v>7.7160493827160448E-2</v>
      </c>
      <c r="P31" s="25">
        <f t="shared" si="11"/>
        <v>1.1771997153183935</v>
      </c>
      <c r="R31" s="24">
        <f t="shared" si="9"/>
        <v>1.2073117055914513</v>
      </c>
      <c r="S31" s="23">
        <f t="shared" si="10"/>
        <v>8.0299942401643065E-2</v>
      </c>
    </row>
    <row r="32" spans="1:19" x14ac:dyDescent="0.25">
      <c r="A32">
        <v>27</v>
      </c>
      <c r="B32" s="3">
        <v>274</v>
      </c>
      <c r="C32" s="5">
        <f t="shared" si="0"/>
        <v>0.27400000000000002</v>
      </c>
      <c r="D32" s="4">
        <f t="shared" si="2"/>
        <v>0.91638795986622068</v>
      </c>
      <c r="E32" s="5">
        <f t="shared" si="13"/>
        <v>0.2739999999999998</v>
      </c>
      <c r="F32" s="4">
        <f t="shared" si="1"/>
        <v>0.72599999999999998</v>
      </c>
      <c r="G32" s="14">
        <f t="shared" si="3"/>
        <v>25</v>
      </c>
      <c r="H32" s="23">
        <f t="shared" si="4"/>
        <v>8.3612040133779264E-2</v>
      </c>
      <c r="I32" s="23">
        <f t="shared" si="5"/>
        <v>8.361204013377932E-2</v>
      </c>
      <c r="K32" s="13">
        <f>PRODUCT(D$6:D31)*I32</f>
        <v>2.5000000000000001E-2</v>
      </c>
      <c r="L32" s="13">
        <f t="shared" si="6"/>
        <v>2.5000000000000001E-2</v>
      </c>
      <c r="M32" s="13">
        <f t="shared" si="7"/>
        <v>2.5000000000000022E-2</v>
      </c>
      <c r="O32" s="23">
        <f t="shared" si="8"/>
        <v>8.3612040133779389E-2</v>
      </c>
      <c r="P32" s="25">
        <f t="shared" si="11"/>
        <v>1.2608117554521729</v>
      </c>
      <c r="R32" s="24">
        <f t="shared" si="9"/>
        <v>1.2946271725940675</v>
      </c>
      <c r="S32" s="23">
        <f t="shared" si="10"/>
        <v>8.7315467002616165E-2</v>
      </c>
    </row>
    <row r="33" spans="1:19" x14ac:dyDescent="0.25">
      <c r="A33">
        <v>28</v>
      </c>
      <c r="B33" s="3">
        <v>249</v>
      </c>
      <c r="C33" s="5">
        <f t="shared" si="0"/>
        <v>0.249</v>
      </c>
      <c r="D33" s="4">
        <f t="shared" si="2"/>
        <v>0.90875912408759119</v>
      </c>
      <c r="E33" s="5">
        <f t="shared" si="13"/>
        <v>0.2489999999999998</v>
      </c>
      <c r="F33" s="4">
        <f t="shared" si="1"/>
        <v>0.751</v>
      </c>
      <c r="G33" s="14">
        <f t="shared" si="3"/>
        <v>25</v>
      </c>
      <c r="H33" s="23">
        <f t="shared" si="4"/>
        <v>9.1240875912408759E-2</v>
      </c>
      <c r="I33" s="23">
        <f t="shared" si="5"/>
        <v>9.1240875912408814E-2</v>
      </c>
      <c r="K33" s="13">
        <f>PRODUCT(D$6:D32)*I33</f>
        <v>2.4999999999999998E-2</v>
      </c>
      <c r="L33" s="13">
        <f t="shared" si="6"/>
        <v>2.4999999999999998E-2</v>
      </c>
      <c r="M33" s="13">
        <f t="shared" si="7"/>
        <v>2.4999999999999994E-2</v>
      </c>
      <c r="O33" s="23">
        <f t="shared" si="8"/>
        <v>9.12408759124088E-2</v>
      </c>
      <c r="P33" s="25">
        <f t="shared" si="11"/>
        <v>1.3520526313645818</v>
      </c>
      <c r="R33" s="24">
        <f t="shared" si="9"/>
        <v>1.3903023825174303</v>
      </c>
      <c r="S33" s="23">
        <f t="shared" si="10"/>
        <v>9.5675209923362869E-2</v>
      </c>
    </row>
    <row r="34" spans="1:19" x14ac:dyDescent="0.25">
      <c r="A34">
        <v>29</v>
      </c>
      <c r="B34" s="3">
        <v>224</v>
      </c>
      <c r="C34" s="5">
        <f t="shared" si="0"/>
        <v>0.224</v>
      </c>
      <c r="D34" s="4">
        <f t="shared" si="2"/>
        <v>0.89959839357429716</v>
      </c>
      <c r="E34" s="5">
        <f t="shared" si="13"/>
        <v>0.22399999999999981</v>
      </c>
      <c r="F34" s="4">
        <f t="shared" si="1"/>
        <v>0.77600000000000002</v>
      </c>
      <c r="G34" s="14">
        <f t="shared" si="3"/>
        <v>25</v>
      </c>
      <c r="H34" s="23">
        <f t="shared" si="4"/>
        <v>0.10040160642570281</v>
      </c>
      <c r="I34" s="23">
        <f t="shared" si="5"/>
        <v>0.10040160642570284</v>
      </c>
      <c r="K34" s="13">
        <f>PRODUCT(D$6:D33)*I34</f>
        <v>2.4999999999999988E-2</v>
      </c>
      <c r="L34" s="13">
        <f t="shared" si="6"/>
        <v>2.4999999999999988E-2</v>
      </c>
      <c r="M34" s="13">
        <f t="shared" si="7"/>
        <v>2.4999999999999994E-2</v>
      </c>
      <c r="O34" s="23">
        <f t="shared" si="8"/>
        <v>0.10040160642570287</v>
      </c>
      <c r="P34" s="25">
        <f t="shared" si="11"/>
        <v>1.4524542377902847</v>
      </c>
      <c r="R34" s="24">
        <f t="shared" si="9"/>
        <v>1.4961092271270982</v>
      </c>
      <c r="S34" s="23">
        <f t="shared" si="10"/>
        <v>0.10580684460966783</v>
      </c>
    </row>
    <row r="35" spans="1:19" x14ac:dyDescent="0.25">
      <c r="A35">
        <v>30</v>
      </c>
      <c r="B35" s="3">
        <v>199</v>
      </c>
      <c r="C35" s="5">
        <f t="shared" si="0"/>
        <v>0.19900000000000001</v>
      </c>
      <c r="D35" s="4">
        <f t="shared" si="2"/>
        <v>0.8883928571428571</v>
      </c>
      <c r="E35" s="5">
        <f t="shared" si="13"/>
        <v>0.19899999999999982</v>
      </c>
      <c r="F35" s="4">
        <f t="shared" si="1"/>
        <v>0.80099999999999993</v>
      </c>
      <c r="G35" s="14">
        <f t="shared" si="3"/>
        <v>25</v>
      </c>
      <c r="H35" s="23">
        <f t="shared" si="4"/>
        <v>0.11160714285714286</v>
      </c>
      <c r="I35" s="23">
        <f t="shared" si="5"/>
        <v>0.1116071428571429</v>
      </c>
      <c r="K35" s="13">
        <f>PRODUCT(D$6:D34)*I35</f>
        <v>2.4999999999999991E-2</v>
      </c>
      <c r="L35" s="13">
        <f t="shared" si="6"/>
        <v>2.4999999999999991E-2</v>
      </c>
      <c r="M35" s="13">
        <f t="shared" si="7"/>
        <v>2.4999999999999994E-2</v>
      </c>
      <c r="O35" s="23">
        <f t="shared" si="8"/>
        <v>0.11160714285714293</v>
      </c>
      <c r="P35" s="25">
        <f t="shared" si="11"/>
        <v>1.5640613806474277</v>
      </c>
      <c r="R35" s="24">
        <f t="shared" si="9"/>
        <v>1.6144504542576457</v>
      </c>
      <c r="S35" s="23">
        <f t="shared" si="10"/>
        <v>0.11834122713054751</v>
      </c>
    </row>
    <row r="36" spans="1:19" x14ac:dyDescent="0.25">
      <c r="A36">
        <v>31</v>
      </c>
      <c r="B36" s="3">
        <v>174</v>
      </c>
      <c r="C36" s="5">
        <f t="shared" si="0"/>
        <v>0.17399999999999999</v>
      </c>
      <c r="D36" s="4">
        <f t="shared" si="2"/>
        <v>0.87437185929648242</v>
      </c>
      <c r="E36" s="5">
        <f t="shared" si="13"/>
        <v>0.17399999999999985</v>
      </c>
      <c r="F36" s="4">
        <f t="shared" si="1"/>
        <v>0.82600000000000007</v>
      </c>
      <c r="G36" s="14">
        <f t="shared" si="3"/>
        <v>25</v>
      </c>
      <c r="H36" s="23">
        <f t="shared" si="4"/>
        <v>0.12562814070351758</v>
      </c>
      <c r="I36" s="23">
        <f t="shared" si="5"/>
        <v>0.12562814070351758</v>
      </c>
      <c r="K36" s="13">
        <f>PRODUCT(D$6:D35)*I36</f>
        <v>2.4999999999999974E-2</v>
      </c>
      <c r="L36" s="13">
        <f t="shared" si="6"/>
        <v>2.4999999999999974E-2</v>
      </c>
      <c r="M36" s="13">
        <f t="shared" si="7"/>
        <v>2.4999999999999967E-2</v>
      </c>
      <c r="O36" s="23">
        <f t="shared" si="8"/>
        <v>0.12562814070351755</v>
      </c>
      <c r="P36" s="25">
        <f t="shared" si="11"/>
        <v>1.6896895213509453</v>
      </c>
      <c r="R36" s="24">
        <f t="shared" si="9"/>
        <v>1.7486999797676088</v>
      </c>
      <c r="S36" s="23">
        <f t="shared" si="10"/>
        <v>0.13424952550996316</v>
      </c>
    </row>
    <row r="37" spans="1:19" x14ac:dyDescent="0.25">
      <c r="A37">
        <v>32</v>
      </c>
      <c r="B37" s="3">
        <v>149</v>
      </c>
      <c r="C37" s="5">
        <f t="shared" si="0"/>
        <v>0.14899999999999999</v>
      </c>
      <c r="D37" s="4">
        <f t="shared" si="2"/>
        <v>0.85632183908045978</v>
      </c>
      <c r="E37" s="5">
        <f t="shared" ref="E37:E42" si="14">D37*E36</f>
        <v>0.14899999999999988</v>
      </c>
      <c r="F37" s="4">
        <f t="shared" si="1"/>
        <v>0.85099999999999998</v>
      </c>
      <c r="G37" s="14">
        <f t="shared" si="3"/>
        <v>25</v>
      </c>
      <c r="H37" s="23">
        <f t="shared" si="4"/>
        <v>0.14367816091954022</v>
      </c>
      <c r="I37" s="23">
        <f t="shared" si="5"/>
        <v>0.14367816091954022</v>
      </c>
      <c r="K37" s="13">
        <f>PRODUCT(D$6:D36)*I37</f>
        <v>2.4999999999999977E-2</v>
      </c>
      <c r="L37" s="13">
        <f t="shared" si="6"/>
        <v>2.4999999999999977E-2</v>
      </c>
      <c r="M37" s="13">
        <f t="shared" si="7"/>
        <v>2.4999999999999967E-2</v>
      </c>
      <c r="O37" s="23">
        <f t="shared" si="8"/>
        <v>0.14367816091954017</v>
      </c>
      <c r="P37" s="25">
        <f t="shared" si="11"/>
        <v>1.8333676822704854</v>
      </c>
      <c r="R37" s="24">
        <f t="shared" si="9"/>
        <v>1.9038089730366787</v>
      </c>
      <c r="S37" s="23">
        <f t="shared" si="10"/>
        <v>0.15510899326906991</v>
      </c>
    </row>
    <row r="38" spans="1:19" x14ac:dyDescent="0.25">
      <c r="A38">
        <v>33</v>
      </c>
      <c r="B38" s="3">
        <v>124</v>
      </c>
      <c r="C38" s="5">
        <f t="shared" si="0"/>
        <v>0.124</v>
      </c>
      <c r="D38" s="4">
        <f t="shared" si="2"/>
        <v>0.83221476510067116</v>
      </c>
      <c r="E38" s="5">
        <f t="shared" si="14"/>
        <v>0.1239999999999999</v>
      </c>
      <c r="F38" s="4">
        <f t="shared" si="1"/>
        <v>0.876</v>
      </c>
      <c r="G38" s="14">
        <f t="shared" si="3"/>
        <v>25</v>
      </c>
      <c r="H38" s="23">
        <f t="shared" si="4"/>
        <v>0.16778523489932887</v>
      </c>
      <c r="I38" s="23">
        <f t="shared" si="5"/>
        <v>0.16778523489932884</v>
      </c>
      <c r="K38" s="13">
        <f>PRODUCT(D$6:D37)*I38</f>
        <v>2.4999999999999977E-2</v>
      </c>
      <c r="L38" s="13">
        <f t="shared" si="6"/>
        <v>2.4999999999999977E-2</v>
      </c>
      <c r="M38" s="13">
        <f t="shared" si="7"/>
        <v>2.4999999999999981E-2</v>
      </c>
      <c r="O38" s="23">
        <f t="shared" si="8"/>
        <v>0.16778523489932887</v>
      </c>
      <c r="P38" s="25">
        <f t="shared" si="11"/>
        <v>2.0011529171698141</v>
      </c>
      <c r="R38" s="24">
        <f t="shared" si="9"/>
        <v>2.0874737133771011</v>
      </c>
      <c r="S38" s="23">
        <f t="shared" si="10"/>
        <v>0.18366474034042235</v>
      </c>
    </row>
    <row r="39" spans="1:19" x14ac:dyDescent="0.25">
      <c r="A39">
        <v>34</v>
      </c>
      <c r="B39" s="3">
        <v>99</v>
      </c>
      <c r="C39" s="5">
        <f t="shared" si="0"/>
        <v>9.9000000000000005E-2</v>
      </c>
      <c r="D39" s="4">
        <f t="shared" si="2"/>
        <v>0.79838709677419351</v>
      </c>
      <c r="E39" s="5">
        <f t="shared" si="14"/>
        <v>9.8999999999999921E-2</v>
      </c>
      <c r="F39" s="4">
        <f t="shared" si="1"/>
        <v>0.90100000000000002</v>
      </c>
      <c r="G39" s="14">
        <f t="shared" si="3"/>
        <v>25</v>
      </c>
      <c r="H39" s="23">
        <f t="shared" si="4"/>
        <v>0.20161290322580644</v>
      </c>
      <c r="I39" s="23">
        <f t="shared" si="5"/>
        <v>0.20161290322580649</v>
      </c>
      <c r="K39" s="13">
        <f>PRODUCT(D$6:D38)*I39</f>
        <v>2.4999999999999984E-2</v>
      </c>
      <c r="L39" s="13">
        <f t="shared" si="6"/>
        <v>2.4999999999999984E-2</v>
      </c>
      <c r="M39" s="13">
        <f t="shared" si="7"/>
        <v>2.4999999999999981E-2</v>
      </c>
      <c r="O39" s="23">
        <f t="shared" si="8"/>
        <v>0.20161290322580647</v>
      </c>
      <c r="P39" s="25">
        <f t="shared" si="11"/>
        <v>2.2027658203956206</v>
      </c>
      <c r="R39" s="24">
        <f t="shared" si="9"/>
        <v>2.3126354288475479</v>
      </c>
      <c r="S39" s="23">
        <f t="shared" si="10"/>
        <v>0.22516171547044683</v>
      </c>
    </row>
    <row r="40" spans="1:19" x14ac:dyDescent="0.25">
      <c r="A40">
        <v>35</v>
      </c>
      <c r="B40" s="3">
        <v>74</v>
      </c>
      <c r="C40" s="5">
        <f t="shared" si="0"/>
        <v>7.3999999999999996E-2</v>
      </c>
      <c r="D40" s="4">
        <f t="shared" si="2"/>
        <v>0.74747474747474751</v>
      </c>
      <c r="E40" s="5">
        <f t="shared" si="14"/>
        <v>7.3999999999999941E-2</v>
      </c>
      <c r="F40" s="4">
        <f t="shared" si="1"/>
        <v>0.92600000000000005</v>
      </c>
      <c r="G40" s="14">
        <f t="shared" si="3"/>
        <v>25</v>
      </c>
      <c r="H40" s="23">
        <f t="shared" si="4"/>
        <v>0.25252525252525254</v>
      </c>
      <c r="I40" s="23">
        <f t="shared" si="5"/>
        <v>0.25252525252525249</v>
      </c>
      <c r="K40" s="13">
        <f>PRODUCT(D$6:D39)*I40</f>
        <v>2.4999999999999977E-2</v>
      </c>
      <c r="L40" s="13">
        <f t="shared" si="6"/>
        <v>2.4999999999999977E-2</v>
      </c>
      <c r="M40" s="13">
        <f t="shared" si="7"/>
        <v>2.4999999999999981E-2</v>
      </c>
      <c r="O40" s="23">
        <f t="shared" si="8"/>
        <v>0.25252525252525254</v>
      </c>
      <c r="P40" s="25">
        <f t="shared" si="11"/>
        <v>2.4552910729208732</v>
      </c>
      <c r="R40" s="24">
        <f t="shared" si="9"/>
        <v>2.603690185777968</v>
      </c>
      <c r="S40" s="23">
        <f t="shared" si="10"/>
        <v>0.29105475693042004</v>
      </c>
    </row>
    <row r="41" spans="1:19" x14ac:dyDescent="0.25">
      <c r="A41">
        <v>36</v>
      </c>
      <c r="B41" s="3">
        <v>49</v>
      </c>
      <c r="C41" s="5">
        <f t="shared" si="0"/>
        <v>4.9000000000000002E-2</v>
      </c>
      <c r="D41" s="4">
        <f t="shared" si="2"/>
        <v>0.66216216216216217</v>
      </c>
      <c r="E41" s="5">
        <f t="shared" si="14"/>
        <v>4.899999999999996E-2</v>
      </c>
      <c r="F41" s="4">
        <f t="shared" si="1"/>
        <v>0.95099999999999996</v>
      </c>
      <c r="G41" s="14">
        <f t="shared" si="3"/>
        <v>25</v>
      </c>
      <c r="H41" s="23">
        <f t="shared" si="4"/>
        <v>0.33783783783783783</v>
      </c>
      <c r="I41" s="23">
        <f t="shared" si="5"/>
        <v>0.33783783783783783</v>
      </c>
      <c r="K41" s="13">
        <f>PRODUCT(D$6:D40)*I41</f>
        <v>2.4999999999999981E-2</v>
      </c>
      <c r="L41" s="13">
        <f t="shared" si="6"/>
        <v>2.4999999999999981E-2</v>
      </c>
      <c r="M41" s="13">
        <f t="shared" si="7"/>
        <v>2.4999999999999981E-2</v>
      </c>
      <c r="O41" s="23">
        <f t="shared" si="8"/>
        <v>0.33783783783783783</v>
      </c>
      <c r="P41" s="25">
        <f t="shared" si="11"/>
        <v>2.7931289107587109</v>
      </c>
      <c r="R41" s="24">
        <f t="shared" si="9"/>
        <v>3.0159349808715112</v>
      </c>
      <c r="S41" s="23">
        <f t="shared" si="10"/>
        <v>0.41224479509354328</v>
      </c>
    </row>
    <row r="42" spans="1:19" x14ac:dyDescent="0.25">
      <c r="A42">
        <v>37</v>
      </c>
      <c r="B42" s="3">
        <v>23</v>
      </c>
      <c r="C42" s="5">
        <f t="shared" si="0"/>
        <v>2.3E-2</v>
      </c>
      <c r="D42" s="4">
        <f t="shared" si="2"/>
        <v>0.46938775510204084</v>
      </c>
      <c r="E42" s="5">
        <f t="shared" si="14"/>
        <v>2.2999999999999982E-2</v>
      </c>
      <c r="F42" s="4">
        <f t="shared" si="1"/>
        <v>0.97699999999999998</v>
      </c>
      <c r="G42" s="14">
        <f t="shared" si="3"/>
        <v>26</v>
      </c>
      <c r="H42" s="23">
        <f t="shared" si="4"/>
        <v>0.53061224489795922</v>
      </c>
      <c r="I42" s="23">
        <f t="shared" si="5"/>
        <v>0.53061224489795911</v>
      </c>
      <c r="K42" s="13">
        <f>PRODUCT(D$6:D41)*I42</f>
        <v>2.5999999999999975E-2</v>
      </c>
      <c r="L42" s="13">
        <f t="shared" si="6"/>
        <v>2.5999999999999975E-2</v>
      </c>
      <c r="M42" s="13">
        <f t="shared" si="7"/>
        <v>2.5999999999999978E-2</v>
      </c>
      <c r="O42" s="23">
        <f t="shared" si="8"/>
        <v>0.53061224489795922</v>
      </c>
      <c r="P42" s="25">
        <f t="shared" si="11"/>
        <v>3.3237411556566703</v>
      </c>
      <c r="R42" s="24">
        <f t="shared" si="9"/>
        <v>3.772261063052988</v>
      </c>
      <c r="S42" s="23">
        <f t="shared" si="10"/>
        <v>0.75632608218147679</v>
      </c>
    </row>
    <row r="43" spans="1:19" x14ac:dyDescent="0.25">
      <c r="A43">
        <v>38</v>
      </c>
      <c r="B43" s="3">
        <v>0</v>
      </c>
      <c r="C43" s="5">
        <f t="shared" si="0"/>
        <v>0</v>
      </c>
      <c r="D43" s="4">
        <f t="shared" si="2"/>
        <v>0</v>
      </c>
      <c r="E43" s="5">
        <f t="shared" ref="E43" si="15">D43*E42</f>
        <v>0</v>
      </c>
      <c r="F43" s="4">
        <f t="shared" si="1"/>
        <v>1</v>
      </c>
      <c r="G43" s="14">
        <f t="shared" si="3"/>
        <v>23</v>
      </c>
      <c r="H43" s="23">
        <f t="shared" si="4"/>
        <v>1</v>
      </c>
      <c r="I43" s="23">
        <f t="shared" si="5"/>
        <v>1</v>
      </c>
      <c r="K43" s="13">
        <f>PRODUCT(D$6:D42)*I43</f>
        <v>2.2999999999999982E-2</v>
      </c>
      <c r="L43" s="13">
        <f t="shared" si="6"/>
        <v>2.2999999999999982E-2</v>
      </c>
      <c r="M43" s="13">
        <f t="shared" si="7"/>
        <v>2.2999999999999982E-2</v>
      </c>
      <c r="O43" s="23">
        <f t="shared" si="8"/>
        <v>1</v>
      </c>
      <c r="P43" s="25">
        <f t="shared" si="11"/>
        <v>4.3237411556566698</v>
      </c>
      <c r="R43" s="24" t="e">
        <f t="shared" si="9"/>
        <v>#NUM!</v>
      </c>
      <c r="S43" s="23" t="e">
        <f t="shared" si="10"/>
        <v>#NUM!</v>
      </c>
    </row>
    <row r="45" spans="1:19" x14ac:dyDescent="0.25">
      <c r="L45" s="8">
        <f>SUM(L6:L44)</f>
        <v>1.0000000000000004</v>
      </c>
    </row>
  </sheetData>
  <mergeCells count="6">
    <mergeCell ref="F1:P1"/>
    <mergeCell ref="H4:I4"/>
    <mergeCell ref="H2:I2"/>
    <mergeCell ref="H3:I3"/>
    <mergeCell ref="C1:E1"/>
    <mergeCell ref="K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Conde De Simon, Miguel Luis</dc:creator>
  <cp:lastModifiedBy>Conde De Simon, Miguel Luis</cp:lastModifiedBy>
  <dcterms:created xsi:type="dcterms:W3CDTF">2023-03-08T11:58:01Z</dcterms:created>
  <dcterms:modified xsi:type="dcterms:W3CDTF">2023-03-09T16:39:41Z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2023-03-08T11:58:01Z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3cc7d8fc-a8a0-44f6-bc62-28d54d4e94e4</vt:lpwstr>
  </property>
  <property fmtid="{D5CDD505-2E9C-101B-9397-08002B2CF9AE}" pid="8" name="MSIP_Label_ea60d57e-af5b-4752-ac57-3e4f28ca11dc_ContentBits">
    <vt:lpwstr>0</vt:lpwstr>
  </property>
</Properties>
</file>