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uel Osuna\OneDrive\Documentos\Proyectos\PCB's Udemy\Mikeduino\Released Files\Step 2 - Board Assembly\Variant 1 - Mikeduino - FIXED 5V\"/>
    </mc:Choice>
  </mc:AlternateContent>
  <xr:revisionPtr revIDLastSave="1" documentId="8_{E02A659A-41BA-405E-81AF-5E2678BFE24B}" xr6:coauthVersionLast="37" xr6:coauthVersionMax="37" xr10:uidLastSave="{002D3D64-464E-42AB-987B-CB41974D773A}"/>
  <bookViews>
    <workbookView xWindow="0" yWindow="0" windowWidth="17256" windowHeight="5640" xr2:uid="{00000000-000D-0000-FFFF-FFFF00000000}"/>
  </bookViews>
  <sheets>
    <sheet name="Part List Report" sheetId="3" r:id="rId1"/>
    <sheet name="Project Information" sheetId="4" r:id="rId2"/>
  </sheets>
  <calcPr calcId="162913"/>
</workbook>
</file>

<file path=xl/calcChain.xml><?xml version="1.0" encoding="utf-8"?>
<calcChain xmlns="http://schemas.openxmlformats.org/spreadsheetml/2006/main">
  <c r="B44" i="3" l="1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R45" i="3" l="1"/>
  <c r="Q45" i="3"/>
  <c r="P45" i="3"/>
  <c r="N45" i="3"/>
  <c r="L47" i="3" s="1"/>
  <c r="L48" i="3" s="1"/>
  <c r="H45" i="3"/>
  <c r="K45" i="3"/>
  <c r="D8" i="3"/>
  <c r="E8" i="3"/>
  <c r="B10" i="3"/>
  <c r="B11" i="3"/>
</calcChain>
</file>

<file path=xl/sharedStrings.xml><?xml version="1.0" encoding="utf-8"?>
<sst xmlns="http://schemas.openxmlformats.org/spreadsheetml/2006/main" count="420" uniqueCount="207">
  <si>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</si>
  <si>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</si>
  <si>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</si>
  <si>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</si>
  <si>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</si>
  <si>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</si>
  <si>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</si>
  <si>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</si>
  <si>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</si>
  <si>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</si>
  <si>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</si>
  <si>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</si>
  <si>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</si>
  <si>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</si>
  <si>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</si>
  <si>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</si>
  <si>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</si>
  <si>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</si>
  <si>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</si>
  <si>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</si>
  <si>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</si>
  <si>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</si>
  <si>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</si>
  <si>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</si>
  <si>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</si>
  <si>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</si>
  <si>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</si>
  <si>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</si>
  <si>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</si>
  <si>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</si>
  <si>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Mikeduino.PrjPcb</t>
  </si>
  <si>
    <t>FIXED 5V</t>
  </si>
  <si>
    <t>10/18/2018</t>
  </si>
  <si>
    <t>12:35:13 PM</t>
  </si>
  <si>
    <t>Mikeduino</t>
  </si>
  <si>
    <t>1</t>
  </si>
  <si>
    <t>&lt;none&gt;</t>
  </si>
  <si>
    <t>Category</t>
  </si>
  <si>
    <t/>
  </si>
  <si>
    <t>Capacitors</t>
  </si>
  <si>
    <t>Optoelectronics</t>
  </si>
  <si>
    <t>Discrete Semiconductor Products</t>
  </si>
  <si>
    <t>Connectors, Interconnects</t>
  </si>
  <si>
    <t>Inductors, Coils, Chokes</t>
  </si>
  <si>
    <t>Resistors</t>
  </si>
  <si>
    <t>Circuit Protection</t>
  </si>
  <si>
    <t>Switches</t>
  </si>
  <si>
    <t>Integrated Circuits (ICs)</t>
  </si>
  <si>
    <t>Manufacturer 1</t>
  </si>
  <si>
    <t>Panasonic</t>
  </si>
  <si>
    <t>Samsung</t>
  </si>
  <si>
    <t>TDK</t>
  </si>
  <si>
    <t>KEMET</t>
  </si>
  <si>
    <t>Osram Opto</t>
  </si>
  <si>
    <t>ON Semiconductor / Fairchild</t>
  </si>
  <si>
    <t>Harwin</t>
  </si>
  <si>
    <t>Amphenol FCI</t>
  </si>
  <si>
    <t>Sullins</t>
  </si>
  <si>
    <t>Yageo</t>
  </si>
  <si>
    <t>Yageo Phycomp</t>
  </si>
  <si>
    <t>Bourns</t>
  </si>
  <si>
    <t>TE Connectivity Alcoswitch</t>
  </si>
  <si>
    <t>3M</t>
  </si>
  <si>
    <t>Microchip / Atmel</t>
  </si>
  <si>
    <t>Microchip</t>
  </si>
  <si>
    <t>Texas Instruments</t>
  </si>
  <si>
    <t>Abracon</t>
  </si>
  <si>
    <t>Manufacturer Part Number 1</t>
  </si>
  <si>
    <t>EEA-GA1A101B</t>
  </si>
  <si>
    <t>CL21A106KPCLQNC</t>
  </si>
  <si>
    <t>CEU4J2X7R1H104K125AE</t>
  </si>
  <si>
    <t>C2012X5R1E105K125AA</t>
  </si>
  <si>
    <t>C0805C180J5GAC-TU</t>
  </si>
  <si>
    <t>Q65110A1746</t>
  </si>
  <si>
    <t>LOL29K-H2K1-24-Z</t>
  </si>
  <si>
    <t>BAT54HT1G</t>
  </si>
  <si>
    <t>MPZ2012S601AT000</t>
  </si>
  <si>
    <t>M20-7820842</t>
  </si>
  <si>
    <t>M20-7820646</t>
  </si>
  <si>
    <t>M20-7821046</t>
  </si>
  <si>
    <t>67997-206HLF</t>
  </si>
  <si>
    <t>10118193-0001LF</t>
  </si>
  <si>
    <t>68000-103HLF</t>
  </si>
  <si>
    <t>68001-204HLF</t>
  </si>
  <si>
    <t>L1210R2R2MDWIT</t>
  </si>
  <si>
    <t>QPC02SXGN-RC</t>
  </si>
  <si>
    <t>RC0805FR-07100KL</t>
  </si>
  <si>
    <t>RC0805FR-07560RL</t>
  </si>
  <si>
    <t>RC0805FR-0710KL</t>
  </si>
  <si>
    <t>RC0805FR-0722RL</t>
  </si>
  <si>
    <t>RC0805JR-070RL</t>
  </si>
  <si>
    <t>RC0805FR-071ML</t>
  </si>
  <si>
    <t>RC0805FR-071KL</t>
  </si>
  <si>
    <t>CG0603MLC-05E</t>
  </si>
  <si>
    <t>1825910-6</t>
  </si>
  <si>
    <t>4828-3004-CP</t>
  </si>
  <si>
    <t>ATMEGA328P-PU</t>
  </si>
  <si>
    <t>ATMEGA16U2-AU</t>
  </si>
  <si>
    <t>TL1963A-33DCQR</t>
  </si>
  <si>
    <t>NC7SZ00M5X</t>
  </si>
  <si>
    <t>SN74AHC1G09DBVR</t>
  </si>
  <si>
    <t>ABM7-22.1184MHZ-D2Y-T</t>
  </si>
  <si>
    <t>Package / Case</t>
  </si>
  <si>
    <t>0805 (2012 Metric)</t>
  </si>
  <si>
    <t>0603 (1608 Metric)</t>
  </si>
  <si>
    <t>SC-76, SOD-323</t>
  </si>
  <si>
    <t>1210 (3225 Metric)</t>
  </si>
  <si>
    <t>SOT-223-6</t>
  </si>
  <si>
    <t>SC-74A, SOT-753</t>
  </si>
  <si>
    <t>Description</t>
  </si>
  <si>
    <t>CAP ALUM 100UF 20% 10V RADIAL</t>
  </si>
  <si>
    <t>Cap Ceramic 10uF 10V X5R 10% SMD 0805 85C Cardboard T/R</t>
  </si>
  <si>
    <t>TDK         CEU4J2X7R1H104K125AE             SMD Multilayer Ceramic Capacitor, 0805 [2012 Metric], 0.1 F, 50 V,  10%, X7R, CEU Series</t>
  </si>
  <si>
    <t>CAP CER 1UF 25V 10% X5R 0805</t>
  </si>
  <si>
    <t>KEMET 18pF Multilayer Ceramic Capacitor (MLCC) 50 V dc 5% C0G dielectric C SMD max op. temp. +125C</t>
  </si>
  <si>
    <t>LED SMARTLED GREEN 570NM 0603</t>
  </si>
  <si>
    <t>LED SMARTLED ORANGE 606NM 0603</t>
  </si>
  <si>
    <t>DIODE SCHOTTKY 30V 0.2A SOD323</t>
  </si>
  <si>
    <t>TDK   MPZ2012S601AT000   FERRITE BEAD, 0.1OHM, 2A, 0805, FULL REEL</t>
  </si>
  <si>
    <t>Headers &amp; Wire Housings 8 PIN SIL VERTICAL SOCKET GOLD+TIN</t>
  </si>
  <si>
    <t>Headers &amp; Wire Housings 6 PIN SIL VERTICAL SOCKET TIN</t>
  </si>
  <si>
    <t>Headers &amp; Wire Housings 10 PIN SIL VERTICAL SOCKET TIN</t>
  </si>
  <si>
    <t>6 Positions Header, Unshrouded Connector 0.100" (2.54mm) Through Hole Gold or Gold, GXT™</t>
  </si>
  <si>
    <t>CONN USB MICRO B RECPT SMT R/A</t>
  </si>
  <si>
    <t>BERGSTIK II .100" SR STRAIGHT</t>
  </si>
  <si>
    <t>CONN HEADER 4POS .100 STR 15AU</t>
  </si>
  <si>
    <t>FIXED IND 2.2UH 2A 80 MOHM SMD</t>
  </si>
  <si>
    <t>CONN JUMPER SHORTING .100" GOLD</t>
  </si>
  <si>
    <t>RES SMD 100K OHM 1% 1/8W 0805</t>
  </si>
  <si>
    <t>RES SMD 560 OHM 1% 1/8W 0805</t>
  </si>
  <si>
    <t>RES SMD 10K OHM 1% 1/8W 0805</t>
  </si>
  <si>
    <t>RES SMD 22 OHM 1% 1/8W 0805</t>
  </si>
  <si>
    <t>RES 0.0 OHM 1/8W 0805 SMD</t>
  </si>
  <si>
    <t>RES SMD 1M OHM 1% 1/8W 0805</t>
  </si>
  <si>
    <t>RES SMD 1K OHM 1% 1/8W 0805</t>
  </si>
  <si>
    <t>VARISTOR 0603</t>
  </si>
  <si>
    <t>SWITCH TACTILE SPST-NO 0.05A 24V</t>
  </si>
  <si>
    <t>CONN IC DIP SOCKET 28POS TIN</t>
  </si>
  <si>
    <t>ATMEL         ATMEGA328P-PU            8 Bit Microcontroller, Low Power High Performance, ATmega, 20 MHz, 32 KB, 2 KB, 28 Pins, DIP</t>
  </si>
  <si>
    <t>ATMEL         ATMEGA16U2-AU            MCU, 8BIT, MEGAAVR, 16MHZ, TQFP-32</t>
  </si>
  <si>
    <t>IC REG LDO 3.3V 1.5A SOT223-6</t>
  </si>
  <si>
    <t>IC GATE NAND 1CH 2-INP SOT-23-5</t>
  </si>
  <si>
    <t>IC GATE AND SGL 2INP SOT23-5</t>
  </si>
  <si>
    <t>Crystals 22.1184MHz 20ppm 18pF -40C+85C</t>
  </si>
  <si>
    <t>Quantity</t>
  </si>
  <si>
    <t>Supplier 1</t>
  </si>
  <si>
    <t>Digi-Key</t>
  </si>
  <si>
    <t>Supplier Part Number 1</t>
  </si>
  <si>
    <t>P15782CT-ND</t>
  </si>
  <si>
    <t>1276-2402-6-ND</t>
  </si>
  <si>
    <t>445-7856-2-ND</t>
  </si>
  <si>
    <t>445-1419-1-ND</t>
  </si>
  <si>
    <t>399-1112-6-ND</t>
  </si>
  <si>
    <t>475-2709-1-ND</t>
  </si>
  <si>
    <t>475-2740-1-ND</t>
  </si>
  <si>
    <t>BAT54HT1GCT-ND</t>
  </si>
  <si>
    <t>445-2206-6-ND</t>
  </si>
  <si>
    <t>952-1823-ND</t>
  </si>
  <si>
    <t>952-1809-ND</t>
  </si>
  <si>
    <t>952-1847-ND</t>
  </si>
  <si>
    <t>609-3234-ND</t>
  </si>
  <si>
    <t>609-4616-1-ND</t>
  </si>
  <si>
    <t>609-3461-ND</t>
  </si>
  <si>
    <t>609-3402-ND</t>
  </si>
  <si>
    <t>399-9598-1-ND</t>
  </si>
  <si>
    <t>S9337-ND</t>
  </si>
  <si>
    <t>311-100KCRCT-ND</t>
  </si>
  <si>
    <t>311-560CRCT-ND</t>
  </si>
  <si>
    <t>311-10.0KCRCT-ND</t>
  </si>
  <si>
    <t>311-22.0CRCT-ND</t>
  </si>
  <si>
    <t>311-0.0ARCT-ND</t>
  </si>
  <si>
    <t>311-1.00MCRTR-ND</t>
  </si>
  <si>
    <t>311-1.00KCRCT-ND</t>
  </si>
  <si>
    <t>CG0603MLC-05ECT-ND</t>
  </si>
  <si>
    <t>450-1650-ND</t>
  </si>
  <si>
    <t>3M5480-ND</t>
  </si>
  <si>
    <t>ATMEGA328P-PU-ND</t>
  </si>
  <si>
    <t>ATMEGA16U2-AU-ND</t>
  </si>
  <si>
    <t>296-24534-1-ND</t>
  </si>
  <si>
    <t>NC7SZ00M5XCT-ND</t>
  </si>
  <si>
    <t>296-29202-1-ND</t>
  </si>
  <si>
    <t>535-9844-6-ND</t>
  </si>
  <si>
    <t>Supplier Order Qty 1</t>
  </si>
  <si>
    <t>Supplier Stock 1</t>
  </si>
  <si>
    <t>Supplier Unit Price 1</t>
  </si>
  <si>
    <t>Supplier Subtotal 1</t>
  </si>
  <si>
    <t>Supplier Currency 1</t>
  </si>
  <si>
    <t>USD</t>
  </si>
  <si>
    <t>Length(mm)</t>
  </si>
  <si>
    <t>2</t>
  </si>
  <si>
    <t>7.62</t>
  </si>
  <si>
    <t>1.7</t>
  </si>
  <si>
    <t>7.8</t>
  </si>
  <si>
    <t>Width(mm)</t>
  </si>
  <si>
    <t>1.2</t>
  </si>
  <si>
    <t>5.05</t>
  </si>
  <si>
    <t>0.8</t>
  </si>
  <si>
    <t>6</t>
  </si>
  <si>
    <t>#Column Name Error:Height(mm)</t>
  </si>
  <si>
    <t>C:\Users\Miguel Osuna\OneDrive\Documentos\Proyectos\PCB's Udemy\28 Pins\Design Files\V1I2\Mikeduino.PrjPcb</t>
  </si>
  <si>
    <t>95</t>
  </si>
  <si>
    <t>10/18/2018 12:35:13 PM</t>
  </si>
  <si>
    <t>Mikeduino BOM</t>
  </si>
  <si>
    <t>BOM_PartType</t>
  </si>
  <si>
    <t>BOM</t>
  </si>
  <si>
    <t>Bill of Materials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</si>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</sst>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0" fontId="0" fillId="0" borderId="38" xfId="0" applyBorder="1" applyAlignment="1">
      <alignment vertical="top"/>
    </xf>
    <xf numFmtId="0" fontId="7" fillId="4" borderId="5" xfId="0" applyFont="1" applyFill="1" applyBorder="1" applyAlignment="1">
      <alignment horizontal="left" vertical="center"/>
    </xf>
    <xf numFmtId="0" fontId="6" fillId="4" borderId="33" xfId="0" applyFont="1" applyFill="1" applyBorder="1" applyAlignment="1">
      <alignment horizontal="left"/>
    </xf>
    <xf numFmtId="0" fontId="0" fillId="0" borderId="31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39" xfId="0" applyBorder="1" applyAlignment="1">
      <alignment vertical="top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4" borderId="5" xfId="0" quotePrefix="1" applyFont="1" applyFill="1" applyBorder="1" applyAlignment="1">
      <alignment vertical="center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5" fillId="4" borderId="19" xfId="0" quotePrefix="1" applyFont="1" applyFill="1" applyBorder="1" applyAlignment="1">
      <alignment horizontal="center" vertical="center" wrapText="1"/>
    </xf>
    <xf numFmtId="0" fontId="8" fillId="2" borderId="12" xfId="0" quotePrefix="1" applyFont="1" applyFill="1" applyBorder="1" applyAlignment="1">
      <alignment vertical="top" wrapText="1"/>
    </xf>
    <xf numFmtId="0" fontId="8" fillId="6" borderId="16" xfId="0" quotePrefix="1" applyFont="1" applyFill="1" applyBorder="1" applyAlignment="1">
      <alignment vertical="top" wrapText="1"/>
    </xf>
    <xf numFmtId="0" fontId="2" fillId="2" borderId="12" xfId="1" quotePrefix="1" applyFill="1" applyBorder="1" applyAlignment="1" applyProtection="1">
      <alignment vertical="top" wrapText="1"/>
    </xf>
    <xf numFmtId="0" fontId="2" fillId="6" borderId="16" xfId="1" quotePrefix="1" applyFill="1" applyBorder="1" applyAlignment="1" applyProtection="1">
      <alignment vertical="top" wrapText="1"/>
    </xf>
    <xf numFmtId="0" fontId="2" fillId="2" borderId="14" xfId="1" quotePrefix="1" applyFill="1" applyBorder="1" applyAlignment="1" applyProtection="1">
      <alignment vertical="top" wrapText="1"/>
    </xf>
    <xf numFmtId="0" fontId="8" fillId="2" borderId="14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horizontal="center" vertical="top" wrapText="1"/>
    </xf>
    <xf numFmtId="0" fontId="8" fillId="6" borderId="16" xfId="0" quotePrefix="1" applyFont="1" applyFill="1" applyBorder="1" applyAlignment="1">
      <alignment horizontal="center" vertical="top" wrapText="1"/>
    </xf>
    <xf numFmtId="0" fontId="5" fillId="4" borderId="21" xfId="0" quotePrefix="1" applyFont="1" applyFill="1" applyBorder="1" applyAlignment="1">
      <alignment horizontal="center" vertical="center" wrapText="1"/>
    </xf>
    <xf numFmtId="0" fontId="5" fillId="4" borderId="25" xfId="0" quotePrefix="1" applyFont="1" applyFill="1" applyBorder="1" applyAlignment="1">
      <alignment horizontal="center" vertical="center" wrapText="1"/>
    </xf>
    <xf numFmtId="0" fontId="5" fillId="4" borderId="20" xfId="0" quotePrefix="1" applyFont="1" applyFill="1" applyBorder="1" applyAlignment="1">
      <alignment horizontal="center" vertical="center" wrapText="1"/>
    </xf>
    <xf numFmtId="0" fontId="8" fillId="2" borderId="34" xfId="0" quotePrefix="1" applyFont="1" applyFill="1" applyBorder="1" applyAlignment="1">
      <alignment horizontal="left" vertical="top" wrapText="1"/>
    </xf>
    <xf numFmtId="0" fontId="8" fillId="6" borderId="35" xfId="0" quotePrefix="1" applyFont="1" applyFill="1" applyBorder="1" applyAlignment="1">
      <alignment horizontal="left" vertical="top" wrapText="1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6" xfId="0" applyFont="1" applyBorder="1" applyAlignment="1">
      <alignment vertical="top"/>
    </xf>
    <xf numFmtId="0" fontId="0" fillId="0" borderId="37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6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441960</xdr:colOff>
      <xdr:row>2</xdr:row>
      <xdr:rowOff>45720</xdr:rowOff>
    </xdr:from>
    <xdr:to>
      <xdr:col>14</xdr:col>
      <xdr:colOff>495300</xdr:colOff>
      <xdr:row>6</xdr:row>
      <xdr:rowOff>167640</xdr:rowOff>
    </xdr:to>
    <xdr:pic>
      <xdr:nvPicPr>
        <xdr:cNvPr id="1025" name="Obrázok 1">
          <a:extLst>
            <a:ext uri="{FF2B5EF4-FFF2-40B4-BE49-F238E27FC236}">
              <a16:creationId xmlns:a16="http://schemas.microsoft.com/office/drawing/2014/main" id="{82D66B17-216E-48E3-A594-78BD15A34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3620" y="693420"/>
          <a:ext cx="1188720" cy="1005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Yageo%20Phycomp&amp;mpn=RC0805FR-071ML&amp;seller=Digi-Key&amp;sku=311-1.00MCRTR-ND&amp;country=US&amp;channel=BOM%20Report&amp;" TargetMode="External"/><Relationship Id="rId21" Type="http://schemas.openxmlformats.org/officeDocument/2006/relationships/hyperlink" Target="https://octopart-clicks.com/click/altium?manufacturer=Yageo&amp;mpn=RC0805FR-07100KL&amp;seller=Digi-Key&amp;sku=311-100KCRCT-ND&amp;country=US&amp;channel=BOM%20Report&amp;" TargetMode="External"/><Relationship Id="rId42" Type="http://schemas.openxmlformats.org/officeDocument/2006/relationships/hyperlink" Target="https://octopart-clicks.com/click/altium?manufacturer=Osram%20Opto&amp;mpn=Q65110A1746&amp;seller=Digi-Key&amp;sku=475-2709-1-ND&amp;country=US&amp;channel=BOM%20Report&amp;ref=man&amp;" TargetMode="External"/><Relationship Id="rId47" Type="http://schemas.openxmlformats.org/officeDocument/2006/relationships/hyperlink" Target="https://octopart-clicks.com/click/altium?manufacturer=Harwin&amp;mpn=M20-7820646&amp;seller=Digi-Key&amp;sku=952-1809-ND&amp;country=US&amp;channel=BOM%20Report&amp;ref=man&amp;" TargetMode="External"/><Relationship Id="rId63" Type="http://schemas.openxmlformats.org/officeDocument/2006/relationships/hyperlink" Target="https://octopart-clicks.com/click/altium?manufacturer=Bourns&amp;mpn=CG0603MLC-05E&amp;seller=Digi-Key&amp;sku=CG0603MLC-05ECT-ND&amp;country=US&amp;channel=BOM%20Report&amp;ref=man&amp;" TargetMode="External"/><Relationship Id="rId68" Type="http://schemas.openxmlformats.org/officeDocument/2006/relationships/hyperlink" Target="https://octopart-clicks.com/click/altium?manufacturer=Texas%20Instruments&amp;mpn=TL1963A-33DCQR&amp;seller=Digi-Key&amp;sku=296-24534-1-ND&amp;country=US&amp;channel=BOM%20Report&amp;ref=man&amp;" TargetMode="External"/><Relationship Id="rId84" Type="http://schemas.openxmlformats.org/officeDocument/2006/relationships/hyperlink" Target="https://octopart-clicks.com/click/altium?manufacturer=Amphenol%20FCI&amp;mpn=67997-206HLF&amp;seller=Digi-Key&amp;sku=609-3234-ND&amp;country=US&amp;channel=BOM%20Report&amp;ref=supplier&amp;" TargetMode="External"/><Relationship Id="rId89" Type="http://schemas.openxmlformats.org/officeDocument/2006/relationships/hyperlink" Target="https://octopart-clicks.com/click/altium?manufacturer=KEMET&amp;mpn=L1210R2R2MDWIT&amp;seller=Digi-Key&amp;sku=399-9598-1-ND&amp;country=US&amp;channel=BOM%20Report&amp;ref=supplier&amp;" TargetMode="External"/><Relationship Id="rId7" Type="http://schemas.openxmlformats.org/officeDocument/2006/relationships/hyperlink" Target="https://octopart-clicks.com/click/altium?manufacturer=Osram%20Opto&amp;mpn=Q65110A1746&amp;seller=Digi-Key&amp;sku=475-2709-1-ND&amp;country=US&amp;channel=BOM%20Report&amp;" TargetMode="External"/><Relationship Id="rId71" Type="http://schemas.openxmlformats.org/officeDocument/2006/relationships/hyperlink" Target="https://octopart-clicks.com/click/altium?manufacturer=Abracon&amp;mpn=ABM7-22.1184MHZ-D2Y-T&amp;seller=Digi-Key&amp;sku=535-9844-6-ND&amp;country=US&amp;channel=BOM%20Report&amp;ref=man&amp;" TargetMode="External"/><Relationship Id="rId92" Type="http://schemas.openxmlformats.org/officeDocument/2006/relationships/hyperlink" Target="https://octopart-clicks.com/click/altium?manufacturer=Yageo%20Phycomp&amp;mpn=RC0805FR-07560RL&amp;seller=Digi-Key&amp;sku=311-560CRCT-ND&amp;country=US&amp;channel=BOM%20Report&amp;ref=supplier&amp;" TargetMode="External"/><Relationship Id="rId2" Type="http://schemas.openxmlformats.org/officeDocument/2006/relationships/hyperlink" Target="https://octopart-clicks.com/click/altium?manufacturer=Panasonic&amp;mpn=EEA-GA1A101B&amp;seller=Digi-Key&amp;sku=P15782CT-ND&amp;country=US&amp;channel=BOM%20Report&amp;" TargetMode="External"/><Relationship Id="rId16" Type="http://schemas.openxmlformats.org/officeDocument/2006/relationships/hyperlink" Target="https://octopart-clicks.com/click/altium?manufacturer=Amphenol%20FCI&amp;mpn=67997-206HLF&amp;seller=Digi-Key&amp;sku=609-3234-ND&amp;country=US&amp;channel=BOM%20Report&amp;" TargetMode="External"/><Relationship Id="rId29" Type="http://schemas.openxmlformats.org/officeDocument/2006/relationships/hyperlink" Target="https://octopart-clicks.com/click/altium?manufacturer=TE%20Connectivity%20Alcoswitch&amp;mpn=1825910-6&amp;seller=Digi-Key&amp;sku=450-1650-ND&amp;country=US&amp;channel=BOM%20Report&amp;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octopart-clicks.com/click/altium?manufacturer=Harwin&amp;mpn=M20-7820842&amp;seller=Digi-Key&amp;sku=952-1823-ND&amp;country=US&amp;channel=BOM%20Report&amp;" TargetMode="External"/><Relationship Id="rId24" Type="http://schemas.openxmlformats.org/officeDocument/2006/relationships/hyperlink" Target="https://octopart-clicks.com/click/altium?manufacturer=Yageo&amp;mpn=RC0805FR-0722RL&amp;seller=Digi-Key&amp;sku=311-22.0CRCT-ND&amp;country=US&amp;channel=BOM%20Report&amp;" TargetMode="External"/><Relationship Id="rId32" Type="http://schemas.openxmlformats.org/officeDocument/2006/relationships/hyperlink" Target="https://octopart-clicks.com/click/altium?manufacturer=Microchip&amp;mpn=ATMEGA16U2-AU&amp;seller=Digi-Key&amp;sku=ATMEGA16U2-AU-ND&amp;country=US&amp;channel=BOM%20Report&amp;" TargetMode="External"/><Relationship Id="rId37" Type="http://schemas.openxmlformats.org/officeDocument/2006/relationships/hyperlink" Target="https://octopart-clicks.com/click/altium?manufacturer=Panasonic&amp;mpn=EEA-GA1A101B&amp;seller=Digi-Key&amp;sku=P15782CT-ND&amp;country=US&amp;channel=BOM%20Report&amp;ref=man&amp;" TargetMode="External"/><Relationship Id="rId40" Type="http://schemas.openxmlformats.org/officeDocument/2006/relationships/hyperlink" Target="https://octopart-clicks.com/click/altium?manufacturer=TDK&amp;mpn=C2012X5R1E105K125AA&amp;seller=Digi-Key&amp;sku=445-1419-1-ND&amp;country=US&amp;channel=BOM%20Report&amp;ref=man&amp;" TargetMode="External"/><Relationship Id="rId45" Type="http://schemas.openxmlformats.org/officeDocument/2006/relationships/hyperlink" Target="https://octopart-clicks.com/click/altium?manufacturer=TDK&amp;mpn=MPZ2012S601AT000&amp;seller=Digi-Key&amp;sku=445-2206-6-ND&amp;country=US&amp;channel=BOM%20Report&amp;ref=man&amp;" TargetMode="External"/><Relationship Id="rId53" Type="http://schemas.openxmlformats.org/officeDocument/2006/relationships/hyperlink" Target="https://octopart-clicks.com/click/altium?manufacturer=Amphenol%20FCI&amp;mpn=68001-204HLF&amp;seller=Digi-Key&amp;sku=609-3402-ND&amp;country=US&amp;channel=BOM%20Report&amp;ref=man&amp;" TargetMode="External"/><Relationship Id="rId58" Type="http://schemas.openxmlformats.org/officeDocument/2006/relationships/hyperlink" Target="https://octopart-clicks.com/click/altium?manufacturer=Yageo&amp;mpn=RC0805FR-0710KL&amp;seller=Digi-Key&amp;sku=311-10.0KCRCT-ND&amp;country=US&amp;channel=BOM%20Report&amp;ref=man&amp;" TargetMode="External"/><Relationship Id="rId66" Type="http://schemas.openxmlformats.org/officeDocument/2006/relationships/hyperlink" Target="https://octopart-clicks.com/click/altium?manufacturer=Microchip%20%2F%20Atmel&amp;mpn=ATMEGA328P-PU&amp;seller=Digi-Key&amp;sku=ATMEGA328P-PU-ND&amp;country=US&amp;channel=BOM%20Report&amp;ref=man&amp;" TargetMode="External"/><Relationship Id="rId74" Type="http://schemas.openxmlformats.org/officeDocument/2006/relationships/hyperlink" Target="https://octopart-clicks.com/click/altium?manufacturer=TDK&amp;mpn=CEU4J2X7R1H104K125AE&amp;seller=Digi-Key&amp;sku=445-7856-2-ND&amp;country=US&amp;channel=BOM%20Report&amp;ref=supplier&amp;" TargetMode="External"/><Relationship Id="rId79" Type="http://schemas.openxmlformats.org/officeDocument/2006/relationships/hyperlink" Target="https://octopart-clicks.com/click/altium?manufacturer=ON%20Semiconductor%20%2F%20Fairchild&amp;mpn=BAT54HT1G&amp;seller=Digi-Key&amp;sku=BAT54HT1GCT-ND&amp;country=US&amp;channel=BOM%20Report&amp;ref=supplier&amp;" TargetMode="External"/><Relationship Id="rId87" Type="http://schemas.openxmlformats.org/officeDocument/2006/relationships/hyperlink" Target="https://octopart-clicks.com/click/altium?manufacturer=Amphenol%20FCI&amp;mpn=68000-103HLF&amp;seller=Digi-Key&amp;sku=609-3461-ND&amp;country=US&amp;channel=BOM%20Report&amp;ref=supplier&amp;" TargetMode="External"/><Relationship Id="rId102" Type="http://schemas.openxmlformats.org/officeDocument/2006/relationships/hyperlink" Target="https://octopart-clicks.com/click/altium?manufacturer=Microchip&amp;mpn=ATMEGA16U2-AU&amp;seller=Digi-Key&amp;sku=ATMEGA16U2-AU-ND&amp;country=US&amp;channel=BOM%20Report&amp;ref=supplier&amp;" TargetMode="External"/><Relationship Id="rId5" Type="http://schemas.openxmlformats.org/officeDocument/2006/relationships/hyperlink" Target="https://octopart-clicks.com/click/altium?manufacturer=TDK&amp;mpn=C2012X5R1E105K125AA&amp;seller=Digi-Key&amp;sku=445-1419-1-ND&amp;country=US&amp;channel=BOM%20Report&amp;" TargetMode="External"/><Relationship Id="rId61" Type="http://schemas.openxmlformats.org/officeDocument/2006/relationships/hyperlink" Target="https://octopart-clicks.com/click/altium?manufacturer=Yageo%20Phycomp&amp;mpn=RC0805FR-071ML&amp;seller=Digi-Key&amp;sku=311-1.00MCRTR-ND&amp;country=US&amp;channel=BOM%20Report&amp;ref=man&amp;" TargetMode="External"/><Relationship Id="rId82" Type="http://schemas.openxmlformats.org/officeDocument/2006/relationships/hyperlink" Target="https://octopart-clicks.com/click/altium?manufacturer=Harwin&amp;mpn=M20-7820646&amp;seller=Digi-Key&amp;sku=952-1809-ND&amp;country=US&amp;channel=BOM%20Report&amp;ref=supplier&amp;" TargetMode="External"/><Relationship Id="rId90" Type="http://schemas.openxmlformats.org/officeDocument/2006/relationships/hyperlink" Target="https://octopart-clicks.com/click/altium?manufacturer=Sullins&amp;mpn=QPC02SXGN-RC&amp;seller=Digi-Key&amp;sku=S9337-ND&amp;country=US&amp;channel=BOM%20Report&amp;ref=supplier&amp;" TargetMode="External"/><Relationship Id="rId95" Type="http://schemas.openxmlformats.org/officeDocument/2006/relationships/hyperlink" Target="https://octopart-clicks.com/click/altium?manufacturer=Yageo&amp;mpn=RC0805JR-070RL&amp;seller=Digi-Key&amp;sku=311-0.0ARCT-ND&amp;country=US&amp;channel=BOM%20Report&amp;ref=supplier&amp;" TargetMode="External"/><Relationship Id="rId19" Type="http://schemas.openxmlformats.org/officeDocument/2006/relationships/hyperlink" Target="https://octopart-clicks.com/click/altium?manufacturer=KEMET&amp;mpn=L1210R2R2MDWIT&amp;seller=Digi-Key&amp;sku=399-9598-1-ND&amp;country=US&amp;channel=BOM%20Report&amp;" TargetMode="External"/><Relationship Id="rId14" Type="http://schemas.openxmlformats.org/officeDocument/2006/relationships/hyperlink" Target="https://octopart-clicks.com/click/altium?manufacturer=Amphenol%20FCI&amp;mpn=67997-206HLF&amp;seller=Digi-Key&amp;sku=609-3234-ND&amp;country=US&amp;channel=BOM%20Report&amp;" TargetMode="External"/><Relationship Id="rId22" Type="http://schemas.openxmlformats.org/officeDocument/2006/relationships/hyperlink" Target="https://octopart-clicks.com/click/altium?manufacturer=Yageo%20Phycomp&amp;mpn=RC0805FR-07560RL&amp;seller=Digi-Key&amp;sku=311-560CRCT-ND&amp;country=US&amp;channel=BOM%20Report&amp;" TargetMode="External"/><Relationship Id="rId27" Type="http://schemas.openxmlformats.org/officeDocument/2006/relationships/hyperlink" Target="https://octopart-clicks.com/click/altium?manufacturer=Yageo&amp;mpn=RC0805FR-071KL&amp;seller=Digi-Key&amp;sku=311-1.00KCRCT-ND&amp;country=US&amp;channel=BOM%20Report&amp;" TargetMode="External"/><Relationship Id="rId30" Type="http://schemas.openxmlformats.org/officeDocument/2006/relationships/hyperlink" Target="https://octopart-clicks.com/click/altium?manufacturer=3M&amp;mpn=4828-3004-CP&amp;seller=Digi-Key&amp;sku=3M5480-ND&amp;country=US&amp;channel=BOM%20Report&amp;" TargetMode="External"/><Relationship Id="rId35" Type="http://schemas.openxmlformats.org/officeDocument/2006/relationships/hyperlink" Target="https://octopart-clicks.com/click/altium?manufacturer=Texas%20Instruments&amp;mpn=SN74AHC1G09DBVR&amp;seller=Digi-Key&amp;sku=296-29202-1-ND&amp;country=US&amp;channel=BOM%20Report&amp;" TargetMode="External"/><Relationship Id="rId43" Type="http://schemas.openxmlformats.org/officeDocument/2006/relationships/hyperlink" Target="https://octopart-clicks.com/click/altium?manufacturer=Osram%20Opto&amp;mpn=LOL29K-H2K1-24-Z&amp;seller=Digi-Key&amp;sku=475-2740-1-ND&amp;country=US&amp;channel=BOM%20Report&amp;ref=man&amp;" TargetMode="External"/><Relationship Id="rId48" Type="http://schemas.openxmlformats.org/officeDocument/2006/relationships/hyperlink" Target="https://octopart-clicks.com/click/altium?manufacturer=Harwin&amp;mpn=M20-7821046&amp;seller=Digi-Key&amp;sku=952-1847-ND&amp;country=US&amp;channel=BOM%20Report&amp;ref=man&amp;" TargetMode="External"/><Relationship Id="rId56" Type="http://schemas.openxmlformats.org/officeDocument/2006/relationships/hyperlink" Target="https://octopart-clicks.com/click/altium?manufacturer=Yageo&amp;mpn=RC0805FR-07100KL&amp;seller=Digi-Key&amp;sku=311-100KCRCT-ND&amp;country=US&amp;channel=BOM%20Report&amp;ref=man&amp;" TargetMode="External"/><Relationship Id="rId64" Type="http://schemas.openxmlformats.org/officeDocument/2006/relationships/hyperlink" Target="https://octopart-clicks.com/click/altium?manufacturer=TE%20Connectivity%20Alcoswitch&amp;mpn=1825910-6&amp;seller=Digi-Key&amp;sku=450-1650-ND&amp;country=US&amp;channel=BOM%20Report&amp;ref=man&amp;" TargetMode="External"/><Relationship Id="rId69" Type="http://schemas.openxmlformats.org/officeDocument/2006/relationships/hyperlink" Target="https://octopart-clicks.com/click/altium?manufacturer=ON%20Semiconductor%20%2F%20Fairchild&amp;mpn=NC7SZ00M5X&amp;seller=Digi-Key&amp;sku=NC7SZ00M5XCT-ND&amp;country=US&amp;channel=BOM%20Report&amp;ref=man&amp;" TargetMode="External"/><Relationship Id="rId77" Type="http://schemas.openxmlformats.org/officeDocument/2006/relationships/hyperlink" Target="https://octopart-clicks.com/click/altium?manufacturer=Osram%20Opto&amp;mpn=Q65110A1746&amp;seller=Digi-Key&amp;sku=475-2709-1-ND&amp;country=US&amp;channel=BOM%20Report&amp;ref=supplier&amp;" TargetMode="External"/><Relationship Id="rId100" Type="http://schemas.openxmlformats.org/officeDocument/2006/relationships/hyperlink" Target="https://octopart-clicks.com/click/altium?manufacturer=3M&amp;mpn=4828-3004-CP&amp;seller=Digi-Key&amp;sku=3M5480-ND&amp;country=US&amp;channel=BOM%20Report&amp;ref=supplier&amp;" TargetMode="External"/><Relationship Id="rId105" Type="http://schemas.openxmlformats.org/officeDocument/2006/relationships/hyperlink" Target="https://octopart-clicks.com/click/altium?manufacturer=Texas%20Instruments&amp;mpn=SN74AHC1G09DBVR&amp;seller=Digi-Key&amp;sku=296-29202-1-ND&amp;country=US&amp;channel=BOM%20Report&amp;ref=supplier&amp;" TargetMode="External"/><Relationship Id="rId8" Type="http://schemas.openxmlformats.org/officeDocument/2006/relationships/hyperlink" Target="https://octopart-clicks.com/click/altium?manufacturer=Osram%20Opto&amp;mpn=LOL29K-H2K1-24-Z&amp;seller=Digi-Key&amp;sku=475-2740-1-ND&amp;country=US&amp;channel=BOM%20Report&amp;" TargetMode="External"/><Relationship Id="rId51" Type="http://schemas.openxmlformats.org/officeDocument/2006/relationships/hyperlink" Target="https://octopart-clicks.com/click/altium?manufacturer=Amphenol%20FCI&amp;mpn=67997-206HLF&amp;seller=Digi-Key&amp;sku=609-3234-ND&amp;country=US&amp;channel=BOM%20Report&amp;ref=man&amp;" TargetMode="External"/><Relationship Id="rId72" Type="http://schemas.openxmlformats.org/officeDocument/2006/relationships/hyperlink" Target="https://octopart-clicks.com/click/altium?manufacturer=Panasonic&amp;mpn=EEA-GA1A101B&amp;seller=Digi-Key&amp;sku=P15782CT-ND&amp;country=US&amp;channel=BOM%20Report&amp;ref=supplier&amp;" TargetMode="External"/><Relationship Id="rId80" Type="http://schemas.openxmlformats.org/officeDocument/2006/relationships/hyperlink" Target="https://octopart-clicks.com/click/altium?manufacturer=TDK&amp;mpn=MPZ2012S601AT000&amp;seller=Digi-Key&amp;sku=445-2206-6-ND&amp;country=US&amp;channel=BOM%20Report&amp;ref=supplier&amp;" TargetMode="External"/><Relationship Id="rId85" Type="http://schemas.openxmlformats.org/officeDocument/2006/relationships/hyperlink" Target="https://octopart-clicks.com/click/altium?manufacturer=Amphenol%20FCI&amp;mpn=10118193-0001LF&amp;seller=Digi-Key&amp;sku=609-4616-1-ND&amp;country=US&amp;channel=BOM%20Report&amp;ref=supplier&amp;" TargetMode="External"/><Relationship Id="rId93" Type="http://schemas.openxmlformats.org/officeDocument/2006/relationships/hyperlink" Target="https://octopart-clicks.com/click/altium?manufacturer=Yageo&amp;mpn=RC0805FR-0710KL&amp;seller=Digi-Key&amp;sku=311-10.0KCRCT-ND&amp;country=US&amp;channel=BOM%20Report&amp;ref=supplier&amp;" TargetMode="External"/><Relationship Id="rId98" Type="http://schemas.openxmlformats.org/officeDocument/2006/relationships/hyperlink" Target="https://octopart-clicks.com/click/altium?manufacturer=Bourns&amp;mpn=CG0603MLC-05E&amp;seller=Digi-Key&amp;sku=CG0603MLC-05ECT-ND&amp;country=US&amp;channel=BOM%20Report&amp;ref=supplier&amp;" TargetMode="External"/><Relationship Id="rId3" Type="http://schemas.openxmlformats.org/officeDocument/2006/relationships/hyperlink" Target="https://octopart-clicks.com/click/altium?manufacturer=Samsung&amp;mpn=CL21A106KPCLQNC&amp;seller=Digi-Key&amp;sku=1276-2402-6-ND&amp;country=US&amp;channel=BOM%20Report&amp;" TargetMode="External"/><Relationship Id="rId12" Type="http://schemas.openxmlformats.org/officeDocument/2006/relationships/hyperlink" Target="https://octopart-clicks.com/click/altium?manufacturer=Harwin&amp;mpn=M20-7820646&amp;seller=Digi-Key&amp;sku=952-1809-ND&amp;country=US&amp;channel=BOM%20Report&amp;" TargetMode="External"/><Relationship Id="rId17" Type="http://schemas.openxmlformats.org/officeDocument/2006/relationships/hyperlink" Target="https://octopart-clicks.com/click/altium?manufacturer=Amphenol%20FCI&amp;mpn=68000-103HLF&amp;seller=Digi-Key&amp;sku=609-3461-ND&amp;country=US&amp;channel=BOM%20Report&amp;" TargetMode="External"/><Relationship Id="rId25" Type="http://schemas.openxmlformats.org/officeDocument/2006/relationships/hyperlink" Target="https://octopart-clicks.com/click/altium?manufacturer=Yageo&amp;mpn=RC0805JR-070RL&amp;seller=Digi-Key&amp;sku=311-0.0ARCT-ND&amp;country=US&amp;channel=BOM%20Report&amp;" TargetMode="External"/><Relationship Id="rId33" Type="http://schemas.openxmlformats.org/officeDocument/2006/relationships/hyperlink" Target="https://octopart-clicks.com/click/altium?manufacturer=Texas%20Instruments&amp;mpn=TL1963A-33DCQR&amp;seller=Digi-Key&amp;sku=296-24534-1-ND&amp;country=US&amp;channel=BOM%20Report&amp;" TargetMode="External"/><Relationship Id="rId38" Type="http://schemas.openxmlformats.org/officeDocument/2006/relationships/hyperlink" Target="https://octopart-clicks.com/click/altium?manufacturer=Samsung&amp;mpn=CL21A106KPCLQNC&amp;seller=Digi-Key&amp;sku=1276-2402-6-ND&amp;country=US&amp;channel=BOM%20Report&amp;ref=man&amp;" TargetMode="External"/><Relationship Id="rId46" Type="http://schemas.openxmlformats.org/officeDocument/2006/relationships/hyperlink" Target="https://octopart-clicks.com/click/altium?manufacturer=Harwin&amp;mpn=M20-7820842&amp;seller=Digi-Key&amp;sku=952-1823-ND&amp;country=US&amp;channel=BOM%20Report&amp;ref=man&amp;" TargetMode="External"/><Relationship Id="rId59" Type="http://schemas.openxmlformats.org/officeDocument/2006/relationships/hyperlink" Target="https://octopart-clicks.com/click/altium?manufacturer=Yageo&amp;mpn=RC0805FR-0722RL&amp;seller=Digi-Key&amp;sku=311-22.0CRCT-ND&amp;country=US&amp;channel=BOM%20Report&amp;ref=man&amp;" TargetMode="External"/><Relationship Id="rId67" Type="http://schemas.openxmlformats.org/officeDocument/2006/relationships/hyperlink" Target="https://octopart-clicks.com/click/altium?manufacturer=Microchip&amp;mpn=ATMEGA16U2-AU&amp;seller=Digi-Key&amp;sku=ATMEGA16U2-AU-ND&amp;country=US&amp;channel=BOM%20Report&amp;ref=man&amp;" TargetMode="External"/><Relationship Id="rId103" Type="http://schemas.openxmlformats.org/officeDocument/2006/relationships/hyperlink" Target="https://octopart-clicks.com/click/altium?manufacturer=Texas%20Instruments&amp;mpn=TL1963A-33DCQR&amp;seller=Digi-Key&amp;sku=296-24534-1-ND&amp;country=US&amp;channel=BOM%20Report&amp;ref=supplier&amp;" TargetMode="External"/><Relationship Id="rId108" Type="http://schemas.openxmlformats.org/officeDocument/2006/relationships/drawing" Target="../drawings/drawing1.xml"/><Relationship Id="rId20" Type="http://schemas.openxmlformats.org/officeDocument/2006/relationships/hyperlink" Target="https://octopart-clicks.com/click/altium?manufacturer=Sullins&amp;mpn=QPC02SXGN-RC&amp;seller=Digi-Key&amp;sku=S9337-ND&amp;country=US&amp;channel=BOM%20Report&amp;" TargetMode="External"/><Relationship Id="rId41" Type="http://schemas.openxmlformats.org/officeDocument/2006/relationships/hyperlink" Target="https://octopart-clicks.com/click/altium?manufacturer=KEMET&amp;mpn=C0805C180J5GAC-TU&amp;seller=Digi-Key&amp;sku=399-1112-6-ND&amp;country=US&amp;channel=BOM%20Report&amp;ref=man&amp;" TargetMode="External"/><Relationship Id="rId54" Type="http://schemas.openxmlformats.org/officeDocument/2006/relationships/hyperlink" Target="https://octopart-clicks.com/click/altium?manufacturer=KEMET&amp;mpn=L1210R2R2MDWIT&amp;seller=Digi-Key&amp;sku=399-9598-1-ND&amp;country=US&amp;channel=BOM%20Report&amp;ref=man&amp;" TargetMode="External"/><Relationship Id="rId62" Type="http://schemas.openxmlformats.org/officeDocument/2006/relationships/hyperlink" Target="https://octopart-clicks.com/click/altium?manufacturer=Yageo&amp;mpn=RC0805FR-071KL&amp;seller=Digi-Key&amp;sku=311-1.00KCRCT-ND&amp;country=US&amp;channel=BOM%20Report&amp;ref=man&amp;" TargetMode="External"/><Relationship Id="rId70" Type="http://schemas.openxmlformats.org/officeDocument/2006/relationships/hyperlink" Target="https://octopart-clicks.com/click/altium?manufacturer=Texas%20Instruments&amp;mpn=SN74AHC1G09DBVR&amp;seller=Digi-Key&amp;sku=296-29202-1-ND&amp;country=US&amp;channel=BOM%20Report&amp;ref=man&amp;" TargetMode="External"/><Relationship Id="rId75" Type="http://schemas.openxmlformats.org/officeDocument/2006/relationships/hyperlink" Target="https://octopart-clicks.com/click/altium?manufacturer=TDK&amp;mpn=C2012X5R1E105K125AA&amp;seller=Digi-Key&amp;sku=445-1419-1-ND&amp;country=US&amp;channel=BOM%20Report&amp;ref=supplier&amp;" TargetMode="External"/><Relationship Id="rId83" Type="http://schemas.openxmlformats.org/officeDocument/2006/relationships/hyperlink" Target="https://octopart-clicks.com/click/altium?manufacturer=Harwin&amp;mpn=M20-7821046&amp;seller=Digi-Key&amp;sku=952-1847-ND&amp;country=US&amp;channel=BOM%20Report&amp;ref=supplier&amp;" TargetMode="External"/><Relationship Id="rId88" Type="http://schemas.openxmlformats.org/officeDocument/2006/relationships/hyperlink" Target="https://octopart-clicks.com/click/altium?manufacturer=Amphenol%20FCI&amp;mpn=68001-204HLF&amp;seller=Digi-Key&amp;sku=609-3402-ND&amp;country=US&amp;channel=BOM%20Report&amp;ref=supplier&amp;" TargetMode="External"/><Relationship Id="rId91" Type="http://schemas.openxmlformats.org/officeDocument/2006/relationships/hyperlink" Target="https://octopart-clicks.com/click/altium?manufacturer=Yageo&amp;mpn=RC0805FR-07100KL&amp;seller=Digi-Key&amp;sku=311-100KCRCT-ND&amp;country=US&amp;channel=BOM%20Report&amp;ref=supplier&amp;" TargetMode="External"/><Relationship Id="rId96" Type="http://schemas.openxmlformats.org/officeDocument/2006/relationships/hyperlink" Target="https://octopart-clicks.com/click/altium?manufacturer=Yageo%20Phycomp&amp;mpn=RC0805FR-071ML&amp;seller=Digi-Key&amp;sku=311-1.00MCRTR-ND&amp;country=US&amp;channel=BOM%20Report&amp;ref=supplier&amp;" TargetMode="External"/><Relationship Id="rId1" Type="http://schemas.openxmlformats.org/officeDocument/2006/relationships/hyperlink" Target="http://www.fedevel.com/" TargetMode="External"/><Relationship Id="rId6" Type="http://schemas.openxmlformats.org/officeDocument/2006/relationships/hyperlink" Target="https://octopart-clicks.com/click/altium?manufacturer=KEMET&amp;mpn=C0805C180J5GAC-TU&amp;seller=Digi-Key&amp;sku=399-1112-6-ND&amp;country=US&amp;channel=BOM%20Report&amp;" TargetMode="External"/><Relationship Id="rId15" Type="http://schemas.openxmlformats.org/officeDocument/2006/relationships/hyperlink" Target="https://octopart-clicks.com/click/altium?manufacturer=Amphenol%20FCI&amp;mpn=10118193-0001LF&amp;seller=Digi-Key&amp;sku=609-4616-1-ND&amp;country=US&amp;channel=BOM%20Report&amp;" TargetMode="External"/><Relationship Id="rId23" Type="http://schemas.openxmlformats.org/officeDocument/2006/relationships/hyperlink" Target="https://octopart-clicks.com/click/altium?manufacturer=Yageo&amp;mpn=RC0805FR-0710KL&amp;seller=Digi-Key&amp;sku=311-10.0KCRCT-ND&amp;country=US&amp;channel=BOM%20Report&amp;" TargetMode="External"/><Relationship Id="rId28" Type="http://schemas.openxmlformats.org/officeDocument/2006/relationships/hyperlink" Target="https://octopart-clicks.com/click/altium?manufacturer=Bourns&amp;mpn=CG0603MLC-05E&amp;seller=Digi-Key&amp;sku=CG0603MLC-05ECT-ND&amp;country=US&amp;channel=BOM%20Report&amp;" TargetMode="External"/><Relationship Id="rId36" Type="http://schemas.openxmlformats.org/officeDocument/2006/relationships/hyperlink" Target="https://octopart-clicks.com/click/altium?manufacturer=Abracon&amp;mpn=ABM7-22.1184MHZ-D2Y-T&amp;seller=Digi-Key&amp;sku=535-9844-6-ND&amp;country=US&amp;channel=BOM%20Report&amp;" TargetMode="External"/><Relationship Id="rId49" Type="http://schemas.openxmlformats.org/officeDocument/2006/relationships/hyperlink" Target="https://octopart-clicks.com/click/altium?manufacturer=Amphenol%20FCI&amp;mpn=67997-206HLF&amp;seller=Digi-Key&amp;sku=609-3234-ND&amp;country=US&amp;channel=BOM%20Report&amp;ref=man&amp;" TargetMode="External"/><Relationship Id="rId57" Type="http://schemas.openxmlformats.org/officeDocument/2006/relationships/hyperlink" Target="https://octopart-clicks.com/click/altium?manufacturer=Yageo%20Phycomp&amp;mpn=RC0805FR-07560RL&amp;seller=Digi-Key&amp;sku=311-560CRCT-ND&amp;country=US&amp;channel=BOM%20Report&amp;ref=man&amp;" TargetMode="External"/><Relationship Id="rId106" Type="http://schemas.openxmlformats.org/officeDocument/2006/relationships/hyperlink" Target="https://octopart-clicks.com/click/altium?manufacturer=Abracon&amp;mpn=ABM7-22.1184MHZ-D2Y-T&amp;seller=Digi-Key&amp;sku=535-9844-6-ND&amp;country=US&amp;channel=BOM%20Report&amp;ref=supplier&amp;" TargetMode="External"/><Relationship Id="rId10" Type="http://schemas.openxmlformats.org/officeDocument/2006/relationships/hyperlink" Target="https://octopart-clicks.com/click/altium?manufacturer=TDK&amp;mpn=MPZ2012S601AT000&amp;seller=Digi-Key&amp;sku=445-2206-6-ND&amp;country=US&amp;channel=BOM%20Report&amp;" TargetMode="External"/><Relationship Id="rId31" Type="http://schemas.openxmlformats.org/officeDocument/2006/relationships/hyperlink" Target="https://octopart-clicks.com/click/altium?manufacturer=Microchip%20%2F%20Atmel&amp;mpn=ATMEGA328P-PU&amp;seller=Digi-Key&amp;sku=ATMEGA328P-PU-ND&amp;country=US&amp;channel=BOM%20Report&amp;" TargetMode="External"/><Relationship Id="rId44" Type="http://schemas.openxmlformats.org/officeDocument/2006/relationships/hyperlink" Target="https://octopart-clicks.com/click/altium?manufacturer=ON%20Semiconductor%20%2F%20Fairchild&amp;mpn=BAT54HT1G&amp;seller=Digi-Key&amp;sku=BAT54HT1GCT-ND&amp;country=US&amp;channel=BOM%20Report&amp;ref=man&amp;" TargetMode="External"/><Relationship Id="rId52" Type="http://schemas.openxmlformats.org/officeDocument/2006/relationships/hyperlink" Target="https://octopart-clicks.com/click/altium?manufacturer=Amphenol%20FCI&amp;mpn=68000-103HLF&amp;seller=Digi-Key&amp;sku=609-3461-ND&amp;country=US&amp;channel=BOM%20Report&amp;ref=man&amp;" TargetMode="External"/><Relationship Id="rId60" Type="http://schemas.openxmlformats.org/officeDocument/2006/relationships/hyperlink" Target="https://octopart-clicks.com/click/altium?manufacturer=Yageo&amp;mpn=RC0805JR-070RL&amp;seller=Digi-Key&amp;sku=311-0.0ARCT-ND&amp;country=US&amp;channel=BOM%20Report&amp;ref=man&amp;" TargetMode="External"/><Relationship Id="rId65" Type="http://schemas.openxmlformats.org/officeDocument/2006/relationships/hyperlink" Target="https://octopart-clicks.com/click/altium?manufacturer=3M&amp;mpn=4828-3004-CP&amp;seller=Digi-Key&amp;sku=3M5480-ND&amp;country=US&amp;channel=BOM%20Report&amp;ref=man&amp;" TargetMode="External"/><Relationship Id="rId73" Type="http://schemas.openxmlformats.org/officeDocument/2006/relationships/hyperlink" Target="https://octopart-clicks.com/click/altium?manufacturer=Samsung&amp;mpn=CL21A106KPCLQNC&amp;seller=Digi-Key&amp;sku=1276-2402-6-ND&amp;country=US&amp;channel=BOM%20Report&amp;ref=supplier&amp;" TargetMode="External"/><Relationship Id="rId78" Type="http://schemas.openxmlformats.org/officeDocument/2006/relationships/hyperlink" Target="https://octopart-clicks.com/click/altium?manufacturer=Osram%20Opto&amp;mpn=LOL29K-H2K1-24-Z&amp;seller=Digi-Key&amp;sku=475-2740-1-ND&amp;country=US&amp;channel=BOM%20Report&amp;ref=supplier&amp;" TargetMode="External"/><Relationship Id="rId81" Type="http://schemas.openxmlformats.org/officeDocument/2006/relationships/hyperlink" Target="https://octopart-clicks.com/click/altium?manufacturer=Harwin&amp;mpn=M20-7820842&amp;seller=Digi-Key&amp;sku=952-1823-ND&amp;country=US&amp;channel=BOM%20Report&amp;ref=supplier&amp;" TargetMode="External"/><Relationship Id="rId86" Type="http://schemas.openxmlformats.org/officeDocument/2006/relationships/hyperlink" Target="https://octopart-clicks.com/click/altium?manufacturer=Amphenol%20FCI&amp;mpn=67997-206HLF&amp;seller=Digi-Key&amp;sku=609-3234-ND&amp;country=US&amp;channel=BOM%20Report&amp;ref=supplier&amp;" TargetMode="External"/><Relationship Id="rId94" Type="http://schemas.openxmlformats.org/officeDocument/2006/relationships/hyperlink" Target="https://octopart-clicks.com/click/altium?manufacturer=Yageo&amp;mpn=RC0805FR-0722RL&amp;seller=Digi-Key&amp;sku=311-22.0CRCT-ND&amp;country=US&amp;channel=BOM%20Report&amp;ref=supplier&amp;" TargetMode="External"/><Relationship Id="rId99" Type="http://schemas.openxmlformats.org/officeDocument/2006/relationships/hyperlink" Target="https://octopart-clicks.com/click/altium?manufacturer=TE%20Connectivity%20Alcoswitch&amp;mpn=1825910-6&amp;seller=Digi-Key&amp;sku=450-1650-ND&amp;country=US&amp;channel=BOM%20Report&amp;ref=supplier&amp;" TargetMode="External"/><Relationship Id="rId101" Type="http://schemas.openxmlformats.org/officeDocument/2006/relationships/hyperlink" Target="https://octopart-clicks.com/click/altium?manufacturer=Microchip%20%2F%20Atmel&amp;mpn=ATMEGA328P-PU&amp;seller=Digi-Key&amp;sku=ATMEGA328P-PU-ND&amp;country=US&amp;channel=BOM%20Report&amp;ref=supplier&amp;" TargetMode="External"/><Relationship Id="rId4" Type="http://schemas.openxmlformats.org/officeDocument/2006/relationships/hyperlink" Target="https://octopart-clicks.com/click/altium?manufacturer=TDK&amp;mpn=CEU4J2X7R1H104K125AE&amp;seller=Digi-Key&amp;sku=445-7856-2-ND&amp;country=US&amp;channel=BOM%20Report&amp;" TargetMode="External"/><Relationship Id="rId9" Type="http://schemas.openxmlformats.org/officeDocument/2006/relationships/hyperlink" Target="https://octopart-clicks.com/click/altium?manufacturer=ON%20Semiconductor%20%2F%20Fairchild&amp;mpn=BAT54HT1G&amp;seller=Digi-Key&amp;sku=BAT54HT1GCT-ND&amp;country=US&amp;channel=BOM%20Report&amp;" TargetMode="External"/><Relationship Id="rId13" Type="http://schemas.openxmlformats.org/officeDocument/2006/relationships/hyperlink" Target="https://octopart-clicks.com/click/altium?manufacturer=Harwin&amp;mpn=M20-7821046&amp;seller=Digi-Key&amp;sku=952-1847-ND&amp;country=US&amp;channel=BOM%20Report&amp;" TargetMode="External"/><Relationship Id="rId18" Type="http://schemas.openxmlformats.org/officeDocument/2006/relationships/hyperlink" Target="https://octopart-clicks.com/click/altium?manufacturer=Amphenol%20FCI&amp;mpn=68001-204HLF&amp;seller=Digi-Key&amp;sku=609-3402-ND&amp;country=US&amp;channel=BOM%20Report&amp;" TargetMode="External"/><Relationship Id="rId39" Type="http://schemas.openxmlformats.org/officeDocument/2006/relationships/hyperlink" Target="https://octopart-clicks.com/click/altium?manufacturer=TDK&amp;mpn=CEU4J2X7R1H104K125AE&amp;seller=Digi-Key&amp;sku=445-7856-2-ND&amp;country=US&amp;channel=BOM%20Report&amp;ref=man&amp;" TargetMode="External"/><Relationship Id="rId34" Type="http://schemas.openxmlformats.org/officeDocument/2006/relationships/hyperlink" Target="https://octopart-clicks.com/click/altium?manufacturer=ON%20Semiconductor%20%2F%20Fairchild&amp;mpn=NC7SZ00M5X&amp;seller=Digi-Key&amp;sku=NC7SZ00M5XCT-ND&amp;country=US&amp;channel=BOM%20Report&amp;" TargetMode="External"/><Relationship Id="rId50" Type="http://schemas.openxmlformats.org/officeDocument/2006/relationships/hyperlink" Target="https://octopart-clicks.com/click/altium?manufacturer=Amphenol%20FCI&amp;mpn=10118193-0001LF&amp;seller=Digi-Key&amp;sku=609-4616-1-ND&amp;country=US&amp;channel=BOM%20Report&amp;ref=man&amp;" TargetMode="External"/><Relationship Id="rId55" Type="http://schemas.openxmlformats.org/officeDocument/2006/relationships/hyperlink" Target="https://octopart-clicks.com/click/altium?manufacturer=Sullins&amp;mpn=QPC02SXGN-RC&amp;seller=Digi-Key&amp;sku=S9337-ND&amp;country=US&amp;channel=BOM%20Report&amp;ref=man&amp;" TargetMode="External"/><Relationship Id="rId76" Type="http://schemas.openxmlformats.org/officeDocument/2006/relationships/hyperlink" Target="https://octopart-clicks.com/click/altium?manufacturer=KEMET&amp;mpn=C0805C180J5GAC-TU&amp;seller=Digi-Key&amp;sku=399-1112-6-ND&amp;country=US&amp;channel=BOM%20Report&amp;ref=supplier&amp;" TargetMode="External"/><Relationship Id="rId97" Type="http://schemas.openxmlformats.org/officeDocument/2006/relationships/hyperlink" Target="https://octopart-clicks.com/click/altium?manufacturer=Yageo&amp;mpn=RC0805FR-071KL&amp;seller=Digi-Key&amp;sku=311-1.00KCRCT-ND&amp;country=US&amp;channel=BOM%20Report&amp;ref=supplier&amp;" TargetMode="External"/><Relationship Id="rId104" Type="http://schemas.openxmlformats.org/officeDocument/2006/relationships/hyperlink" Target="https://octopart-clicks.com/click/altium?manufacturer=ON%20Semiconductor%20%2F%20Fairchild&amp;mpn=NC7SZ00M5X&amp;seller=Digi-Key&amp;sku=NC7SZ00M5X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3"/>
  <sheetViews>
    <sheetView showGridLines="0" tabSelected="1" topLeftCell="D1" zoomScale="85" zoomScaleNormal="85" workbookViewId="0">
      <selection activeCell="D10" sqref="D10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25.6640625" style="3" customWidth="1"/>
    <col min="4" max="4" width="28.6640625" style="3" customWidth="1"/>
    <col min="5" max="5" width="21.44140625" style="3" customWidth="1"/>
    <col min="6" max="6" width="20.109375" style="1" customWidth="1"/>
    <col min="7" max="7" width="31" style="1" customWidth="1"/>
    <col min="8" max="8" width="8.5546875" style="1" customWidth="1"/>
    <col min="9" max="9" width="15.88671875" style="72" customWidth="1"/>
    <col min="10" max="10" width="18.109375" style="1" customWidth="1"/>
    <col min="11" max="11" width="7.5546875" style="1" customWidth="1"/>
    <col min="12" max="12" width="8.109375" style="1" customWidth="1"/>
    <col min="13" max="13" width="8.5546875" style="1" customWidth="1"/>
    <col min="14" max="14" width="8" style="1" customWidth="1"/>
    <col min="15" max="15" width="8.33203125" style="3" customWidth="1"/>
    <col min="16" max="16384" width="9.109375" style="1"/>
  </cols>
  <sheetData>
    <row r="1" spans="1:19" ht="13.8" thickBot="1" x14ac:dyDescent="0.3">
      <c r="A1" s="49"/>
      <c r="B1" s="50"/>
      <c r="C1" s="51"/>
      <c r="D1" s="51"/>
      <c r="E1" s="51"/>
      <c r="F1" s="50"/>
      <c r="G1" s="50"/>
      <c r="H1" s="50"/>
      <c r="I1" s="63"/>
      <c r="J1" s="50"/>
      <c r="K1" s="50"/>
      <c r="L1" s="50"/>
      <c r="M1" s="50"/>
      <c r="N1" s="50"/>
      <c r="O1" s="76"/>
      <c r="P1" s="77"/>
      <c r="Q1" s="77"/>
      <c r="R1" s="80"/>
    </row>
    <row r="2" spans="1:19" ht="37.5" customHeight="1" thickBot="1" x14ac:dyDescent="0.3">
      <c r="A2" s="52"/>
      <c r="B2" s="23"/>
      <c r="C2" s="23" t="s">
        <v>19</v>
      </c>
      <c r="D2" s="53"/>
      <c r="E2" s="24"/>
      <c r="F2" s="89" t="s">
        <v>34</v>
      </c>
      <c r="G2" s="12"/>
      <c r="H2" s="12"/>
      <c r="I2" s="64"/>
      <c r="J2" s="12"/>
      <c r="K2" s="12"/>
      <c r="L2" s="12"/>
      <c r="M2" s="12"/>
      <c r="N2" s="12"/>
      <c r="O2" s="79"/>
      <c r="P2" s="12"/>
      <c r="Q2" s="12"/>
      <c r="R2" s="60"/>
    </row>
    <row r="3" spans="1:19" ht="23.25" customHeight="1" x14ac:dyDescent="0.25">
      <c r="A3" s="52"/>
      <c r="B3" s="13"/>
      <c r="C3" s="13" t="s">
        <v>14</v>
      </c>
      <c r="D3" s="85" t="s">
        <v>30</v>
      </c>
      <c r="E3" s="13"/>
      <c r="F3" s="36"/>
      <c r="G3" s="13" t="s">
        <v>27</v>
      </c>
      <c r="H3" s="36"/>
      <c r="I3" s="65"/>
      <c r="J3" s="13"/>
      <c r="K3" s="15" t="s">
        <v>24</v>
      </c>
      <c r="L3" s="36"/>
      <c r="M3" s="40"/>
      <c r="N3" s="36"/>
      <c r="O3" s="53"/>
      <c r="P3" s="36"/>
      <c r="Q3" s="36"/>
      <c r="R3" s="81"/>
    </row>
    <row r="4" spans="1:19" ht="17.25" customHeight="1" x14ac:dyDescent="0.25">
      <c r="A4" s="52"/>
      <c r="B4" s="13"/>
      <c r="C4" s="13" t="s">
        <v>15</v>
      </c>
      <c r="D4" s="86" t="s">
        <v>30</v>
      </c>
      <c r="E4" s="16"/>
      <c r="F4" s="36"/>
      <c r="G4" s="59"/>
      <c r="H4" s="15"/>
      <c r="I4" s="66"/>
      <c r="J4" s="15"/>
      <c r="K4" s="36"/>
      <c r="L4" s="36"/>
      <c r="M4" s="36"/>
      <c r="N4" s="36"/>
      <c r="O4" s="53"/>
      <c r="P4" s="36"/>
      <c r="Q4" s="36"/>
      <c r="R4" s="82"/>
    </row>
    <row r="5" spans="1:19" ht="17.25" customHeight="1" x14ac:dyDescent="0.4">
      <c r="A5" s="52"/>
      <c r="B5" s="13"/>
      <c r="C5" s="13" t="s">
        <v>16</v>
      </c>
      <c r="D5" s="87" t="s">
        <v>31</v>
      </c>
      <c r="E5" s="18"/>
      <c r="F5" s="36"/>
      <c r="G5" s="40"/>
      <c r="H5" s="15"/>
      <c r="I5" s="66"/>
      <c r="J5" s="15"/>
      <c r="K5" s="58" t="s">
        <v>25</v>
      </c>
      <c r="L5" s="36"/>
      <c r="M5" s="36"/>
      <c r="N5" s="36"/>
      <c r="O5" s="53"/>
      <c r="P5" s="36"/>
      <c r="Q5" s="36"/>
      <c r="R5" s="82"/>
    </row>
    <row r="6" spans="1:19" x14ac:dyDescent="0.25">
      <c r="A6" s="52"/>
      <c r="B6" s="19"/>
      <c r="C6" s="19"/>
      <c r="D6" s="19"/>
      <c r="E6" s="17"/>
      <c r="F6" s="14"/>
      <c r="G6" s="40"/>
      <c r="H6" s="15"/>
      <c r="I6" s="66"/>
      <c r="J6" s="15"/>
      <c r="K6" s="13"/>
      <c r="L6" s="36"/>
      <c r="M6" s="36"/>
      <c r="N6" s="36"/>
      <c r="O6" s="53"/>
      <c r="P6" s="36"/>
      <c r="Q6" s="36"/>
      <c r="R6" s="82"/>
    </row>
    <row r="7" spans="1:19" ht="15.75" customHeight="1" x14ac:dyDescent="0.25">
      <c r="A7" s="52"/>
      <c r="B7" s="20"/>
      <c r="C7" s="20" t="s">
        <v>18</v>
      </c>
      <c r="D7" s="88" t="s">
        <v>32</v>
      </c>
      <c r="E7" s="88" t="s">
        <v>33</v>
      </c>
      <c r="F7" s="36"/>
      <c r="G7" s="40"/>
      <c r="H7" s="20"/>
      <c r="I7" s="67"/>
      <c r="J7" s="20"/>
      <c r="K7" s="57" t="s">
        <v>26</v>
      </c>
      <c r="L7" s="36"/>
      <c r="M7" s="36"/>
      <c r="N7" s="36"/>
      <c r="O7" s="53"/>
      <c r="P7" s="36"/>
      <c r="Q7" s="36"/>
      <c r="R7" s="82"/>
    </row>
    <row r="8" spans="1:19" ht="15.75" customHeight="1" x14ac:dyDescent="0.25">
      <c r="A8" s="52"/>
      <c r="B8" s="18"/>
      <c r="C8" s="18" t="s">
        <v>17</v>
      </c>
      <c r="D8" s="21">
        <f ca="1">TODAY()</f>
        <v>43399</v>
      </c>
      <c r="E8" s="22">
        <f ca="1">NOW()</f>
        <v>43399.915831481485</v>
      </c>
      <c r="F8" s="36"/>
      <c r="G8" s="20"/>
      <c r="H8" s="20"/>
      <c r="I8" s="67"/>
      <c r="J8" s="20"/>
      <c r="K8" s="15"/>
      <c r="L8" s="36"/>
      <c r="M8" s="36"/>
      <c r="N8" s="36"/>
      <c r="O8" s="53"/>
      <c r="P8" s="36"/>
      <c r="Q8" s="36"/>
      <c r="R8" s="82"/>
    </row>
    <row r="9" spans="1:19" s="35" customFormat="1" ht="40.5" customHeight="1" x14ac:dyDescent="0.25">
      <c r="A9" s="54"/>
      <c r="B9" s="34" t="s">
        <v>22</v>
      </c>
      <c r="C9" s="93" t="s">
        <v>37</v>
      </c>
      <c r="D9" s="93" t="s">
        <v>48</v>
      </c>
      <c r="E9" s="93" t="s">
        <v>67</v>
      </c>
      <c r="F9" s="93" t="s">
        <v>102</v>
      </c>
      <c r="G9" s="93" t="s">
        <v>109</v>
      </c>
      <c r="H9" s="93" t="s">
        <v>144</v>
      </c>
      <c r="I9" s="93" t="s">
        <v>145</v>
      </c>
      <c r="J9" s="93" t="s">
        <v>147</v>
      </c>
      <c r="K9" s="102" t="s">
        <v>182</v>
      </c>
      <c r="L9" s="103" t="s">
        <v>183</v>
      </c>
      <c r="M9" s="104" t="s">
        <v>184</v>
      </c>
      <c r="N9" s="104" t="s">
        <v>185</v>
      </c>
      <c r="O9" s="104" t="s">
        <v>186</v>
      </c>
      <c r="P9" s="104" t="s">
        <v>188</v>
      </c>
      <c r="Q9" s="104" t="s">
        <v>193</v>
      </c>
      <c r="R9" s="104" t="s">
        <v>198</v>
      </c>
      <c r="S9" s="35" t="s">
        <v>206</v>
      </c>
    </row>
    <row r="10" spans="1:19" s="2" customFormat="1" ht="13.5" customHeight="1" x14ac:dyDescent="0.25">
      <c r="A10" s="52"/>
      <c r="B10" s="28">
        <f t="shared" ref="B10:B44" si="0">ROW(B10) - ROW($B$9)</f>
        <v>1</v>
      </c>
      <c r="C10" s="94" t="s">
        <v>38</v>
      </c>
      <c r="D10" s="96" t="s">
        <v>49</v>
      </c>
      <c r="E10" s="98" t="s">
        <v>68</v>
      </c>
      <c r="F10" s="99" t="s">
        <v>38</v>
      </c>
      <c r="G10" s="99" t="s">
        <v>110</v>
      </c>
      <c r="H10" s="29">
        <v>2</v>
      </c>
      <c r="I10" s="100" t="s">
        <v>146</v>
      </c>
      <c r="J10" s="98" t="s">
        <v>148</v>
      </c>
      <c r="K10" s="37">
        <v>2</v>
      </c>
      <c r="L10" s="37">
        <v>5539</v>
      </c>
      <c r="M10" s="74">
        <v>0.35</v>
      </c>
      <c r="N10" s="74">
        <v>0.7</v>
      </c>
      <c r="O10" s="105" t="s">
        <v>187</v>
      </c>
      <c r="P10" s="99" t="s">
        <v>38</v>
      </c>
      <c r="Q10" s="100" t="s">
        <v>38</v>
      </c>
      <c r="R10" s="29"/>
    </row>
    <row r="11" spans="1:19" s="2" customFormat="1" ht="13.5" customHeight="1" x14ac:dyDescent="0.25">
      <c r="A11" s="52"/>
      <c r="B11" s="30">
        <f t="shared" si="0"/>
        <v>2</v>
      </c>
      <c r="C11" s="95" t="s">
        <v>38</v>
      </c>
      <c r="D11" s="97" t="s">
        <v>50</v>
      </c>
      <c r="E11" s="97" t="s">
        <v>69</v>
      </c>
      <c r="F11" s="95" t="s">
        <v>38</v>
      </c>
      <c r="G11" s="95" t="s">
        <v>111</v>
      </c>
      <c r="H11" s="31">
        <v>7</v>
      </c>
      <c r="I11" s="101" t="s">
        <v>146</v>
      </c>
      <c r="J11" s="97" t="s">
        <v>149</v>
      </c>
      <c r="K11" s="38">
        <v>7</v>
      </c>
      <c r="L11" s="38">
        <v>40000</v>
      </c>
      <c r="M11" s="75">
        <v>0.21</v>
      </c>
      <c r="N11" s="75">
        <v>1.47</v>
      </c>
      <c r="O11" s="106" t="s">
        <v>187</v>
      </c>
      <c r="P11" s="95" t="s">
        <v>38</v>
      </c>
      <c r="Q11" s="101" t="s">
        <v>38</v>
      </c>
      <c r="R11" s="31"/>
    </row>
    <row r="12" spans="1:19" s="2" customFormat="1" ht="13.5" customHeight="1" x14ac:dyDescent="0.25">
      <c r="A12" s="52"/>
      <c r="B12" s="28">
        <f t="shared" si="0"/>
        <v>3</v>
      </c>
      <c r="C12" s="94" t="s">
        <v>39</v>
      </c>
      <c r="D12" s="96" t="s">
        <v>51</v>
      </c>
      <c r="E12" s="98" t="s">
        <v>70</v>
      </c>
      <c r="F12" s="99" t="s">
        <v>38</v>
      </c>
      <c r="G12" s="99" t="s">
        <v>112</v>
      </c>
      <c r="H12" s="29">
        <v>19</v>
      </c>
      <c r="I12" s="100" t="s">
        <v>146</v>
      </c>
      <c r="J12" s="98" t="s">
        <v>150</v>
      </c>
      <c r="K12" s="37"/>
      <c r="L12" s="37">
        <v>12000</v>
      </c>
      <c r="M12" s="74"/>
      <c r="N12" s="74"/>
      <c r="O12" s="105" t="s">
        <v>187</v>
      </c>
      <c r="P12" s="99" t="s">
        <v>189</v>
      </c>
      <c r="Q12" s="100" t="s">
        <v>194</v>
      </c>
      <c r="R12" s="29"/>
    </row>
    <row r="13" spans="1:19" s="2" customFormat="1" ht="13.5" customHeight="1" x14ac:dyDescent="0.25">
      <c r="A13" s="52"/>
      <c r="B13" s="30">
        <f t="shared" si="0"/>
        <v>4</v>
      </c>
      <c r="C13" s="95" t="s">
        <v>39</v>
      </c>
      <c r="D13" s="97" t="s">
        <v>51</v>
      </c>
      <c r="E13" s="97" t="s">
        <v>71</v>
      </c>
      <c r="F13" s="95" t="s">
        <v>103</v>
      </c>
      <c r="G13" s="95" t="s">
        <v>113</v>
      </c>
      <c r="H13" s="31">
        <v>1</v>
      </c>
      <c r="I13" s="101" t="s">
        <v>146</v>
      </c>
      <c r="J13" s="97" t="s">
        <v>151</v>
      </c>
      <c r="K13" s="38">
        <v>1</v>
      </c>
      <c r="L13" s="38">
        <v>0</v>
      </c>
      <c r="M13" s="75">
        <v>0.21</v>
      </c>
      <c r="N13" s="75">
        <v>0.21</v>
      </c>
      <c r="O13" s="106" t="s">
        <v>187</v>
      </c>
      <c r="P13" s="95" t="s">
        <v>38</v>
      </c>
      <c r="Q13" s="101" t="s">
        <v>38</v>
      </c>
      <c r="R13" s="31"/>
    </row>
    <row r="14" spans="1:19" s="2" customFormat="1" ht="13.5" customHeight="1" x14ac:dyDescent="0.25">
      <c r="A14" s="52"/>
      <c r="B14" s="28">
        <f t="shared" si="0"/>
        <v>5</v>
      </c>
      <c r="C14" s="94" t="s">
        <v>38</v>
      </c>
      <c r="D14" s="96" t="s">
        <v>52</v>
      </c>
      <c r="E14" s="98" t="s">
        <v>72</v>
      </c>
      <c r="F14" s="99" t="s">
        <v>38</v>
      </c>
      <c r="G14" s="99" t="s">
        <v>114</v>
      </c>
      <c r="H14" s="29">
        <v>4</v>
      </c>
      <c r="I14" s="100" t="s">
        <v>146</v>
      </c>
      <c r="J14" s="98" t="s">
        <v>152</v>
      </c>
      <c r="K14" s="37">
        <v>4</v>
      </c>
      <c r="L14" s="37">
        <v>0</v>
      </c>
      <c r="M14" s="74">
        <v>0.16</v>
      </c>
      <c r="N14" s="74">
        <v>0.64</v>
      </c>
      <c r="O14" s="105" t="s">
        <v>187</v>
      </c>
      <c r="P14" s="99" t="s">
        <v>38</v>
      </c>
      <c r="Q14" s="100" t="s">
        <v>38</v>
      </c>
      <c r="R14" s="29"/>
    </row>
    <row r="15" spans="1:19" s="2" customFormat="1" ht="13.5" customHeight="1" x14ac:dyDescent="0.25">
      <c r="A15" s="52"/>
      <c r="B15" s="30">
        <f t="shared" si="0"/>
        <v>6</v>
      </c>
      <c r="C15" s="95" t="s">
        <v>40</v>
      </c>
      <c r="D15" s="97" t="s">
        <v>53</v>
      </c>
      <c r="E15" s="97" t="s">
        <v>73</v>
      </c>
      <c r="F15" s="95" t="s">
        <v>104</v>
      </c>
      <c r="G15" s="95" t="s">
        <v>115</v>
      </c>
      <c r="H15" s="31">
        <v>1</v>
      </c>
      <c r="I15" s="101" t="s">
        <v>146</v>
      </c>
      <c r="J15" s="97" t="s">
        <v>153</v>
      </c>
      <c r="K15" s="38">
        <v>1</v>
      </c>
      <c r="L15" s="38">
        <v>532036</v>
      </c>
      <c r="M15" s="75">
        <v>0.56000000000000005</v>
      </c>
      <c r="N15" s="75">
        <v>0.56000000000000005</v>
      </c>
      <c r="O15" s="106" t="s">
        <v>187</v>
      </c>
      <c r="P15" s="95" t="s">
        <v>38</v>
      </c>
      <c r="Q15" s="101" t="s">
        <v>38</v>
      </c>
      <c r="R15" s="31"/>
    </row>
    <row r="16" spans="1:19" s="2" customFormat="1" ht="13.5" customHeight="1" x14ac:dyDescent="0.25">
      <c r="A16" s="52"/>
      <c r="B16" s="28">
        <f t="shared" si="0"/>
        <v>7</v>
      </c>
      <c r="C16" s="94" t="s">
        <v>40</v>
      </c>
      <c r="D16" s="96" t="s">
        <v>53</v>
      </c>
      <c r="E16" s="98" t="s">
        <v>74</v>
      </c>
      <c r="F16" s="99" t="s">
        <v>104</v>
      </c>
      <c r="G16" s="99" t="s">
        <v>116</v>
      </c>
      <c r="H16" s="29">
        <v>3</v>
      </c>
      <c r="I16" s="100" t="s">
        <v>146</v>
      </c>
      <c r="J16" s="98" t="s">
        <v>154</v>
      </c>
      <c r="K16" s="37">
        <v>3</v>
      </c>
      <c r="L16" s="37">
        <v>9314</v>
      </c>
      <c r="M16" s="74">
        <v>0.49</v>
      </c>
      <c r="N16" s="74">
        <v>1.47</v>
      </c>
      <c r="O16" s="105" t="s">
        <v>187</v>
      </c>
      <c r="P16" s="99" t="s">
        <v>38</v>
      </c>
      <c r="Q16" s="100" t="s">
        <v>38</v>
      </c>
      <c r="R16" s="29"/>
    </row>
    <row r="17" spans="1:18" s="2" customFormat="1" ht="13.5" customHeight="1" x14ac:dyDescent="0.25">
      <c r="A17" s="52"/>
      <c r="B17" s="30">
        <f t="shared" si="0"/>
        <v>8</v>
      </c>
      <c r="C17" s="95" t="s">
        <v>41</v>
      </c>
      <c r="D17" s="97" t="s">
        <v>54</v>
      </c>
      <c r="E17" s="97" t="s">
        <v>75</v>
      </c>
      <c r="F17" s="95" t="s">
        <v>105</v>
      </c>
      <c r="G17" s="95" t="s">
        <v>117</v>
      </c>
      <c r="H17" s="31">
        <v>2</v>
      </c>
      <c r="I17" s="101" t="s">
        <v>146</v>
      </c>
      <c r="J17" s="97" t="s">
        <v>155</v>
      </c>
      <c r="K17" s="38"/>
      <c r="L17" s="38">
        <v>0</v>
      </c>
      <c r="M17" s="75"/>
      <c r="N17" s="75"/>
      <c r="O17" s="106" t="s">
        <v>38</v>
      </c>
      <c r="P17" s="95" t="s">
        <v>38</v>
      </c>
      <c r="Q17" s="101" t="s">
        <v>38</v>
      </c>
      <c r="R17" s="31"/>
    </row>
    <row r="18" spans="1:18" s="2" customFormat="1" ht="13.5" customHeight="1" x14ac:dyDescent="0.25">
      <c r="A18" s="52"/>
      <c r="B18" s="28">
        <f t="shared" si="0"/>
        <v>9</v>
      </c>
      <c r="C18" s="94" t="s">
        <v>38</v>
      </c>
      <c r="D18" s="96" t="s">
        <v>51</v>
      </c>
      <c r="E18" s="98" t="s">
        <v>76</v>
      </c>
      <c r="F18" s="99" t="s">
        <v>38</v>
      </c>
      <c r="G18" s="99" t="s">
        <v>118</v>
      </c>
      <c r="H18" s="29">
        <v>3</v>
      </c>
      <c r="I18" s="100" t="s">
        <v>146</v>
      </c>
      <c r="J18" s="98" t="s">
        <v>156</v>
      </c>
      <c r="K18" s="37">
        <v>3</v>
      </c>
      <c r="L18" s="37">
        <v>130950</v>
      </c>
      <c r="M18" s="74">
        <v>0.11</v>
      </c>
      <c r="N18" s="74">
        <v>0.33</v>
      </c>
      <c r="O18" s="105" t="s">
        <v>187</v>
      </c>
      <c r="P18" s="99" t="s">
        <v>38</v>
      </c>
      <c r="Q18" s="100" t="s">
        <v>38</v>
      </c>
      <c r="R18" s="29"/>
    </row>
    <row r="19" spans="1:18" s="2" customFormat="1" ht="13.5" customHeight="1" x14ac:dyDescent="0.25">
      <c r="A19" s="52"/>
      <c r="B19" s="30">
        <f t="shared" si="0"/>
        <v>10</v>
      </c>
      <c r="C19" s="95" t="s">
        <v>38</v>
      </c>
      <c r="D19" s="97" t="s">
        <v>55</v>
      </c>
      <c r="E19" s="97" t="s">
        <v>77</v>
      </c>
      <c r="F19" s="95" t="s">
        <v>38</v>
      </c>
      <c r="G19" s="95" t="s">
        <v>119</v>
      </c>
      <c r="H19" s="31">
        <v>2</v>
      </c>
      <c r="I19" s="101" t="s">
        <v>146</v>
      </c>
      <c r="J19" s="97" t="s">
        <v>157</v>
      </c>
      <c r="K19" s="38">
        <v>2</v>
      </c>
      <c r="L19" s="38">
        <v>1362</v>
      </c>
      <c r="M19" s="75">
        <v>1.1000000000000001</v>
      </c>
      <c r="N19" s="75">
        <v>2.2000000000000002</v>
      </c>
      <c r="O19" s="106" t="s">
        <v>187</v>
      </c>
      <c r="P19" s="95" t="s">
        <v>38</v>
      </c>
      <c r="Q19" s="101" t="s">
        <v>38</v>
      </c>
      <c r="R19" s="31"/>
    </row>
    <row r="20" spans="1:18" s="2" customFormat="1" ht="13.5" customHeight="1" x14ac:dyDescent="0.25">
      <c r="A20" s="52"/>
      <c r="B20" s="28">
        <f t="shared" si="0"/>
        <v>11</v>
      </c>
      <c r="C20" s="94" t="s">
        <v>38</v>
      </c>
      <c r="D20" s="96" t="s">
        <v>55</v>
      </c>
      <c r="E20" s="98" t="s">
        <v>78</v>
      </c>
      <c r="F20" s="99" t="s">
        <v>38</v>
      </c>
      <c r="G20" s="99" t="s">
        <v>120</v>
      </c>
      <c r="H20" s="29">
        <v>1</v>
      </c>
      <c r="I20" s="100" t="s">
        <v>146</v>
      </c>
      <c r="J20" s="98" t="s">
        <v>158</v>
      </c>
      <c r="K20" s="37">
        <v>1</v>
      </c>
      <c r="L20" s="37">
        <v>2908</v>
      </c>
      <c r="M20" s="74">
        <v>0.96</v>
      </c>
      <c r="N20" s="74">
        <v>0.96</v>
      </c>
      <c r="O20" s="105" t="s">
        <v>187</v>
      </c>
      <c r="P20" s="99" t="s">
        <v>38</v>
      </c>
      <c r="Q20" s="100" t="s">
        <v>38</v>
      </c>
      <c r="R20" s="29"/>
    </row>
    <row r="21" spans="1:18" s="2" customFormat="1" ht="13.5" customHeight="1" x14ac:dyDescent="0.25">
      <c r="A21" s="52"/>
      <c r="B21" s="30">
        <f t="shared" si="0"/>
        <v>12</v>
      </c>
      <c r="C21" s="95" t="s">
        <v>38</v>
      </c>
      <c r="D21" s="97" t="s">
        <v>55</v>
      </c>
      <c r="E21" s="97" t="s">
        <v>79</v>
      </c>
      <c r="F21" s="95" t="s">
        <v>38</v>
      </c>
      <c r="G21" s="95" t="s">
        <v>121</v>
      </c>
      <c r="H21" s="31">
        <v>1</v>
      </c>
      <c r="I21" s="101" t="s">
        <v>146</v>
      </c>
      <c r="J21" s="97" t="s">
        <v>159</v>
      </c>
      <c r="K21" s="38">
        <v>1</v>
      </c>
      <c r="L21" s="38">
        <v>249</v>
      </c>
      <c r="M21" s="75">
        <v>1.28</v>
      </c>
      <c r="N21" s="75">
        <v>1.28</v>
      </c>
      <c r="O21" s="106" t="s">
        <v>187</v>
      </c>
      <c r="P21" s="95" t="s">
        <v>38</v>
      </c>
      <c r="Q21" s="101" t="s">
        <v>38</v>
      </c>
      <c r="R21" s="31"/>
    </row>
    <row r="22" spans="1:18" s="2" customFormat="1" ht="13.5" customHeight="1" x14ac:dyDescent="0.25">
      <c r="A22" s="52"/>
      <c r="B22" s="28">
        <f t="shared" si="0"/>
        <v>13</v>
      </c>
      <c r="C22" s="94" t="s">
        <v>38</v>
      </c>
      <c r="D22" s="96" t="s">
        <v>56</v>
      </c>
      <c r="E22" s="98" t="s">
        <v>80</v>
      </c>
      <c r="F22" s="99" t="s">
        <v>38</v>
      </c>
      <c r="G22" s="99" t="s">
        <v>122</v>
      </c>
      <c r="H22" s="29">
        <v>2</v>
      </c>
      <c r="I22" s="100" t="s">
        <v>146</v>
      </c>
      <c r="J22" s="98" t="s">
        <v>160</v>
      </c>
      <c r="K22" s="37">
        <v>2</v>
      </c>
      <c r="L22" s="37">
        <v>12321</v>
      </c>
      <c r="M22" s="74">
        <v>0.32</v>
      </c>
      <c r="N22" s="74">
        <v>0.64</v>
      </c>
      <c r="O22" s="105" t="s">
        <v>187</v>
      </c>
      <c r="P22" s="99" t="s">
        <v>38</v>
      </c>
      <c r="Q22" s="100" t="s">
        <v>38</v>
      </c>
      <c r="R22" s="29"/>
    </row>
    <row r="23" spans="1:18" s="2" customFormat="1" ht="13.5" customHeight="1" x14ac:dyDescent="0.25">
      <c r="A23" s="52"/>
      <c r="B23" s="30">
        <f t="shared" si="0"/>
        <v>14</v>
      </c>
      <c r="C23" s="95" t="s">
        <v>42</v>
      </c>
      <c r="D23" s="97" t="s">
        <v>56</v>
      </c>
      <c r="E23" s="97" t="s">
        <v>81</v>
      </c>
      <c r="F23" s="95" t="s">
        <v>38</v>
      </c>
      <c r="G23" s="95" t="s">
        <v>123</v>
      </c>
      <c r="H23" s="31">
        <v>1</v>
      </c>
      <c r="I23" s="101" t="s">
        <v>146</v>
      </c>
      <c r="J23" s="97" t="s">
        <v>161</v>
      </c>
      <c r="K23" s="38">
        <v>1</v>
      </c>
      <c r="L23" s="38">
        <v>138970</v>
      </c>
      <c r="M23" s="75">
        <v>0.42</v>
      </c>
      <c r="N23" s="75">
        <v>0.42</v>
      </c>
      <c r="O23" s="106" t="s">
        <v>187</v>
      </c>
      <c r="P23" s="95" t="s">
        <v>38</v>
      </c>
      <c r="Q23" s="101" t="s">
        <v>38</v>
      </c>
      <c r="R23" s="31"/>
    </row>
    <row r="24" spans="1:18" s="2" customFormat="1" ht="13.5" customHeight="1" x14ac:dyDescent="0.25">
      <c r="A24" s="52"/>
      <c r="B24" s="28">
        <f t="shared" si="0"/>
        <v>15</v>
      </c>
      <c r="C24" s="94" t="s">
        <v>42</v>
      </c>
      <c r="D24" s="96" t="s">
        <v>56</v>
      </c>
      <c r="E24" s="98" t="s">
        <v>80</v>
      </c>
      <c r="F24" s="99" t="s">
        <v>38</v>
      </c>
      <c r="G24" s="99" t="s">
        <v>122</v>
      </c>
      <c r="H24" s="29">
        <v>1</v>
      </c>
      <c r="I24" s="100" t="s">
        <v>146</v>
      </c>
      <c r="J24" s="98" t="s">
        <v>160</v>
      </c>
      <c r="K24" s="37">
        <v>1</v>
      </c>
      <c r="L24" s="37">
        <v>12321</v>
      </c>
      <c r="M24" s="74">
        <v>0.32</v>
      </c>
      <c r="N24" s="74">
        <v>0.32</v>
      </c>
      <c r="O24" s="105" t="s">
        <v>187</v>
      </c>
      <c r="P24" s="99" t="s">
        <v>190</v>
      </c>
      <c r="Q24" s="100" t="s">
        <v>195</v>
      </c>
      <c r="R24" s="29"/>
    </row>
    <row r="25" spans="1:18" s="2" customFormat="1" ht="13.5" customHeight="1" x14ac:dyDescent="0.25">
      <c r="A25" s="52"/>
      <c r="B25" s="30">
        <f t="shared" si="0"/>
        <v>16</v>
      </c>
      <c r="C25" s="95" t="s">
        <v>42</v>
      </c>
      <c r="D25" s="97" t="s">
        <v>56</v>
      </c>
      <c r="E25" s="97" t="s">
        <v>82</v>
      </c>
      <c r="F25" s="95" t="s">
        <v>38</v>
      </c>
      <c r="G25" s="95" t="s">
        <v>124</v>
      </c>
      <c r="H25" s="31">
        <v>1</v>
      </c>
      <c r="I25" s="101" t="s">
        <v>146</v>
      </c>
      <c r="J25" s="97" t="s">
        <v>162</v>
      </c>
      <c r="K25" s="38">
        <v>1</v>
      </c>
      <c r="L25" s="38">
        <v>55550</v>
      </c>
      <c r="M25" s="75">
        <v>0.28999999999999998</v>
      </c>
      <c r="N25" s="75">
        <v>0.28999999999999998</v>
      </c>
      <c r="O25" s="106" t="s">
        <v>187</v>
      </c>
      <c r="P25" s="95" t="s">
        <v>38</v>
      </c>
      <c r="Q25" s="101" t="s">
        <v>38</v>
      </c>
      <c r="R25" s="31"/>
    </row>
    <row r="26" spans="1:18" s="2" customFormat="1" ht="13.5" customHeight="1" x14ac:dyDescent="0.25">
      <c r="A26" s="52"/>
      <c r="B26" s="28">
        <f t="shared" si="0"/>
        <v>17</v>
      </c>
      <c r="C26" s="94" t="s">
        <v>42</v>
      </c>
      <c r="D26" s="96" t="s">
        <v>56</v>
      </c>
      <c r="E26" s="98" t="s">
        <v>83</v>
      </c>
      <c r="F26" s="99" t="s">
        <v>38</v>
      </c>
      <c r="G26" s="99" t="s">
        <v>125</v>
      </c>
      <c r="H26" s="29">
        <v>1</v>
      </c>
      <c r="I26" s="100" t="s">
        <v>146</v>
      </c>
      <c r="J26" s="98" t="s">
        <v>163</v>
      </c>
      <c r="K26" s="37">
        <v>1</v>
      </c>
      <c r="L26" s="37">
        <v>51</v>
      </c>
      <c r="M26" s="74">
        <v>0.37</v>
      </c>
      <c r="N26" s="74">
        <v>0.37</v>
      </c>
      <c r="O26" s="105" t="s">
        <v>187</v>
      </c>
      <c r="P26" s="99" t="s">
        <v>38</v>
      </c>
      <c r="Q26" s="100" t="s">
        <v>38</v>
      </c>
      <c r="R26" s="29"/>
    </row>
    <row r="27" spans="1:18" s="2" customFormat="1" ht="13.5" customHeight="1" x14ac:dyDescent="0.25">
      <c r="A27" s="52"/>
      <c r="B27" s="30">
        <f t="shared" si="0"/>
        <v>18</v>
      </c>
      <c r="C27" s="95" t="s">
        <v>43</v>
      </c>
      <c r="D27" s="97" t="s">
        <v>52</v>
      </c>
      <c r="E27" s="97" t="s">
        <v>84</v>
      </c>
      <c r="F27" s="95" t="s">
        <v>106</v>
      </c>
      <c r="G27" s="95" t="s">
        <v>126</v>
      </c>
      <c r="H27" s="31">
        <v>1</v>
      </c>
      <c r="I27" s="101" t="s">
        <v>146</v>
      </c>
      <c r="J27" s="97" t="s">
        <v>164</v>
      </c>
      <c r="K27" s="38">
        <v>1</v>
      </c>
      <c r="L27" s="38">
        <v>12626</v>
      </c>
      <c r="M27" s="75">
        <v>0.55000000000000004</v>
      </c>
      <c r="N27" s="75">
        <v>0.55000000000000004</v>
      </c>
      <c r="O27" s="106" t="s">
        <v>187</v>
      </c>
      <c r="P27" s="95" t="s">
        <v>38</v>
      </c>
      <c r="Q27" s="101" t="s">
        <v>38</v>
      </c>
      <c r="R27" s="31"/>
    </row>
    <row r="28" spans="1:18" s="2" customFormat="1" ht="13.5" customHeight="1" x14ac:dyDescent="0.25">
      <c r="A28" s="52"/>
      <c r="B28" s="28">
        <f t="shared" si="0"/>
        <v>19</v>
      </c>
      <c r="C28" s="94" t="s">
        <v>42</v>
      </c>
      <c r="D28" s="96" t="s">
        <v>57</v>
      </c>
      <c r="E28" s="98" t="s">
        <v>85</v>
      </c>
      <c r="F28" s="99" t="s">
        <v>38</v>
      </c>
      <c r="G28" s="99" t="s">
        <v>127</v>
      </c>
      <c r="H28" s="29">
        <v>2</v>
      </c>
      <c r="I28" s="100" t="s">
        <v>146</v>
      </c>
      <c r="J28" s="98" t="s">
        <v>165</v>
      </c>
      <c r="K28" s="37">
        <v>2</v>
      </c>
      <c r="L28" s="37">
        <v>739009</v>
      </c>
      <c r="M28" s="74">
        <v>0.1</v>
      </c>
      <c r="N28" s="74">
        <v>0.2</v>
      </c>
      <c r="O28" s="105" t="s">
        <v>187</v>
      </c>
      <c r="P28" s="99" t="s">
        <v>38</v>
      </c>
      <c r="Q28" s="100" t="s">
        <v>38</v>
      </c>
      <c r="R28" s="29"/>
    </row>
    <row r="29" spans="1:18" s="2" customFormat="1" ht="13.5" customHeight="1" x14ac:dyDescent="0.25">
      <c r="A29" s="52"/>
      <c r="B29" s="30">
        <f t="shared" si="0"/>
        <v>20</v>
      </c>
      <c r="C29" s="95" t="s">
        <v>44</v>
      </c>
      <c r="D29" s="97" t="s">
        <v>58</v>
      </c>
      <c r="E29" s="97" t="s">
        <v>86</v>
      </c>
      <c r="F29" s="95" t="s">
        <v>103</v>
      </c>
      <c r="G29" s="95" t="s">
        <v>128</v>
      </c>
      <c r="H29" s="31">
        <v>1</v>
      </c>
      <c r="I29" s="101" t="s">
        <v>146</v>
      </c>
      <c r="J29" s="97" t="s">
        <v>166</v>
      </c>
      <c r="K29" s="38">
        <v>1</v>
      </c>
      <c r="L29" s="38">
        <v>12323998</v>
      </c>
      <c r="M29" s="75">
        <v>0.1</v>
      </c>
      <c r="N29" s="75">
        <v>0.1</v>
      </c>
      <c r="O29" s="106" t="s">
        <v>187</v>
      </c>
      <c r="P29" s="95" t="s">
        <v>189</v>
      </c>
      <c r="Q29" s="101" t="s">
        <v>194</v>
      </c>
      <c r="R29" s="31"/>
    </row>
    <row r="30" spans="1:18" s="2" customFormat="1" ht="13.5" customHeight="1" x14ac:dyDescent="0.25">
      <c r="A30" s="52"/>
      <c r="B30" s="28">
        <f t="shared" si="0"/>
        <v>21</v>
      </c>
      <c r="C30" s="94" t="s">
        <v>44</v>
      </c>
      <c r="D30" s="96" t="s">
        <v>59</v>
      </c>
      <c r="E30" s="98" t="s">
        <v>87</v>
      </c>
      <c r="F30" s="99" t="s">
        <v>103</v>
      </c>
      <c r="G30" s="99" t="s">
        <v>129</v>
      </c>
      <c r="H30" s="29">
        <v>5</v>
      </c>
      <c r="I30" s="100" t="s">
        <v>146</v>
      </c>
      <c r="J30" s="98" t="s">
        <v>167</v>
      </c>
      <c r="K30" s="37">
        <v>5</v>
      </c>
      <c r="L30" s="37">
        <v>0</v>
      </c>
      <c r="M30" s="74">
        <v>0.1</v>
      </c>
      <c r="N30" s="74">
        <v>0.5</v>
      </c>
      <c r="O30" s="105" t="s">
        <v>187</v>
      </c>
      <c r="P30" s="99" t="s">
        <v>189</v>
      </c>
      <c r="Q30" s="100" t="s">
        <v>194</v>
      </c>
      <c r="R30" s="29"/>
    </row>
    <row r="31" spans="1:18" s="2" customFormat="1" ht="13.5" customHeight="1" x14ac:dyDescent="0.25">
      <c r="A31" s="52"/>
      <c r="B31" s="30">
        <f t="shared" si="0"/>
        <v>22</v>
      </c>
      <c r="C31" s="95" t="s">
        <v>44</v>
      </c>
      <c r="D31" s="97" t="s">
        <v>58</v>
      </c>
      <c r="E31" s="97" t="s">
        <v>88</v>
      </c>
      <c r="F31" s="95" t="s">
        <v>103</v>
      </c>
      <c r="G31" s="95" t="s">
        <v>130</v>
      </c>
      <c r="H31" s="31">
        <v>6</v>
      </c>
      <c r="I31" s="101" t="s">
        <v>146</v>
      </c>
      <c r="J31" s="97" t="s">
        <v>168</v>
      </c>
      <c r="K31" s="38">
        <v>6</v>
      </c>
      <c r="L31" s="38">
        <v>31019181</v>
      </c>
      <c r="M31" s="75">
        <v>0.1</v>
      </c>
      <c r="N31" s="75">
        <v>0.6</v>
      </c>
      <c r="O31" s="106" t="s">
        <v>187</v>
      </c>
      <c r="P31" s="95" t="s">
        <v>189</v>
      </c>
      <c r="Q31" s="101" t="s">
        <v>194</v>
      </c>
      <c r="R31" s="31"/>
    </row>
    <row r="32" spans="1:18" s="2" customFormat="1" ht="13.5" customHeight="1" x14ac:dyDescent="0.25">
      <c r="A32" s="52"/>
      <c r="B32" s="28">
        <f t="shared" si="0"/>
        <v>23</v>
      </c>
      <c r="C32" s="94" t="s">
        <v>44</v>
      </c>
      <c r="D32" s="96" t="s">
        <v>58</v>
      </c>
      <c r="E32" s="98" t="s">
        <v>89</v>
      </c>
      <c r="F32" s="99" t="s">
        <v>103</v>
      </c>
      <c r="G32" s="99" t="s">
        <v>131</v>
      </c>
      <c r="H32" s="29">
        <v>7</v>
      </c>
      <c r="I32" s="100" t="s">
        <v>146</v>
      </c>
      <c r="J32" s="98" t="s">
        <v>169</v>
      </c>
      <c r="K32" s="37">
        <v>7</v>
      </c>
      <c r="L32" s="37">
        <v>418683</v>
      </c>
      <c r="M32" s="74">
        <v>0.1</v>
      </c>
      <c r="N32" s="74">
        <v>0.7</v>
      </c>
      <c r="O32" s="105" t="s">
        <v>187</v>
      </c>
      <c r="P32" s="99" t="s">
        <v>189</v>
      </c>
      <c r="Q32" s="100" t="s">
        <v>194</v>
      </c>
      <c r="R32" s="29"/>
    </row>
    <row r="33" spans="1:18" s="2" customFormat="1" ht="13.5" customHeight="1" x14ac:dyDescent="0.25">
      <c r="A33" s="52"/>
      <c r="B33" s="30">
        <f t="shared" si="0"/>
        <v>24</v>
      </c>
      <c r="C33" s="95" t="s">
        <v>44</v>
      </c>
      <c r="D33" s="97" t="s">
        <v>58</v>
      </c>
      <c r="E33" s="97" t="s">
        <v>90</v>
      </c>
      <c r="F33" s="95" t="s">
        <v>103</v>
      </c>
      <c r="G33" s="95" t="s">
        <v>132</v>
      </c>
      <c r="H33" s="31">
        <v>2</v>
      </c>
      <c r="I33" s="101" t="s">
        <v>146</v>
      </c>
      <c r="J33" s="97" t="s">
        <v>170</v>
      </c>
      <c r="K33" s="38">
        <v>2</v>
      </c>
      <c r="L33" s="38">
        <v>0</v>
      </c>
      <c r="M33" s="75">
        <v>0.1</v>
      </c>
      <c r="N33" s="75">
        <v>0.2</v>
      </c>
      <c r="O33" s="106" t="s">
        <v>187</v>
      </c>
      <c r="P33" s="95" t="s">
        <v>38</v>
      </c>
      <c r="Q33" s="101" t="s">
        <v>38</v>
      </c>
      <c r="R33" s="31"/>
    </row>
    <row r="34" spans="1:18" s="2" customFormat="1" ht="13.5" customHeight="1" x14ac:dyDescent="0.25">
      <c r="A34" s="52"/>
      <c r="B34" s="28">
        <f t="shared" si="0"/>
        <v>25</v>
      </c>
      <c r="C34" s="94" t="s">
        <v>44</v>
      </c>
      <c r="D34" s="96" t="s">
        <v>59</v>
      </c>
      <c r="E34" s="98" t="s">
        <v>91</v>
      </c>
      <c r="F34" s="99" t="s">
        <v>38</v>
      </c>
      <c r="G34" s="99" t="s">
        <v>133</v>
      </c>
      <c r="H34" s="29">
        <v>2</v>
      </c>
      <c r="I34" s="100" t="s">
        <v>146</v>
      </c>
      <c r="J34" s="98" t="s">
        <v>171</v>
      </c>
      <c r="K34" s="37"/>
      <c r="L34" s="37">
        <v>7165000</v>
      </c>
      <c r="M34" s="74"/>
      <c r="N34" s="74"/>
      <c r="O34" s="105" t="s">
        <v>187</v>
      </c>
      <c r="P34" s="99" t="s">
        <v>189</v>
      </c>
      <c r="Q34" s="100" t="s">
        <v>194</v>
      </c>
      <c r="R34" s="29"/>
    </row>
    <row r="35" spans="1:18" s="2" customFormat="1" ht="13.5" customHeight="1" x14ac:dyDescent="0.25">
      <c r="A35" s="52"/>
      <c r="B35" s="30">
        <f t="shared" si="0"/>
        <v>26</v>
      </c>
      <c r="C35" s="95" t="s">
        <v>44</v>
      </c>
      <c r="D35" s="97" t="s">
        <v>58</v>
      </c>
      <c r="E35" s="97" t="s">
        <v>92</v>
      </c>
      <c r="F35" s="95" t="s">
        <v>103</v>
      </c>
      <c r="G35" s="95" t="s">
        <v>134</v>
      </c>
      <c r="H35" s="31">
        <v>3</v>
      </c>
      <c r="I35" s="101" t="s">
        <v>146</v>
      </c>
      <c r="J35" s="97" t="s">
        <v>172</v>
      </c>
      <c r="K35" s="38">
        <v>3</v>
      </c>
      <c r="L35" s="38">
        <v>20449006</v>
      </c>
      <c r="M35" s="75">
        <v>0.1</v>
      </c>
      <c r="N35" s="75">
        <v>0.3</v>
      </c>
      <c r="O35" s="106" t="s">
        <v>187</v>
      </c>
      <c r="P35" s="95" t="s">
        <v>189</v>
      </c>
      <c r="Q35" s="101" t="s">
        <v>194</v>
      </c>
      <c r="R35" s="31"/>
    </row>
    <row r="36" spans="1:18" s="2" customFormat="1" ht="13.5" customHeight="1" x14ac:dyDescent="0.25">
      <c r="A36" s="52"/>
      <c r="B36" s="28">
        <f t="shared" si="0"/>
        <v>27</v>
      </c>
      <c r="C36" s="94" t="s">
        <v>45</v>
      </c>
      <c r="D36" s="96" t="s">
        <v>60</v>
      </c>
      <c r="E36" s="98" t="s">
        <v>93</v>
      </c>
      <c r="F36" s="99" t="s">
        <v>104</v>
      </c>
      <c r="G36" s="99" t="s">
        <v>135</v>
      </c>
      <c r="H36" s="29">
        <v>2</v>
      </c>
      <c r="I36" s="100" t="s">
        <v>146</v>
      </c>
      <c r="J36" s="98" t="s">
        <v>173</v>
      </c>
      <c r="K36" s="37">
        <v>2</v>
      </c>
      <c r="L36" s="37">
        <v>306997</v>
      </c>
      <c r="M36" s="74">
        <v>0.51</v>
      </c>
      <c r="N36" s="74">
        <v>1.02</v>
      </c>
      <c r="O36" s="105" t="s">
        <v>187</v>
      </c>
      <c r="P36" s="99" t="s">
        <v>191</v>
      </c>
      <c r="Q36" s="100" t="s">
        <v>196</v>
      </c>
      <c r="R36" s="29"/>
    </row>
    <row r="37" spans="1:18" s="2" customFormat="1" ht="13.5" customHeight="1" x14ac:dyDescent="0.25">
      <c r="A37" s="52"/>
      <c r="B37" s="30">
        <f t="shared" si="0"/>
        <v>28</v>
      </c>
      <c r="C37" s="95" t="s">
        <v>46</v>
      </c>
      <c r="D37" s="97" t="s">
        <v>61</v>
      </c>
      <c r="E37" s="97" t="s">
        <v>94</v>
      </c>
      <c r="F37" s="95" t="s">
        <v>38</v>
      </c>
      <c r="G37" s="95" t="s">
        <v>136</v>
      </c>
      <c r="H37" s="31">
        <v>2</v>
      </c>
      <c r="I37" s="101" t="s">
        <v>146</v>
      </c>
      <c r="J37" s="97" t="s">
        <v>174</v>
      </c>
      <c r="K37" s="38">
        <v>2</v>
      </c>
      <c r="L37" s="38">
        <v>73346</v>
      </c>
      <c r="M37" s="75">
        <v>0.1</v>
      </c>
      <c r="N37" s="75">
        <v>0.2</v>
      </c>
      <c r="O37" s="106" t="s">
        <v>187</v>
      </c>
      <c r="P37" s="95" t="s">
        <v>192</v>
      </c>
      <c r="Q37" s="101" t="s">
        <v>197</v>
      </c>
      <c r="R37" s="31"/>
    </row>
    <row r="38" spans="1:18" s="2" customFormat="1" ht="13.5" customHeight="1" x14ac:dyDescent="0.25">
      <c r="A38" s="52"/>
      <c r="B38" s="28">
        <f t="shared" si="0"/>
        <v>29</v>
      </c>
      <c r="C38" s="94" t="s">
        <v>42</v>
      </c>
      <c r="D38" s="96" t="s">
        <v>62</v>
      </c>
      <c r="E38" s="98" t="s">
        <v>95</v>
      </c>
      <c r="F38" s="99" t="s">
        <v>38</v>
      </c>
      <c r="G38" s="99" t="s">
        <v>137</v>
      </c>
      <c r="H38" s="29">
        <v>1</v>
      </c>
      <c r="I38" s="100" t="s">
        <v>146</v>
      </c>
      <c r="J38" s="98" t="s">
        <v>175</v>
      </c>
      <c r="K38" s="37">
        <v>1</v>
      </c>
      <c r="L38" s="37">
        <v>12317</v>
      </c>
      <c r="M38" s="74">
        <v>0.77</v>
      </c>
      <c r="N38" s="74">
        <v>0.77</v>
      </c>
      <c r="O38" s="105" t="s">
        <v>187</v>
      </c>
      <c r="P38" s="99" t="s">
        <v>38</v>
      </c>
      <c r="Q38" s="100" t="s">
        <v>38</v>
      </c>
      <c r="R38" s="29"/>
    </row>
    <row r="39" spans="1:18" s="2" customFormat="1" ht="13.5" customHeight="1" x14ac:dyDescent="0.25">
      <c r="A39" s="52"/>
      <c r="B39" s="30">
        <f t="shared" si="0"/>
        <v>30</v>
      </c>
      <c r="C39" s="95" t="s">
        <v>38</v>
      </c>
      <c r="D39" s="97" t="s">
        <v>63</v>
      </c>
      <c r="E39" s="97" t="s">
        <v>96</v>
      </c>
      <c r="F39" s="95" t="s">
        <v>38</v>
      </c>
      <c r="G39" s="95" t="s">
        <v>138</v>
      </c>
      <c r="H39" s="31">
        <v>1</v>
      </c>
      <c r="I39" s="101" t="s">
        <v>146</v>
      </c>
      <c r="J39" s="97" t="s">
        <v>176</v>
      </c>
      <c r="K39" s="38">
        <v>1</v>
      </c>
      <c r="L39" s="38">
        <v>17660</v>
      </c>
      <c r="M39" s="75">
        <v>2.14</v>
      </c>
      <c r="N39" s="75">
        <v>2.14</v>
      </c>
      <c r="O39" s="106" t="s">
        <v>187</v>
      </c>
      <c r="P39" s="95" t="s">
        <v>38</v>
      </c>
      <c r="Q39" s="101" t="s">
        <v>38</v>
      </c>
      <c r="R39" s="31"/>
    </row>
    <row r="40" spans="1:18" s="2" customFormat="1" ht="13.5" customHeight="1" x14ac:dyDescent="0.25">
      <c r="A40" s="52"/>
      <c r="B40" s="28">
        <f t="shared" si="0"/>
        <v>31</v>
      </c>
      <c r="C40" s="94" t="s">
        <v>38</v>
      </c>
      <c r="D40" s="96" t="s">
        <v>64</v>
      </c>
      <c r="E40" s="98" t="s">
        <v>97</v>
      </c>
      <c r="F40" s="99" t="s">
        <v>38</v>
      </c>
      <c r="G40" s="99" t="s">
        <v>139</v>
      </c>
      <c r="H40" s="29">
        <v>1</v>
      </c>
      <c r="I40" s="100" t="s">
        <v>146</v>
      </c>
      <c r="J40" s="98" t="s">
        <v>177</v>
      </c>
      <c r="K40" s="37">
        <v>1</v>
      </c>
      <c r="L40" s="37">
        <v>3944</v>
      </c>
      <c r="M40" s="74">
        <v>2.52</v>
      </c>
      <c r="N40" s="74">
        <v>2.52</v>
      </c>
      <c r="O40" s="105" t="s">
        <v>187</v>
      </c>
      <c r="P40" s="99" t="s">
        <v>38</v>
      </c>
      <c r="Q40" s="100" t="s">
        <v>38</v>
      </c>
      <c r="R40" s="29"/>
    </row>
    <row r="41" spans="1:18" s="2" customFormat="1" ht="13.5" customHeight="1" x14ac:dyDescent="0.25">
      <c r="A41" s="52"/>
      <c r="B41" s="30">
        <f t="shared" si="0"/>
        <v>32</v>
      </c>
      <c r="C41" s="95" t="s">
        <v>47</v>
      </c>
      <c r="D41" s="97" t="s">
        <v>65</v>
      </c>
      <c r="E41" s="97" t="s">
        <v>98</v>
      </c>
      <c r="F41" s="95" t="s">
        <v>107</v>
      </c>
      <c r="G41" s="95" t="s">
        <v>140</v>
      </c>
      <c r="H41" s="31">
        <v>1</v>
      </c>
      <c r="I41" s="101" t="s">
        <v>146</v>
      </c>
      <c r="J41" s="97" t="s">
        <v>178</v>
      </c>
      <c r="K41" s="38">
        <v>1</v>
      </c>
      <c r="L41" s="38">
        <v>1807</v>
      </c>
      <c r="M41" s="75">
        <v>2.88</v>
      </c>
      <c r="N41" s="75">
        <v>2.88</v>
      </c>
      <c r="O41" s="106" t="s">
        <v>187</v>
      </c>
      <c r="P41" s="95" t="s">
        <v>38</v>
      </c>
      <c r="Q41" s="101" t="s">
        <v>38</v>
      </c>
      <c r="R41" s="31"/>
    </row>
    <row r="42" spans="1:18" s="2" customFormat="1" ht="13.5" customHeight="1" x14ac:dyDescent="0.25">
      <c r="A42" s="52"/>
      <c r="B42" s="28">
        <f t="shared" si="0"/>
        <v>33</v>
      </c>
      <c r="C42" s="94" t="s">
        <v>38</v>
      </c>
      <c r="D42" s="96" t="s">
        <v>54</v>
      </c>
      <c r="E42" s="98" t="s">
        <v>99</v>
      </c>
      <c r="F42" s="99" t="s">
        <v>38</v>
      </c>
      <c r="G42" s="99" t="s">
        <v>141</v>
      </c>
      <c r="H42" s="29">
        <v>1</v>
      </c>
      <c r="I42" s="100" t="s">
        <v>146</v>
      </c>
      <c r="J42" s="98" t="s">
        <v>179</v>
      </c>
      <c r="K42" s="37">
        <v>1</v>
      </c>
      <c r="L42" s="37">
        <v>64570</v>
      </c>
      <c r="M42" s="74">
        <v>0.39</v>
      </c>
      <c r="N42" s="74">
        <v>0.39</v>
      </c>
      <c r="O42" s="105" t="s">
        <v>187</v>
      </c>
      <c r="P42" s="99" t="s">
        <v>38</v>
      </c>
      <c r="Q42" s="100" t="s">
        <v>38</v>
      </c>
      <c r="R42" s="29"/>
    </row>
    <row r="43" spans="1:18" s="2" customFormat="1" ht="13.5" customHeight="1" x14ac:dyDescent="0.25">
      <c r="A43" s="52"/>
      <c r="B43" s="30">
        <f t="shared" si="0"/>
        <v>34</v>
      </c>
      <c r="C43" s="95" t="s">
        <v>47</v>
      </c>
      <c r="D43" s="97" t="s">
        <v>65</v>
      </c>
      <c r="E43" s="97" t="s">
        <v>100</v>
      </c>
      <c r="F43" s="95" t="s">
        <v>108</v>
      </c>
      <c r="G43" s="95" t="s">
        <v>142</v>
      </c>
      <c r="H43" s="31">
        <v>3</v>
      </c>
      <c r="I43" s="101" t="s">
        <v>146</v>
      </c>
      <c r="J43" s="97" t="s">
        <v>180</v>
      </c>
      <c r="K43" s="38">
        <v>3</v>
      </c>
      <c r="L43" s="38">
        <v>76365</v>
      </c>
      <c r="M43" s="75">
        <v>0.43</v>
      </c>
      <c r="N43" s="75">
        <v>1.29</v>
      </c>
      <c r="O43" s="106" t="s">
        <v>187</v>
      </c>
      <c r="P43" s="95" t="s">
        <v>38</v>
      </c>
      <c r="Q43" s="101" t="s">
        <v>38</v>
      </c>
      <c r="R43" s="31"/>
    </row>
    <row r="44" spans="1:18" s="2" customFormat="1" ht="13.5" customHeight="1" x14ac:dyDescent="0.25">
      <c r="A44" s="52"/>
      <c r="B44" s="28">
        <f t="shared" si="0"/>
        <v>35</v>
      </c>
      <c r="C44" s="94" t="s">
        <v>38</v>
      </c>
      <c r="D44" s="96" t="s">
        <v>66</v>
      </c>
      <c r="E44" s="98" t="s">
        <v>101</v>
      </c>
      <c r="F44" s="99" t="s">
        <v>38</v>
      </c>
      <c r="G44" s="99" t="s">
        <v>143</v>
      </c>
      <c r="H44" s="29">
        <v>2</v>
      </c>
      <c r="I44" s="100" t="s">
        <v>146</v>
      </c>
      <c r="J44" s="98" t="s">
        <v>181</v>
      </c>
      <c r="K44" s="37">
        <v>2</v>
      </c>
      <c r="L44" s="37">
        <v>5189</v>
      </c>
      <c r="M44" s="74">
        <v>1</v>
      </c>
      <c r="N44" s="74">
        <v>2</v>
      </c>
      <c r="O44" s="105" t="s">
        <v>187</v>
      </c>
      <c r="P44" s="99" t="s">
        <v>38</v>
      </c>
      <c r="Q44" s="100" t="s">
        <v>38</v>
      </c>
      <c r="R44" s="29"/>
    </row>
    <row r="45" spans="1:18" x14ac:dyDescent="0.25">
      <c r="A45" s="52"/>
      <c r="B45" s="48"/>
      <c r="C45" s="47"/>
      <c r="D45" s="33"/>
      <c r="E45" s="32"/>
      <c r="F45" s="44"/>
      <c r="G45" s="36"/>
      <c r="H45" s="43">
        <f>SUM(H10:H44)</f>
        <v>95</v>
      </c>
      <c r="I45" s="68"/>
      <c r="J45" s="39"/>
      <c r="K45" s="43">
        <f>SUM(K10:K44)</f>
        <v>72</v>
      </c>
      <c r="L45" s="42"/>
      <c r="M45" s="42"/>
      <c r="N45" s="42">
        <f>SUM(N10:N44)</f>
        <v>28.219999999999995</v>
      </c>
      <c r="O45" s="47"/>
      <c r="P45" s="83">
        <f>SUM(P10:P44)</f>
        <v>0</v>
      </c>
      <c r="Q45" s="83">
        <f>SUM(Q10:Q44)</f>
        <v>0</v>
      </c>
      <c r="R45" s="83">
        <f>SUM(R10:R44)</f>
        <v>0</v>
      </c>
    </row>
    <row r="46" spans="1:18" ht="13.8" thickBot="1" x14ac:dyDescent="0.3">
      <c r="A46" s="52"/>
      <c r="B46" s="110" t="s">
        <v>20</v>
      </c>
      <c r="C46" s="110"/>
      <c r="D46" s="5"/>
      <c r="E46" s="7"/>
      <c r="F46" s="46" t="s">
        <v>21</v>
      </c>
      <c r="G46" s="4"/>
      <c r="H46" s="4"/>
      <c r="I46" s="69"/>
      <c r="J46" s="36"/>
      <c r="K46" s="36"/>
      <c r="L46" s="36"/>
      <c r="M46" s="36"/>
      <c r="N46" s="36"/>
      <c r="O46" s="53"/>
      <c r="P46" s="36"/>
      <c r="Q46" s="36"/>
      <c r="R46" s="84"/>
    </row>
    <row r="47" spans="1:18" ht="25.2" thickBot="1" x14ac:dyDescent="0.3">
      <c r="A47" s="52"/>
      <c r="B47" s="6"/>
      <c r="C47" s="6"/>
      <c r="D47" s="6"/>
      <c r="E47" s="8"/>
      <c r="F47" s="5"/>
      <c r="G47" s="5"/>
      <c r="H47" s="90" t="s">
        <v>35</v>
      </c>
      <c r="I47" s="73" t="s">
        <v>29</v>
      </c>
      <c r="J47" s="41" t="s">
        <v>23</v>
      </c>
      <c r="K47" s="36"/>
      <c r="L47" s="111">
        <f>N45</f>
        <v>28.219999999999995</v>
      </c>
      <c r="M47" s="112"/>
      <c r="N47" s="91" t="s">
        <v>36</v>
      </c>
      <c r="O47" s="61"/>
      <c r="P47" s="78"/>
      <c r="Q47" s="36"/>
      <c r="R47" s="82"/>
    </row>
    <row r="48" spans="1:18" x14ac:dyDescent="0.25">
      <c r="A48" s="52"/>
      <c r="B48" s="6"/>
      <c r="C48" s="6"/>
      <c r="D48" s="6"/>
      <c r="E48" s="8"/>
      <c r="F48" s="5"/>
      <c r="G48" s="5"/>
      <c r="H48" s="5"/>
      <c r="I48" s="70"/>
      <c r="J48" s="45" t="s">
        <v>28</v>
      </c>
      <c r="K48" s="6"/>
      <c r="L48" s="113">
        <f>L47/H47</f>
        <v>28.219999999999995</v>
      </c>
      <c r="M48" s="113"/>
      <c r="N48" s="92" t="s">
        <v>36</v>
      </c>
      <c r="O48" s="61"/>
      <c r="P48" s="78"/>
      <c r="Q48" s="36"/>
      <c r="R48" s="82"/>
    </row>
    <row r="49" spans="1:18" ht="13.8" thickBot="1" x14ac:dyDescent="0.3">
      <c r="A49" s="55"/>
      <c r="B49" s="27"/>
      <c r="C49" s="11"/>
      <c r="D49" s="11"/>
      <c r="E49" s="9"/>
      <c r="F49" s="10"/>
      <c r="G49" s="10"/>
      <c r="H49" s="10"/>
      <c r="I49" s="71"/>
      <c r="J49" s="10"/>
      <c r="K49" s="11"/>
      <c r="L49" s="56"/>
      <c r="M49" s="56"/>
      <c r="N49" s="56"/>
      <c r="O49" s="62"/>
      <c r="P49" s="78"/>
      <c r="Q49" s="36"/>
      <c r="R49" s="82"/>
    </row>
    <row r="51" spans="1:18" x14ac:dyDescent="0.25">
      <c r="C51" s="1"/>
      <c r="D51" s="1"/>
      <c r="E51" s="1"/>
    </row>
    <row r="52" spans="1:18" x14ac:dyDescent="0.25">
      <c r="C52" s="1"/>
      <c r="D52" s="1"/>
      <c r="E52" s="1"/>
    </row>
    <row r="53" spans="1:18" x14ac:dyDescent="0.25">
      <c r="C53" s="1"/>
      <c r="D53" s="1"/>
      <c r="E53" s="1"/>
    </row>
  </sheetData>
  <mergeCells count="3">
    <mergeCell ref="B46:C46"/>
    <mergeCell ref="L47:M47"/>
    <mergeCell ref="L48:M48"/>
  </mergeCells>
  <phoneticPr fontId="0" type="noConversion"/>
  <conditionalFormatting sqref="L10:L11">
    <cfRule type="cellIs" dxfId="67" priority="69" operator="lessThan">
      <formula>1</formula>
    </cfRule>
  </conditionalFormatting>
  <conditionalFormatting sqref="N10:N11">
    <cfRule type="containsBlanks" dxfId="66" priority="68">
      <formula>LEN(TRIM(N10))=0</formula>
    </cfRule>
  </conditionalFormatting>
  <conditionalFormatting sqref="L12">
    <cfRule type="cellIs" dxfId="65" priority="66" operator="lessThan">
      <formula>1</formula>
    </cfRule>
  </conditionalFormatting>
  <conditionalFormatting sqref="N12">
    <cfRule type="containsBlanks" dxfId="64" priority="65">
      <formula>LEN(TRIM(N12))=0</formula>
    </cfRule>
  </conditionalFormatting>
  <conditionalFormatting sqref="L13">
    <cfRule type="cellIs" dxfId="63" priority="64" operator="lessThan">
      <formula>1</formula>
    </cfRule>
  </conditionalFormatting>
  <conditionalFormatting sqref="N13">
    <cfRule type="containsBlanks" dxfId="62" priority="63">
      <formula>LEN(TRIM(N13))=0</formula>
    </cfRule>
  </conditionalFormatting>
  <conditionalFormatting sqref="L14">
    <cfRule type="cellIs" dxfId="61" priority="62" operator="lessThan">
      <formula>1</formula>
    </cfRule>
  </conditionalFormatting>
  <conditionalFormatting sqref="N14">
    <cfRule type="containsBlanks" dxfId="60" priority="61">
      <formula>LEN(TRIM(N14))=0</formula>
    </cfRule>
  </conditionalFormatting>
  <conditionalFormatting sqref="L15">
    <cfRule type="cellIs" dxfId="59" priority="60" operator="lessThan">
      <formula>1</formula>
    </cfRule>
  </conditionalFormatting>
  <conditionalFormatting sqref="N15">
    <cfRule type="containsBlanks" dxfId="58" priority="59">
      <formula>LEN(TRIM(N15))=0</formula>
    </cfRule>
  </conditionalFormatting>
  <conditionalFormatting sqref="L16">
    <cfRule type="cellIs" dxfId="57" priority="58" operator="lessThan">
      <formula>1</formula>
    </cfRule>
  </conditionalFormatting>
  <conditionalFormatting sqref="N16">
    <cfRule type="containsBlanks" dxfId="56" priority="57">
      <formula>LEN(TRIM(N16))=0</formula>
    </cfRule>
  </conditionalFormatting>
  <conditionalFormatting sqref="L17">
    <cfRule type="cellIs" dxfId="55" priority="56" operator="lessThan">
      <formula>1</formula>
    </cfRule>
  </conditionalFormatting>
  <conditionalFormatting sqref="N17">
    <cfRule type="containsBlanks" dxfId="54" priority="55">
      <formula>LEN(TRIM(N17))=0</formula>
    </cfRule>
  </conditionalFormatting>
  <conditionalFormatting sqref="L18">
    <cfRule type="cellIs" dxfId="53" priority="54" operator="lessThan">
      <formula>1</formula>
    </cfRule>
  </conditionalFormatting>
  <conditionalFormatting sqref="N18">
    <cfRule type="containsBlanks" dxfId="52" priority="53">
      <formula>LEN(TRIM(N18))=0</formula>
    </cfRule>
  </conditionalFormatting>
  <conditionalFormatting sqref="L19">
    <cfRule type="cellIs" dxfId="51" priority="52" operator="lessThan">
      <formula>1</formula>
    </cfRule>
  </conditionalFormatting>
  <conditionalFormatting sqref="N19">
    <cfRule type="containsBlanks" dxfId="50" priority="51">
      <formula>LEN(TRIM(N19))=0</formula>
    </cfRule>
  </conditionalFormatting>
  <conditionalFormatting sqref="L20">
    <cfRule type="cellIs" dxfId="49" priority="50" operator="lessThan">
      <formula>1</formula>
    </cfRule>
  </conditionalFormatting>
  <conditionalFormatting sqref="N20">
    <cfRule type="containsBlanks" dxfId="48" priority="49">
      <formula>LEN(TRIM(N20))=0</formula>
    </cfRule>
  </conditionalFormatting>
  <conditionalFormatting sqref="L21">
    <cfRule type="cellIs" dxfId="47" priority="48" operator="lessThan">
      <formula>1</formula>
    </cfRule>
  </conditionalFormatting>
  <conditionalFormatting sqref="N21">
    <cfRule type="containsBlanks" dxfId="46" priority="47">
      <formula>LEN(TRIM(N21))=0</formula>
    </cfRule>
  </conditionalFormatting>
  <conditionalFormatting sqref="L22">
    <cfRule type="cellIs" dxfId="45" priority="46" operator="lessThan">
      <formula>1</formula>
    </cfRule>
  </conditionalFormatting>
  <conditionalFormatting sqref="N22">
    <cfRule type="containsBlanks" dxfId="44" priority="45">
      <formula>LEN(TRIM(N22))=0</formula>
    </cfRule>
  </conditionalFormatting>
  <conditionalFormatting sqref="L23">
    <cfRule type="cellIs" dxfId="43" priority="44" operator="lessThan">
      <formula>1</formula>
    </cfRule>
  </conditionalFormatting>
  <conditionalFormatting sqref="N23">
    <cfRule type="containsBlanks" dxfId="42" priority="43">
      <formula>LEN(TRIM(N23))=0</formula>
    </cfRule>
  </conditionalFormatting>
  <conditionalFormatting sqref="L24">
    <cfRule type="cellIs" dxfId="41" priority="42" operator="lessThan">
      <formula>1</formula>
    </cfRule>
  </conditionalFormatting>
  <conditionalFormatting sqref="N24">
    <cfRule type="containsBlanks" dxfId="40" priority="41">
      <formula>LEN(TRIM(N24))=0</formula>
    </cfRule>
  </conditionalFormatting>
  <conditionalFormatting sqref="L25">
    <cfRule type="cellIs" dxfId="39" priority="40" operator="lessThan">
      <formula>1</formula>
    </cfRule>
  </conditionalFormatting>
  <conditionalFormatting sqref="N25">
    <cfRule type="containsBlanks" dxfId="38" priority="39">
      <formula>LEN(TRIM(N25))=0</formula>
    </cfRule>
  </conditionalFormatting>
  <conditionalFormatting sqref="L26">
    <cfRule type="cellIs" dxfId="37" priority="38" operator="lessThan">
      <formula>1</formula>
    </cfRule>
  </conditionalFormatting>
  <conditionalFormatting sqref="N26">
    <cfRule type="containsBlanks" dxfId="36" priority="37">
      <formula>LEN(TRIM(N26))=0</formula>
    </cfRule>
  </conditionalFormatting>
  <conditionalFormatting sqref="L27">
    <cfRule type="cellIs" dxfId="35" priority="36" operator="lessThan">
      <formula>1</formula>
    </cfRule>
  </conditionalFormatting>
  <conditionalFormatting sqref="N27">
    <cfRule type="containsBlanks" dxfId="34" priority="35">
      <formula>LEN(TRIM(N27))=0</formula>
    </cfRule>
  </conditionalFormatting>
  <conditionalFormatting sqref="L28">
    <cfRule type="cellIs" dxfId="33" priority="34" operator="lessThan">
      <formula>1</formula>
    </cfRule>
  </conditionalFormatting>
  <conditionalFormatting sqref="N28">
    <cfRule type="containsBlanks" dxfId="32" priority="33">
      <formula>LEN(TRIM(N28))=0</formula>
    </cfRule>
  </conditionalFormatting>
  <conditionalFormatting sqref="L29">
    <cfRule type="cellIs" dxfId="31" priority="32" operator="lessThan">
      <formula>1</formula>
    </cfRule>
  </conditionalFormatting>
  <conditionalFormatting sqref="N29">
    <cfRule type="containsBlanks" dxfId="30" priority="31">
      <formula>LEN(TRIM(N29))=0</formula>
    </cfRule>
  </conditionalFormatting>
  <conditionalFormatting sqref="L30">
    <cfRule type="cellIs" dxfId="29" priority="30" operator="lessThan">
      <formula>1</formula>
    </cfRule>
  </conditionalFormatting>
  <conditionalFormatting sqref="N30">
    <cfRule type="containsBlanks" dxfId="28" priority="29">
      <formula>LEN(TRIM(N30))=0</formula>
    </cfRule>
  </conditionalFormatting>
  <conditionalFormatting sqref="L31">
    <cfRule type="cellIs" dxfId="27" priority="28" operator="lessThan">
      <formula>1</formula>
    </cfRule>
  </conditionalFormatting>
  <conditionalFormatting sqref="N31">
    <cfRule type="containsBlanks" dxfId="26" priority="27">
      <formula>LEN(TRIM(N31))=0</formula>
    </cfRule>
  </conditionalFormatting>
  <conditionalFormatting sqref="L32">
    <cfRule type="cellIs" dxfId="25" priority="26" operator="lessThan">
      <formula>1</formula>
    </cfRule>
  </conditionalFormatting>
  <conditionalFormatting sqref="N32">
    <cfRule type="containsBlanks" dxfId="24" priority="25">
      <formula>LEN(TRIM(N32))=0</formula>
    </cfRule>
  </conditionalFormatting>
  <conditionalFormatting sqref="L33">
    <cfRule type="cellIs" dxfId="23" priority="24" operator="lessThan">
      <formula>1</formula>
    </cfRule>
  </conditionalFormatting>
  <conditionalFormatting sqref="N33">
    <cfRule type="containsBlanks" dxfId="22" priority="23">
      <formula>LEN(TRIM(N33))=0</formula>
    </cfRule>
  </conditionalFormatting>
  <conditionalFormatting sqref="L34">
    <cfRule type="cellIs" dxfId="21" priority="22" operator="lessThan">
      <formula>1</formula>
    </cfRule>
  </conditionalFormatting>
  <conditionalFormatting sqref="N34">
    <cfRule type="containsBlanks" dxfId="20" priority="21">
      <formula>LEN(TRIM(N34))=0</formula>
    </cfRule>
  </conditionalFormatting>
  <conditionalFormatting sqref="L35">
    <cfRule type="cellIs" dxfId="19" priority="20" operator="lessThan">
      <formula>1</formula>
    </cfRule>
  </conditionalFormatting>
  <conditionalFormatting sqref="N35">
    <cfRule type="containsBlanks" dxfId="18" priority="19">
      <formula>LEN(TRIM(N35))=0</formula>
    </cfRule>
  </conditionalFormatting>
  <conditionalFormatting sqref="L36">
    <cfRule type="cellIs" dxfId="17" priority="18" operator="lessThan">
      <formula>1</formula>
    </cfRule>
  </conditionalFormatting>
  <conditionalFormatting sqref="N36">
    <cfRule type="containsBlanks" dxfId="16" priority="17">
      <formula>LEN(TRIM(N36))=0</formula>
    </cfRule>
  </conditionalFormatting>
  <conditionalFormatting sqref="L37">
    <cfRule type="cellIs" dxfId="15" priority="16" operator="lessThan">
      <formula>1</formula>
    </cfRule>
  </conditionalFormatting>
  <conditionalFormatting sqref="N37">
    <cfRule type="containsBlanks" dxfId="14" priority="15">
      <formula>LEN(TRIM(N37))=0</formula>
    </cfRule>
  </conditionalFormatting>
  <conditionalFormatting sqref="L38">
    <cfRule type="cellIs" dxfId="13" priority="14" operator="lessThan">
      <formula>1</formula>
    </cfRule>
  </conditionalFormatting>
  <conditionalFormatting sqref="N38">
    <cfRule type="containsBlanks" dxfId="12" priority="13">
      <formula>LEN(TRIM(N38))=0</formula>
    </cfRule>
  </conditionalFormatting>
  <conditionalFormatting sqref="L39">
    <cfRule type="cellIs" dxfId="11" priority="12" operator="lessThan">
      <formula>1</formula>
    </cfRule>
  </conditionalFormatting>
  <conditionalFormatting sqref="N39">
    <cfRule type="containsBlanks" dxfId="10" priority="11">
      <formula>LEN(TRIM(N39))=0</formula>
    </cfRule>
  </conditionalFormatting>
  <conditionalFormatting sqref="L40">
    <cfRule type="cellIs" dxfId="9" priority="10" operator="lessThan">
      <formula>1</formula>
    </cfRule>
  </conditionalFormatting>
  <conditionalFormatting sqref="N40">
    <cfRule type="containsBlanks" dxfId="8" priority="9">
      <formula>LEN(TRIM(N40))=0</formula>
    </cfRule>
  </conditionalFormatting>
  <conditionalFormatting sqref="L41">
    <cfRule type="cellIs" dxfId="7" priority="8" operator="lessThan">
      <formula>1</formula>
    </cfRule>
  </conditionalFormatting>
  <conditionalFormatting sqref="N41">
    <cfRule type="containsBlanks" dxfId="6" priority="7">
      <formula>LEN(TRIM(N41))=0</formula>
    </cfRule>
  </conditionalFormatting>
  <conditionalFormatting sqref="L42">
    <cfRule type="cellIs" dxfId="5" priority="6" operator="lessThan">
      <formula>1</formula>
    </cfRule>
  </conditionalFormatting>
  <conditionalFormatting sqref="N42">
    <cfRule type="containsBlanks" dxfId="4" priority="5">
      <formula>LEN(TRIM(N42))=0</formula>
    </cfRule>
  </conditionalFormatting>
  <conditionalFormatting sqref="L43">
    <cfRule type="cellIs" dxfId="3" priority="4" operator="lessThan">
      <formula>1</formula>
    </cfRule>
  </conditionalFormatting>
  <conditionalFormatting sqref="N43">
    <cfRule type="containsBlanks" dxfId="2" priority="3">
      <formula>LEN(TRIM(N43))=0</formula>
    </cfRule>
  </conditionalFormatting>
  <conditionalFormatting sqref="L44">
    <cfRule type="cellIs" dxfId="1" priority="2" operator="lessThan">
      <formula>1</formula>
    </cfRule>
  </conditionalFormatting>
  <conditionalFormatting sqref="N44">
    <cfRule type="containsBlanks" dxfId="0" priority="1">
      <formula>LEN(TRIM(N44))=0</formula>
    </cfRule>
  </conditionalFormatting>
  <hyperlinks>
    <hyperlink ref="K7" r:id="rId1" xr:uid="{00000000-0004-0000-0000-000000000000}"/>
    <hyperlink ref="D10" r:id="rId2" tooltip="Component" display="'Panasonic" xr:uid="{60A40669-2107-4DFE-A97A-5F234694849C}"/>
    <hyperlink ref="D11" r:id="rId3" tooltip="Component" display="'Samsung" xr:uid="{FC8808D4-8813-45A2-8AC9-C13BE9B2B595}"/>
    <hyperlink ref="D12" r:id="rId4" tooltip="Component" display="'TDK" xr:uid="{DDD916F6-5095-4BD1-9D37-ACF656EF338A}"/>
    <hyperlink ref="D13" r:id="rId5" tooltip="Component" display="'TDK" xr:uid="{E3790D77-8E36-4AE4-B739-AD8301324C75}"/>
    <hyperlink ref="D14" r:id="rId6" tooltip="Component" display="'KEMET" xr:uid="{5FB3D853-BB7C-4CBA-8784-04FD206027EF}"/>
    <hyperlink ref="D15" r:id="rId7" tooltip="Component" display="'Osram Opto" xr:uid="{A59573FC-2AA4-4315-AE28-98ACF7AA260C}"/>
    <hyperlink ref="D16" r:id="rId8" tooltip="Component" display="'Osram Opto" xr:uid="{3B2E2AB2-34BF-4943-99A8-92C936211CDB}"/>
    <hyperlink ref="D17" r:id="rId9" tooltip="Component" display="'ON Semiconductor / Fairchild" xr:uid="{6FE948FE-8FFE-44C2-8BA4-78F24CA9162F}"/>
    <hyperlink ref="D18" r:id="rId10" tooltip="Component" display="'TDK" xr:uid="{17AF7507-FDE9-4EFD-8C55-AE27F08116C5}"/>
    <hyperlink ref="D19" r:id="rId11" tooltip="Component" display="'Harwin" xr:uid="{58806428-91B7-45BF-BB80-B38A369DE9B7}"/>
    <hyperlink ref="D20" r:id="rId12" tooltip="Component" display="'Harwin" xr:uid="{9ACFD8B4-4289-4D60-B938-365FA817711D}"/>
    <hyperlink ref="D21" r:id="rId13" tooltip="Component" display="'Harwin" xr:uid="{E25B63D8-435D-4029-8D8D-D53DAD871832}"/>
    <hyperlink ref="D22" r:id="rId14" tooltip="Component" display="'Amphenol FCI" xr:uid="{30BCFA51-2B56-45DE-B5E5-CAB3A35AD4BC}"/>
    <hyperlink ref="D23" r:id="rId15" tooltip="Component" display="'Amphenol FCI" xr:uid="{2F74914F-06E7-43BA-B3B3-E37A6FD7C320}"/>
    <hyperlink ref="D24" r:id="rId16" tooltip="Component" display="'Amphenol FCI" xr:uid="{3CECD326-6E67-473A-ABAF-05FD7D074927}"/>
    <hyperlink ref="D25" r:id="rId17" tooltip="Component" display="'Amphenol FCI" xr:uid="{538C05BE-9F88-49C2-894C-F056F4B7C512}"/>
    <hyperlink ref="D26" r:id="rId18" tooltip="Component" display="'Amphenol FCI" xr:uid="{B9EA653C-92F3-4123-830C-78B034E3B6C2}"/>
    <hyperlink ref="D27" r:id="rId19" tooltip="Component" display="'KEMET" xr:uid="{F125B980-9F00-4C4E-B8B6-D4CA1366C9B3}"/>
    <hyperlink ref="D28" r:id="rId20" tooltip="Component" display="'Sullins" xr:uid="{FD23956F-F32A-4C6D-8484-2BC93765497D}"/>
    <hyperlink ref="D29" r:id="rId21" tooltip="Component" display="'Yageo" xr:uid="{A2A024C2-61EE-487E-9B77-8905B564586B}"/>
    <hyperlink ref="D30" r:id="rId22" tooltip="Component" display="'Yageo Phycomp" xr:uid="{76CDA5EB-C078-4BE0-AF19-56F88A690752}"/>
    <hyperlink ref="D31" r:id="rId23" tooltip="Component" display="'Yageo" xr:uid="{F53038DF-67DC-4F1F-8687-00663B7FC9F6}"/>
    <hyperlink ref="D32" r:id="rId24" tooltip="Component" display="'Yageo" xr:uid="{90EEEC2B-4B60-4857-9B6F-F7AD47B1FA5E}"/>
    <hyperlink ref="D33" r:id="rId25" tooltip="Component" display="'Yageo" xr:uid="{7EEF01A2-ED53-47F5-B06D-66F6984226AF}"/>
    <hyperlink ref="D34" r:id="rId26" tooltip="Component" display="'Yageo Phycomp" xr:uid="{C1204966-3C81-4474-880E-66DD018EE506}"/>
    <hyperlink ref="D35" r:id="rId27" tooltip="Component" display="'Yageo" xr:uid="{66AA3A77-81A8-477D-B704-34B18E3767C2}"/>
    <hyperlink ref="D36" r:id="rId28" tooltip="Component" display="'Bourns" xr:uid="{BCE40B66-170B-4D79-86FB-57B8F1895285}"/>
    <hyperlink ref="D37" r:id="rId29" tooltip="Component" display="'TE Connectivity Alcoswitch" xr:uid="{35017ED8-72F5-407F-A332-A85DC5E69657}"/>
    <hyperlink ref="D38" r:id="rId30" tooltip="Component" display="'3M" xr:uid="{A6F52760-B804-43D8-9FD6-50E17B4CB23B}"/>
    <hyperlink ref="D39" r:id="rId31" tooltip="Component" display="'Microchip / Atmel" xr:uid="{8334D3EF-D6D9-4511-9829-3151EDCEF918}"/>
    <hyperlink ref="D40" r:id="rId32" tooltip="Component" display="'Microchip" xr:uid="{E54FDB99-6711-4100-ACF4-B5F689593C53}"/>
    <hyperlink ref="D41" r:id="rId33" tooltip="Component" display="'Texas Instruments" xr:uid="{4BBC724B-7A83-4038-BA39-04E59221BC8F}"/>
    <hyperlink ref="D42" r:id="rId34" tooltip="Component" display="'ON Semiconductor / Fairchild" xr:uid="{7342B60A-4B10-4642-A909-8236E3F9D57C}"/>
    <hyperlink ref="D43" r:id="rId35" tooltip="Component" display="'Texas Instruments" xr:uid="{1B3C6B9F-81AA-407C-8692-7A25DEEF6DAD}"/>
    <hyperlink ref="D44" r:id="rId36" tooltip="Component" display="'Abracon" xr:uid="{1A208598-F24C-4CC6-86E0-087AFFEE90CF}"/>
    <hyperlink ref="E10" r:id="rId37" tooltip="Manufacturer" display="'EEA-GA1A101B" xr:uid="{31435F5B-5078-481C-BDE2-18BC3B3EA325}"/>
    <hyperlink ref="E11" r:id="rId38" tooltip="Manufacturer" display="'CL21A106KPCLQNC" xr:uid="{22B0FFEE-AF64-4150-8555-F11030BBD7D7}"/>
    <hyperlink ref="E12" r:id="rId39" tooltip="Manufacturer" display="'CEU4J2X7R1H104K125AE" xr:uid="{C51728F4-3891-4EEC-87AC-26F678261EC8}"/>
    <hyperlink ref="E13" r:id="rId40" tooltip="Manufacturer" display="'C2012X5R1E105K125AA" xr:uid="{F7BF82A4-1778-40DF-9994-F4BFC5D1B0CB}"/>
    <hyperlink ref="E14" r:id="rId41" tooltip="Manufacturer" display="'C0805C180J5GAC-TU" xr:uid="{079C59FD-A3B6-4E0F-A102-A7ECF63FD277}"/>
    <hyperlink ref="E15" r:id="rId42" tooltip="Manufacturer" display="'Q65110A1746" xr:uid="{D52A3935-5E77-496B-AE37-41ECDBF73F7F}"/>
    <hyperlink ref="E16" r:id="rId43" tooltip="Manufacturer" display="'LOL29K-H2K1-24-Z" xr:uid="{F494D94D-9BCF-4C94-B27C-4D82B0265446}"/>
    <hyperlink ref="E17" r:id="rId44" tooltip="Manufacturer" display="'BAT54HT1G" xr:uid="{15E7C60C-0C10-42B6-B840-FE1846FFB5BA}"/>
    <hyperlink ref="E18" r:id="rId45" tooltip="Manufacturer" display="'MPZ2012S601AT000" xr:uid="{734A8540-BDEF-4EF2-A900-8AE68CCC721B}"/>
    <hyperlink ref="E19" r:id="rId46" tooltip="Manufacturer" display="'M20-7820842" xr:uid="{10131E99-F1A6-4AD8-9CCA-2965F8E2C424}"/>
    <hyperlink ref="E20" r:id="rId47" tooltip="Manufacturer" display="'M20-7820646" xr:uid="{7ECA5A20-DF56-4A2A-B9F0-4986250A8D65}"/>
    <hyperlink ref="E21" r:id="rId48" tooltip="Manufacturer" display="'M20-7821046" xr:uid="{958355E5-671D-42AE-AA5A-1C006B5405A4}"/>
    <hyperlink ref="E22" r:id="rId49" tooltip="Manufacturer" display="'67997-206HLF" xr:uid="{D4395DA3-13B8-4D2D-9A5D-31D847B412A0}"/>
    <hyperlink ref="E23" r:id="rId50" tooltip="Manufacturer" display="'10118193-0001LF" xr:uid="{68C093D6-C5DE-4FF4-A611-7A32B7639418}"/>
    <hyperlink ref="E24" r:id="rId51" tooltip="Manufacturer" display="'67997-206HLF" xr:uid="{BD0C365E-5684-419E-80C1-738407802F58}"/>
    <hyperlink ref="E25" r:id="rId52" tooltip="Manufacturer" display="'68000-103HLF" xr:uid="{B00FE3B6-9BE6-40D3-88BC-C37DC7972ED9}"/>
    <hyperlink ref="E26" r:id="rId53" tooltip="Manufacturer" display="'68001-204HLF" xr:uid="{06FB1EB0-497C-4031-B1EB-FCEE8AC1F509}"/>
    <hyperlink ref="E27" r:id="rId54" tooltip="Manufacturer" display="'L1210R2R2MDWIT" xr:uid="{413089BE-0FB8-442D-9B7A-C5112ED7C947}"/>
    <hyperlink ref="E28" r:id="rId55" tooltip="Manufacturer" display="'QPC02SXGN-RC" xr:uid="{0D8E4BAA-7C42-4920-BC13-0C523B7A1202}"/>
    <hyperlink ref="E29" r:id="rId56" tooltip="Manufacturer" display="'RC0805FR-07100KL" xr:uid="{3663EF5A-CE08-49E5-86E1-C8CCD1BDACB4}"/>
    <hyperlink ref="E30" r:id="rId57" tooltip="Manufacturer" display="'RC0805FR-07560RL" xr:uid="{7C770F36-DA5E-4A6E-B71B-8C1C23AB5E73}"/>
    <hyperlink ref="E31" r:id="rId58" tooltip="Manufacturer" display="'RC0805FR-0710KL" xr:uid="{AEBBA21F-41C1-4901-8A01-CE2756BC59F7}"/>
    <hyperlink ref="E32" r:id="rId59" tooltip="Manufacturer" display="'RC0805FR-0722RL" xr:uid="{DDBF4ED3-56D8-46AB-9722-49DE71836C70}"/>
    <hyperlink ref="E33" r:id="rId60" tooltip="Manufacturer" display="'RC0805JR-070RL" xr:uid="{2E51FB8E-755D-4D8C-ABE3-0DF07D252BAC}"/>
    <hyperlink ref="E34" r:id="rId61" tooltip="Manufacturer" display="'RC0805FR-071ML" xr:uid="{D6EAB54F-AC9F-44AF-9B95-42E945E65748}"/>
    <hyperlink ref="E35" r:id="rId62" tooltip="Manufacturer" display="'RC0805FR-071KL" xr:uid="{5A69AD88-0554-4428-AC4E-8B6248DB7D9F}"/>
    <hyperlink ref="E36" r:id="rId63" tooltip="Manufacturer" display="'CG0603MLC-05E" xr:uid="{054723EF-2DB1-43FD-A83E-47658CBC7974}"/>
    <hyperlink ref="E37" r:id="rId64" tooltip="Manufacturer" display="'1825910-6" xr:uid="{8CC77223-02BB-48DA-A187-3A5291D59E0B}"/>
    <hyperlink ref="E38" r:id="rId65" tooltip="Manufacturer" display="'4828-3004-CP" xr:uid="{3EC02524-D7BD-492A-BFE1-BBFFF84EE5AE}"/>
    <hyperlink ref="E39" r:id="rId66" tooltip="Manufacturer" display="'ATMEGA328P-PU" xr:uid="{9A7256D9-96F1-46B2-B37A-82105A7678F2}"/>
    <hyperlink ref="E40" r:id="rId67" tooltip="Manufacturer" display="'ATMEGA16U2-AU" xr:uid="{AA86CFCB-DFF2-4266-BAE4-FD2D79B91FC9}"/>
    <hyperlink ref="E41" r:id="rId68" tooltip="Manufacturer" display="'TL1963A-33DCQR" xr:uid="{31A806C4-7796-494C-B25B-9DC1987BACA2}"/>
    <hyperlink ref="E42" r:id="rId69" tooltip="Manufacturer" display="'NC7SZ00M5X" xr:uid="{FA7E2CFB-C15F-4FB4-AB18-A2E457E78BA3}"/>
    <hyperlink ref="E43" r:id="rId70" tooltip="Manufacturer" display="'SN74AHC1G09DBVR" xr:uid="{01482E93-2CCE-4D07-9774-1B89CA2E563E}"/>
    <hyperlink ref="E44" r:id="rId71" tooltip="Manufacturer" display="'ABM7-22.1184MHZ-D2Y-T" xr:uid="{47266DC6-F038-45E0-BA96-81BA9344D2CD}"/>
    <hyperlink ref="J10" r:id="rId72" tooltip="Supplier" display="'P15782CT-ND" xr:uid="{D3A3DCD5-72AF-4889-98AA-06B3A6EB6AE0}"/>
    <hyperlink ref="J11" r:id="rId73" tooltip="Supplier" display="'1276-2402-6-ND" xr:uid="{9ED1CDCA-4D6B-4495-82C8-5CDC439C65A2}"/>
    <hyperlink ref="J12" r:id="rId74" tooltip="Supplier" display="'445-7856-2-ND" xr:uid="{AD82537C-B10E-4A2A-9269-52D4CB1C769C}"/>
    <hyperlink ref="J13" r:id="rId75" tooltip="Supplier" display="'445-1419-1-ND" xr:uid="{72DC2500-1984-4D65-B910-5B2E1817B36D}"/>
    <hyperlink ref="J14" r:id="rId76" tooltip="Supplier" display="'399-1112-6-ND" xr:uid="{5A6F6903-86C1-43D9-8C20-05969EEA8335}"/>
    <hyperlink ref="J15" r:id="rId77" tooltip="Supplier" display="'475-2709-1-ND" xr:uid="{A2EC5C31-ACEF-4EB6-8FE8-43E76A313D27}"/>
    <hyperlink ref="J16" r:id="rId78" tooltip="Supplier" display="'475-2740-1-ND" xr:uid="{4500A362-B122-4C9C-9D99-938126F8B5D3}"/>
    <hyperlink ref="J17" r:id="rId79" tooltip="Supplier" display="'BAT54HT1GCT-ND" xr:uid="{47D0285F-493D-4872-BB35-F054C20CC4FC}"/>
    <hyperlink ref="J18" r:id="rId80" tooltip="Supplier" display="'445-2206-6-ND" xr:uid="{FFFC1D11-864F-49D0-8A3B-652852316CF7}"/>
    <hyperlink ref="J19" r:id="rId81" tooltip="Supplier" display="'952-1823-ND" xr:uid="{D362F6CD-149B-4147-A78E-D139219F90AF}"/>
    <hyperlink ref="J20" r:id="rId82" tooltip="Supplier" display="'952-1809-ND" xr:uid="{6E58DE10-A998-4D70-97C0-BA5A3AE29BCF}"/>
    <hyperlink ref="J21" r:id="rId83" tooltip="Supplier" display="'952-1847-ND" xr:uid="{BE27E62C-0EC5-45AD-9E16-3D2FF93DA130}"/>
    <hyperlink ref="J22" r:id="rId84" tooltip="Supplier" display="'609-3234-ND" xr:uid="{8FDE49E4-F2F9-4A40-811B-E383F5A612BE}"/>
    <hyperlink ref="J23" r:id="rId85" tooltip="Supplier" display="'609-4616-1-ND" xr:uid="{7F4C0D6F-A15D-4AAC-B233-FF787024A099}"/>
    <hyperlink ref="J24" r:id="rId86" tooltip="Supplier" display="'609-3234-ND" xr:uid="{0A7744A9-2499-42CD-8872-165D2EC6E87E}"/>
    <hyperlink ref="J25" r:id="rId87" tooltip="Supplier" display="'609-3461-ND" xr:uid="{2A559D73-5003-4B11-AF50-B5861E0B5877}"/>
    <hyperlink ref="J26" r:id="rId88" tooltip="Supplier" display="'609-3402-ND" xr:uid="{559A0E76-4B06-4652-BFE7-F9E77796B044}"/>
    <hyperlink ref="J27" r:id="rId89" tooltip="Supplier" display="'399-9598-1-ND" xr:uid="{858A87DA-C4E7-4DFD-9D8D-ACE240808173}"/>
    <hyperlink ref="J28" r:id="rId90" tooltip="Supplier" display="'S9337-ND" xr:uid="{03DFE8EF-91F5-4B6F-81EE-D4268857C9C0}"/>
    <hyperlink ref="J29" r:id="rId91" tooltip="Supplier" display="'311-100KCRCT-ND" xr:uid="{1E4AB68B-8261-4417-93A3-19A2CB0DAA85}"/>
    <hyperlink ref="J30" r:id="rId92" tooltip="Supplier" display="'311-560CRCT-ND" xr:uid="{A19FA030-F73C-484B-8158-3C49E75CFC53}"/>
    <hyperlink ref="J31" r:id="rId93" tooltip="Supplier" display="'311-10.0KCRCT-ND" xr:uid="{31EA0697-3AE2-4B38-A8A3-D162123291D9}"/>
    <hyperlink ref="J32" r:id="rId94" tooltip="Supplier" display="'311-22.0CRCT-ND" xr:uid="{A4103C22-82C9-4B8D-85BA-D2D10AAA4CD8}"/>
    <hyperlink ref="J33" r:id="rId95" tooltip="Supplier" display="'311-0.0ARCT-ND" xr:uid="{DF976557-74A8-491D-9858-B681AF9FE29C}"/>
    <hyperlink ref="J34" r:id="rId96" tooltip="Supplier" display="'311-1.00MCRTR-ND" xr:uid="{225BCAEC-C33F-4283-9DFE-E83F8FB0B3CA}"/>
    <hyperlink ref="J35" r:id="rId97" tooltip="Supplier" display="'311-1.00KCRCT-ND" xr:uid="{2D15CA83-8A3C-4CCC-9B60-5E7CE797023C}"/>
    <hyperlink ref="J36" r:id="rId98" tooltip="Supplier" display="'CG0603MLC-05ECT-ND" xr:uid="{7257CDCA-1FC4-49CC-B11B-C745E0300F25}"/>
    <hyperlink ref="J37" r:id="rId99" tooltip="Supplier" display="'450-1650-ND" xr:uid="{D82EC201-999A-403D-B503-3030F843CD89}"/>
    <hyperlink ref="J38" r:id="rId100" tooltip="Supplier" display="'3M5480-ND" xr:uid="{702E086F-0F5B-45B0-8B75-64C65366F494}"/>
    <hyperlink ref="J39" r:id="rId101" tooltip="Supplier" display="'ATMEGA328P-PU-ND" xr:uid="{15CBF987-80DE-4961-B8E7-8EB01FD7ECA2}"/>
    <hyperlink ref="J40" r:id="rId102" tooltip="Supplier" display="'ATMEGA16U2-AU-ND" xr:uid="{BB22D823-1DDE-40BF-8570-E7663D6DFCB2}"/>
    <hyperlink ref="J41" r:id="rId103" tooltip="Supplier" display="'296-24534-1-ND" xr:uid="{F550DC82-6EF3-419A-87AE-7905BCE1C910}"/>
    <hyperlink ref="J42" r:id="rId104" tooltip="Supplier" display="'NC7SZ00M5XCT-ND" xr:uid="{2B29C7D4-D6AD-4783-BA96-BEE991A95657}"/>
    <hyperlink ref="J43" r:id="rId105" tooltip="Supplier" display="'296-29202-1-ND" xr:uid="{1365A414-93E2-4485-A8BE-0470708BB679}"/>
    <hyperlink ref="J44" r:id="rId106" tooltip="Supplier" display="'535-9844-6-ND" xr:uid="{BF7F0829-2FB2-4E1A-88F2-2626D690AB1F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107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6" t="s">
        <v>0</v>
      </c>
      <c r="B1" s="107" t="s">
        <v>199</v>
      </c>
    </row>
    <row r="2" spans="1:2" x14ac:dyDescent="0.25">
      <c r="A2" s="25" t="s">
        <v>1</v>
      </c>
      <c r="B2" s="108" t="s">
        <v>30</v>
      </c>
    </row>
    <row r="3" spans="1:2" x14ac:dyDescent="0.25">
      <c r="A3" s="26" t="s">
        <v>2</v>
      </c>
      <c r="B3" s="109" t="s">
        <v>31</v>
      </c>
    </row>
    <row r="4" spans="1:2" x14ac:dyDescent="0.25">
      <c r="A4" s="25" t="s">
        <v>3</v>
      </c>
      <c r="B4" s="108" t="s">
        <v>30</v>
      </c>
    </row>
    <row r="5" spans="1:2" x14ac:dyDescent="0.25">
      <c r="A5" s="26" t="s">
        <v>4</v>
      </c>
      <c r="B5" s="109" t="s">
        <v>199</v>
      </c>
    </row>
    <row r="6" spans="1:2" x14ac:dyDescent="0.25">
      <c r="A6" s="25" t="s">
        <v>5</v>
      </c>
      <c r="B6" s="108" t="s">
        <v>34</v>
      </c>
    </row>
    <row r="7" spans="1:2" x14ac:dyDescent="0.25">
      <c r="A7" s="26" t="s">
        <v>6</v>
      </c>
      <c r="B7" s="109" t="s">
        <v>200</v>
      </c>
    </row>
    <row r="8" spans="1:2" x14ac:dyDescent="0.25">
      <c r="A8" s="25" t="s">
        <v>7</v>
      </c>
      <c r="B8" s="108" t="s">
        <v>33</v>
      </c>
    </row>
    <row r="9" spans="1:2" x14ac:dyDescent="0.25">
      <c r="A9" s="26" t="s">
        <v>8</v>
      </c>
      <c r="B9" s="109" t="s">
        <v>32</v>
      </c>
    </row>
    <row r="10" spans="1:2" x14ac:dyDescent="0.25">
      <c r="A10" s="25" t="s">
        <v>9</v>
      </c>
      <c r="B10" s="108" t="s">
        <v>201</v>
      </c>
    </row>
    <row r="11" spans="1:2" x14ac:dyDescent="0.25">
      <c r="A11" s="26" t="s">
        <v>10</v>
      </c>
      <c r="B11" s="109" t="s">
        <v>202</v>
      </c>
    </row>
    <row r="12" spans="1:2" x14ac:dyDescent="0.25">
      <c r="A12" s="25" t="s">
        <v>11</v>
      </c>
      <c r="B12" s="108" t="s">
        <v>203</v>
      </c>
    </row>
    <row r="13" spans="1:2" x14ac:dyDescent="0.25">
      <c r="A13" s="26" t="s">
        <v>12</v>
      </c>
      <c r="B13" s="109" t="s">
        <v>204</v>
      </c>
    </row>
    <row r="14" spans="1:2" x14ac:dyDescent="0.25">
      <c r="A14" s="25" t="s">
        <v>13</v>
      </c>
      <c r="B14" s="108" t="s">
        <v>205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Osuna</dc:creator>
  <cp:lastModifiedBy>Miguel Osuna</cp:lastModifiedBy>
  <cp:lastPrinted>2012-02-04T13:58:31Z</cp:lastPrinted>
  <dcterms:created xsi:type="dcterms:W3CDTF">2002-11-05T15:28:02Z</dcterms:created>
  <dcterms:modified xsi:type="dcterms:W3CDTF">2018-10-27T05:15:13Z</dcterms:modified>
</cp:coreProperties>
</file>