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ir\OneDrive\Escritorio\"/>
    </mc:Choice>
  </mc:AlternateContent>
  <xr:revisionPtr revIDLastSave="0" documentId="13_ncr:1_{FC223D64-C0B9-4F61-8676-3069A0773B7C}" xr6:coauthVersionLast="47" xr6:coauthVersionMax="47" xr10:uidLastSave="{00000000-0000-0000-0000-000000000000}"/>
  <bookViews>
    <workbookView xWindow="-108" yWindow="-108" windowWidth="23256" windowHeight="13896" tabRatio="791" firstSheet="3" activeTab="8" xr2:uid="{A5A5C202-5C9C-4379-B6A6-E93B53208C2C}"/>
  </bookViews>
  <sheets>
    <sheet name="Ejercicio I" sheetId="2" r:id="rId1"/>
    <sheet name="Informe de respuestas 1" sheetId="4" r:id="rId2"/>
    <sheet name="Informe de sensibilidad 1" sheetId="5" r:id="rId3"/>
    <sheet name="Informe de límites 1" sheetId="6" r:id="rId4"/>
    <sheet name="Ejercicio II" sheetId="3" r:id="rId5"/>
    <sheet name="Informe de respuestas 2" sheetId="9" r:id="rId6"/>
    <sheet name="Informe de sensibilidad 2" sheetId="10" r:id="rId7"/>
    <sheet name="Informe de límites 2" sheetId="11" r:id="rId8"/>
    <sheet name="Ejercicio III" sheetId="7" r:id="rId9"/>
  </sheets>
  <definedNames>
    <definedName name="solver_adj" localSheetId="0" hidden="1">'Ejercicio I'!$C$27:$E$30</definedName>
    <definedName name="solver_adj" localSheetId="4" hidden="1">'Ejercicio II'!$E$3:$E$5</definedName>
    <definedName name="solver_adj" localSheetId="8" hidden="1">'Ejercicio III'!$C$3:$C$5</definedName>
    <definedName name="solver_cvg" localSheetId="0" hidden="1">0.0001</definedName>
    <definedName name="solver_cvg" localSheetId="4" hidden="1">0.0001</definedName>
    <definedName name="solver_cvg" localSheetId="8" hidden="1">0.0001</definedName>
    <definedName name="solver_drv" localSheetId="0" hidden="1">2</definedName>
    <definedName name="solver_drv" localSheetId="4" hidden="1">1</definedName>
    <definedName name="solver_drv" localSheetId="8" hidden="1">1</definedName>
    <definedName name="solver_eng" localSheetId="0" hidden="1">2</definedName>
    <definedName name="solver_eng" localSheetId="4" hidden="1">2</definedName>
    <definedName name="solver_eng" localSheetId="8" hidden="1">2</definedName>
    <definedName name="solver_est" localSheetId="0" hidden="1">1</definedName>
    <definedName name="solver_est" localSheetId="4" hidden="1">1</definedName>
    <definedName name="solver_est" localSheetId="8" hidden="1">1</definedName>
    <definedName name="solver_itr" localSheetId="0" hidden="1">1000</definedName>
    <definedName name="solver_itr" localSheetId="4" hidden="1">2147483647</definedName>
    <definedName name="solver_itr" localSheetId="8" hidden="1">1000</definedName>
    <definedName name="solver_lhs0" localSheetId="4" hidden="1">'Ejercicio II'!$D$3:$D$5</definedName>
    <definedName name="solver_lhs1" localSheetId="0" hidden="1">'Ejercicio I'!$C$27:$C$30</definedName>
    <definedName name="solver_lhs1" localSheetId="4" hidden="1">'Ejercicio II'!$E$3</definedName>
    <definedName name="solver_lhs1" localSheetId="8" hidden="1">'Ejercicio III'!$C$3</definedName>
    <definedName name="solver_lhs10" localSheetId="0" hidden="1">'Ejercicio I'!$E$31</definedName>
    <definedName name="solver_lhs2" localSheetId="0" hidden="1">'Ejercicio I'!$C$27:$E$27</definedName>
    <definedName name="solver_lhs2" localSheetId="4" hidden="1">'Ejercicio II'!$E$3</definedName>
    <definedName name="solver_lhs2" localSheetId="8" hidden="1">'Ejercicio III'!$C$4</definedName>
    <definedName name="solver_lhs3" localSheetId="0" hidden="1">'Ejercicio I'!$C$28:$E$28</definedName>
    <definedName name="solver_lhs3" localSheetId="4" hidden="1">'Ejercicio II'!$E$4</definedName>
    <definedName name="solver_lhs3" localSheetId="8" hidden="1">'Ejercicio III'!$C$5</definedName>
    <definedName name="solver_lhs4" localSheetId="0" hidden="1">'Ejercicio I'!$C$29:$E$29</definedName>
    <definedName name="solver_lhs4" localSheetId="4" hidden="1">'Ejercicio II'!$E$4</definedName>
    <definedName name="solver_lhs4" localSheetId="8" hidden="1">'Ejercicio III'!$D$13</definedName>
    <definedName name="solver_lhs5" localSheetId="0" hidden="1">'Ejercicio I'!$C$30:$E$30</definedName>
    <definedName name="solver_lhs5" localSheetId="4" hidden="1">'Ejercicio II'!$E$5</definedName>
    <definedName name="solver_lhs6" localSheetId="0" hidden="1">'Ejercicio I'!$C$31</definedName>
    <definedName name="solver_lhs6" localSheetId="4" hidden="1">'Ejercicio II'!$E$5</definedName>
    <definedName name="solver_lhs7" localSheetId="0" hidden="1">'Ejercicio I'!$D$27:$D$30</definedName>
    <definedName name="solver_lhs8" localSheetId="0" hidden="1">'Ejercicio I'!$D$31</definedName>
    <definedName name="solver_lhs9" localSheetId="0" hidden="1">'Ejercicio I'!$E$27:$E$30</definedName>
    <definedName name="solver_mip" localSheetId="0" hidden="1">2147483647</definedName>
    <definedName name="solver_mip" localSheetId="4" hidden="1">2147483647</definedName>
    <definedName name="solver_mip" localSheetId="8" hidden="1">2147483647</definedName>
    <definedName name="solver_mni" localSheetId="0" hidden="1">30</definedName>
    <definedName name="solver_mni" localSheetId="4" hidden="1">30</definedName>
    <definedName name="solver_mni" localSheetId="8" hidden="1">30</definedName>
    <definedName name="solver_mrt" localSheetId="0" hidden="1">0.075</definedName>
    <definedName name="solver_mrt" localSheetId="4" hidden="1">0.075</definedName>
    <definedName name="solver_mrt" localSheetId="8" hidden="1">0.075</definedName>
    <definedName name="solver_msl" localSheetId="0" hidden="1">2</definedName>
    <definedName name="solver_msl" localSheetId="4" hidden="1">2</definedName>
    <definedName name="solver_msl" localSheetId="8" hidden="1">2</definedName>
    <definedName name="solver_neg" localSheetId="0" hidden="1">1</definedName>
    <definedName name="solver_neg" localSheetId="4" hidden="1">1</definedName>
    <definedName name="solver_neg" localSheetId="8" hidden="1">1</definedName>
    <definedName name="solver_nod" localSheetId="0" hidden="1">2147483647</definedName>
    <definedName name="solver_nod" localSheetId="4" hidden="1">2147483647</definedName>
    <definedName name="solver_nod" localSheetId="8" hidden="1">2147483647</definedName>
    <definedName name="solver_num" localSheetId="0" hidden="1">10</definedName>
    <definedName name="solver_num" localSheetId="4" hidden="1">6</definedName>
    <definedName name="solver_num" localSheetId="8" hidden="1">4</definedName>
    <definedName name="solver_nwt" localSheetId="0" hidden="1">1</definedName>
    <definedName name="solver_nwt" localSheetId="4" hidden="1">1</definedName>
    <definedName name="solver_nwt" localSheetId="8" hidden="1">1</definedName>
    <definedName name="solver_opt" localSheetId="0" hidden="1">'Ejercicio I'!$B$38</definedName>
    <definedName name="solver_opt" localSheetId="4" hidden="1">'Ejercicio II'!$E$6</definedName>
    <definedName name="solver_opt" localSheetId="8" hidden="1">'Ejercicio III'!$C$14</definedName>
    <definedName name="solver_pre" localSheetId="0" hidden="1">0.000001</definedName>
    <definedName name="solver_pre" localSheetId="4" hidden="1">0.000001</definedName>
    <definedName name="solver_pre" localSheetId="8" hidden="1">0.000001</definedName>
    <definedName name="solver_rbv" localSheetId="0" hidden="1">2</definedName>
    <definedName name="solver_rbv" localSheetId="4" hidden="1">1</definedName>
    <definedName name="solver_rbv" localSheetId="8" hidden="1">1</definedName>
    <definedName name="solver_rel0" localSheetId="4" hidden="1">1</definedName>
    <definedName name="solver_rel1" localSheetId="0" hidden="1">1</definedName>
    <definedName name="solver_rel1" localSheetId="4" hidden="1">1</definedName>
    <definedName name="solver_rel1" localSheetId="8" hidden="1">1</definedName>
    <definedName name="solver_rel10" localSheetId="0" hidden="1">1</definedName>
    <definedName name="solver_rel2" localSheetId="0" hidden="1">2</definedName>
    <definedName name="solver_rel2" localSheetId="4" hidden="1">1</definedName>
    <definedName name="solver_rel2" localSheetId="8" hidden="1">1</definedName>
    <definedName name="solver_rel3" localSheetId="0" hidden="1">2</definedName>
    <definedName name="solver_rel3" localSheetId="4" hidden="1">1</definedName>
    <definedName name="solver_rel3" localSheetId="8" hidden="1">1</definedName>
    <definedName name="solver_rel4" localSheetId="0" hidden="1">2</definedName>
    <definedName name="solver_rel4" localSheetId="4" hidden="1">1</definedName>
    <definedName name="solver_rel4" localSheetId="8" hidden="1">1</definedName>
    <definedName name="solver_rel5" localSheetId="0" hidden="1">2</definedName>
    <definedName name="solver_rel5" localSheetId="4" hidden="1">1</definedName>
    <definedName name="solver_rel6" localSheetId="0" hidden="1">1</definedName>
    <definedName name="solver_rel6" localSheetId="4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0" localSheetId="4" hidden="1">'Ejercicio II'!#REF!</definedName>
    <definedName name="solver_rhs1" localSheetId="0" hidden="1">'Ejercicio I'!$C$34</definedName>
    <definedName name="solver_rhs1" localSheetId="4" hidden="1">'Ejercicio II'!$C$3</definedName>
    <definedName name="solver_rhs1" localSheetId="8" hidden="1">'Ejercicio III'!$C$8</definedName>
    <definedName name="solver_rhs10" localSheetId="0" hidden="1">'Ejercicio I'!$D$36</definedName>
    <definedName name="solver_rhs2" localSheetId="0" hidden="1">'Ejercicio I'!$C$21</definedName>
    <definedName name="solver_rhs2" localSheetId="4" hidden="1">'Ejercicio II'!$D$3</definedName>
    <definedName name="solver_rhs2" localSheetId="8" hidden="1">'Ejercicio III'!$C$9</definedName>
    <definedName name="solver_rhs3" localSheetId="0" hidden="1">'Ejercicio I'!$C$22</definedName>
    <definedName name="solver_rhs3" localSheetId="4" hidden="1">'Ejercicio II'!$C$4</definedName>
    <definedName name="solver_rhs3" localSheetId="8" hidden="1">'Ejercicio III'!$C$10</definedName>
    <definedName name="solver_rhs4" localSheetId="0" hidden="1">'Ejercicio I'!$C$23</definedName>
    <definedName name="solver_rhs4" localSheetId="4" hidden="1">'Ejercicio II'!$D$4</definedName>
    <definedName name="solver_rhs4" localSheetId="8" hidden="1">'Ejercicio III'!$C$13</definedName>
    <definedName name="solver_rhs5" localSheetId="0" hidden="1">'Ejercicio I'!$C$24</definedName>
    <definedName name="solver_rhs5" localSheetId="4" hidden="1">'Ejercicio II'!$C$5</definedName>
    <definedName name="solver_rhs6" localSheetId="0" hidden="1">'Ejercicio I'!$D$34</definedName>
    <definedName name="solver_rhs6" localSheetId="4" hidden="1">'Ejercicio II'!$D$5</definedName>
    <definedName name="solver_rhs7" localSheetId="0" hidden="1">'Ejercicio I'!$C$35</definedName>
    <definedName name="solver_rhs8" localSheetId="0" hidden="1">'Ejercicio I'!$D$35</definedName>
    <definedName name="solver_rhs9" localSheetId="0" hidden="1">'Ejercicio I'!$C$36</definedName>
    <definedName name="solver_rlx" localSheetId="0" hidden="1">2</definedName>
    <definedName name="solver_rlx" localSheetId="4" hidden="1">2</definedName>
    <definedName name="solver_rlx" localSheetId="8" hidden="1">2</definedName>
    <definedName name="solver_rsd" localSheetId="0" hidden="1">0</definedName>
    <definedName name="solver_rsd" localSheetId="4" hidden="1">0</definedName>
    <definedName name="solver_rsd" localSheetId="8" hidden="1">0</definedName>
    <definedName name="solver_scl" localSheetId="0" hidden="1">2</definedName>
    <definedName name="solver_scl" localSheetId="4" hidden="1">1</definedName>
    <definedName name="solver_scl" localSheetId="8" hidden="1">1</definedName>
    <definedName name="solver_sho" localSheetId="0" hidden="1">2</definedName>
    <definedName name="solver_sho" localSheetId="4" hidden="1">2</definedName>
    <definedName name="solver_sho" localSheetId="8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4" hidden="1">100</definedName>
    <definedName name="solver_ssz" localSheetId="8" hidden="1">100</definedName>
    <definedName name="solver_tim" localSheetId="0" hidden="1">100</definedName>
    <definedName name="solver_tim" localSheetId="4" hidden="1">2147483647</definedName>
    <definedName name="solver_tim" localSheetId="8" hidden="1">100</definedName>
    <definedName name="solver_tol" localSheetId="0" hidden="1">0.01</definedName>
    <definedName name="solver_tol" localSheetId="4" hidden="1">0.01</definedName>
    <definedName name="solver_tol" localSheetId="8" hidden="1">0.01</definedName>
    <definedName name="solver_typ" localSheetId="0" hidden="1">1</definedName>
    <definedName name="solver_typ" localSheetId="4" hidden="1">1</definedName>
    <definedName name="solver_typ" localSheetId="8" hidden="1">1</definedName>
    <definedName name="solver_val" localSheetId="0" hidden="1">0</definedName>
    <definedName name="solver_val" localSheetId="4" hidden="1">0</definedName>
    <definedName name="solver_val" localSheetId="8" hidden="1">0</definedName>
    <definedName name="solver_ver" localSheetId="0" hidden="1">3</definedName>
    <definedName name="solver_ver" localSheetId="4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" l="1"/>
  <c r="C14" i="7"/>
  <c r="C20" i="7"/>
  <c r="D18" i="7" s="1"/>
  <c r="E6" i="3"/>
  <c r="O14" i="2"/>
  <c r="O15" i="2"/>
  <c r="O16" i="2"/>
  <c r="O17" i="2"/>
  <c r="O11" i="2"/>
  <c r="O9" i="2"/>
  <c r="O10" i="2"/>
  <c r="O12" i="2"/>
  <c r="O13" i="2"/>
  <c r="O8" i="2"/>
  <c r="P3" i="2"/>
  <c r="D19" i="7" l="1"/>
  <c r="E17" i="7"/>
  <c r="E18" i="7"/>
  <c r="E19" i="7"/>
  <c r="F19" i="7"/>
  <c r="F18" i="7"/>
  <c r="D17" i="7"/>
  <c r="F17" i="7"/>
</calcChain>
</file>

<file path=xl/sharedStrings.xml><?xml version="1.0" encoding="utf-8"?>
<sst xmlns="http://schemas.openxmlformats.org/spreadsheetml/2006/main" count="291" uniqueCount="121">
  <si>
    <t>Parte delantera</t>
  </si>
  <si>
    <t>Centro</t>
  </si>
  <si>
    <t>F.O</t>
  </si>
  <si>
    <t>Restricciones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</si>
  <si>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</si>
  <si>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</si>
  <si>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</si>
  <si>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</si>
  <si>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</si>
  <si>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</si>
  <si>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</si>
  <si>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</si>
  <si>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</si>
  <si>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</si>
  <si>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</si>
  <si>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</si>
  <si>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Parte posterior</t>
  </si>
  <si>
    <t>Volumen Delantero</t>
  </si>
  <si>
    <t>Voluman centro</t>
  </si>
  <si>
    <t>Volumen Posteror</t>
  </si>
  <si>
    <t>Ecuancion</t>
  </si>
  <si>
    <t>Restriccion</t>
  </si>
  <si>
    <t>Comunidad</t>
  </si>
  <si>
    <t>Tierra Disponible (ha)</t>
  </si>
  <si>
    <t>Agua Asignada (ha*pie)</t>
  </si>
  <si>
    <t>Producción (hectáreas)</t>
  </si>
  <si>
    <t>Las Palmitas</t>
  </si>
  <si>
    <t>Gavalda</t>
  </si>
  <si>
    <t>El Naranjo</t>
  </si>
  <si>
    <t>Microsoft Excel 16.0 Informe de respuestas</t>
  </si>
  <si>
    <t>Hoja de cálculo: [PYTHON.xlsx]Ejercicio II</t>
  </si>
  <si>
    <t>Informe creado: 03/11/2024 11:33:15</t>
  </si>
  <si>
    <t>Resultado: Solver encontró una solución. Se cumplen todas las restricciones y condiciones óptimas.</t>
  </si>
  <si>
    <t>Motor de Solver</t>
  </si>
  <si>
    <t>Motor: Simplex LP</t>
  </si>
  <si>
    <t>Tiempo de la solución: 0,094 segundos.</t>
  </si>
  <si>
    <t>Iteraciones: 3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</si>
  <si>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</si>
  <si>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</si>
  <si>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</si>
  <si>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</si>
  <si>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</si>
  <si>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</si>
  <si>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</si>
  <si>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</si>
  <si>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</si>
  <si>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</si>
  <si>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</si>
  <si>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</si>
  <si>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</si>
  <si>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</si>
  <si>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$E$6</t>
  </si>
  <si>
    <t>$E$3</t>
  </si>
  <si>
    <t>Las Palmitas Producción (hectáreas)</t>
  </si>
  <si>
    <t>Continuar</t>
  </si>
  <si>
    <t>$E$4</t>
  </si>
  <si>
    <t>Gavalda Producción (hectáreas)</t>
  </si>
  <si>
    <t>$E$5</t>
  </si>
  <si>
    <t>El Naranjo Producción (hectáreas)</t>
  </si>
  <si>
    <t>$E$3&lt;=$C$3</t>
  </si>
  <si>
    <t>Vinculante</t>
  </si>
  <si>
    <t>$E$3&lt;=$D$3</t>
  </si>
  <si>
    <t>$E$4&lt;=$C$4</t>
  </si>
  <si>
    <t>$E$4&lt;=$D$4</t>
  </si>
  <si>
    <t>$E$5&lt;=$C$5</t>
  </si>
  <si>
    <t>$E$5&lt;=$D$5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</si>
  <si>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</si>
  <si>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</si>
  <si>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</si>
  <si>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</si>
  <si>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</si>
  <si>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</si>
  <si>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</si>
  <si>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</si>
  <si>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</si>
  <si>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</si>
  <si>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NINGUNO</t>
  </si>
  <si>
    <t>Microsoft Excel 16.0 Informe de límites</t>
  </si>
  <si>
    <t>Informe creado: 03/11/2024 11:33:16</t>
  </si>
  <si>
    <t>Variable</t>
  </si>
  <si>
    <t>Inferior</t>
  </si>
  <si>
    <t>Límite</t>
  </si>
  <si>
    <t>Resultado</t>
  </si>
  <si>
    <t>Superior</t>
  </si>
  <si>
    <t>Cultivo</t>
  </si>
  <si>
    <t>Arroz Secano</t>
  </si>
  <si>
    <t>Arroz Forastero</t>
  </si>
  <si>
    <t>Sandía</t>
  </si>
  <si>
    <t>Hectáreas a Plantar</t>
  </si>
  <si>
    <t>Concepto</t>
  </si>
  <si>
    <t>Consumo Total de Agua</t>
  </si>
  <si>
    <t>Retorno Neto Total</t>
  </si>
  <si>
    <t>Hoja de cálculo: [PYTHON.xlsx]Ejercicio III</t>
  </si>
  <si>
    <t>Informe creado: 03/11/2024 12:23:33</t>
  </si>
  <si>
    <t>Tiempo de la solución: 0,093 segundos.</t>
  </si>
  <si>
    <t>Tiempo máximo 100 seg.,  Iteraciones 1000, Precision 0,000001, Usar escala automática</t>
  </si>
  <si>
    <t>$B$13</t>
  </si>
  <si>
    <t>Retorno Neto Total Fórmula</t>
  </si>
  <si>
    <t>$B$2</t>
  </si>
  <si>
    <t>Arroz Secano Hectáreas a Plantar</t>
  </si>
  <si>
    <t>$B$3</t>
  </si>
  <si>
    <t>Arroz Forastero Hectáreas a Plantar</t>
  </si>
  <si>
    <t>$B$4</t>
  </si>
  <si>
    <t>Sandía Hectáreas a Plantar</t>
  </si>
  <si>
    <t>$C$12</t>
  </si>
  <si>
    <t>Consumo Total de Agua Resultado (Ejemplo en Excel)</t>
  </si>
  <si>
    <t>$C$12&lt;=$B$12</t>
  </si>
  <si>
    <t>No vinculante</t>
  </si>
  <si>
    <t>$B$2&lt;=$B$7</t>
  </si>
  <si>
    <t>$B$3&lt;=$B$8</t>
  </si>
  <si>
    <t>$B$4&lt;=$B$9</t>
  </si>
  <si>
    <t>Sombra</t>
  </si>
  <si>
    <t>Precio</t>
  </si>
  <si>
    <t>Restricción</t>
  </si>
  <si>
    <t>Lado derecho</t>
  </si>
  <si>
    <t>Informe creado: 03/11/2024 12:23:34</t>
  </si>
  <si>
    <t xml:space="preserve">Consumo de Agua </t>
  </si>
  <si>
    <t xml:space="preserve">Retorno Neto </t>
  </si>
  <si>
    <t xml:space="preserve">Plantación Máxima </t>
  </si>
  <si>
    <t xml:space="preserve">Tierra Disponible </t>
  </si>
  <si>
    <t>JOSSELY ELENA AGUIRRE ACUÑA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</si>
</sst>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5" xfId="0" applyBorder="1"/>
    <xf numFmtId="0" fontId="3" fillId="0" borderId="4" xfId="0" applyFont="1" applyBorder="1" applyAlignment="1">
      <alignment horizontal="center"/>
    </xf>
    <xf numFmtId="0" fontId="0" fillId="0" borderId="6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609600</xdr:colOff>
      <xdr:row>1</xdr:row>
      <xdr:rowOff>15240</xdr:rowOff>
    </xdr:from>
    <xdr:to>
      <xdr:col>24</xdr:col>
      <xdr:colOff>220923</xdr:colOff>
      <xdr:row>25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CFBBBF-AC3B-4EA1-A687-E05B38D99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8580" y="198120"/>
          <a:ext cx="5951163" cy="4427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237589</xdr:colOff>
      <xdr:row>1</xdr:row>
      <xdr:rowOff>7620</xdr:rowOff>
    </xdr:from>
    <xdr:to>
      <xdr:col>14</xdr:col>
      <xdr:colOff>584177</xdr:colOff>
      <xdr:row>14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8035EA-0C2D-03CC-8815-D65F1D891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189" y="190500"/>
          <a:ext cx="6686428" cy="2430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6044</xdr:colOff>
      <xdr:row>1</xdr:row>
      <xdr:rowOff>53340</xdr:rowOff>
    </xdr:from>
    <xdr:to>
      <xdr:col>13</xdr:col>
      <xdr:colOff>774681</xdr:colOff>
      <xdr:row>20</xdr:row>
      <xdr:rowOff>67466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30FF61-F595-6CAE-F598-D07493F9F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2584" y="236220"/>
          <a:ext cx="5523517" cy="348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B667-1786-472C-835D-D1B4FD92C005}">
  <dimension ref="B2:P200"/>
  <sheetViews>
    <sheetView workbookViewId="0"/>
  </sheetViews>
  <sheetFormatPr baseColWidth="10" defaultRowHeight="14.4"/>
  <cols>
    <col min="1" max="1" width="4.5546875" customWidth="1"/>
    <col min="2" max="2" width="16.88671875" style="1" bestFit="1" customWidth="1"/>
    <col min="3" max="6" width="4.109375" style="1" bestFit="1" customWidth="1"/>
    <col min="7" max="7" width="5" style="1" bestFit="1" customWidth="1"/>
    <col min="8" max="10" width="4.109375" style="1" bestFit="1" customWidth="1"/>
    <col min="11" max="14" width="6.6640625" style="1" bestFit="1" customWidth="1"/>
    <col min="15" max="15" width="9.5546875" style="1" bestFit="1" customWidth="1"/>
    <col min="16" max="16" width="11.77734375" style="1" bestFit="1" customWidth="1"/>
  </cols>
  <sheetData>
    <row r="2" spans="2:16">
      <c r="P2" s="4" t="s">
        <v>2</v>
      </c>
    </row>
    <row r="3" spans="2:16"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P3" s="5">
        <f>SUMPRODUCT(C5:N5,C4:N4)</f>
        <v>4500240</v>
      </c>
    </row>
    <row r="4" spans="2:16">
      <c r="C4" s="2">
        <v>12</v>
      </c>
      <c r="D4" s="2">
        <v>0</v>
      </c>
      <c r="E4" s="2">
        <v>0</v>
      </c>
      <c r="F4" s="2">
        <v>0</v>
      </c>
      <c r="G4" s="2">
        <v>9000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6">
      <c r="C5" s="2">
        <v>20</v>
      </c>
      <c r="D5" s="2">
        <v>16</v>
      </c>
      <c r="E5" s="2">
        <v>25</v>
      </c>
      <c r="F5" s="2">
        <v>13</v>
      </c>
      <c r="G5" s="2">
        <v>500</v>
      </c>
      <c r="H5" s="2">
        <v>700</v>
      </c>
      <c r="I5" s="2">
        <v>600</v>
      </c>
      <c r="J5" s="2">
        <v>400</v>
      </c>
      <c r="K5" s="5">
        <v>320</v>
      </c>
      <c r="L5" s="5">
        <v>400</v>
      </c>
      <c r="M5" s="5">
        <v>360</v>
      </c>
      <c r="N5" s="5">
        <v>290</v>
      </c>
    </row>
    <row r="7" spans="2:16">
      <c r="O7" s="4" t="s">
        <v>20</v>
      </c>
      <c r="P7" s="4" t="s">
        <v>21</v>
      </c>
    </row>
    <row r="8" spans="2:16">
      <c r="B8" s="4" t="s">
        <v>0</v>
      </c>
      <c r="C8" s="2">
        <v>1</v>
      </c>
      <c r="D8" s="2">
        <v>1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f>SUMPRODUCT(C8:N8,$C$4:$N$4)</f>
        <v>12</v>
      </c>
      <c r="P8" s="2">
        <v>12</v>
      </c>
    </row>
    <row r="9" spans="2:16">
      <c r="B9" s="4" t="s">
        <v>1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f t="shared" ref="O9:O17" si="0">SUMPRODUCT(C9:N9,$C$4:$N$4)</f>
        <v>12</v>
      </c>
      <c r="P9" s="2">
        <v>10</v>
      </c>
    </row>
    <row r="10" spans="2:16">
      <c r="B10" s="4" t="s">
        <v>16</v>
      </c>
      <c r="C10" s="2">
        <v>1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f t="shared" si="0"/>
        <v>12</v>
      </c>
      <c r="P10" s="2">
        <v>10</v>
      </c>
    </row>
    <row r="11" spans="2:16">
      <c r="B11" s="4" t="s">
        <v>17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f>SUMPRODUCT(C11:N11,$C$4:$N$4)</f>
        <v>9000</v>
      </c>
      <c r="P11" s="2">
        <v>7000</v>
      </c>
    </row>
    <row r="12" spans="2:16">
      <c r="B12" s="4" t="s">
        <v>18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f t="shared" si="0"/>
        <v>9000</v>
      </c>
      <c r="P12" s="2">
        <v>9000</v>
      </c>
    </row>
    <row r="13" spans="2:16">
      <c r="B13" s="4" t="s">
        <v>19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f t="shared" si="0"/>
        <v>9000</v>
      </c>
      <c r="P13" s="2">
        <v>5000</v>
      </c>
    </row>
    <row r="14" spans="2:16">
      <c r="B14" s="4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f t="shared" si="0"/>
        <v>0</v>
      </c>
      <c r="P14" s="5">
        <v>320</v>
      </c>
    </row>
    <row r="15" spans="2:16">
      <c r="B15" s="4">
        <v>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f t="shared" si="0"/>
        <v>0</v>
      </c>
      <c r="P15" s="5">
        <v>400</v>
      </c>
    </row>
    <row r="16" spans="2:16">
      <c r="B16" s="4">
        <v>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0</v>
      </c>
      <c r="O16" s="2">
        <f t="shared" si="0"/>
        <v>0</v>
      </c>
      <c r="P16" s="5">
        <v>360</v>
      </c>
    </row>
    <row r="17" spans="2:16">
      <c r="B17" s="4">
        <v>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f t="shared" si="0"/>
        <v>0</v>
      </c>
      <c r="P17" s="5">
        <v>290</v>
      </c>
    </row>
    <row r="20" spans="2:16">
      <c r="B20" s="8"/>
      <c r="C20" s="8"/>
      <c r="D20" s="8"/>
      <c r="E20" s="8"/>
    </row>
    <row r="21" spans="2:16">
      <c r="B21" s="7"/>
      <c r="C21" s="7"/>
      <c r="D21" s="7"/>
      <c r="E21" s="7"/>
    </row>
    <row r="22" spans="2:16">
      <c r="B22" s="7"/>
      <c r="C22" s="7"/>
      <c r="D22" s="7"/>
      <c r="E22" s="7"/>
    </row>
    <row r="23" spans="2:16">
      <c r="B23" s="7"/>
      <c r="C23" s="7"/>
      <c r="D23" s="7"/>
      <c r="E23" s="7"/>
    </row>
    <row r="24" spans="2:16">
      <c r="B24" s="7"/>
      <c r="C24" s="7"/>
      <c r="D24" s="7"/>
      <c r="E24" s="7"/>
    </row>
    <row r="26" spans="2:16">
      <c r="B26" s="6"/>
      <c r="C26" s="6"/>
      <c r="D26" s="6"/>
      <c r="E26" s="6"/>
    </row>
    <row r="27" spans="2:16">
      <c r="B27" s="19"/>
      <c r="C27" s="20"/>
      <c r="D27" s="20"/>
      <c r="E27" s="20"/>
    </row>
    <row r="28" spans="2:16">
      <c r="B28" s="19"/>
      <c r="C28" s="20"/>
      <c r="D28" s="20"/>
      <c r="E28" s="20"/>
    </row>
    <row r="29" spans="2:16">
      <c r="B29" s="19"/>
      <c r="C29" s="20"/>
      <c r="D29" s="20"/>
      <c r="E29" s="20"/>
    </row>
    <row r="30" spans="2:16">
      <c r="B30" s="19"/>
      <c r="C30" s="20"/>
      <c r="D30" s="20"/>
      <c r="E30" s="20"/>
    </row>
    <row r="31" spans="2:16">
      <c r="B31" s="19"/>
      <c r="C31" s="20"/>
      <c r="D31" s="20"/>
      <c r="E31" s="20"/>
    </row>
    <row r="33" spans="2:4">
      <c r="B33" s="8"/>
      <c r="C33" s="8"/>
      <c r="D33" s="8"/>
    </row>
    <row r="34" spans="2:4">
      <c r="B34" s="7"/>
      <c r="C34" s="7"/>
      <c r="D34" s="7"/>
    </row>
    <row r="35" spans="2:4">
      <c r="B35" s="7"/>
      <c r="C35" s="7"/>
      <c r="D35" s="7"/>
    </row>
    <row r="36" spans="2:4">
      <c r="B36" s="7"/>
      <c r="C36" s="7"/>
      <c r="D36" s="7"/>
    </row>
    <row r="200" spans="2:2">
      <c r="B200" s="1" t="s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EB75-DF59-4FAB-9F04-E83E4762BE02}">
  <dimension ref="A1:G33"/>
  <sheetViews>
    <sheetView showGridLines="0" workbookViewId="0"/>
  </sheetViews>
  <sheetFormatPr baseColWidth="10" defaultRowHeight="14.4"/>
  <cols>
    <col min="1" max="1" width="2.33203125" customWidth="1"/>
    <col min="2" max="2" width="5.88671875" bestFit="1" customWidth="1"/>
    <col min="3" max="3" width="30.5546875" bestFit="1" customWidth="1"/>
    <col min="4" max="4" width="14.6640625" bestFit="1" customWidth="1"/>
    <col min="5" max="5" width="11.21875" bestFit="1" customWidth="1"/>
    <col min="6" max="6" width="9.5546875" bestFit="1" customWidth="1"/>
    <col min="7" max="7" width="7.5546875" bestFit="1" customWidth="1"/>
  </cols>
  <sheetData>
    <row r="1" spans="1:5">
      <c r="A1" s="10" t="s">
        <v>29</v>
      </c>
    </row>
    <row r="2" spans="1:5">
      <c r="A2" s="10" t="s">
        <v>30</v>
      </c>
    </row>
    <row r="3" spans="1:5">
      <c r="A3" s="10" t="s">
        <v>31</v>
      </c>
    </row>
    <row r="4" spans="1:5">
      <c r="A4" s="10" t="s">
        <v>32</v>
      </c>
    </row>
    <row r="5" spans="1:5">
      <c r="A5" s="10" t="s">
        <v>33</v>
      </c>
    </row>
    <row r="6" spans="1:5">
      <c r="A6" s="10"/>
      <c r="B6" t="s">
        <v>34</v>
      </c>
    </row>
    <row r="7" spans="1:5">
      <c r="A7" s="10"/>
      <c r="B7" t="s">
        <v>35</v>
      </c>
    </row>
    <row r="8" spans="1:5">
      <c r="A8" s="10"/>
      <c r="B8" t="s">
        <v>36</v>
      </c>
    </row>
    <row r="9" spans="1:5">
      <c r="A9" s="10" t="s">
        <v>37</v>
      </c>
    </row>
    <row r="10" spans="1:5">
      <c r="B10" t="s">
        <v>38</v>
      </c>
    </row>
    <row r="11" spans="1:5">
      <c r="B11" t="s">
        <v>39</v>
      </c>
    </row>
    <row r="14" spans="1:5" ht="15" thickBot="1">
      <c r="A14" t="s">
        <v>40</v>
      </c>
    </row>
    <row r="15" spans="1:5" ht="15" thickBot="1">
      <c r="B15" s="12" t="s">
        <v>41</v>
      </c>
      <c r="C15" s="12" t="s">
        <v>42</v>
      </c>
      <c r="D15" s="12" t="s">
        <v>43</v>
      </c>
      <c r="E15" s="12" t="s">
        <v>44</v>
      </c>
    </row>
    <row r="16" spans="1:5" ht="15" thickBot="1">
      <c r="B16" s="11" t="s">
        <v>51</v>
      </c>
      <c r="C16" s="11" t="s">
        <v>25</v>
      </c>
      <c r="D16" s="11">
        <v>0</v>
      </c>
      <c r="E16" s="11">
        <v>1300</v>
      </c>
    </row>
    <row r="19" spans="1:7" ht="15" thickBot="1">
      <c r="A19" t="s">
        <v>45</v>
      </c>
    </row>
    <row r="20" spans="1:7" ht="15" thickBot="1">
      <c r="B20" s="12" t="s">
        <v>41</v>
      </c>
      <c r="C20" s="12" t="s">
        <v>42</v>
      </c>
      <c r="D20" s="12" t="s">
        <v>43</v>
      </c>
      <c r="E20" s="12" t="s">
        <v>44</v>
      </c>
      <c r="F20" s="12" t="s">
        <v>46</v>
      </c>
    </row>
    <row r="21" spans="1:7">
      <c r="B21" s="13" t="s">
        <v>52</v>
      </c>
      <c r="C21" s="13" t="s">
        <v>53</v>
      </c>
      <c r="D21" s="13">
        <v>0</v>
      </c>
      <c r="E21" s="13">
        <v>400</v>
      </c>
      <c r="F21" s="13" t="s">
        <v>54</v>
      </c>
    </row>
    <row r="22" spans="1:7">
      <c r="B22" s="13" t="s">
        <v>55</v>
      </c>
      <c r="C22" s="13" t="s">
        <v>56</v>
      </c>
      <c r="D22" s="13">
        <v>0</v>
      </c>
      <c r="E22" s="13">
        <v>600</v>
      </c>
      <c r="F22" s="13" t="s">
        <v>54</v>
      </c>
    </row>
    <row r="23" spans="1:7" ht="15" thickBot="1">
      <c r="B23" s="11" t="s">
        <v>57</v>
      </c>
      <c r="C23" s="11" t="s">
        <v>58</v>
      </c>
      <c r="D23" s="11">
        <v>0</v>
      </c>
      <c r="E23" s="11">
        <v>300</v>
      </c>
      <c r="F23" s="11" t="s">
        <v>54</v>
      </c>
    </row>
    <row r="26" spans="1:7" ht="15" thickBot="1">
      <c r="A26" t="s">
        <v>3</v>
      </c>
    </row>
    <row r="27" spans="1:7" ht="15" thickBot="1">
      <c r="B27" s="12" t="s">
        <v>41</v>
      </c>
      <c r="C27" s="12" t="s">
        <v>42</v>
      </c>
      <c r="D27" s="12" t="s">
        <v>47</v>
      </c>
      <c r="E27" s="12" t="s">
        <v>48</v>
      </c>
      <c r="F27" s="12" t="s">
        <v>49</v>
      </c>
      <c r="G27" s="12" t="s">
        <v>50</v>
      </c>
    </row>
    <row r="28" spans="1:7">
      <c r="B28" s="13" t="s">
        <v>52</v>
      </c>
      <c r="C28" s="13" t="s">
        <v>53</v>
      </c>
      <c r="D28" s="13">
        <v>400</v>
      </c>
      <c r="E28" s="13" t="s">
        <v>59</v>
      </c>
      <c r="F28" s="13" t="s">
        <v>60</v>
      </c>
      <c r="G28" s="13">
        <v>0</v>
      </c>
    </row>
    <row r="29" spans="1:7">
      <c r="B29" s="13" t="s">
        <v>52</v>
      </c>
      <c r="C29" s="13" t="s">
        <v>53</v>
      </c>
      <c r="D29" s="13">
        <v>400</v>
      </c>
      <c r="E29" s="13" t="s">
        <v>61</v>
      </c>
      <c r="F29" s="13" t="s">
        <v>60</v>
      </c>
      <c r="G29" s="13">
        <v>0</v>
      </c>
    </row>
    <row r="30" spans="1:7">
      <c r="B30" s="13" t="s">
        <v>55</v>
      </c>
      <c r="C30" s="13" t="s">
        <v>56</v>
      </c>
      <c r="D30" s="13">
        <v>600</v>
      </c>
      <c r="E30" s="13" t="s">
        <v>62</v>
      </c>
      <c r="F30" s="13" t="s">
        <v>60</v>
      </c>
      <c r="G30" s="13">
        <v>0</v>
      </c>
    </row>
    <row r="31" spans="1:7">
      <c r="B31" s="13" t="s">
        <v>55</v>
      </c>
      <c r="C31" s="13" t="s">
        <v>56</v>
      </c>
      <c r="D31" s="13">
        <v>600</v>
      </c>
      <c r="E31" s="13" t="s">
        <v>63</v>
      </c>
      <c r="F31" s="13" t="s">
        <v>60</v>
      </c>
      <c r="G31" s="13">
        <v>0</v>
      </c>
    </row>
    <row r="32" spans="1:7">
      <c r="B32" s="13" t="s">
        <v>57</v>
      </c>
      <c r="C32" s="13" t="s">
        <v>58</v>
      </c>
      <c r="D32" s="13">
        <v>300</v>
      </c>
      <c r="E32" s="13" t="s">
        <v>64</v>
      </c>
      <c r="F32" s="13" t="s">
        <v>60</v>
      </c>
      <c r="G32" s="13">
        <v>0</v>
      </c>
    </row>
    <row r="33" spans="2:7" ht="15" thickBot="1">
      <c r="B33" s="11" t="s">
        <v>57</v>
      </c>
      <c r="C33" s="11" t="s">
        <v>58</v>
      </c>
      <c r="D33" s="11">
        <v>300</v>
      </c>
      <c r="E33" s="11" t="s">
        <v>65</v>
      </c>
      <c r="F33" s="11" t="s">
        <v>60</v>
      </c>
      <c r="G33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C3C5-8CEC-44E0-B01E-AE2045157495}">
  <dimension ref="A1:H14"/>
  <sheetViews>
    <sheetView showGridLines="0" workbookViewId="0"/>
  </sheetViews>
  <sheetFormatPr baseColWidth="10" defaultRowHeight="14.4"/>
  <cols>
    <col min="1" max="1" width="2.33203125" customWidth="1"/>
    <col min="2" max="2" width="9.33203125" bestFit="1" customWidth="1"/>
    <col min="3" max="3" width="30.5546875" bestFit="1" customWidth="1"/>
    <col min="4" max="4" width="5.33203125" bestFit="1" customWidth="1"/>
    <col min="5" max="5" width="8.88671875" bestFit="1" customWidth="1"/>
    <col min="6" max="6" width="10.5546875" bestFit="1" customWidth="1"/>
    <col min="7" max="8" width="10.109375" bestFit="1" customWidth="1"/>
  </cols>
  <sheetData>
    <row r="1" spans="1:8">
      <c r="A1" s="10" t="s">
        <v>66</v>
      </c>
    </row>
    <row r="2" spans="1:8">
      <c r="A2" s="10" t="s">
        <v>30</v>
      </c>
    </row>
    <row r="3" spans="1:8">
      <c r="A3" s="10" t="s">
        <v>31</v>
      </c>
    </row>
    <row r="6" spans="1:8" ht="15" thickBot="1">
      <c r="A6" t="s">
        <v>45</v>
      </c>
    </row>
    <row r="7" spans="1:8">
      <c r="B7" s="14"/>
      <c r="C7" s="14"/>
      <c r="D7" s="14" t="s">
        <v>67</v>
      </c>
      <c r="E7" s="14" t="s">
        <v>69</v>
      </c>
      <c r="F7" s="14" t="s">
        <v>71</v>
      </c>
      <c r="G7" s="14" t="s">
        <v>73</v>
      </c>
      <c r="H7" s="14" t="s">
        <v>73</v>
      </c>
    </row>
    <row r="8" spans="1:8" ht="15" thickBot="1">
      <c r="B8" s="15" t="s">
        <v>41</v>
      </c>
      <c r="C8" s="15" t="s">
        <v>42</v>
      </c>
      <c r="D8" s="15" t="s">
        <v>68</v>
      </c>
      <c r="E8" s="15" t="s">
        <v>70</v>
      </c>
      <c r="F8" s="15" t="s">
        <v>72</v>
      </c>
      <c r="G8" s="15" t="s">
        <v>74</v>
      </c>
      <c r="H8" s="15" t="s">
        <v>75</v>
      </c>
    </row>
    <row r="9" spans="1:8">
      <c r="B9" s="13" t="s">
        <v>52</v>
      </c>
      <c r="C9" s="13" t="s">
        <v>53</v>
      </c>
      <c r="D9" s="13">
        <v>400</v>
      </c>
      <c r="E9" s="13">
        <v>1</v>
      </c>
      <c r="F9" s="13">
        <v>1</v>
      </c>
      <c r="G9" s="13">
        <v>1E+30</v>
      </c>
      <c r="H9" s="13">
        <v>1</v>
      </c>
    </row>
    <row r="10" spans="1:8">
      <c r="B10" s="13" t="s">
        <v>55</v>
      </c>
      <c r="C10" s="13" t="s">
        <v>56</v>
      </c>
      <c r="D10" s="13">
        <v>600</v>
      </c>
      <c r="E10" s="13">
        <v>1</v>
      </c>
      <c r="F10" s="13">
        <v>1</v>
      </c>
      <c r="G10" s="13">
        <v>1E+30</v>
      </c>
      <c r="H10" s="13">
        <v>1</v>
      </c>
    </row>
    <row r="11" spans="1:8" ht="15" thickBot="1">
      <c r="B11" s="11" t="s">
        <v>57</v>
      </c>
      <c r="C11" s="11" t="s">
        <v>58</v>
      </c>
      <c r="D11" s="11">
        <v>300</v>
      </c>
      <c r="E11" s="11">
        <v>1</v>
      </c>
      <c r="F11" s="11">
        <v>1</v>
      </c>
      <c r="G11" s="11">
        <v>1E+30</v>
      </c>
      <c r="H11" s="11">
        <v>1</v>
      </c>
    </row>
    <row r="13" spans="1:8">
      <c r="A13" t="s">
        <v>3</v>
      </c>
    </row>
    <row r="14" spans="1:8">
      <c r="B1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9050-EE60-45EA-8914-663D5313BBB6}">
  <dimension ref="A1:J15"/>
  <sheetViews>
    <sheetView showGridLines="0" workbookViewId="0">
      <selection sqref="A1:A3"/>
    </sheetView>
  </sheetViews>
  <sheetFormatPr baseColWidth="10" defaultRowHeight="14.4"/>
  <cols>
    <col min="1" max="1" width="2.33203125" customWidth="1"/>
    <col min="2" max="2" width="5.88671875" bestFit="1" customWidth="1"/>
    <col min="3" max="3" width="8" bestFit="1" customWidth="1"/>
    <col min="4" max="4" width="5.33203125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>
      <c r="A1" s="10" t="s">
        <v>77</v>
      </c>
    </row>
    <row r="2" spans="1:10">
      <c r="A2" s="10" t="s">
        <v>30</v>
      </c>
    </row>
    <row r="3" spans="1:10">
      <c r="A3" s="10" t="s">
        <v>78</v>
      </c>
    </row>
    <row r="5" spans="1:10" ht="15" thickBot="1"/>
    <row r="6" spans="1:10">
      <c r="B6" s="14"/>
      <c r="C6" s="14" t="s">
        <v>71</v>
      </c>
      <c r="D6" s="14"/>
    </row>
    <row r="7" spans="1:10" ht="15" thickBot="1">
      <c r="B7" s="15" t="s">
        <v>41</v>
      </c>
      <c r="C7" s="15" t="s">
        <v>42</v>
      </c>
      <c r="D7" s="15" t="s">
        <v>68</v>
      </c>
    </row>
    <row r="8" spans="1:10" ht="15" thickBot="1">
      <c r="B8" s="11" t="s">
        <v>51</v>
      </c>
      <c r="C8" s="11" t="s">
        <v>25</v>
      </c>
      <c r="D8" s="11">
        <v>1300</v>
      </c>
    </row>
    <row r="10" spans="1:10" ht="15" thickBot="1"/>
    <row r="11" spans="1:10">
      <c r="B11" s="14"/>
      <c r="C11" s="14" t="s">
        <v>79</v>
      </c>
      <c r="D11" s="14"/>
      <c r="F11" s="14" t="s">
        <v>80</v>
      </c>
      <c r="G11" s="14" t="s">
        <v>71</v>
      </c>
      <c r="I11" s="14" t="s">
        <v>83</v>
      </c>
      <c r="J11" s="14" t="s">
        <v>71</v>
      </c>
    </row>
    <row r="12" spans="1:10" ht="15" thickBot="1">
      <c r="B12" s="15" t="s">
        <v>41</v>
      </c>
      <c r="C12" s="15" t="s">
        <v>42</v>
      </c>
      <c r="D12" s="15" t="s">
        <v>68</v>
      </c>
      <c r="F12" s="15" t="s">
        <v>81</v>
      </c>
      <c r="G12" s="15" t="s">
        <v>82</v>
      </c>
      <c r="I12" s="15" t="s">
        <v>81</v>
      </c>
      <c r="J12" s="15" t="s">
        <v>82</v>
      </c>
    </row>
    <row r="13" spans="1:10">
      <c r="B13" s="13" t="s">
        <v>52</v>
      </c>
      <c r="C13" s="13" t="s">
        <v>53</v>
      </c>
      <c r="D13" s="13">
        <v>400</v>
      </c>
      <c r="F13" s="13">
        <v>0</v>
      </c>
      <c r="G13" s="13">
        <v>900</v>
      </c>
      <c r="I13" s="13">
        <v>400</v>
      </c>
      <c r="J13" s="13">
        <v>1300</v>
      </c>
    </row>
    <row r="14" spans="1:10">
      <c r="B14" s="13" t="s">
        <v>55</v>
      </c>
      <c r="C14" s="13" t="s">
        <v>56</v>
      </c>
      <c r="D14" s="13">
        <v>600</v>
      </c>
      <c r="F14" s="13">
        <v>0</v>
      </c>
      <c r="G14" s="13">
        <v>700</v>
      </c>
      <c r="I14" s="13">
        <v>600</v>
      </c>
      <c r="J14" s="13">
        <v>1300</v>
      </c>
    </row>
    <row r="15" spans="1:10" ht="15" thickBot="1">
      <c r="B15" s="11" t="s">
        <v>57</v>
      </c>
      <c r="C15" s="11" t="s">
        <v>58</v>
      </c>
      <c r="D15" s="11">
        <v>300</v>
      </c>
      <c r="F15" s="11">
        <v>0</v>
      </c>
      <c r="G15" s="11">
        <v>1000</v>
      </c>
      <c r="I15" s="11">
        <v>300</v>
      </c>
      <c r="J15" s="11">
        <v>1300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EA46-B9A7-4247-880F-DA3A61CD0A06}">
  <dimension ref="A2:F300"/>
  <sheetViews>
    <sheetView workbookViewId="0"/>
  </sheetViews>
  <sheetFormatPr baseColWidth="10" defaultRowHeight="14.4"/>
  <cols>
    <col min="2" max="2" width="11.5546875" bestFit="1" customWidth="1"/>
    <col min="3" max="3" width="18.88671875" bestFit="1" customWidth="1"/>
    <col min="4" max="4" width="20.33203125" bestFit="1" customWidth="1"/>
    <col min="5" max="5" width="20.44140625" bestFit="1" customWidth="1"/>
    <col min="6" max="6" width="3.88671875" bestFit="1" customWidth="1"/>
  </cols>
  <sheetData>
    <row r="2" spans="2:6">
      <c r="B2" s="18" t="s">
        <v>22</v>
      </c>
      <c r="C2" s="18" t="s">
        <v>23</v>
      </c>
      <c r="D2" s="18" t="s">
        <v>24</v>
      </c>
      <c r="E2" s="4" t="s">
        <v>25</v>
      </c>
    </row>
    <row r="3" spans="2:6">
      <c r="B3" s="18" t="s">
        <v>26</v>
      </c>
      <c r="C3" s="17">
        <v>400</v>
      </c>
      <c r="D3" s="17">
        <v>600</v>
      </c>
      <c r="E3" s="17">
        <v>400</v>
      </c>
    </row>
    <row r="4" spans="2:6">
      <c r="B4" s="18" t="s">
        <v>27</v>
      </c>
      <c r="C4" s="17">
        <v>600</v>
      </c>
      <c r="D4" s="17">
        <v>800</v>
      </c>
      <c r="E4" s="17">
        <v>600</v>
      </c>
    </row>
    <row r="5" spans="2:6">
      <c r="B5" s="18" t="s">
        <v>28</v>
      </c>
      <c r="C5" s="17">
        <v>300</v>
      </c>
      <c r="D5" s="17">
        <v>375</v>
      </c>
      <c r="E5" s="17">
        <v>300</v>
      </c>
    </row>
    <row r="6" spans="2:6">
      <c r="E6" s="3">
        <f>SUM(E3:E5)</f>
        <v>1300</v>
      </c>
      <c r="F6" s="4" t="s">
        <v>2</v>
      </c>
    </row>
    <row r="7" spans="2:6">
      <c r="B7" s="8"/>
      <c r="C7" s="8"/>
      <c r="D7" s="8"/>
      <c r="E7" s="8"/>
    </row>
    <row r="8" spans="2:6">
      <c r="B8" s="9"/>
      <c r="C8" s="7"/>
      <c r="D8" s="7"/>
      <c r="E8" s="9"/>
    </row>
    <row r="9" spans="2:6">
      <c r="B9" s="9"/>
      <c r="C9" s="7"/>
      <c r="D9" s="7"/>
    </row>
    <row r="10" spans="2:6">
      <c r="B10" s="9"/>
      <c r="C10" s="7"/>
      <c r="D10" s="7"/>
    </row>
    <row r="300" spans="1:1">
      <c r="A300" t="s">
        <v>120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B35D-E62A-40C0-9155-B7851B346323}">
  <dimension ref="A1:G31"/>
  <sheetViews>
    <sheetView showGridLines="0" workbookViewId="0"/>
  </sheetViews>
  <sheetFormatPr baseColWidth="10" defaultRowHeight="14.4"/>
  <cols>
    <col min="1" max="1" width="2.33203125" customWidth="1"/>
    <col min="2" max="2" width="6.21875" bestFit="1" customWidth="1"/>
    <col min="3" max="3" width="43.33203125" bestFit="1" customWidth="1"/>
    <col min="4" max="4" width="14.6640625" bestFit="1" customWidth="1"/>
    <col min="5" max="5" width="13.33203125" bestFit="1" customWidth="1"/>
    <col min="6" max="6" width="11.88671875" bestFit="1" customWidth="1"/>
    <col min="7" max="7" width="7.5546875" bestFit="1" customWidth="1"/>
  </cols>
  <sheetData>
    <row r="1" spans="1:5">
      <c r="A1" s="10" t="s">
        <v>29</v>
      </c>
    </row>
    <row r="2" spans="1:5">
      <c r="A2" s="10" t="s">
        <v>92</v>
      </c>
    </row>
    <row r="3" spans="1:5">
      <c r="A3" s="10" t="s">
        <v>93</v>
      </c>
    </row>
    <row r="4" spans="1:5">
      <c r="A4" s="10" t="s">
        <v>32</v>
      </c>
    </row>
    <row r="5" spans="1:5">
      <c r="A5" s="10" t="s">
        <v>33</v>
      </c>
    </row>
    <row r="6" spans="1:5">
      <c r="A6" s="10"/>
      <c r="B6" t="s">
        <v>34</v>
      </c>
    </row>
    <row r="7" spans="1:5">
      <c r="A7" s="10"/>
      <c r="B7" t="s">
        <v>94</v>
      </c>
    </row>
    <row r="8" spans="1:5">
      <c r="A8" s="10"/>
      <c r="B8" t="s">
        <v>36</v>
      </c>
    </row>
    <row r="9" spans="1:5">
      <c r="A9" s="10" t="s">
        <v>37</v>
      </c>
    </row>
    <row r="10" spans="1:5">
      <c r="B10" t="s">
        <v>95</v>
      </c>
    </row>
    <row r="11" spans="1:5">
      <c r="B11" t="s">
        <v>39</v>
      </c>
    </row>
    <row r="14" spans="1:5" ht="15" thickBot="1">
      <c r="A14" t="s">
        <v>40</v>
      </c>
    </row>
    <row r="15" spans="1:5" ht="15" thickBot="1">
      <c r="B15" s="12" t="s">
        <v>41</v>
      </c>
      <c r="C15" s="12" t="s">
        <v>42</v>
      </c>
      <c r="D15" s="12" t="s">
        <v>43</v>
      </c>
      <c r="E15" s="12" t="s">
        <v>44</v>
      </c>
    </row>
    <row r="16" spans="1:5" ht="15" thickBot="1">
      <c r="B16" s="11" t="s">
        <v>96</v>
      </c>
      <c r="C16" s="11" t="s">
        <v>97</v>
      </c>
      <c r="D16" s="11">
        <v>0</v>
      </c>
      <c r="E16" s="11">
        <v>1056250</v>
      </c>
    </row>
    <row r="19" spans="1:7" ht="15" thickBot="1">
      <c r="A19" t="s">
        <v>45</v>
      </c>
    </row>
    <row r="20" spans="1:7" ht="15" thickBot="1">
      <c r="B20" s="12" t="s">
        <v>41</v>
      </c>
      <c r="C20" s="12" t="s">
        <v>42</v>
      </c>
      <c r="D20" s="12" t="s">
        <v>43</v>
      </c>
      <c r="E20" s="12" t="s">
        <v>44</v>
      </c>
      <c r="F20" s="12" t="s">
        <v>46</v>
      </c>
    </row>
    <row r="21" spans="1:7">
      <c r="B21" s="13" t="s">
        <v>98</v>
      </c>
      <c r="C21" s="13" t="s">
        <v>99</v>
      </c>
      <c r="D21" s="13">
        <v>0</v>
      </c>
      <c r="E21" s="13">
        <v>600</v>
      </c>
      <c r="F21" s="13" t="s">
        <v>54</v>
      </c>
    </row>
    <row r="22" spans="1:7">
      <c r="B22" s="13" t="s">
        <v>100</v>
      </c>
      <c r="C22" s="13" t="s">
        <v>101</v>
      </c>
      <c r="D22" s="13">
        <v>0</v>
      </c>
      <c r="E22" s="13">
        <v>500</v>
      </c>
      <c r="F22" s="13" t="s">
        <v>54</v>
      </c>
    </row>
    <row r="23" spans="1:7" ht="15" thickBot="1">
      <c r="B23" s="11" t="s">
        <v>102</v>
      </c>
      <c r="C23" s="11" t="s">
        <v>103</v>
      </c>
      <c r="D23" s="11">
        <v>0</v>
      </c>
      <c r="E23" s="11">
        <v>325</v>
      </c>
      <c r="F23" s="11" t="s">
        <v>54</v>
      </c>
    </row>
    <row r="26" spans="1:7" ht="15" thickBot="1">
      <c r="A26" t="s">
        <v>3</v>
      </c>
    </row>
    <row r="27" spans="1:7" ht="15" thickBot="1">
      <c r="B27" s="12" t="s">
        <v>41</v>
      </c>
      <c r="C27" s="12" t="s">
        <v>42</v>
      </c>
      <c r="D27" s="12" t="s">
        <v>47</v>
      </c>
      <c r="E27" s="12" t="s">
        <v>48</v>
      </c>
      <c r="F27" s="12" t="s">
        <v>49</v>
      </c>
      <c r="G27" s="12" t="s">
        <v>50</v>
      </c>
    </row>
    <row r="28" spans="1:7">
      <c r="B28" s="13" t="s">
        <v>104</v>
      </c>
      <c r="C28" s="13" t="s">
        <v>105</v>
      </c>
      <c r="D28" s="13">
        <v>0</v>
      </c>
      <c r="E28" s="13" t="s">
        <v>106</v>
      </c>
      <c r="F28" s="13" t="s">
        <v>107</v>
      </c>
      <c r="G28" s="13">
        <v>3125</v>
      </c>
    </row>
    <row r="29" spans="1:7">
      <c r="B29" s="13" t="s">
        <v>98</v>
      </c>
      <c r="C29" s="13" t="s">
        <v>99</v>
      </c>
      <c r="D29" s="13">
        <v>600</v>
      </c>
      <c r="E29" s="13" t="s">
        <v>108</v>
      </c>
      <c r="F29" s="13" t="s">
        <v>60</v>
      </c>
      <c r="G29" s="13">
        <v>0</v>
      </c>
    </row>
    <row r="30" spans="1:7">
      <c r="B30" s="13" t="s">
        <v>100</v>
      </c>
      <c r="C30" s="13" t="s">
        <v>101</v>
      </c>
      <c r="D30" s="13">
        <v>500</v>
      </c>
      <c r="E30" s="13" t="s">
        <v>109</v>
      </c>
      <c r="F30" s="13" t="s">
        <v>60</v>
      </c>
      <c r="G30" s="13">
        <v>0</v>
      </c>
    </row>
    <row r="31" spans="1:7" ht="15" thickBot="1">
      <c r="B31" s="11" t="s">
        <v>102</v>
      </c>
      <c r="C31" s="11" t="s">
        <v>103</v>
      </c>
      <c r="D31" s="11">
        <v>325</v>
      </c>
      <c r="E31" s="11" t="s">
        <v>110</v>
      </c>
      <c r="F31" s="11" t="s">
        <v>60</v>
      </c>
      <c r="G31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DAC5-379F-4D68-A957-502550C8DF79}">
  <dimension ref="A1:H16"/>
  <sheetViews>
    <sheetView showGridLines="0" workbookViewId="0"/>
  </sheetViews>
  <sheetFormatPr baseColWidth="10" defaultRowHeight="14.4"/>
  <cols>
    <col min="1" max="1" width="2.33203125" customWidth="1"/>
    <col min="2" max="2" width="6.21875" bestFit="1" customWidth="1"/>
    <col min="3" max="3" width="43.3320312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>
      <c r="A1" s="10" t="s">
        <v>66</v>
      </c>
    </row>
    <row r="2" spans="1:8">
      <c r="A2" s="10" t="s">
        <v>92</v>
      </c>
    </row>
    <row r="3" spans="1:8">
      <c r="A3" s="10" t="s">
        <v>93</v>
      </c>
    </row>
    <row r="6" spans="1:8" ht="15" thickBot="1">
      <c r="A6" t="s">
        <v>45</v>
      </c>
    </row>
    <row r="7" spans="1:8">
      <c r="B7" s="14"/>
      <c r="C7" s="14"/>
      <c r="D7" s="14" t="s">
        <v>67</v>
      </c>
      <c r="E7" s="14" t="s">
        <v>69</v>
      </c>
      <c r="F7" s="14" t="s">
        <v>71</v>
      </c>
      <c r="G7" s="14" t="s">
        <v>73</v>
      </c>
      <c r="H7" s="14" t="s">
        <v>73</v>
      </c>
    </row>
    <row r="8" spans="1:8" ht="15" thickBot="1">
      <c r="B8" s="15" t="s">
        <v>41</v>
      </c>
      <c r="C8" s="15" t="s">
        <v>42</v>
      </c>
      <c r="D8" s="15" t="s">
        <v>68</v>
      </c>
      <c r="E8" s="15" t="s">
        <v>70</v>
      </c>
      <c r="F8" s="15" t="s">
        <v>72</v>
      </c>
      <c r="G8" s="15" t="s">
        <v>74</v>
      </c>
      <c r="H8" s="15" t="s">
        <v>75</v>
      </c>
    </row>
    <row r="9" spans="1:8">
      <c r="B9" s="13" t="s">
        <v>98</v>
      </c>
      <c r="C9" s="13" t="s">
        <v>99</v>
      </c>
      <c r="D9" s="13">
        <v>600</v>
      </c>
      <c r="E9" s="13">
        <v>1000</v>
      </c>
      <c r="F9" s="13">
        <v>1000</v>
      </c>
      <c r="G9" s="13">
        <v>1E+30</v>
      </c>
      <c r="H9" s="13">
        <v>1000</v>
      </c>
    </row>
    <row r="10" spans="1:8">
      <c r="B10" s="13" t="s">
        <v>100</v>
      </c>
      <c r="C10" s="13" t="s">
        <v>101</v>
      </c>
      <c r="D10" s="13">
        <v>500</v>
      </c>
      <c r="E10" s="13">
        <v>750</v>
      </c>
      <c r="F10" s="13">
        <v>750</v>
      </c>
      <c r="G10" s="13">
        <v>1E+30</v>
      </c>
      <c r="H10" s="13">
        <v>750</v>
      </c>
    </row>
    <row r="11" spans="1:8" ht="15" thickBot="1">
      <c r="B11" s="11" t="s">
        <v>102</v>
      </c>
      <c r="C11" s="11" t="s">
        <v>103</v>
      </c>
      <c r="D11" s="11">
        <v>325</v>
      </c>
      <c r="E11" s="11">
        <v>250</v>
      </c>
      <c r="F11" s="11">
        <v>250</v>
      </c>
      <c r="G11" s="11">
        <v>1E+30</v>
      </c>
      <c r="H11" s="11">
        <v>250</v>
      </c>
    </row>
    <row r="13" spans="1:8" ht="15" thickBot="1">
      <c r="A13" t="s">
        <v>3</v>
      </c>
    </row>
    <row r="14" spans="1:8">
      <c r="B14" s="14"/>
      <c r="C14" s="14"/>
      <c r="D14" s="14" t="s">
        <v>67</v>
      </c>
      <c r="E14" s="14" t="s">
        <v>111</v>
      </c>
      <c r="F14" s="14" t="s">
        <v>113</v>
      </c>
      <c r="G14" s="14" t="s">
        <v>73</v>
      </c>
      <c r="H14" s="14" t="s">
        <v>73</v>
      </c>
    </row>
    <row r="15" spans="1:8" ht="15" thickBot="1">
      <c r="B15" s="15" t="s">
        <v>41</v>
      </c>
      <c r="C15" s="15" t="s">
        <v>42</v>
      </c>
      <c r="D15" s="15" t="s">
        <v>68</v>
      </c>
      <c r="E15" s="15" t="s">
        <v>112</v>
      </c>
      <c r="F15" s="15" t="s">
        <v>114</v>
      </c>
      <c r="G15" s="15" t="s">
        <v>74</v>
      </c>
      <c r="H15" s="15" t="s">
        <v>75</v>
      </c>
    </row>
    <row r="16" spans="1:8" ht="15" thickBot="1">
      <c r="B16" s="11" t="s">
        <v>104</v>
      </c>
      <c r="C16" s="11" t="s">
        <v>105</v>
      </c>
      <c r="D16" s="11">
        <v>0</v>
      </c>
      <c r="E16" s="11">
        <v>0</v>
      </c>
      <c r="F16" s="11">
        <v>0</v>
      </c>
      <c r="G16" s="11">
        <v>1E+30</v>
      </c>
      <c r="H16" s="11">
        <v>3125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56DCA-995C-4B3F-BACD-95A49573342F}">
  <dimension ref="A1:J15"/>
  <sheetViews>
    <sheetView showGridLines="0" workbookViewId="0">
      <selection sqref="A1:A3"/>
    </sheetView>
  </sheetViews>
  <sheetFormatPr baseColWidth="10" defaultRowHeight="14.4"/>
  <cols>
    <col min="1" max="1" width="2.33203125" customWidth="1"/>
    <col min="2" max="2" width="5.88671875" bestFit="1" customWidth="1"/>
    <col min="3" max="4" width="8" bestFit="1" customWidth="1"/>
    <col min="5" max="5" width="2.33203125" customWidth="1"/>
    <col min="6" max="6" width="7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>
      <c r="A1" s="10" t="s">
        <v>77</v>
      </c>
    </row>
    <row r="2" spans="1:10">
      <c r="A2" s="10" t="s">
        <v>92</v>
      </c>
    </row>
    <row r="3" spans="1:10">
      <c r="A3" s="10" t="s">
        <v>115</v>
      </c>
    </row>
    <row r="5" spans="1:10" ht="15" thickBot="1"/>
    <row r="6" spans="1:10">
      <c r="B6" s="14"/>
      <c r="C6" s="14" t="s">
        <v>71</v>
      </c>
      <c r="D6" s="14"/>
    </row>
    <row r="7" spans="1:10" ht="15" thickBot="1">
      <c r="B7" s="15" t="s">
        <v>41</v>
      </c>
      <c r="C7" s="15" t="s">
        <v>42</v>
      </c>
      <c r="D7" s="15" t="s">
        <v>68</v>
      </c>
    </row>
    <row r="8" spans="1:10" ht="15" thickBot="1">
      <c r="B8" s="11" t="s">
        <v>96</v>
      </c>
      <c r="C8" s="11" t="s">
        <v>97</v>
      </c>
      <c r="D8" s="11">
        <v>1056250</v>
      </c>
    </row>
    <row r="10" spans="1:10" ht="15" thickBot="1"/>
    <row r="11" spans="1:10">
      <c r="B11" s="14"/>
      <c r="C11" s="14" t="s">
        <v>79</v>
      </c>
      <c r="D11" s="14"/>
      <c r="F11" s="14" t="s">
        <v>80</v>
      </c>
      <c r="G11" s="14" t="s">
        <v>71</v>
      </c>
      <c r="I11" s="14" t="s">
        <v>83</v>
      </c>
      <c r="J11" s="14" t="s">
        <v>71</v>
      </c>
    </row>
    <row r="12" spans="1:10" ht="15" thickBot="1">
      <c r="B12" s="15" t="s">
        <v>41</v>
      </c>
      <c r="C12" s="15" t="s">
        <v>42</v>
      </c>
      <c r="D12" s="15" t="s">
        <v>68</v>
      </c>
      <c r="F12" s="15" t="s">
        <v>81</v>
      </c>
      <c r="G12" s="15" t="s">
        <v>82</v>
      </c>
      <c r="I12" s="15" t="s">
        <v>81</v>
      </c>
      <c r="J12" s="15" t="s">
        <v>82</v>
      </c>
    </row>
    <row r="13" spans="1:10">
      <c r="B13" s="13" t="s">
        <v>98</v>
      </c>
      <c r="C13" s="13" t="s">
        <v>99</v>
      </c>
      <c r="D13" s="13">
        <v>600</v>
      </c>
      <c r="F13" s="13">
        <v>0</v>
      </c>
      <c r="G13" s="13">
        <v>456250</v>
      </c>
      <c r="I13" s="13">
        <v>600</v>
      </c>
      <c r="J13" s="13">
        <v>1056250</v>
      </c>
    </row>
    <row r="14" spans="1:10">
      <c r="B14" s="13" t="s">
        <v>100</v>
      </c>
      <c r="C14" s="13" t="s">
        <v>101</v>
      </c>
      <c r="D14" s="13">
        <v>500</v>
      </c>
      <c r="F14" s="13">
        <v>0</v>
      </c>
      <c r="G14" s="13">
        <v>681250</v>
      </c>
      <c r="I14" s="13">
        <v>500</v>
      </c>
      <c r="J14" s="13">
        <v>1056250</v>
      </c>
    </row>
    <row r="15" spans="1:10" ht="15" thickBot="1">
      <c r="B15" s="11" t="s">
        <v>102</v>
      </c>
      <c r="C15" s="11" t="s">
        <v>103</v>
      </c>
      <c r="D15" s="11">
        <v>325</v>
      </c>
      <c r="F15" s="11">
        <v>0</v>
      </c>
      <c r="G15" s="11">
        <v>975000</v>
      </c>
      <c r="I15" s="11">
        <v>325</v>
      </c>
      <c r="J15" s="11">
        <v>1056250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0A0D-ACCB-4336-9BF8-DADECBE46E43}">
  <dimension ref="A2:F400"/>
  <sheetViews>
    <sheetView tabSelected="1" workbookViewId="0"/>
  </sheetViews>
  <sheetFormatPr baseColWidth="10" defaultRowHeight="14.4"/>
  <cols>
    <col min="2" max="2" width="19.6640625" bestFit="1" customWidth="1"/>
    <col min="3" max="3" width="17.33203125" bestFit="1" customWidth="1"/>
    <col min="4" max="4" width="15.88671875" bestFit="1" customWidth="1"/>
    <col min="5" max="5" width="13.5546875" bestFit="1" customWidth="1"/>
    <col min="6" max="6" width="6.77734375" bestFit="1" customWidth="1"/>
  </cols>
  <sheetData>
    <row r="2" spans="2:6">
      <c r="B2" s="25" t="s">
        <v>84</v>
      </c>
      <c r="C2" s="25" t="s">
        <v>88</v>
      </c>
    </row>
    <row r="3" spans="2:6">
      <c r="B3" s="17" t="s">
        <v>85</v>
      </c>
      <c r="C3" s="21">
        <v>600</v>
      </c>
    </row>
    <row r="4" spans="2:6">
      <c r="B4" s="17" t="s">
        <v>86</v>
      </c>
      <c r="C4" s="21">
        <v>500</v>
      </c>
    </row>
    <row r="5" spans="2:6">
      <c r="B5" s="17" t="s">
        <v>87</v>
      </c>
      <c r="C5" s="21">
        <v>325</v>
      </c>
    </row>
    <row r="7" spans="2:6">
      <c r="B7" s="18" t="s">
        <v>84</v>
      </c>
      <c r="C7" s="18" t="s">
        <v>118</v>
      </c>
      <c r="D7" s="18" t="s">
        <v>116</v>
      </c>
      <c r="E7" s="18" t="s">
        <v>117</v>
      </c>
    </row>
    <row r="8" spans="2:6">
      <c r="B8" s="17" t="s">
        <v>85</v>
      </c>
      <c r="C8" s="17">
        <v>600</v>
      </c>
      <c r="D8" s="17">
        <v>3</v>
      </c>
      <c r="E8" s="22">
        <v>1000</v>
      </c>
    </row>
    <row r="9" spans="2:6">
      <c r="B9" s="17" t="s">
        <v>86</v>
      </c>
      <c r="C9" s="17">
        <v>500</v>
      </c>
      <c r="D9" s="17">
        <v>2</v>
      </c>
      <c r="E9" s="22">
        <v>750</v>
      </c>
    </row>
    <row r="10" spans="2:6">
      <c r="B10" s="17" t="s">
        <v>87</v>
      </c>
      <c r="C10" s="17">
        <v>325</v>
      </c>
      <c r="D10" s="17">
        <v>1</v>
      </c>
      <c r="E10" s="22">
        <v>250</v>
      </c>
    </row>
    <row r="12" spans="2:6">
      <c r="B12" s="18" t="s">
        <v>89</v>
      </c>
      <c r="C12" s="18" t="s">
        <v>48</v>
      </c>
      <c r="D12" s="8"/>
      <c r="E12" s="6"/>
      <c r="F12" s="6"/>
    </row>
    <row r="13" spans="2:6">
      <c r="B13" s="16" t="s">
        <v>90</v>
      </c>
      <c r="C13" s="21">
        <f>C3*D8 + C4*D9 + C5*D10</f>
        <v>3125</v>
      </c>
      <c r="D13" s="20"/>
      <c r="E13" s="20"/>
      <c r="F13" s="20"/>
    </row>
    <row r="14" spans="2:6">
      <c r="B14" s="16" t="s">
        <v>91</v>
      </c>
      <c r="C14" s="23">
        <f>C3*E8 + C4*E9 + C5*E10</f>
        <v>1056250</v>
      </c>
      <c r="D14" s="20"/>
      <c r="E14" s="20"/>
      <c r="F14" s="20"/>
    </row>
    <row r="15" spans="2:6">
      <c r="B15" s="7"/>
      <c r="C15" s="7"/>
      <c r="D15" s="20"/>
      <c r="E15" s="20"/>
      <c r="F15" s="20"/>
    </row>
    <row r="16" spans="2:6">
      <c r="B16" s="25" t="s">
        <v>22</v>
      </c>
      <c r="C16" s="25" t="s">
        <v>119</v>
      </c>
      <c r="D16" s="25" t="s">
        <v>85</v>
      </c>
      <c r="E16" s="25" t="s">
        <v>86</v>
      </c>
      <c r="F16" s="25" t="s">
        <v>87</v>
      </c>
    </row>
    <row r="17" spans="2:6">
      <c r="B17" s="17" t="s">
        <v>26</v>
      </c>
      <c r="C17" s="17">
        <v>400</v>
      </c>
      <c r="D17" s="24">
        <f>$C$3 * (C17/ $C$20)</f>
        <v>184.61538461538461</v>
      </c>
      <c r="E17" s="24">
        <f>$C$4 * (C17 / $C$20)</f>
        <v>153.84615384615387</v>
      </c>
      <c r="F17" s="21">
        <f>$C$5 * (C17 / $C$20)</f>
        <v>100</v>
      </c>
    </row>
    <row r="18" spans="2:6">
      <c r="B18" s="17" t="s">
        <v>27</v>
      </c>
      <c r="C18" s="17">
        <v>600</v>
      </c>
      <c r="D18" s="24">
        <f>$C$3 * (C18/ $C$20)</f>
        <v>276.92307692307696</v>
      </c>
      <c r="E18" s="24">
        <f>$C$4 * (C18 / $C$20)</f>
        <v>230.76923076923077</v>
      </c>
      <c r="F18" s="21">
        <f t="shared" ref="F18:F19" si="0">$C$5 * (C18 / $C$20)</f>
        <v>150</v>
      </c>
    </row>
    <row r="19" spans="2:6">
      <c r="B19" s="17" t="s">
        <v>28</v>
      </c>
      <c r="C19" s="17">
        <v>300</v>
      </c>
      <c r="D19" s="24">
        <f>$C$3 * (C19/ $C$20)</f>
        <v>138.46153846153848</v>
      </c>
      <c r="E19" s="24">
        <f>$C$4 * (C19 / $C$20)</f>
        <v>115.38461538461539</v>
      </c>
      <c r="F19" s="21">
        <f t="shared" si="0"/>
        <v>75</v>
      </c>
    </row>
    <row r="20" spans="2:6">
      <c r="C20" s="2">
        <f>SUM(C17:C19)</f>
        <v>1300</v>
      </c>
    </row>
    <row r="400" spans="1:1">
      <c r="A400" t="s">
        <v>120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E7A248EE807B45A326F38398CCFA72" ma:contentTypeVersion="9" ma:contentTypeDescription="Crear nuevo documento." ma:contentTypeScope="" ma:versionID="b94feba3d67e7810dc9b265b3729ae4e">
  <xsd:schema xmlns:xsd="http://www.w3.org/2001/XMLSchema" xmlns:xs="http://www.w3.org/2001/XMLSchema" xmlns:p="http://schemas.microsoft.com/office/2006/metadata/properties" xmlns:ns3="bc4e6731-b74c-4687-9262-d93afea2b429" xmlns:ns4="e26a41e9-7c7a-465b-85d9-b53501465b5b" targetNamespace="http://schemas.microsoft.com/office/2006/metadata/properties" ma:root="true" ma:fieldsID="50a81f8270ba50c23f3aeeb26f795a34" ns3:_="" ns4:_="">
    <xsd:import namespace="bc4e6731-b74c-4687-9262-d93afea2b429"/>
    <xsd:import namespace="e26a41e9-7c7a-465b-85d9-b53501465b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e6731-b74c-4687-9262-d93afea2b4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a41e9-7c7a-465b-85d9-b53501465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4e6731-b74c-4687-9262-d93afea2b4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443858-2118-41CB-A1A7-88416B0BA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4e6731-b74c-4687-9262-d93afea2b429"/>
    <ds:schemaRef ds:uri="e26a41e9-7c7a-465b-85d9-b53501465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566FF7-D280-42F0-9F94-26B35F54C558}">
  <ds:schemaRefs>
    <ds:schemaRef ds:uri="http://purl.org/dc/terms/"/>
    <ds:schemaRef ds:uri="bc4e6731-b74c-4687-9262-d93afea2b429"/>
    <ds:schemaRef ds:uri="http://schemas.openxmlformats.org/package/2006/metadata/core-properties"/>
    <ds:schemaRef ds:uri="http://schemas.microsoft.com/office/2006/metadata/properties"/>
    <ds:schemaRef ds:uri="e26a41e9-7c7a-465b-85d9-b53501465b5b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391132-4FE0-44E0-8325-20BC153054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Ejercicio I</vt:lpstr>
      <vt:lpstr>Informe de respuestas 1</vt:lpstr>
      <vt:lpstr>Informe de sensibilidad 1</vt:lpstr>
      <vt:lpstr>Informe de límites 1</vt:lpstr>
      <vt:lpstr>Ejercicio II</vt:lpstr>
      <vt:lpstr>Informe de respuestas 2</vt:lpstr>
      <vt:lpstr>Informe de sensibilidad 2</vt:lpstr>
      <vt:lpstr>Informe de límites 2</vt:lpstr>
      <vt:lpstr>Ejercicio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Jossely Aguirre</dc:creator>
  <cp:lastModifiedBy>Jossely Aguirre</cp:lastModifiedBy>
  <dcterms:created xsi:type="dcterms:W3CDTF">2024-10-29T15:52:34Z</dcterms:created>
  <dcterms:modified xsi:type="dcterms:W3CDTF">2024-11-03T18:00:34Z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0x01010059E7A248EE807B45A326F38398CCFA72</vt:lpwstr>
  </property>
</Properties>
</file>