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OneDrive\Escritorio\ING.SISTEMAS\INVESTIGACION DE OPERACIONES\"/>
    </mc:Choice>
  </mc:AlternateContent>
  <xr:revisionPtr revIDLastSave="0" documentId="8_{E501062E-0303-4554-9F1D-0A48992A0DC2}" xr6:coauthVersionLast="47" xr6:coauthVersionMax="47" xr10:uidLastSave="{00000000-0000-0000-0000-000000000000}"/>
  <bookViews>
    <workbookView xWindow="-108" yWindow="-108" windowWidth="23256" windowHeight="13176" activeTab="3" xr2:uid="{7AEFFFE6-4964-48DE-A7C7-B7BAF414D7BF}"/>
  </bookViews>
  <sheets>
    <sheet name="Informe de respuestas 2" sheetId="8" r:id="rId1"/>
    <sheet name="Informe de sensibilidad 2" sheetId="9" r:id="rId2"/>
    <sheet name="Informe de límites 2" sheetId="10" r:id="rId3"/>
    <sheet name="Ejercicio III" sheetId="4" r:id="rId4"/>
    <sheet name="Informe de respuestas 1" sheetId="5" r:id="rId5"/>
    <sheet name="Informe de sensibilidad 1" sheetId="6" r:id="rId6"/>
    <sheet name="Informe de límites 1" sheetId="7" r:id="rId7"/>
    <sheet name="Ejercicio II" sheetId="3" r:id="rId8"/>
    <sheet name="Ejercicio I" sheetId="2" r:id="rId9"/>
  </sheets>
  <definedNames>
    <definedName name="solver_adj" localSheetId="8" hidden="1">'Ejercicio I'!$C$27:$E$30</definedName>
    <definedName name="solver_adj" localSheetId="7" hidden="1">'Ejercicio II'!$E$3:$E$5</definedName>
    <definedName name="solver_adj" localSheetId="3" hidden="1">'Ejercicio III'!$C$3:$C$5</definedName>
    <definedName name="solver_cvg" localSheetId="8" hidden="1">0.0001</definedName>
    <definedName name="solver_cvg" localSheetId="7" hidden="1">0.0001</definedName>
    <definedName name="solver_cvg" localSheetId="3" hidden="1">0.0001</definedName>
    <definedName name="solver_drv" localSheetId="8" hidden="1">2</definedName>
    <definedName name="solver_drv" localSheetId="7" hidden="1">1</definedName>
    <definedName name="solver_drv" localSheetId="3" hidden="1">1</definedName>
    <definedName name="solver_eng" localSheetId="8" hidden="1">2</definedName>
    <definedName name="solver_eng" localSheetId="7" hidden="1">2</definedName>
    <definedName name="solver_eng" localSheetId="3" hidden="1">2</definedName>
    <definedName name="solver_est" localSheetId="8" hidden="1">1</definedName>
    <definedName name="solver_est" localSheetId="7" hidden="1">1</definedName>
    <definedName name="solver_est" localSheetId="3" hidden="1">1</definedName>
    <definedName name="solver_itr" localSheetId="8" hidden="1">1000</definedName>
    <definedName name="solver_itr" localSheetId="7" hidden="1">2147483647</definedName>
    <definedName name="solver_itr" localSheetId="3" hidden="1">1000</definedName>
    <definedName name="solver_lhs0" localSheetId="7" hidden="1">'Ejercicio II'!$D$3:$D$5</definedName>
    <definedName name="solver_lhs1" localSheetId="8" hidden="1">'Ejercicio I'!$C$27:$C$30</definedName>
    <definedName name="solver_lhs1" localSheetId="7" hidden="1">'Ejercicio II'!$E$3</definedName>
    <definedName name="solver_lhs1" localSheetId="3" hidden="1">'Ejercicio III'!$C$3</definedName>
    <definedName name="solver_lhs10" localSheetId="8" hidden="1">'Ejercicio I'!$E$31</definedName>
    <definedName name="solver_lhs2" localSheetId="8" hidden="1">'Ejercicio I'!$C$27:$E$27</definedName>
    <definedName name="solver_lhs2" localSheetId="7" hidden="1">'Ejercicio II'!$E$3</definedName>
    <definedName name="solver_lhs2" localSheetId="3" hidden="1">'Ejercicio III'!$C$4</definedName>
    <definedName name="solver_lhs3" localSheetId="8" hidden="1">'Ejercicio I'!$C$28:$E$28</definedName>
    <definedName name="solver_lhs3" localSheetId="7" hidden="1">'Ejercicio II'!$E$4</definedName>
    <definedName name="solver_lhs3" localSheetId="3" hidden="1">'Ejercicio III'!$C$5</definedName>
    <definedName name="solver_lhs4" localSheetId="8" hidden="1">'Ejercicio I'!$C$29:$E$29</definedName>
    <definedName name="solver_lhs4" localSheetId="7" hidden="1">'Ejercicio II'!$E$4</definedName>
    <definedName name="solver_lhs4" localSheetId="3" hidden="1">'Ejercicio III'!$D$13</definedName>
    <definedName name="solver_lhs5" localSheetId="8" hidden="1">'Ejercicio I'!$C$30:$E$30</definedName>
    <definedName name="solver_lhs5" localSheetId="7" hidden="1">'Ejercicio II'!$E$5</definedName>
    <definedName name="solver_lhs6" localSheetId="8" hidden="1">'Ejercicio I'!$C$31</definedName>
    <definedName name="solver_lhs6" localSheetId="7" hidden="1">'Ejercicio II'!$E$5</definedName>
    <definedName name="solver_lhs7" localSheetId="8" hidden="1">'Ejercicio I'!$D$27:$D$30</definedName>
    <definedName name="solver_lhs8" localSheetId="8" hidden="1">'Ejercicio I'!$D$31</definedName>
    <definedName name="solver_lhs9" localSheetId="8" hidden="1">'Ejercicio I'!$E$27:$E$30</definedName>
    <definedName name="solver_mip" localSheetId="8" hidden="1">2147483647</definedName>
    <definedName name="solver_mip" localSheetId="7" hidden="1">2147483647</definedName>
    <definedName name="solver_mip" localSheetId="3" hidden="1">2147483647</definedName>
    <definedName name="solver_mni" localSheetId="8" hidden="1">30</definedName>
    <definedName name="solver_mni" localSheetId="7" hidden="1">30</definedName>
    <definedName name="solver_mni" localSheetId="3" hidden="1">30</definedName>
    <definedName name="solver_mrt" localSheetId="8" hidden="1">0.075</definedName>
    <definedName name="solver_mrt" localSheetId="7" hidden="1">0.075</definedName>
    <definedName name="solver_mrt" localSheetId="3" hidden="1">0.075</definedName>
    <definedName name="solver_msl" localSheetId="8" hidden="1">2</definedName>
    <definedName name="solver_msl" localSheetId="7" hidden="1">2</definedName>
    <definedName name="solver_msl" localSheetId="3" hidden="1">2</definedName>
    <definedName name="solver_neg" localSheetId="8" hidden="1">1</definedName>
    <definedName name="solver_neg" localSheetId="7" hidden="1">1</definedName>
    <definedName name="solver_neg" localSheetId="3" hidden="1">1</definedName>
    <definedName name="solver_nod" localSheetId="8" hidden="1">2147483647</definedName>
    <definedName name="solver_nod" localSheetId="7" hidden="1">2147483647</definedName>
    <definedName name="solver_nod" localSheetId="3" hidden="1">2147483647</definedName>
    <definedName name="solver_num" localSheetId="8" hidden="1">10</definedName>
    <definedName name="solver_num" localSheetId="7" hidden="1">6</definedName>
    <definedName name="solver_num" localSheetId="3" hidden="1">4</definedName>
    <definedName name="solver_nwt" localSheetId="8" hidden="1">1</definedName>
    <definedName name="solver_nwt" localSheetId="7" hidden="1">1</definedName>
    <definedName name="solver_nwt" localSheetId="3" hidden="1">1</definedName>
    <definedName name="solver_opt" localSheetId="8" hidden="1">'Ejercicio I'!$B$38</definedName>
    <definedName name="solver_opt" localSheetId="7" hidden="1">'Ejercicio II'!$E$6</definedName>
    <definedName name="solver_opt" localSheetId="3" hidden="1">'Ejercicio III'!$C$14</definedName>
    <definedName name="solver_pre" localSheetId="8" hidden="1">0.000001</definedName>
    <definedName name="solver_pre" localSheetId="7" hidden="1">0.000001</definedName>
    <definedName name="solver_pre" localSheetId="3" hidden="1">0.000001</definedName>
    <definedName name="solver_rbv" localSheetId="8" hidden="1">2</definedName>
    <definedName name="solver_rbv" localSheetId="7" hidden="1">1</definedName>
    <definedName name="solver_rbv" localSheetId="3" hidden="1">1</definedName>
    <definedName name="solver_rel0" localSheetId="7" hidden="1">1</definedName>
    <definedName name="solver_rel1" localSheetId="8" hidden="1">1</definedName>
    <definedName name="solver_rel1" localSheetId="7" hidden="1">1</definedName>
    <definedName name="solver_rel1" localSheetId="3" hidden="1">1</definedName>
    <definedName name="solver_rel10" localSheetId="8" hidden="1">1</definedName>
    <definedName name="solver_rel2" localSheetId="8" hidden="1">2</definedName>
    <definedName name="solver_rel2" localSheetId="7" hidden="1">1</definedName>
    <definedName name="solver_rel2" localSheetId="3" hidden="1">1</definedName>
    <definedName name="solver_rel3" localSheetId="8" hidden="1">2</definedName>
    <definedName name="solver_rel3" localSheetId="7" hidden="1">1</definedName>
    <definedName name="solver_rel3" localSheetId="3" hidden="1">1</definedName>
    <definedName name="solver_rel4" localSheetId="8" hidden="1">2</definedName>
    <definedName name="solver_rel4" localSheetId="7" hidden="1">1</definedName>
    <definedName name="solver_rel4" localSheetId="3" hidden="1">1</definedName>
    <definedName name="solver_rel5" localSheetId="8" hidden="1">2</definedName>
    <definedName name="solver_rel5" localSheetId="7" hidden="1">1</definedName>
    <definedName name="solver_rel6" localSheetId="8" hidden="1">1</definedName>
    <definedName name="solver_rel6" localSheetId="7" hidden="1">1</definedName>
    <definedName name="solver_rel7" localSheetId="8" hidden="1">1</definedName>
    <definedName name="solver_rel8" localSheetId="8" hidden="1">1</definedName>
    <definedName name="solver_rel9" localSheetId="8" hidden="1">1</definedName>
    <definedName name="solver_rhs0" localSheetId="7" hidden="1">'Ejercicio II'!#REF!</definedName>
    <definedName name="solver_rhs1" localSheetId="8" hidden="1">'Ejercicio I'!$C$34</definedName>
    <definedName name="solver_rhs1" localSheetId="7" hidden="1">'Ejercicio II'!$C$3</definedName>
    <definedName name="solver_rhs1" localSheetId="3" hidden="1">'Ejercicio III'!$C$8</definedName>
    <definedName name="solver_rhs10" localSheetId="8" hidden="1">'Ejercicio I'!$D$36</definedName>
    <definedName name="solver_rhs2" localSheetId="8" hidden="1">'Ejercicio I'!$C$21</definedName>
    <definedName name="solver_rhs2" localSheetId="7" hidden="1">'Ejercicio II'!$D$3</definedName>
    <definedName name="solver_rhs2" localSheetId="3" hidden="1">'Ejercicio III'!$C$9</definedName>
    <definedName name="solver_rhs3" localSheetId="8" hidden="1">'Ejercicio I'!$C$22</definedName>
    <definedName name="solver_rhs3" localSheetId="7" hidden="1">'Ejercicio II'!$C$4</definedName>
    <definedName name="solver_rhs3" localSheetId="3" hidden="1">'Ejercicio III'!$C$10</definedName>
    <definedName name="solver_rhs4" localSheetId="8" hidden="1">'Ejercicio I'!$C$23</definedName>
    <definedName name="solver_rhs4" localSheetId="7" hidden="1">'Ejercicio II'!$D$4</definedName>
    <definedName name="solver_rhs4" localSheetId="3" hidden="1">'Ejercicio III'!$C$13</definedName>
    <definedName name="solver_rhs5" localSheetId="8" hidden="1">'Ejercicio I'!$C$24</definedName>
    <definedName name="solver_rhs5" localSheetId="7" hidden="1">'Ejercicio II'!$C$5</definedName>
    <definedName name="solver_rhs6" localSheetId="8" hidden="1">'Ejercicio I'!$D$34</definedName>
    <definedName name="solver_rhs6" localSheetId="7" hidden="1">'Ejercicio II'!$D$5</definedName>
    <definedName name="solver_rhs7" localSheetId="8" hidden="1">'Ejercicio I'!$C$35</definedName>
    <definedName name="solver_rhs8" localSheetId="8" hidden="1">'Ejercicio I'!$D$35</definedName>
    <definedName name="solver_rhs9" localSheetId="8" hidden="1">'Ejercicio I'!$C$36</definedName>
    <definedName name="solver_rlx" localSheetId="8" hidden="1">2</definedName>
    <definedName name="solver_rlx" localSheetId="7" hidden="1">2</definedName>
    <definedName name="solver_rlx" localSheetId="3" hidden="1">2</definedName>
    <definedName name="solver_rsd" localSheetId="8" hidden="1">0</definedName>
    <definedName name="solver_rsd" localSheetId="7" hidden="1">0</definedName>
    <definedName name="solver_rsd" localSheetId="3" hidden="1">0</definedName>
    <definedName name="solver_scl" localSheetId="8" hidden="1">2</definedName>
    <definedName name="solver_scl" localSheetId="7" hidden="1">1</definedName>
    <definedName name="solver_scl" localSheetId="3" hidden="1">1</definedName>
    <definedName name="solver_sho" localSheetId="8" hidden="1">2</definedName>
    <definedName name="solver_sho" localSheetId="7" hidden="1">2</definedName>
    <definedName name="solver_sho" localSheetId="3" hidden="1">2</definedName>
    <definedName name="solver_sho" localSheetId="6" hidden="1">2</definedName>
    <definedName name="solver_sho" localSheetId="2" hidden="1">2</definedName>
    <definedName name="solver_ssz" localSheetId="8" hidden="1">100</definedName>
    <definedName name="solver_ssz" localSheetId="7" hidden="1">100</definedName>
    <definedName name="solver_ssz" localSheetId="3" hidden="1">100</definedName>
    <definedName name="solver_tim" localSheetId="8" hidden="1">100</definedName>
    <definedName name="solver_tim" localSheetId="7" hidden="1">2147483647</definedName>
    <definedName name="solver_tim" localSheetId="3" hidden="1">100</definedName>
    <definedName name="solver_tol" localSheetId="8" hidden="1">0.01</definedName>
    <definedName name="solver_tol" localSheetId="7" hidden="1">0.01</definedName>
    <definedName name="solver_tol" localSheetId="3" hidden="1">0.01</definedName>
    <definedName name="solver_typ" localSheetId="8" hidden="1">1</definedName>
    <definedName name="solver_typ" localSheetId="7" hidden="1">1</definedName>
    <definedName name="solver_typ" localSheetId="3" hidden="1">1</definedName>
    <definedName name="solver_val" localSheetId="8" hidden="1">0</definedName>
    <definedName name="solver_val" localSheetId="7" hidden="1">0</definedName>
    <definedName name="solver_val" localSheetId="3" hidden="1">0</definedName>
    <definedName name="solver_ver" localSheetId="8" hidden="1">3</definedName>
    <definedName name="solver_ver" localSheetId="7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4" i="4"/>
  <c r="D17" i="4"/>
  <c r="E17" i="4"/>
  <c r="F17" i="4"/>
  <c r="D18" i="4"/>
  <c r="E18" i="4"/>
  <c r="F18" i="4"/>
  <c r="D19" i="4"/>
  <c r="E19" i="4"/>
  <c r="F19" i="4"/>
  <c r="C20" i="4"/>
  <c r="E6" i="3"/>
  <c r="P3" i="2"/>
  <c r="O8" i="2"/>
  <c r="O9" i="2"/>
  <c r="O10" i="2"/>
  <c r="O11" i="2"/>
  <c r="O12" i="2"/>
  <c r="O13" i="2"/>
  <c r="O14" i="2"/>
  <c r="O15" i="2"/>
  <c r="O16" i="2"/>
  <c r="O17" i="2"/>
</calcChain>
</file>

<file path=xl/sharedStrings.xml><?xml version="1.0" encoding="utf-8"?>
<sst xmlns="http://schemas.openxmlformats.org/spreadsheetml/2006/main" count="291" uniqueCount="120">
  <si>
    <t>JOSSELY ELENA AGUIRRE ACUÑA</t>
  </si>
  <si>
    <t>Volumen Posteror</t>
  </si>
  <si>
    <t>Voluman centro</t>
  </si>
  <si>
    <t>Volumen Delantero</t>
  </si>
  <si>
    <t>Parte posterior</t>
  </si>
  <si>
    <t>Centro</t>
  </si>
  <si>
    <t>Parte delantera</t>
  </si>
  <si>
    <t>Restriccion</t>
  </si>
  <si>
    <t>Ecuancion</t>
  </si>
  <si>
    <t>X34</t>
  </si>
  <si>
    <t>X33</t>
  </si>
  <si>
    <t>X32</t>
  </si>
  <si>
    <t>X31</t>
  </si>
  <si>
    <t>X24</t>
  </si>
  <si>
    <t>X23</t>
  </si>
  <si>
    <t>X22</t>
  </si>
  <si>
    <t>X21</t>
  </si>
  <si>
    <t>X14</t>
  </si>
  <si>
    <t>X13</t>
  </si>
  <si>
    <t>X12</t>
  </si>
  <si>
    <t>X11</t>
  </si>
  <si>
    <t>F.O</t>
  </si>
  <si>
    <t>El Naranjo</t>
  </si>
  <si>
    <t>Gavalda</t>
  </si>
  <si>
    <t>Las Palmitas</t>
  </si>
  <si>
    <t>Producción (hectáreas)</t>
  </si>
  <si>
    <t>Agua Asignada (ha*pie)</t>
  </si>
  <si>
    <t>Tierra Disponible (ha)</t>
  </si>
  <si>
    <t>Comunidad</t>
  </si>
  <si>
    <t>Sandía</t>
  </si>
  <si>
    <t>Arroz Forastero</t>
  </si>
  <si>
    <t>Arroz Secano</t>
  </si>
  <si>
    <t xml:space="preserve">Tierra Disponible </t>
  </si>
  <si>
    <t>Retorno Neto Total</t>
  </si>
  <si>
    <t>Consumo Total de Agua</t>
  </si>
  <si>
    <t>Fórmula</t>
  </si>
  <si>
    <t>Concepto</t>
  </si>
  <si>
    <t xml:space="preserve">Retorno Neto </t>
  </si>
  <si>
    <t xml:space="preserve">Consumo de Agua </t>
  </si>
  <si>
    <t xml:space="preserve">Plantación Máxima </t>
  </si>
  <si>
    <t>Cultivo</t>
  </si>
  <si>
    <t>Hectáreas a Plantar</t>
  </si>
  <si>
    <t>Microsoft Excel 16.0 Informe de respuestas</t>
  </si>
  <si>
    <t>Hoja de cálculo: [Libro1]Ejercicio II</t>
  </si>
  <si>
    <t>Informe creado: 11/11/2024 12:35:58 p. m.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</si>
  <si>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</si>
  <si>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</si>
  <si>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</si>
  <si>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</si>
  <si>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</si>
  <si>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</si>
  <si>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</si>
  <si>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</si>
  <si>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</si>
  <si>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</si>
  <si>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</si>
  <si>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</si>
  <si>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</si>
  <si>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</si>
  <si>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</si>
  <si>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</si>
  <si>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</si>
  <si>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Estado</t>
  </si>
  <si>
    <t>Demora</t>
  </si>
  <si>
    <t>$E$6</t>
  </si>
  <si>
    <t>$E$3</t>
  </si>
  <si>
    <t>Las Palmitas Producción (hectáreas)</t>
  </si>
  <si>
    <t>Continuar</t>
  </si>
  <si>
    <t>$E$4</t>
  </si>
  <si>
    <t>Gavalda Producción (hectáreas)</t>
  </si>
  <si>
    <t>$E$5</t>
  </si>
  <si>
    <t>El Naranjo Producción (hectáreas)</t>
  </si>
  <si>
    <t>$E$3&lt;=$C$3</t>
  </si>
  <si>
    <t>Vinculante</t>
  </si>
  <si>
    <t>$E$3&lt;=$D$3</t>
  </si>
  <si>
    <t>$E$4&lt;=$C$4</t>
  </si>
  <si>
    <t>$E$4&lt;=$D$4</t>
  </si>
  <si>
    <t>$E$5&lt;=$C$5</t>
  </si>
  <si>
    <t>$E$5&lt;=$D$5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</si>
  <si>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</si>
  <si>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</si>
  <si>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</si>
  <si>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</si>
  <si>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</si>
  <si>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</si>
  <si>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</si>
  <si>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</si>
  <si>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</si>
  <si>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</si>
  <si>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NINGUNO</t>
  </si>
  <si>
    <t>Microsoft Excel 16.0 Informe de límites</t>
  </si>
  <si>
    <t>Informe creado: 11/11/2024 12:35:59 p. m.</t>
  </si>
  <si>
    <t>Variable</t>
  </si>
  <si>
    <t>Inferior</t>
  </si>
  <si>
    <t>Límite</t>
  </si>
  <si>
    <t>Resultado</t>
  </si>
  <si>
    <t>Superior</t>
  </si>
  <si>
    <t>Hoja de cálculo: [Libro1]Ejercicio III</t>
  </si>
  <si>
    <t>Informe creado: 11/11/2024 12:36:18 p. m.</t>
  </si>
  <si>
    <t>Tiempo máximo 100 seg.,  Iteraciones 1000, Precision 0,000001, Usar escala automática</t>
  </si>
  <si>
    <t>$C$14</t>
  </si>
  <si>
    <t>Retorno Neto Total Fórmula</t>
  </si>
  <si>
    <t>$C$3</t>
  </si>
  <si>
    <t>Arroz Secano Hectáreas a Plantar</t>
  </si>
  <si>
    <t>$C$4</t>
  </si>
  <si>
    <t>Arroz Forastero Hectáreas a Plantar</t>
  </si>
  <si>
    <t>$C$5</t>
  </si>
  <si>
    <t>Sandía Hectáreas a Plantar</t>
  </si>
  <si>
    <t>$D$13</t>
  </si>
  <si>
    <t xml:space="preserve">Consumo Total de Agua Consumo de Agua </t>
  </si>
  <si>
    <t>$D$13&lt;=$C$13</t>
  </si>
  <si>
    <t>No vinculante</t>
  </si>
  <si>
    <t>$C$3&lt;=$C$8</t>
  </si>
  <si>
    <t>$C$4&lt;=$C$9</t>
  </si>
  <si>
    <t>$C$5&lt;=$C$10</t>
  </si>
  <si>
    <t>Informe creado: 11/11/2024 12:36:19 p. m.</t>
  </si>
  <si>
    <t>Sombra</t>
  </si>
  <si>
    <t>Precio</t>
  </si>
  <si>
    <t>Restricción</t>
  </si>
  <si>
    <t>Lado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</si>
</sst>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 wrapText="1"/>
    </xf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2">
    <cellStyle name="Moneda 2" xfId="1" xr:uid="{7CA9B46B-CFC5-408D-B070-D5EB1876121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6044</xdr:colOff>
      <xdr:row>1</xdr:row>
      <xdr:rowOff>53340</xdr:rowOff>
    </xdr:from>
    <xdr:ext cx="5523517" cy="3488846"/>
    <xdr:pic>
      <xdr:nvPicPr>
        <xdr:cNvPr id="2" name="Imagen 1">
          <a:extLst>
            <a:ext uri="{FF2B5EF4-FFF2-40B4-BE49-F238E27FC236}">
              <a16:creationId xmlns:a16="http://schemas.microsoft.com/office/drawing/2014/main" id="{A5D8DCC7-781E-4ADA-9533-261D034C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404" y="236220"/>
          <a:ext cx="5523517" cy="348884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237589</xdr:colOff>
      <xdr:row>1</xdr:row>
      <xdr:rowOff>7620</xdr:rowOff>
    </xdr:from>
    <xdr:ext cx="6686428" cy="2430780"/>
    <xdr:pic>
      <xdr:nvPicPr>
        <xdr:cNvPr id="2" name="Imagen 1">
          <a:extLst>
            <a:ext uri="{FF2B5EF4-FFF2-40B4-BE49-F238E27FC236}">
              <a16:creationId xmlns:a16="http://schemas.microsoft.com/office/drawing/2014/main" id="{060C6E71-B94A-4D33-A1E3-C3B020428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469" y="190500"/>
          <a:ext cx="6686428" cy="243078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609600</xdr:colOff>
      <xdr:row>1</xdr:row>
      <xdr:rowOff>15240</xdr:rowOff>
    </xdr:from>
    <xdr:ext cx="5951163" cy="4427220"/>
    <xdr:pic>
      <xdr:nvPicPr>
        <xdr:cNvPr id="2" name="Imagen 1">
          <a:extLst>
            <a:ext uri="{FF2B5EF4-FFF2-40B4-BE49-F238E27FC236}">
              <a16:creationId xmlns:a16="http://schemas.microsoft.com/office/drawing/2014/main" id="{09B39D62-E006-4D1C-90C4-CDCC09945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9280" y="198120"/>
          <a:ext cx="5951163" cy="44272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2176-386E-45EA-B675-07536FD92B7E}">
  <dimension ref="A1:G31"/>
  <sheetViews>
    <sheetView showGridLines="0" workbookViewId="0"/>
  </sheetViews>
  <sheetFormatPr baseColWidth="10" defaultRowHeight="14.4"/>
  <cols>
    <col min="1" max="1" width="2.33203125" customWidth="1"/>
    <col min="2" max="2" width="6.21875" bestFit="1" customWidth="1"/>
    <col min="3" max="3" width="35" bestFit="1" customWidth="1"/>
    <col min="4" max="4" width="14.6640625" bestFit="1" customWidth="1"/>
    <col min="5" max="5" width="14.33203125" bestFit="1" customWidth="1"/>
    <col min="6" max="6" width="11.88671875" bestFit="1" customWidth="1"/>
    <col min="7" max="7" width="7.5546875" bestFit="1" customWidth="1"/>
  </cols>
  <sheetData>
    <row r="1" spans="1:5">
      <c r="A1" s="20" t="s">
        <v>42</v>
      </c>
    </row>
    <row r="2" spans="1:5">
      <c r="A2" s="20" t="s">
        <v>97</v>
      </c>
    </row>
    <row r="3" spans="1:5">
      <c r="A3" s="20" t="s">
        <v>98</v>
      </c>
    </row>
    <row r="4" spans="1:5">
      <c r="A4" s="20" t="s">
        <v>45</v>
      </c>
    </row>
    <row r="5" spans="1:5">
      <c r="A5" s="20" t="s">
        <v>46</v>
      </c>
    </row>
    <row r="6" spans="1:5">
      <c r="A6" s="20"/>
      <c r="B6" t="s">
        <v>47</v>
      </c>
    </row>
    <row r="7" spans="1:5">
      <c r="A7" s="20"/>
      <c r="B7" t="s">
        <v>48</v>
      </c>
    </row>
    <row r="8" spans="1:5">
      <c r="A8" s="20"/>
      <c r="B8" t="s">
        <v>49</v>
      </c>
    </row>
    <row r="9" spans="1:5">
      <c r="A9" s="20" t="s">
        <v>50</v>
      </c>
    </row>
    <row r="10" spans="1:5">
      <c r="B10" t="s">
        <v>99</v>
      </c>
    </row>
    <row r="11" spans="1:5">
      <c r="B11" t="s">
        <v>52</v>
      </c>
    </row>
    <row r="14" spans="1:5" ht="15" thickBot="1">
      <c r="A14" t="s">
        <v>53</v>
      </c>
    </row>
    <row r="15" spans="1:5" ht="15" thickBot="1">
      <c r="B15" s="22" t="s">
        <v>54</v>
      </c>
      <c r="C15" s="22" t="s">
        <v>55</v>
      </c>
      <c r="D15" s="22" t="s">
        <v>56</v>
      </c>
      <c r="E15" s="22" t="s">
        <v>57</v>
      </c>
    </row>
    <row r="16" spans="1:5" ht="15" thickBot="1">
      <c r="B16" s="21" t="s">
        <v>100</v>
      </c>
      <c r="C16" s="21" t="s">
        <v>101</v>
      </c>
      <c r="D16" s="24">
        <v>1056250</v>
      </c>
      <c r="E16" s="24">
        <v>1056250</v>
      </c>
    </row>
    <row r="19" spans="1:7" ht="15" thickBot="1">
      <c r="A19" t="s">
        <v>58</v>
      </c>
    </row>
    <row r="20" spans="1:7" ht="15" thickBot="1">
      <c r="B20" s="22" t="s">
        <v>54</v>
      </c>
      <c r="C20" s="22" t="s">
        <v>55</v>
      </c>
      <c r="D20" s="22" t="s">
        <v>56</v>
      </c>
      <c r="E20" s="22" t="s">
        <v>57</v>
      </c>
      <c r="F20" s="22" t="s">
        <v>59</v>
      </c>
    </row>
    <row r="21" spans="1:7">
      <c r="B21" s="23" t="s">
        <v>102</v>
      </c>
      <c r="C21" s="23" t="s">
        <v>103</v>
      </c>
      <c r="D21" s="25">
        <v>600</v>
      </c>
      <c r="E21" s="25">
        <v>600</v>
      </c>
      <c r="F21" s="23" t="s">
        <v>67</v>
      </c>
    </row>
    <row r="22" spans="1:7">
      <c r="B22" s="23" t="s">
        <v>104</v>
      </c>
      <c r="C22" s="23" t="s">
        <v>105</v>
      </c>
      <c r="D22" s="25">
        <v>500</v>
      </c>
      <c r="E22" s="25">
        <v>500</v>
      </c>
      <c r="F22" s="23" t="s">
        <v>67</v>
      </c>
    </row>
    <row r="23" spans="1:7" ht="15" thickBot="1">
      <c r="B23" s="21" t="s">
        <v>106</v>
      </c>
      <c r="C23" s="21" t="s">
        <v>107</v>
      </c>
      <c r="D23" s="26">
        <v>325</v>
      </c>
      <c r="E23" s="26">
        <v>325</v>
      </c>
      <c r="F23" s="21" t="s">
        <v>67</v>
      </c>
    </row>
    <row r="26" spans="1:7" ht="15" thickBot="1">
      <c r="A26" t="s">
        <v>60</v>
      </c>
    </row>
    <row r="27" spans="1:7" ht="15" thickBot="1">
      <c r="B27" s="22" t="s">
        <v>54</v>
      </c>
      <c r="C27" s="22" t="s">
        <v>55</v>
      </c>
      <c r="D27" s="22" t="s">
        <v>61</v>
      </c>
      <c r="E27" s="22" t="s">
        <v>35</v>
      </c>
      <c r="F27" s="22" t="s">
        <v>62</v>
      </c>
      <c r="G27" s="22" t="s">
        <v>63</v>
      </c>
    </row>
    <row r="28" spans="1:7">
      <c r="B28" s="23" t="s">
        <v>108</v>
      </c>
      <c r="C28" s="23" t="s">
        <v>109</v>
      </c>
      <c r="D28" s="25">
        <v>0</v>
      </c>
      <c r="E28" s="23" t="s">
        <v>110</v>
      </c>
      <c r="F28" s="23" t="s">
        <v>111</v>
      </c>
      <c r="G28" s="23">
        <v>3125</v>
      </c>
    </row>
    <row r="29" spans="1:7">
      <c r="B29" s="23" t="s">
        <v>102</v>
      </c>
      <c r="C29" s="23" t="s">
        <v>103</v>
      </c>
      <c r="D29" s="25">
        <v>600</v>
      </c>
      <c r="E29" s="23" t="s">
        <v>112</v>
      </c>
      <c r="F29" s="23" t="s">
        <v>73</v>
      </c>
      <c r="G29" s="23">
        <v>0</v>
      </c>
    </row>
    <row r="30" spans="1:7">
      <c r="B30" s="23" t="s">
        <v>104</v>
      </c>
      <c r="C30" s="23" t="s">
        <v>105</v>
      </c>
      <c r="D30" s="25">
        <v>500</v>
      </c>
      <c r="E30" s="23" t="s">
        <v>113</v>
      </c>
      <c r="F30" s="23" t="s">
        <v>73</v>
      </c>
      <c r="G30" s="23">
        <v>0</v>
      </c>
    </row>
    <row r="31" spans="1:7" ht="15" thickBot="1">
      <c r="B31" s="21" t="s">
        <v>106</v>
      </c>
      <c r="C31" s="21" t="s">
        <v>107</v>
      </c>
      <c r="D31" s="26">
        <v>325</v>
      </c>
      <c r="E31" s="21" t="s">
        <v>114</v>
      </c>
      <c r="F31" s="21" t="s">
        <v>73</v>
      </c>
      <c r="G31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4E47-EF5A-4055-BCDC-013DE07B2453}">
  <dimension ref="A1:H16"/>
  <sheetViews>
    <sheetView showGridLines="0" workbookViewId="0"/>
  </sheetViews>
  <sheetFormatPr baseColWidth="10" defaultRowHeight="14.4"/>
  <cols>
    <col min="1" max="1" width="2.33203125" customWidth="1"/>
    <col min="2" max="2" width="6.21875" bestFit="1" customWidth="1"/>
    <col min="3" max="3" width="3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>
      <c r="A1" s="20" t="s">
        <v>79</v>
      </c>
    </row>
    <row r="2" spans="1:8">
      <c r="A2" s="20" t="s">
        <v>97</v>
      </c>
    </row>
    <row r="3" spans="1:8">
      <c r="A3" s="20" t="s">
        <v>115</v>
      </c>
    </row>
    <row r="6" spans="1:8" ht="15" thickBot="1">
      <c r="A6" t="s">
        <v>58</v>
      </c>
    </row>
    <row r="7" spans="1:8">
      <c r="B7" s="27"/>
      <c r="C7" s="27"/>
      <c r="D7" s="27" t="s">
        <v>80</v>
      </c>
      <c r="E7" s="27" t="s">
        <v>82</v>
      </c>
      <c r="F7" s="27" t="s">
        <v>84</v>
      </c>
      <c r="G7" s="27" t="s">
        <v>86</v>
      </c>
      <c r="H7" s="27" t="s">
        <v>86</v>
      </c>
    </row>
    <row r="8" spans="1:8" ht="15" thickBot="1">
      <c r="B8" s="28" t="s">
        <v>54</v>
      </c>
      <c r="C8" s="28" t="s">
        <v>55</v>
      </c>
      <c r="D8" s="28" t="s">
        <v>81</v>
      </c>
      <c r="E8" s="28" t="s">
        <v>83</v>
      </c>
      <c r="F8" s="28" t="s">
        <v>85</v>
      </c>
      <c r="G8" s="28" t="s">
        <v>87</v>
      </c>
      <c r="H8" s="28" t="s">
        <v>88</v>
      </c>
    </row>
    <row r="9" spans="1:8">
      <c r="B9" s="23" t="s">
        <v>102</v>
      </c>
      <c r="C9" s="23" t="s">
        <v>103</v>
      </c>
      <c r="D9" s="23">
        <v>600</v>
      </c>
      <c r="E9" s="23">
        <v>1000</v>
      </c>
      <c r="F9" s="23">
        <v>1000</v>
      </c>
      <c r="G9" s="23">
        <v>1E+30</v>
      </c>
      <c r="H9" s="23">
        <v>1000</v>
      </c>
    </row>
    <row r="10" spans="1:8">
      <c r="B10" s="23" t="s">
        <v>104</v>
      </c>
      <c r="C10" s="23" t="s">
        <v>105</v>
      </c>
      <c r="D10" s="23">
        <v>500</v>
      </c>
      <c r="E10" s="23">
        <v>750</v>
      </c>
      <c r="F10" s="23">
        <v>750</v>
      </c>
      <c r="G10" s="23">
        <v>1E+30</v>
      </c>
      <c r="H10" s="23">
        <v>750</v>
      </c>
    </row>
    <row r="11" spans="1:8" ht="15" thickBot="1">
      <c r="B11" s="21" t="s">
        <v>106</v>
      </c>
      <c r="C11" s="21" t="s">
        <v>107</v>
      </c>
      <c r="D11" s="21">
        <v>325</v>
      </c>
      <c r="E11" s="21">
        <v>250</v>
      </c>
      <c r="F11" s="21">
        <v>250</v>
      </c>
      <c r="G11" s="21">
        <v>1E+30</v>
      </c>
      <c r="H11" s="21">
        <v>250</v>
      </c>
    </row>
    <row r="13" spans="1:8" ht="15" thickBot="1">
      <c r="A13" t="s">
        <v>60</v>
      </c>
    </row>
    <row r="14" spans="1:8">
      <c r="B14" s="27"/>
      <c r="C14" s="27"/>
      <c r="D14" s="27" t="s">
        <v>80</v>
      </c>
      <c r="E14" s="27" t="s">
        <v>116</v>
      </c>
      <c r="F14" s="27" t="s">
        <v>118</v>
      </c>
      <c r="G14" s="27" t="s">
        <v>86</v>
      </c>
      <c r="H14" s="27" t="s">
        <v>86</v>
      </c>
    </row>
    <row r="15" spans="1:8" ht="15" thickBot="1">
      <c r="B15" s="28" t="s">
        <v>54</v>
      </c>
      <c r="C15" s="28" t="s">
        <v>55</v>
      </c>
      <c r="D15" s="28" t="s">
        <v>81</v>
      </c>
      <c r="E15" s="28" t="s">
        <v>117</v>
      </c>
      <c r="F15" s="28" t="s">
        <v>119</v>
      </c>
      <c r="G15" s="28" t="s">
        <v>87</v>
      </c>
      <c r="H15" s="28" t="s">
        <v>88</v>
      </c>
    </row>
    <row r="16" spans="1:8" ht="15" thickBot="1">
      <c r="B16" s="21" t="s">
        <v>108</v>
      </c>
      <c r="C16" s="21" t="s">
        <v>109</v>
      </c>
      <c r="D16" s="21">
        <v>0</v>
      </c>
      <c r="E16" s="21">
        <v>0</v>
      </c>
      <c r="F16" s="21">
        <v>0</v>
      </c>
      <c r="G16" s="21">
        <v>1E+30</v>
      </c>
      <c r="H16" s="21">
        <v>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8C56-1A7B-482C-95EB-23F58E175A89}">
  <dimension ref="A1:J15"/>
  <sheetViews>
    <sheetView showGridLines="0" workbookViewId="0">
      <selection sqref="A1:A3"/>
    </sheetView>
  </sheetViews>
  <sheetFormatPr baseColWidth="10" defaultRowHeight="14.4"/>
  <cols>
    <col min="1" max="1" width="2.33203125" customWidth="1"/>
    <col min="2" max="2" width="5.88671875" bestFit="1" customWidth="1"/>
    <col min="3" max="3" width="8" bestFit="1" customWidth="1"/>
    <col min="4" max="4" width="14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>
      <c r="A1" s="20" t="s">
        <v>90</v>
      </c>
    </row>
    <row r="2" spans="1:10">
      <c r="A2" s="20" t="s">
        <v>97</v>
      </c>
    </row>
    <row r="3" spans="1:10">
      <c r="A3" s="20" t="s">
        <v>115</v>
      </c>
    </row>
    <row r="5" spans="1:10" ht="15" thickBot="1"/>
    <row r="6" spans="1:10">
      <c r="B6" s="27"/>
      <c r="C6" s="27" t="s">
        <v>84</v>
      </c>
      <c r="D6" s="27"/>
    </row>
    <row r="7" spans="1:10" ht="15" thickBot="1">
      <c r="B7" s="28" t="s">
        <v>54</v>
      </c>
      <c r="C7" s="28" t="s">
        <v>55</v>
      </c>
      <c r="D7" s="28" t="s">
        <v>81</v>
      </c>
    </row>
    <row r="8" spans="1:10" ht="15" thickBot="1">
      <c r="B8" s="21" t="s">
        <v>100</v>
      </c>
      <c r="C8" s="21" t="s">
        <v>101</v>
      </c>
      <c r="D8" s="24">
        <v>1056250</v>
      </c>
    </row>
    <row r="10" spans="1:10" ht="15" thickBot="1"/>
    <row r="11" spans="1:10">
      <c r="B11" s="27"/>
      <c r="C11" s="27" t="s">
        <v>92</v>
      </c>
      <c r="D11" s="27"/>
      <c r="F11" s="27" t="s">
        <v>93</v>
      </c>
      <c r="G11" s="27" t="s">
        <v>84</v>
      </c>
      <c r="I11" s="27" t="s">
        <v>96</v>
      </c>
      <c r="J11" s="27" t="s">
        <v>84</v>
      </c>
    </row>
    <row r="12" spans="1:10" ht="15" thickBot="1">
      <c r="B12" s="28" t="s">
        <v>54</v>
      </c>
      <c r="C12" s="28" t="s">
        <v>55</v>
      </c>
      <c r="D12" s="28" t="s">
        <v>81</v>
      </c>
      <c r="F12" s="28" t="s">
        <v>94</v>
      </c>
      <c r="G12" s="28" t="s">
        <v>95</v>
      </c>
      <c r="I12" s="28" t="s">
        <v>94</v>
      </c>
      <c r="J12" s="28" t="s">
        <v>95</v>
      </c>
    </row>
    <row r="13" spans="1:10">
      <c r="B13" s="23" t="s">
        <v>102</v>
      </c>
      <c r="C13" s="23" t="s">
        <v>103</v>
      </c>
      <c r="D13" s="25">
        <v>600</v>
      </c>
      <c r="F13" s="25">
        <v>0</v>
      </c>
      <c r="G13" s="25">
        <v>456250</v>
      </c>
      <c r="I13" s="25">
        <v>600</v>
      </c>
      <c r="J13" s="25">
        <v>1056250</v>
      </c>
    </row>
    <row r="14" spans="1:10">
      <c r="B14" s="23" t="s">
        <v>104</v>
      </c>
      <c r="C14" s="23" t="s">
        <v>105</v>
      </c>
      <c r="D14" s="25">
        <v>500</v>
      </c>
      <c r="F14" s="25">
        <v>0</v>
      </c>
      <c r="G14" s="25">
        <v>681250</v>
      </c>
      <c r="I14" s="25">
        <v>500</v>
      </c>
      <c r="J14" s="25">
        <v>1056250</v>
      </c>
    </row>
    <row r="15" spans="1:10" ht="15" thickBot="1">
      <c r="B15" s="21" t="s">
        <v>106</v>
      </c>
      <c r="C15" s="21" t="s">
        <v>107</v>
      </c>
      <c r="D15" s="26">
        <v>325</v>
      </c>
      <c r="F15" s="26">
        <v>0</v>
      </c>
      <c r="G15" s="26">
        <v>975000</v>
      </c>
      <c r="I15" s="26">
        <v>325</v>
      </c>
      <c r="J15" s="26">
        <v>1056250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2C87-CFA1-4C32-8D33-B38D34348C7C}">
  <dimension ref="A2:F400"/>
  <sheetViews>
    <sheetView tabSelected="1" workbookViewId="0">
      <selection activeCell="C21" sqref="C21"/>
    </sheetView>
  </sheetViews>
  <sheetFormatPr baseColWidth="10" defaultRowHeight="14.4"/>
  <cols>
    <col min="2" max="2" width="19.6640625" bestFit="1" customWidth="1"/>
    <col min="3" max="3" width="17.33203125" bestFit="1" customWidth="1"/>
    <col min="4" max="4" width="15.88671875" bestFit="1" customWidth="1"/>
    <col min="5" max="5" width="13.5546875" bestFit="1" customWidth="1"/>
    <col min="6" max="6" width="6.77734375" bestFit="1" customWidth="1"/>
  </cols>
  <sheetData>
    <row r="2" spans="2:6">
      <c r="B2" s="16" t="s">
        <v>40</v>
      </c>
      <c r="C2" s="16" t="s">
        <v>41</v>
      </c>
    </row>
    <row r="3" spans="2:6">
      <c r="B3" s="12" t="s">
        <v>31</v>
      </c>
      <c r="C3" s="14">
        <v>600</v>
      </c>
    </row>
    <row r="4" spans="2:6">
      <c r="B4" s="12" t="s">
        <v>30</v>
      </c>
      <c r="C4" s="14">
        <v>500</v>
      </c>
    </row>
    <row r="5" spans="2:6">
      <c r="B5" s="12" t="s">
        <v>29</v>
      </c>
      <c r="C5" s="14">
        <v>325</v>
      </c>
    </row>
    <row r="7" spans="2:6">
      <c r="B7" s="13" t="s">
        <v>40</v>
      </c>
      <c r="C7" s="13" t="s">
        <v>39</v>
      </c>
      <c r="D7" s="13" t="s">
        <v>38</v>
      </c>
      <c r="E7" s="13" t="s">
        <v>37</v>
      </c>
    </row>
    <row r="8" spans="2:6">
      <c r="B8" s="12" t="s">
        <v>31</v>
      </c>
      <c r="C8" s="12">
        <v>600</v>
      </c>
      <c r="D8" s="12">
        <v>3</v>
      </c>
      <c r="E8" s="19">
        <v>1000</v>
      </c>
    </row>
    <row r="9" spans="2:6">
      <c r="B9" s="12" t="s">
        <v>30</v>
      </c>
      <c r="C9" s="12">
        <v>500</v>
      </c>
      <c r="D9" s="12">
        <v>2</v>
      </c>
      <c r="E9" s="19">
        <v>750</v>
      </c>
    </row>
    <row r="10" spans="2:6">
      <c r="B10" s="12" t="s">
        <v>29</v>
      </c>
      <c r="C10" s="12">
        <v>325</v>
      </c>
      <c r="D10" s="12">
        <v>1</v>
      </c>
      <c r="E10" s="19">
        <v>250</v>
      </c>
    </row>
    <row r="12" spans="2:6">
      <c r="B12" s="13" t="s">
        <v>36</v>
      </c>
      <c r="C12" s="13" t="s">
        <v>35</v>
      </c>
      <c r="D12" s="3"/>
      <c r="E12" s="6"/>
      <c r="F12" s="6"/>
    </row>
    <row r="13" spans="2:6">
      <c r="B13" s="18" t="s">
        <v>34</v>
      </c>
      <c r="C13" s="14">
        <f>C3*D8 + C4*D9 + C5*D10</f>
        <v>3125</v>
      </c>
      <c r="D13" s="4">
        <v>0</v>
      </c>
      <c r="E13" s="4"/>
      <c r="F13" s="4"/>
    </row>
    <row r="14" spans="2:6">
      <c r="B14" s="18" t="s">
        <v>33</v>
      </c>
      <c r="C14" s="17">
        <f>C3*E8 + C4*E9 + C5*E10</f>
        <v>1056250</v>
      </c>
      <c r="D14" s="4"/>
      <c r="E14" s="4"/>
      <c r="F14" s="4"/>
    </row>
    <row r="15" spans="2:6">
      <c r="B15" s="2"/>
      <c r="C15" s="2"/>
      <c r="D15" s="4"/>
      <c r="E15" s="4"/>
      <c r="F15" s="4"/>
    </row>
    <row r="16" spans="2:6">
      <c r="B16" s="16" t="s">
        <v>28</v>
      </c>
      <c r="C16" s="16" t="s">
        <v>32</v>
      </c>
      <c r="D16" s="16" t="s">
        <v>31</v>
      </c>
      <c r="E16" s="16" t="s">
        <v>30</v>
      </c>
      <c r="F16" s="16" t="s">
        <v>29</v>
      </c>
    </row>
    <row r="17" spans="2:6">
      <c r="B17" s="12" t="s">
        <v>24</v>
      </c>
      <c r="C17" s="12">
        <v>400</v>
      </c>
      <c r="D17" s="15">
        <f>$C$3 * (C17/ $C$20)</f>
        <v>184.61538461538461</v>
      </c>
      <c r="E17" s="15">
        <f>$C$4 * (C17 / $C$20)</f>
        <v>153.84615384615387</v>
      </c>
      <c r="F17" s="14">
        <f>$C$5 * (C17 / $C$20)</f>
        <v>100</v>
      </c>
    </row>
    <row r="18" spans="2:6">
      <c r="B18" s="12" t="s">
        <v>23</v>
      </c>
      <c r="C18" s="12">
        <v>600</v>
      </c>
      <c r="D18" s="15">
        <f>$C$3 * (C18/ $C$20)</f>
        <v>276.92307692307696</v>
      </c>
      <c r="E18" s="15">
        <f>$C$4 * (C18 / $C$20)</f>
        <v>230.76923076923077</v>
      </c>
      <c r="F18" s="14">
        <f>$C$5 * (C18 / $C$20)</f>
        <v>150</v>
      </c>
    </row>
    <row r="19" spans="2:6">
      <c r="B19" s="12" t="s">
        <v>22</v>
      </c>
      <c r="C19" s="12">
        <v>300</v>
      </c>
      <c r="D19" s="15">
        <f>$C$3 * (C19/ $C$20)</f>
        <v>138.46153846153848</v>
      </c>
      <c r="E19" s="15">
        <f>$C$4 * (C19 / $C$20)</f>
        <v>115.38461538461539</v>
      </c>
      <c r="F19" s="14">
        <f>$C$5 * (C19 / $C$20)</f>
        <v>75</v>
      </c>
    </row>
    <row r="20" spans="2:6">
      <c r="C20" s="8">
        <f>SUM(C17:C19)</f>
        <v>1300</v>
      </c>
    </row>
    <row r="400" spans="1:1">
      <c r="A400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9575-0294-473B-BC9F-8E8190A9EC1C}">
  <dimension ref="A1:G33"/>
  <sheetViews>
    <sheetView showGridLines="0" workbookViewId="0"/>
  </sheetViews>
  <sheetFormatPr baseColWidth="10" defaultRowHeight="14.4"/>
  <cols>
    <col min="1" max="1" width="2.33203125" customWidth="1"/>
    <col min="2" max="2" width="5.88671875" bestFit="1" customWidth="1"/>
    <col min="3" max="3" width="30.5546875" bestFit="1" customWidth="1"/>
    <col min="4" max="4" width="14.6640625" bestFit="1" customWidth="1"/>
    <col min="5" max="5" width="11.21875" bestFit="1" customWidth="1"/>
    <col min="6" max="6" width="9.5546875" bestFit="1" customWidth="1"/>
    <col min="7" max="7" width="7.5546875" bestFit="1" customWidth="1"/>
  </cols>
  <sheetData>
    <row r="1" spans="1:5">
      <c r="A1" s="20" t="s">
        <v>42</v>
      </c>
    </row>
    <row r="2" spans="1:5">
      <c r="A2" s="20" t="s">
        <v>43</v>
      </c>
    </row>
    <row r="3" spans="1:5">
      <c r="A3" s="20" t="s">
        <v>44</v>
      </c>
    </row>
    <row r="4" spans="1:5">
      <c r="A4" s="20" t="s">
        <v>45</v>
      </c>
    </row>
    <row r="5" spans="1:5">
      <c r="A5" s="20" t="s">
        <v>46</v>
      </c>
    </row>
    <row r="6" spans="1:5">
      <c r="A6" s="20"/>
      <c r="B6" t="s">
        <v>47</v>
      </c>
    </row>
    <row r="7" spans="1:5">
      <c r="A7" s="20"/>
      <c r="B7" t="s">
        <v>48</v>
      </c>
    </row>
    <row r="8" spans="1:5">
      <c r="A8" s="20"/>
      <c r="B8" t="s">
        <v>49</v>
      </c>
    </row>
    <row r="9" spans="1:5">
      <c r="A9" s="20" t="s">
        <v>50</v>
      </c>
    </row>
    <row r="10" spans="1:5">
      <c r="B10" t="s">
        <v>51</v>
      </c>
    </row>
    <row r="11" spans="1:5">
      <c r="B11" t="s">
        <v>52</v>
      </c>
    </row>
    <row r="14" spans="1:5" ht="15" thickBot="1">
      <c r="A14" t="s">
        <v>53</v>
      </c>
    </row>
    <row r="15" spans="1:5" ht="15" thickBot="1">
      <c r="B15" s="22" t="s">
        <v>54</v>
      </c>
      <c r="C15" s="22" t="s">
        <v>55</v>
      </c>
      <c r="D15" s="22" t="s">
        <v>56</v>
      </c>
      <c r="E15" s="22" t="s">
        <v>57</v>
      </c>
    </row>
    <row r="16" spans="1:5" ht="15" thickBot="1">
      <c r="B16" s="21" t="s">
        <v>64</v>
      </c>
      <c r="C16" s="21" t="s">
        <v>25</v>
      </c>
      <c r="D16" s="24">
        <v>1300</v>
      </c>
      <c r="E16" s="24">
        <v>1300</v>
      </c>
    </row>
    <row r="19" spans="1:7" ht="15" thickBot="1">
      <c r="A19" t="s">
        <v>58</v>
      </c>
    </row>
    <row r="20" spans="1:7" ht="15" thickBot="1">
      <c r="B20" s="22" t="s">
        <v>54</v>
      </c>
      <c r="C20" s="22" t="s">
        <v>55</v>
      </c>
      <c r="D20" s="22" t="s">
        <v>56</v>
      </c>
      <c r="E20" s="22" t="s">
        <v>57</v>
      </c>
      <c r="F20" s="22" t="s">
        <v>59</v>
      </c>
    </row>
    <row r="21" spans="1:7">
      <c r="B21" s="23" t="s">
        <v>65</v>
      </c>
      <c r="C21" s="23" t="s">
        <v>66</v>
      </c>
      <c r="D21" s="25">
        <v>400</v>
      </c>
      <c r="E21" s="25">
        <v>400</v>
      </c>
      <c r="F21" s="23" t="s">
        <v>67</v>
      </c>
    </row>
    <row r="22" spans="1:7">
      <c r="B22" s="23" t="s">
        <v>68</v>
      </c>
      <c r="C22" s="23" t="s">
        <v>69</v>
      </c>
      <c r="D22" s="25">
        <v>600</v>
      </c>
      <c r="E22" s="25">
        <v>600</v>
      </c>
      <c r="F22" s="23" t="s">
        <v>67</v>
      </c>
    </row>
    <row r="23" spans="1:7" ht="15" thickBot="1">
      <c r="B23" s="21" t="s">
        <v>70</v>
      </c>
      <c r="C23" s="21" t="s">
        <v>71</v>
      </c>
      <c r="D23" s="26">
        <v>300</v>
      </c>
      <c r="E23" s="26">
        <v>300</v>
      </c>
      <c r="F23" s="21" t="s">
        <v>67</v>
      </c>
    </row>
    <row r="26" spans="1:7" ht="15" thickBot="1">
      <c r="A26" t="s">
        <v>60</v>
      </c>
    </row>
    <row r="27" spans="1:7" ht="15" thickBot="1">
      <c r="B27" s="22" t="s">
        <v>54</v>
      </c>
      <c r="C27" s="22" t="s">
        <v>55</v>
      </c>
      <c r="D27" s="22" t="s">
        <v>61</v>
      </c>
      <c r="E27" s="22" t="s">
        <v>35</v>
      </c>
      <c r="F27" s="22" t="s">
        <v>62</v>
      </c>
      <c r="G27" s="22" t="s">
        <v>63</v>
      </c>
    </row>
    <row r="28" spans="1:7">
      <c r="B28" s="23" t="s">
        <v>65</v>
      </c>
      <c r="C28" s="23" t="s">
        <v>66</v>
      </c>
      <c r="D28" s="25">
        <v>400</v>
      </c>
      <c r="E28" s="23" t="s">
        <v>72</v>
      </c>
      <c r="F28" s="23" t="s">
        <v>73</v>
      </c>
      <c r="G28" s="23">
        <v>0</v>
      </c>
    </row>
    <row r="29" spans="1:7">
      <c r="B29" s="23" t="s">
        <v>65</v>
      </c>
      <c r="C29" s="23" t="s">
        <v>66</v>
      </c>
      <c r="D29" s="25">
        <v>400</v>
      </c>
      <c r="E29" s="23" t="s">
        <v>74</v>
      </c>
      <c r="F29" s="23" t="s">
        <v>73</v>
      </c>
      <c r="G29" s="23">
        <v>0</v>
      </c>
    </row>
    <row r="30" spans="1:7">
      <c r="B30" s="23" t="s">
        <v>68</v>
      </c>
      <c r="C30" s="23" t="s">
        <v>69</v>
      </c>
      <c r="D30" s="25">
        <v>600</v>
      </c>
      <c r="E30" s="23" t="s">
        <v>75</v>
      </c>
      <c r="F30" s="23" t="s">
        <v>73</v>
      </c>
      <c r="G30" s="23">
        <v>0</v>
      </c>
    </row>
    <row r="31" spans="1:7">
      <c r="B31" s="23" t="s">
        <v>68</v>
      </c>
      <c r="C31" s="23" t="s">
        <v>69</v>
      </c>
      <c r="D31" s="25">
        <v>600</v>
      </c>
      <c r="E31" s="23" t="s">
        <v>76</v>
      </c>
      <c r="F31" s="23" t="s">
        <v>73</v>
      </c>
      <c r="G31" s="23">
        <v>0</v>
      </c>
    </row>
    <row r="32" spans="1:7">
      <c r="B32" s="23" t="s">
        <v>70</v>
      </c>
      <c r="C32" s="23" t="s">
        <v>71</v>
      </c>
      <c r="D32" s="25">
        <v>300</v>
      </c>
      <c r="E32" s="23" t="s">
        <v>77</v>
      </c>
      <c r="F32" s="23" t="s">
        <v>73</v>
      </c>
      <c r="G32" s="23">
        <v>0</v>
      </c>
    </row>
    <row r="33" spans="2:7" ht="15" thickBot="1">
      <c r="B33" s="21" t="s">
        <v>70</v>
      </c>
      <c r="C33" s="21" t="s">
        <v>71</v>
      </c>
      <c r="D33" s="26">
        <v>300</v>
      </c>
      <c r="E33" s="21" t="s">
        <v>78</v>
      </c>
      <c r="F33" s="21" t="s">
        <v>73</v>
      </c>
      <c r="G33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2DCE-0013-4470-B777-FB358670A866}">
  <dimension ref="A1:H14"/>
  <sheetViews>
    <sheetView showGridLines="0" workbookViewId="0"/>
  </sheetViews>
  <sheetFormatPr baseColWidth="10" defaultRowHeight="14.4"/>
  <cols>
    <col min="1" max="1" width="2.33203125" customWidth="1"/>
    <col min="2" max="2" width="9.33203125" bestFit="1" customWidth="1"/>
    <col min="3" max="3" width="30.5546875" bestFit="1" customWidth="1"/>
    <col min="4" max="4" width="5.33203125" bestFit="1" customWidth="1"/>
    <col min="5" max="5" width="8.88671875" bestFit="1" customWidth="1"/>
    <col min="6" max="6" width="10.5546875" bestFit="1" customWidth="1"/>
    <col min="7" max="8" width="10.109375" bestFit="1" customWidth="1"/>
  </cols>
  <sheetData>
    <row r="1" spans="1:8">
      <c r="A1" s="20" t="s">
        <v>79</v>
      </c>
    </row>
    <row r="2" spans="1:8">
      <c r="A2" s="20" t="s">
        <v>43</v>
      </c>
    </row>
    <row r="3" spans="1:8">
      <c r="A3" s="20" t="s">
        <v>44</v>
      </c>
    </row>
    <row r="6" spans="1:8" ht="15" thickBot="1">
      <c r="A6" t="s">
        <v>58</v>
      </c>
    </row>
    <row r="7" spans="1:8">
      <c r="B7" s="27"/>
      <c r="C7" s="27"/>
      <c r="D7" s="27" t="s">
        <v>80</v>
      </c>
      <c r="E7" s="27" t="s">
        <v>82</v>
      </c>
      <c r="F7" s="27" t="s">
        <v>84</v>
      </c>
      <c r="G7" s="27" t="s">
        <v>86</v>
      </c>
      <c r="H7" s="27" t="s">
        <v>86</v>
      </c>
    </row>
    <row r="8" spans="1:8" ht="15" thickBot="1">
      <c r="B8" s="28" t="s">
        <v>54</v>
      </c>
      <c r="C8" s="28" t="s">
        <v>55</v>
      </c>
      <c r="D8" s="28" t="s">
        <v>81</v>
      </c>
      <c r="E8" s="28" t="s">
        <v>83</v>
      </c>
      <c r="F8" s="28" t="s">
        <v>85</v>
      </c>
      <c r="G8" s="28" t="s">
        <v>87</v>
      </c>
      <c r="H8" s="28" t="s">
        <v>88</v>
      </c>
    </row>
    <row r="9" spans="1:8">
      <c r="B9" s="23" t="s">
        <v>65</v>
      </c>
      <c r="C9" s="23" t="s">
        <v>66</v>
      </c>
      <c r="D9" s="23">
        <v>400</v>
      </c>
      <c r="E9" s="23">
        <v>1</v>
      </c>
      <c r="F9" s="23">
        <v>1</v>
      </c>
      <c r="G9" s="23">
        <v>1E+30</v>
      </c>
      <c r="H9" s="23">
        <v>1</v>
      </c>
    </row>
    <row r="10" spans="1:8">
      <c r="B10" s="23" t="s">
        <v>68</v>
      </c>
      <c r="C10" s="23" t="s">
        <v>69</v>
      </c>
      <c r="D10" s="23">
        <v>600</v>
      </c>
      <c r="E10" s="23">
        <v>1</v>
      </c>
      <c r="F10" s="23">
        <v>1</v>
      </c>
      <c r="G10" s="23">
        <v>1E+30</v>
      </c>
      <c r="H10" s="23">
        <v>1</v>
      </c>
    </row>
    <row r="11" spans="1:8" ht="15" thickBot="1">
      <c r="B11" s="21" t="s">
        <v>70</v>
      </c>
      <c r="C11" s="21" t="s">
        <v>71</v>
      </c>
      <c r="D11" s="21">
        <v>300</v>
      </c>
      <c r="E11" s="21">
        <v>1</v>
      </c>
      <c r="F11" s="21">
        <v>1</v>
      </c>
      <c r="G11" s="21">
        <v>1E+30</v>
      </c>
      <c r="H11" s="21">
        <v>1</v>
      </c>
    </row>
    <row r="13" spans="1:8">
      <c r="A13" t="s">
        <v>60</v>
      </c>
    </row>
    <row r="14" spans="1:8">
      <c r="B14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71CE-1C22-4180-89A4-E1FA030BDAFB}">
  <dimension ref="A1:J15"/>
  <sheetViews>
    <sheetView showGridLines="0" workbookViewId="0">
      <selection sqref="A1:A3"/>
    </sheetView>
  </sheetViews>
  <sheetFormatPr baseColWidth="10" defaultRowHeight="14.4"/>
  <cols>
    <col min="1" max="1" width="2.33203125" customWidth="1"/>
    <col min="2" max="2" width="5.88671875" bestFit="1" customWidth="1"/>
    <col min="3" max="3" width="8" bestFit="1" customWidth="1"/>
    <col min="4" max="4" width="10.777343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>
      <c r="A1" s="20" t="s">
        <v>90</v>
      </c>
    </row>
    <row r="2" spans="1:10">
      <c r="A2" s="20" t="s">
        <v>43</v>
      </c>
    </row>
    <row r="3" spans="1:10">
      <c r="A3" s="20" t="s">
        <v>91</v>
      </c>
    </row>
    <row r="5" spans="1:10" ht="15" thickBot="1"/>
    <row r="6" spans="1:10">
      <c r="B6" s="27"/>
      <c r="C6" s="27" t="s">
        <v>84</v>
      </c>
      <c r="D6" s="27"/>
    </row>
    <row r="7" spans="1:10" ht="15" thickBot="1">
      <c r="B7" s="28" t="s">
        <v>54</v>
      </c>
      <c r="C7" s="28" t="s">
        <v>55</v>
      </c>
      <c r="D7" s="28" t="s">
        <v>81</v>
      </c>
    </row>
    <row r="8" spans="1:10" ht="15" thickBot="1">
      <c r="B8" s="21" t="s">
        <v>64</v>
      </c>
      <c r="C8" s="21" t="s">
        <v>25</v>
      </c>
      <c r="D8" s="24">
        <v>1300</v>
      </c>
    </row>
    <row r="10" spans="1:10" ht="15" thickBot="1"/>
    <row r="11" spans="1:10">
      <c r="B11" s="27"/>
      <c r="C11" s="27" t="s">
        <v>92</v>
      </c>
      <c r="D11" s="27"/>
      <c r="F11" s="27" t="s">
        <v>93</v>
      </c>
      <c r="G11" s="27" t="s">
        <v>84</v>
      </c>
      <c r="I11" s="27" t="s">
        <v>96</v>
      </c>
      <c r="J11" s="27" t="s">
        <v>84</v>
      </c>
    </row>
    <row r="12" spans="1:10" ht="15" thickBot="1">
      <c r="B12" s="28" t="s">
        <v>54</v>
      </c>
      <c r="C12" s="28" t="s">
        <v>55</v>
      </c>
      <c r="D12" s="28" t="s">
        <v>81</v>
      </c>
      <c r="F12" s="28" t="s">
        <v>94</v>
      </c>
      <c r="G12" s="28" t="s">
        <v>95</v>
      </c>
      <c r="I12" s="28" t="s">
        <v>94</v>
      </c>
      <c r="J12" s="28" t="s">
        <v>95</v>
      </c>
    </row>
    <row r="13" spans="1:10">
      <c r="B13" s="23" t="s">
        <v>65</v>
      </c>
      <c r="C13" s="23" t="s">
        <v>66</v>
      </c>
      <c r="D13" s="25">
        <v>400</v>
      </c>
      <c r="F13" s="25">
        <v>0</v>
      </c>
      <c r="G13" s="25">
        <v>900</v>
      </c>
      <c r="I13" s="25">
        <v>400</v>
      </c>
      <c r="J13" s="25">
        <v>1300</v>
      </c>
    </row>
    <row r="14" spans="1:10">
      <c r="B14" s="23" t="s">
        <v>68</v>
      </c>
      <c r="C14" s="23" t="s">
        <v>69</v>
      </c>
      <c r="D14" s="25">
        <v>600</v>
      </c>
      <c r="F14" s="25">
        <v>0</v>
      </c>
      <c r="G14" s="25">
        <v>700</v>
      </c>
      <c r="I14" s="25">
        <v>600</v>
      </c>
      <c r="J14" s="25">
        <v>1300</v>
      </c>
    </row>
    <row r="15" spans="1:10" ht="15" thickBot="1">
      <c r="B15" s="21" t="s">
        <v>70</v>
      </c>
      <c r="C15" s="21" t="s">
        <v>71</v>
      </c>
      <c r="D15" s="26">
        <v>300</v>
      </c>
      <c r="F15" s="26">
        <v>0</v>
      </c>
      <c r="G15" s="26">
        <v>1000</v>
      </c>
      <c r="I15" s="26">
        <v>300</v>
      </c>
      <c r="J15" s="26">
        <v>1300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719D-CA72-46FE-86C8-6E7D7B795627}">
  <dimension ref="A2:F300"/>
  <sheetViews>
    <sheetView workbookViewId="0"/>
  </sheetViews>
  <sheetFormatPr baseColWidth="10" defaultRowHeight="14.4"/>
  <cols>
    <col min="2" max="2" width="11.5546875" bestFit="1" customWidth="1"/>
    <col min="3" max="3" width="18.88671875" bestFit="1" customWidth="1"/>
    <col min="4" max="4" width="20.33203125" bestFit="1" customWidth="1"/>
    <col min="5" max="5" width="20.44140625" bestFit="1" customWidth="1"/>
    <col min="6" max="6" width="3.88671875" bestFit="1" customWidth="1"/>
  </cols>
  <sheetData>
    <row r="2" spans="2:6">
      <c r="B2" s="13" t="s">
        <v>28</v>
      </c>
      <c r="C2" s="13" t="s">
        <v>27</v>
      </c>
      <c r="D2" s="13" t="s">
        <v>26</v>
      </c>
      <c r="E2" s="9" t="s">
        <v>25</v>
      </c>
    </row>
    <row r="3" spans="2:6">
      <c r="B3" s="13" t="s">
        <v>24</v>
      </c>
      <c r="C3" s="12">
        <v>400</v>
      </c>
      <c r="D3" s="12">
        <v>600</v>
      </c>
      <c r="E3" s="12">
        <v>400</v>
      </c>
    </row>
    <row r="4" spans="2:6">
      <c r="B4" s="13" t="s">
        <v>23</v>
      </c>
      <c r="C4" s="12">
        <v>600</v>
      </c>
      <c r="D4" s="12">
        <v>800</v>
      </c>
      <c r="E4" s="12">
        <v>600</v>
      </c>
    </row>
    <row r="5" spans="2:6">
      <c r="B5" s="13" t="s">
        <v>22</v>
      </c>
      <c r="C5" s="12">
        <v>300</v>
      </c>
      <c r="D5" s="12">
        <v>375</v>
      </c>
      <c r="E5" s="12">
        <v>300</v>
      </c>
    </row>
    <row r="6" spans="2:6">
      <c r="E6" s="11">
        <f>SUM(E3:E5)</f>
        <v>1300</v>
      </c>
      <c r="F6" s="9" t="s">
        <v>21</v>
      </c>
    </row>
    <row r="7" spans="2:6">
      <c r="B7" s="3"/>
      <c r="C7" s="3"/>
      <c r="D7" s="3"/>
      <c r="E7" s="3"/>
    </row>
    <row r="8" spans="2:6">
      <c r="B8" s="10"/>
      <c r="C8" s="2"/>
      <c r="D8" s="2"/>
      <c r="E8" s="10"/>
    </row>
    <row r="9" spans="2:6">
      <c r="B9" s="10"/>
      <c r="C9" s="2"/>
      <c r="D9" s="2"/>
    </row>
    <row r="10" spans="2:6">
      <c r="B10" s="10"/>
      <c r="C10" s="2"/>
      <c r="D10" s="2"/>
    </row>
    <row r="300" spans="1:1">
      <c r="A300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E424-4C32-4359-BEAA-F3F95263E4A6}">
  <dimension ref="B2:P200"/>
  <sheetViews>
    <sheetView workbookViewId="0"/>
  </sheetViews>
  <sheetFormatPr baseColWidth="10" defaultRowHeight="14.4"/>
  <cols>
    <col min="1" max="1" width="4.5546875" customWidth="1"/>
    <col min="2" max="2" width="16.88671875" style="1" bestFit="1" customWidth="1"/>
    <col min="3" max="6" width="4.109375" style="1" bestFit="1" customWidth="1"/>
    <col min="7" max="7" width="5" style="1" bestFit="1" customWidth="1"/>
    <col min="8" max="10" width="4.109375" style="1" bestFit="1" customWidth="1"/>
    <col min="11" max="14" width="6.6640625" style="1" bestFit="1" customWidth="1"/>
    <col min="15" max="15" width="9.5546875" style="1" bestFit="1" customWidth="1"/>
    <col min="16" max="16" width="11.77734375" style="1" bestFit="1" customWidth="1"/>
  </cols>
  <sheetData>
    <row r="2" spans="2:16">
      <c r="P2" s="9" t="s">
        <v>21</v>
      </c>
    </row>
    <row r="3" spans="2:16">
      <c r="C3" s="9" t="s">
        <v>20</v>
      </c>
      <c r="D3" s="9" t="s">
        <v>19</v>
      </c>
      <c r="E3" s="9" t="s">
        <v>18</v>
      </c>
      <c r="F3" s="9" t="s">
        <v>17</v>
      </c>
      <c r="G3" s="9" t="s">
        <v>16</v>
      </c>
      <c r="H3" s="9" t="s">
        <v>15</v>
      </c>
      <c r="I3" s="9" t="s">
        <v>14</v>
      </c>
      <c r="J3" s="9" t="s">
        <v>13</v>
      </c>
      <c r="K3" s="9" t="s">
        <v>12</v>
      </c>
      <c r="L3" s="9" t="s">
        <v>11</v>
      </c>
      <c r="M3" s="9" t="s">
        <v>10</v>
      </c>
      <c r="N3" s="9" t="s">
        <v>9</v>
      </c>
      <c r="P3" s="7">
        <f>SUMPRODUCT(C5:N5,C4:N4)</f>
        <v>4500240</v>
      </c>
    </row>
    <row r="4" spans="2:16">
      <c r="C4" s="8">
        <v>12</v>
      </c>
      <c r="D4" s="8">
        <v>0</v>
      </c>
      <c r="E4" s="8">
        <v>0</v>
      </c>
      <c r="F4" s="8">
        <v>0</v>
      </c>
      <c r="G4" s="8">
        <v>9000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2:16">
      <c r="C5" s="8">
        <v>20</v>
      </c>
      <c r="D5" s="8">
        <v>16</v>
      </c>
      <c r="E5" s="8">
        <v>25</v>
      </c>
      <c r="F5" s="8">
        <v>13</v>
      </c>
      <c r="G5" s="8">
        <v>500</v>
      </c>
      <c r="H5" s="8">
        <v>700</v>
      </c>
      <c r="I5" s="8">
        <v>600</v>
      </c>
      <c r="J5" s="8">
        <v>400</v>
      </c>
      <c r="K5" s="7">
        <v>320</v>
      </c>
      <c r="L5" s="7">
        <v>400</v>
      </c>
      <c r="M5" s="7">
        <v>360</v>
      </c>
      <c r="N5" s="7">
        <v>290</v>
      </c>
    </row>
    <row r="7" spans="2:16">
      <c r="O7" s="9" t="s">
        <v>8</v>
      </c>
      <c r="P7" s="9" t="s">
        <v>7</v>
      </c>
    </row>
    <row r="8" spans="2:16">
      <c r="B8" s="9" t="s">
        <v>6</v>
      </c>
      <c r="C8" s="8">
        <v>1</v>
      </c>
      <c r="D8" s="8">
        <v>1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f>SUMPRODUCT(C8:N8,$C$4:$N$4)</f>
        <v>12</v>
      </c>
      <c r="P8" s="8">
        <v>12</v>
      </c>
    </row>
    <row r="9" spans="2:16">
      <c r="B9" s="9" t="s">
        <v>5</v>
      </c>
      <c r="C9" s="8">
        <v>1</v>
      </c>
      <c r="D9" s="8">
        <v>1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f>SUMPRODUCT(C9:N9,$C$4:$N$4)</f>
        <v>12</v>
      </c>
      <c r="P9" s="8">
        <v>10</v>
      </c>
    </row>
    <row r="10" spans="2:16">
      <c r="B10" s="9" t="s">
        <v>4</v>
      </c>
      <c r="C10" s="8">
        <v>1</v>
      </c>
      <c r="D10" s="8">
        <v>1</v>
      </c>
      <c r="E10" s="8">
        <v>1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f>SUMPRODUCT(C10:N10,$C$4:$N$4)</f>
        <v>12</v>
      </c>
      <c r="P10" s="8">
        <v>10</v>
      </c>
    </row>
    <row r="11" spans="2:16">
      <c r="B11" s="9" t="s">
        <v>3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8">
        <v>0</v>
      </c>
      <c r="M11" s="8">
        <v>0</v>
      </c>
      <c r="N11" s="8">
        <v>0</v>
      </c>
      <c r="O11" s="8">
        <f>SUMPRODUCT(C11:N11,$C$4:$N$4)</f>
        <v>9000</v>
      </c>
      <c r="P11" s="8">
        <v>7000</v>
      </c>
    </row>
    <row r="12" spans="2:16">
      <c r="B12" s="9" t="s">
        <v>2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f>SUMPRODUCT(C12:N12,$C$4:$N$4)</f>
        <v>9000</v>
      </c>
      <c r="P12" s="8">
        <v>9000</v>
      </c>
    </row>
    <row r="13" spans="2:16">
      <c r="B13" s="9" t="s">
        <v>1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f>SUMPRODUCT(C13:N13,$C$4:$N$4)</f>
        <v>9000</v>
      </c>
      <c r="P13" s="8">
        <v>5000</v>
      </c>
    </row>
    <row r="14" spans="2:16">
      <c r="B14" s="9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f>SUMPRODUCT(C14:N14,$C$4:$N$4)</f>
        <v>0</v>
      </c>
      <c r="P14" s="7">
        <v>320</v>
      </c>
    </row>
    <row r="15" spans="2:16">
      <c r="B15" s="9">
        <v>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f>SUMPRODUCT(C15:N15,$C$4:$N$4)</f>
        <v>0</v>
      </c>
      <c r="P15" s="7">
        <v>400</v>
      </c>
    </row>
    <row r="16" spans="2:16">
      <c r="B16" s="9">
        <v>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</v>
      </c>
      <c r="N16" s="8">
        <v>0</v>
      </c>
      <c r="O16" s="8">
        <f>SUMPRODUCT(C16:N16,$C$4:$N$4)</f>
        <v>0</v>
      </c>
      <c r="P16" s="7">
        <v>360</v>
      </c>
    </row>
    <row r="17" spans="2:16">
      <c r="B17" s="9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f>SUMPRODUCT(C17:N17,$C$4:$N$4)</f>
        <v>0</v>
      </c>
      <c r="P17" s="7">
        <v>290</v>
      </c>
    </row>
    <row r="20" spans="2:16">
      <c r="B20" s="3"/>
      <c r="C20" s="3"/>
      <c r="D20" s="3"/>
      <c r="E20" s="3"/>
    </row>
    <row r="21" spans="2:16">
      <c r="B21" s="2"/>
      <c r="C21" s="2"/>
      <c r="D21" s="2"/>
      <c r="E21" s="2"/>
    </row>
    <row r="22" spans="2:16">
      <c r="B22" s="2"/>
      <c r="C22" s="2"/>
      <c r="D22" s="2"/>
      <c r="E22" s="2"/>
    </row>
    <row r="23" spans="2:16">
      <c r="B23" s="2"/>
      <c r="C23" s="2"/>
      <c r="D23" s="2"/>
      <c r="E23" s="2"/>
    </row>
    <row r="24" spans="2:16">
      <c r="B24" s="2"/>
      <c r="C24" s="2"/>
      <c r="D24" s="2"/>
      <c r="E24" s="2"/>
    </row>
    <row r="26" spans="2:16">
      <c r="B26" s="6"/>
      <c r="C26" s="6"/>
      <c r="D26" s="6"/>
      <c r="E26" s="6"/>
    </row>
    <row r="27" spans="2:16">
      <c r="B27" s="5"/>
      <c r="C27" s="4"/>
      <c r="D27" s="4"/>
      <c r="E27" s="4"/>
    </row>
    <row r="28" spans="2:16">
      <c r="B28" s="5"/>
      <c r="C28" s="4"/>
      <c r="D28" s="4"/>
      <c r="E28" s="4"/>
    </row>
    <row r="29" spans="2:16">
      <c r="B29" s="5"/>
      <c r="C29" s="4"/>
      <c r="D29" s="4"/>
      <c r="E29" s="4"/>
    </row>
    <row r="30" spans="2:16">
      <c r="B30" s="5"/>
      <c r="C30" s="4"/>
      <c r="D30" s="4"/>
      <c r="E30" s="4"/>
    </row>
    <row r="31" spans="2:16">
      <c r="B31" s="5"/>
      <c r="C31" s="4"/>
      <c r="D31" s="4"/>
      <c r="E31" s="4"/>
    </row>
    <row r="33" spans="2:4">
      <c r="B33" s="3"/>
      <c r="C33" s="3"/>
      <c r="D33" s="3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200" spans="2:2">
      <c r="B200" s="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84B3482EE6C84C845B23E7EFF7A786" ma:contentTypeVersion="11" ma:contentTypeDescription="Crear nuevo documento." ma:contentTypeScope="" ma:versionID="2ca7b892f4cfd4b0a80e40c35e085f97">
  <xsd:schema xmlns:xsd="http://www.w3.org/2001/XMLSchema" xmlns:xs="http://www.w3.org/2001/XMLSchema" xmlns:p="http://schemas.microsoft.com/office/2006/metadata/properties" xmlns:ns3="3f2ac8c5-5b3d-42dd-836b-0dee76369074" targetNamespace="http://schemas.microsoft.com/office/2006/metadata/properties" ma:root="true" ma:fieldsID="85e756c8b2343028a228e1ba7badf8dd" ns3:_="">
    <xsd:import namespace="3f2ac8c5-5b3d-42dd-836b-0dee763690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ac8c5-5b3d-42dd-836b-0dee76369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2ac8c5-5b3d-42dd-836b-0dee76369074" xsi:nil="true"/>
  </documentManagement>
</p:properties>
</file>

<file path=customXml/itemProps1.xml><?xml version="1.0" encoding="utf-8"?>
<ds:datastoreItem xmlns:ds="http://schemas.openxmlformats.org/officeDocument/2006/customXml" ds:itemID="{641F3526-0119-44BE-AD3B-A7A309456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2ac8c5-5b3d-42dd-836b-0dee76369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0096C3-56FF-4ED7-B6A8-A3761B0EE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65AED3-91CE-46F9-B1E1-B655AFA878E7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3f2ac8c5-5b3d-42dd-836b-0dee76369074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de respuestas 2</vt:lpstr>
      <vt:lpstr>Informe de sensibilidad 2</vt:lpstr>
      <vt:lpstr>Informe de límites 2</vt:lpstr>
      <vt:lpstr>Ejercicio III</vt:lpstr>
      <vt:lpstr>Informe de respuestas 1</vt:lpstr>
      <vt:lpstr>Informe de sensibilidad 1</vt:lpstr>
      <vt:lpstr>Informe de límites 1</vt:lpstr>
      <vt:lpstr>Ejercicio II</vt:lpstr>
      <vt:lpstr>Ejercicio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bohorquez</dc:creator>
  <cp:lastModifiedBy>miguel bohorquez</cp:lastModifiedBy>
  <dcterms:created xsi:type="dcterms:W3CDTF">2024-11-11T17:33:37Z</dcterms:created>
  <dcterms:modified xsi:type="dcterms:W3CDTF">2024-11-11T17:37:09Z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0x010100D084B3482EE6C84C845B23E7EFF7A786</vt:lpwstr>
  </property>
</Properties>
</file>