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LIENTE NUEVO\01.ACTUALIZACIÓN\"/>
    </mc:Choice>
  </mc:AlternateContent>
  <xr:revisionPtr revIDLastSave="0" documentId="13_ncr:1_{BF70F2BC-1CD2-490B-8F10-41D0E727E622}" xr6:coauthVersionLast="47" xr6:coauthVersionMax="47" xr10:uidLastSave="{00000000-0000-0000-0000-000000000000}"/>
  <bookViews>
    <workbookView xWindow="-120" yWindow="-120" windowWidth="29040" windowHeight="15840" activeTab="2" xr2:uid="{7A89EE51-8782-44F4-95E9-B0DACB97ED37}"/>
  </bookViews>
  <sheets>
    <sheet name="CRONOGRAMA" sheetId="1" r:id="rId1"/>
    <sheet name="DIAGRAMA DE PROCESO" sheetId="2" r:id="rId2"/>
    <sheet name="MATRIZ DE SERVICIOS" sheetId="3" r:id="rId3"/>
    <sheet name="PROPUESTAS ECONÓMICAS" sheetId="4" r:id="rId4"/>
    <sheet name="ACTUALIZACIÓN DE PROPUESTA" sheetId="5" r:id="rId5"/>
    <sheet name="TABULADORES ACTUALIZACION PE" sheetId="6" r:id="rId6"/>
  </sheets>
  <definedNames>
    <definedName name="_xlnm._FilterDatabase" localSheetId="2" hidden="1">'MATRIZ DE SERVICIOS'!$B$7:$C$7</definedName>
    <definedName name="Z_4992736A_60B0_47D8_9580_9061035D81E9_.wvu.FilterData" localSheetId="2" hidden="1">'MATRIZ DE SERVICIOS'!$B$7:$C$7</definedName>
  </definedNames>
  <calcPr calcId="191029"/>
  <customWorkbookViews>
    <customWorkbookView name="Auxiliar-10 - Vista personalizada" guid="{4992736A-60B0-47D8-9580-9061035D81E9}" mergeInterval="0" personalView="1" maximized="1" xWindow="-8" yWindow="-8" windowWidth="1382" windowHeight="744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6" l="1"/>
  <c r="I48" i="6"/>
  <c r="J48" i="6"/>
  <c r="K48" i="6"/>
  <c r="L48" i="6"/>
  <c r="M48" i="6"/>
  <c r="N48" i="6"/>
  <c r="O48" i="6"/>
  <c r="P48" i="6"/>
  <c r="Q48" i="6"/>
  <c r="F48" i="6"/>
  <c r="G47" i="6" l="1"/>
  <c r="H51" i="6"/>
  <c r="I46" i="6" s="1"/>
  <c r="I51" i="6"/>
  <c r="J46" i="6" s="1"/>
  <c r="J51" i="6"/>
  <c r="K46" i="6" s="1"/>
  <c r="K51" i="6"/>
  <c r="L46" i="6" s="1"/>
  <c r="L51" i="6"/>
  <c r="M46" i="6" s="1"/>
  <c r="M51" i="6"/>
  <c r="N46" i="6" s="1"/>
  <c r="N51" i="6"/>
  <c r="O46" i="6" s="1"/>
  <c r="O51" i="6"/>
  <c r="P46" i="6" s="1"/>
  <c r="P51" i="6"/>
  <c r="Q46" i="6" s="1"/>
  <c r="Q51" i="6"/>
  <c r="F51" i="6"/>
  <c r="G46" i="6" s="1"/>
  <c r="G51" i="6" s="1"/>
  <c r="H46" i="6" s="1"/>
  <c r="K32" i="6"/>
  <c r="F37" i="6" s="1"/>
  <c r="Q25" i="6"/>
  <c r="I29" i="6" s="1"/>
  <c r="P25" i="6"/>
  <c r="P26" i="6" s="1"/>
  <c r="P27" i="6" s="1"/>
  <c r="N25" i="6"/>
  <c r="N26" i="6" s="1"/>
  <c r="N27" i="6" s="1"/>
  <c r="M25" i="6"/>
  <c r="M26" i="6" s="1"/>
  <c r="M27" i="6" s="1"/>
  <c r="L25" i="6"/>
  <c r="L26" i="6" s="1"/>
  <c r="L27" i="6" s="1"/>
  <c r="K25" i="6"/>
  <c r="K26" i="6" s="1"/>
  <c r="K27" i="6" s="1"/>
  <c r="J25" i="6"/>
  <c r="J26" i="6" s="1"/>
  <c r="J27" i="6" s="1"/>
  <c r="I25" i="6"/>
  <c r="I26" i="6" s="1"/>
  <c r="I27" i="6" s="1"/>
  <c r="H25" i="6"/>
  <c r="H26" i="6" s="1"/>
  <c r="H27" i="6" s="1"/>
  <c r="F25" i="6"/>
  <c r="G25" i="6" s="1"/>
  <c r="G26" i="6" s="1"/>
  <c r="G27" i="6" s="1"/>
  <c r="J11" i="6"/>
  <c r="K11" i="6"/>
  <c r="L11" i="6"/>
  <c r="M11" i="6"/>
  <c r="N11" i="6"/>
  <c r="O11" i="6"/>
  <c r="P11" i="6"/>
  <c r="Q11" i="6"/>
  <c r="I14" i="6" s="1"/>
  <c r="F11" i="6"/>
  <c r="F12" i="6" s="1"/>
  <c r="H6" i="4"/>
  <c r="G48" i="6" l="1"/>
  <c r="O25" i="6"/>
  <c r="O26" i="6" s="1"/>
  <c r="O27" i="6" s="1"/>
  <c r="F26" i="6"/>
  <c r="F27" i="6" s="1"/>
  <c r="Q26" i="6"/>
  <c r="Q27" i="6" s="1"/>
  <c r="I32" i="6" s="1"/>
  <c r="F38" i="6" s="1"/>
  <c r="G11" i="6"/>
  <c r="H11" i="6" s="1"/>
  <c r="N12" i="6"/>
  <c r="J12" i="6"/>
  <c r="Q12" i="6"/>
  <c r="M12" i="6"/>
  <c r="P12" i="6"/>
  <c r="L12" i="6"/>
  <c r="O12" i="6"/>
  <c r="K12" i="6"/>
  <c r="H12" i="6" l="1"/>
  <c r="I11" i="6"/>
  <c r="I12" i="6" s="1"/>
  <c r="G12" i="6"/>
  <c r="I17" i="6" l="1"/>
  <c r="E3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Castelan-006</author>
  </authors>
  <commentList>
    <comment ref="N23" authorId="0" shapeId="0" xr:uid="{4A21B6D3-30B3-42B4-9DA4-C653F613FBF1}">
      <text>
        <r>
          <rPr>
            <sz val="12"/>
            <color indexed="81"/>
            <rFont val="Tahoma"/>
            <family val="2"/>
          </rPr>
          <t>Este tiempo no depende de nosotros, se tomara un promedio de 4 días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3" authorId="0" shapeId="0" xr:uid="{7214E981-D50D-4B7B-863C-B6015950E8D9}">
      <text>
        <r>
          <rPr>
            <sz val="9"/>
            <color indexed="81"/>
            <rFont val="Tahoma"/>
            <family val="2"/>
          </rPr>
          <t>Este tiempo no depende de nosotros, tomaremos un promedio de 4 días</t>
        </r>
      </text>
    </comment>
    <comment ref="S30" authorId="0" shapeId="0" xr:uid="{A892830A-DCE4-4BAB-B99E-2BBEF9CB1AEB}">
      <text>
        <r>
          <rPr>
            <sz val="12"/>
            <color indexed="81"/>
            <rFont val="Tahoma"/>
            <family val="2"/>
          </rPr>
          <t>Este paso tampoco depende de nosotros. Se tomaran 2 días como ejemplo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1" authorId="0" shapeId="0" xr:uid="{0AE0CC9F-2A46-4234-A08C-B0C8EBB931FD}">
      <text>
        <r>
          <rPr>
            <b/>
            <sz val="9"/>
            <color indexed="81"/>
            <rFont val="Tahoma"/>
            <family val="2"/>
          </rPr>
          <t xml:space="preserve">Este tiempo tampoco es medible debido a que depende del cliente, tomaremos 2 días para el ejemplo
</t>
        </r>
      </text>
    </comment>
    <comment ref="AD32" authorId="0" shapeId="0" xr:uid="{EE6ADCD3-A277-45B7-9F07-C90CF72F5F23}">
      <text>
        <r>
          <rPr>
            <b/>
            <sz val="9"/>
            <color indexed="81"/>
            <rFont val="Tahoma"/>
            <family val="2"/>
          </rPr>
          <t xml:space="preserve">En caso de que envie sus documentos al contador, el contador debera subirlos al ERP </t>
        </r>
      </text>
    </comment>
  </commentList>
</comments>
</file>

<file path=xl/sharedStrings.xml><?xml version="1.0" encoding="utf-8"?>
<sst xmlns="http://schemas.openxmlformats.org/spreadsheetml/2006/main" count="468" uniqueCount="271">
  <si>
    <t>SERVICIO</t>
  </si>
  <si>
    <t>Elaboración de Contabilidad</t>
  </si>
  <si>
    <t>Actualización de Contabilidad</t>
  </si>
  <si>
    <t>Presentación de Declaración de Ceros</t>
  </si>
  <si>
    <t>Elaboración de Nóminas</t>
  </si>
  <si>
    <t>Servicio de SIROC</t>
  </si>
  <si>
    <t>Devolución de IVA</t>
  </si>
  <si>
    <t>Renta Domicilio Fiscal</t>
  </si>
  <si>
    <t>Servicio de Auditoria</t>
  </si>
  <si>
    <t>Regularización de 32 D</t>
  </si>
  <si>
    <t>Otros</t>
  </si>
  <si>
    <t>ÁREA</t>
  </si>
  <si>
    <t>CONTABILIDAD</t>
  </si>
  <si>
    <t>NÓMINAS</t>
  </si>
  <si>
    <t>REPSE</t>
  </si>
  <si>
    <t>DEV. IVA</t>
  </si>
  <si>
    <t>Reclutamiento y Selección de Personal</t>
  </si>
  <si>
    <t>Presentación de Declaración Anual de Sueldos y Salarios</t>
  </si>
  <si>
    <t>ELABORACIÓN DE CONTABILIDAD PM  Y PFAE</t>
  </si>
  <si>
    <t>ELABORACIÓN DE CONTABILIDAD ARRENDAMIENTO Y HONORARIOS</t>
  </si>
  <si>
    <t>ELABORACIÓN DE CONTABILIDAD RIF</t>
  </si>
  <si>
    <t>ACTUALIZACIÓN DE CONTABILIDAD PM Y PFAE</t>
  </si>
  <si>
    <t>ACTUALIZACIÓN DE CONTABILIDAD ARRENDAMIENTO Y HONORARIOS</t>
  </si>
  <si>
    <t>ACTUALIZACIÓN DE CONTABILIDAD RIF</t>
  </si>
  <si>
    <t xml:space="preserve">ASESORÍA FISCAL </t>
  </si>
  <si>
    <t xml:space="preserve">DEFENSA FISCAL </t>
  </si>
  <si>
    <t>SERVICIO DE NÓMINAS</t>
  </si>
  <si>
    <t xml:space="preserve">ANÁLISIS DE PENSIÓN </t>
  </si>
  <si>
    <t>SERVICIO DE PENSIÓN MODALIDAD 40</t>
  </si>
  <si>
    <t>INSCRIPCION IMSS</t>
  </si>
  <si>
    <t>SERVICIO DE SIROC NUEVO CON CONTABILIDAD EN CASTELAN</t>
  </si>
  <si>
    <t>DEVOLUCIÓN IVA</t>
  </si>
  <si>
    <t>GESTORIA</t>
  </si>
  <si>
    <t xml:space="preserve">RENTA DOMICILIO FISCAL </t>
  </si>
  <si>
    <t xml:space="preserve">RECLUTAMIENTO Y SELECCIÓN DE PERSONAL </t>
  </si>
  <si>
    <t>REGULARIZACIÓN 32-D (OPINIÓN DE CUMPLIMIENTO)</t>
  </si>
  <si>
    <t>ELABORACION DE CONTRATOS MERCANTILES</t>
  </si>
  <si>
    <t>LIQUIDACION DE SOCIEDAD</t>
  </si>
  <si>
    <t>CAPACITACIÓN DE RECLUTAMIENTO Y SELECCIÓN DE PERSONAL</t>
  </si>
  <si>
    <t>CREACION DE NUEVA SOCIEDAD</t>
  </si>
  <si>
    <t>PRESENTACION DE LA DECLARACIÓN ANUAL SUELDOS Y SALARIOS</t>
  </si>
  <si>
    <t>PRESENTACIÓN DE LA DECLARACIÓN EN CEROS</t>
  </si>
  <si>
    <t>SIROC NUEVO CON OBRA INICIADA</t>
  </si>
  <si>
    <t>SIROC NUEVO SIN CONTABILIDAD EN CASTELAN</t>
  </si>
  <si>
    <t>INFORMATIVA DE CONTRATOS DE SERVICIOS U OBRAS ESPECIALIZADOS</t>
  </si>
  <si>
    <t>SERVICIO DE AUDITORIA</t>
  </si>
  <si>
    <t xml:space="preserve">CREACIÓN DE REPSE </t>
  </si>
  <si>
    <t>Servicio de Pensiones</t>
  </si>
  <si>
    <t>Servicio de REPSE</t>
  </si>
  <si>
    <t>IMSS</t>
  </si>
  <si>
    <t>INFONAVIT</t>
  </si>
  <si>
    <t>FINANZAS</t>
  </si>
  <si>
    <t>Servicio de Gestion de trámites</t>
  </si>
  <si>
    <t>SERVICIO ESPECÍFICO</t>
  </si>
  <si>
    <t>PROPUESTAS ECONÓMICAS</t>
  </si>
  <si>
    <t>NOMENCLATURA</t>
  </si>
  <si>
    <t>DOCUMENTO</t>
  </si>
  <si>
    <t>MATRIZ DE SERVICIOS</t>
  </si>
  <si>
    <t>PLATAFORMA CASTELÁN</t>
  </si>
  <si>
    <t>GC-PE-FR-000</t>
  </si>
  <si>
    <t>√</t>
  </si>
  <si>
    <t>N/A</t>
  </si>
  <si>
    <t>GC-PE-FR-001</t>
  </si>
  <si>
    <t>DG-GC-TAB-CON-001</t>
  </si>
  <si>
    <t>GC-PE-FR-002</t>
  </si>
  <si>
    <t>DG-GC-TAB-CON-002</t>
  </si>
  <si>
    <t>DG-GC-TAB-CON-003</t>
  </si>
  <si>
    <t>GC-PE-FR-003</t>
  </si>
  <si>
    <t>DG-GC-TAB-AC-004</t>
  </si>
  <si>
    <t>GC-PE-FR-004</t>
  </si>
  <si>
    <t>DG-GC-TAB-AC-001</t>
  </si>
  <si>
    <t>GC-PE-FR-005</t>
  </si>
  <si>
    <t>DG-GC-TAB-AC-002</t>
  </si>
  <si>
    <t>DG-GC-TAB-AC-003</t>
  </si>
  <si>
    <t>GC-PE-FR-006</t>
  </si>
  <si>
    <t>GC-PE-FR-007</t>
  </si>
  <si>
    <t>Analisis de necesidades</t>
  </si>
  <si>
    <t>GC-PE-FR-008</t>
  </si>
  <si>
    <t>GC-PE-FR-009</t>
  </si>
  <si>
    <t>DG-GC-TAB-NOM-001</t>
  </si>
  <si>
    <t>GC-PE-FR-010</t>
  </si>
  <si>
    <t>DG-GC-TAB-NOM-002</t>
  </si>
  <si>
    <t>GC-PE-FR-011</t>
  </si>
  <si>
    <t>GC-PE-FR-012</t>
  </si>
  <si>
    <t>GC-PE-FR-013</t>
  </si>
  <si>
    <t>DG-GC-TAB-NOM-003</t>
  </si>
  <si>
    <t>GC-PE-FR-014</t>
  </si>
  <si>
    <t>DG-GC-TAM-NOM-004</t>
  </si>
  <si>
    <t>GC-PE-FR-015</t>
  </si>
  <si>
    <t>DG-GC-TAB-DIV-001</t>
  </si>
  <si>
    <t>GC-PE-FR-016</t>
  </si>
  <si>
    <t>DG-GC-TAB-GEST-001</t>
  </si>
  <si>
    <t>GC-PE-FR-017</t>
  </si>
  <si>
    <t>DG-GC-TAB-RDF-001</t>
  </si>
  <si>
    <t>GC-PE-FR-018</t>
  </si>
  <si>
    <t>DG-GC-TAB-RH-001</t>
  </si>
  <si>
    <t>GC-PE-FR-019</t>
  </si>
  <si>
    <t>DG-GC-TAB-32D-001</t>
  </si>
  <si>
    <t>GC-PE-FR-020</t>
  </si>
  <si>
    <t>DG-GC-TAB-CTM-001</t>
  </si>
  <si>
    <t>GC-PE-FR-021</t>
  </si>
  <si>
    <t>GC-PE-FR-022</t>
  </si>
  <si>
    <t>N/D</t>
  </si>
  <si>
    <t>GC-PE-FR-023</t>
  </si>
  <si>
    <t>DG-GC-TAB-CRNS-001</t>
  </si>
  <si>
    <t>GC-PE-FR-024</t>
  </si>
  <si>
    <t>DG-GC-TAB-SS-001</t>
  </si>
  <si>
    <t>GC-PE-FR-025</t>
  </si>
  <si>
    <t>X</t>
  </si>
  <si>
    <t>DG-GC-TAB-PT0-001</t>
  </si>
  <si>
    <t>GC-PE-FR-026</t>
  </si>
  <si>
    <t>GC-PE-FR-027</t>
  </si>
  <si>
    <t>GC-PE-FR-028</t>
  </si>
  <si>
    <t>GC-PE-FR-029</t>
  </si>
  <si>
    <t xml:space="preserve">DG-GC.FR-001 </t>
  </si>
  <si>
    <t>OTROS</t>
  </si>
  <si>
    <t>DG-GC-TAB-CE-001</t>
  </si>
  <si>
    <t>DG-GC-TAB-GR-001</t>
  </si>
  <si>
    <t>TABULADOR DE HONORARIOS</t>
  </si>
  <si>
    <t>1°</t>
  </si>
  <si>
    <t>2°</t>
  </si>
  <si>
    <t>Terminado</t>
  </si>
  <si>
    <t>Pendiente</t>
  </si>
  <si>
    <t>&gt;&gt;</t>
  </si>
  <si>
    <t>En Proceso</t>
  </si>
  <si>
    <t>REVISIÓN</t>
  </si>
  <si>
    <t>CAROLINA</t>
  </si>
  <si>
    <t>SUPERVISOR DE ÁREA</t>
  </si>
  <si>
    <t xml:space="preserve">PROPUESTA  GENERAL </t>
  </si>
  <si>
    <t>CRONOGRAMA ACTUAL</t>
  </si>
  <si>
    <t>CRONOGRAMA PROPUESTO</t>
  </si>
  <si>
    <t>No.</t>
  </si>
  <si>
    <t>ACTIVIDAD</t>
  </si>
  <si>
    <t>RESPONSABLE</t>
  </si>
  <si>
    <t>Llegada del cliente Potencial a Castelán</t>
  </si>
  <si>
    <t>Recepción</t>
  </si>
  <si>
    <t>a.</t>
  </si>
  <si>
    <t>Puede ser con cita o sin cita</t>
  </si>
  <si>
    <t>Atención al cliente</t>
  </si>
  <si>
    <t>Contador disponible en el momento ó Ing. Nelly</t>
  </si>
  <si>
    <t>Se pide al cliente que nos haga saber sus necesidades</t>
  </si>
  <si>
    <t>b.</t>
  </si>
  <si>
    <t>Análisis de requerimientos del cliente</t>
  </si>
  <si>
    <t>c.</t>
  </si>
  <si>
    <t>d.</t>
  </si>
  <si>
    <t>e.</t>
  </si>
  <si>
    <t>Propuesta economica y ERP</t>
  </si>
  <si>
    <t>f.</t>
  </si>
  <si>
    <t>Se avisa al cliente los documentos necesarios en caso de contratar nuestros servicios</t>
  </si>
  <si>
    <t>Dar de alta al cliente en ERP con estatus de "Prospecto"</t>
  </si>
  <si>
    <t>Contador / Administración</t>
  </si>
  <si>
    <t>Generar Propuesta económica</t>
  </si>
  <si>
    <t>Administración/Tesoreria</t>
  </si>
  <si>
    <t>Contador</t>
  </si>
  <si>
    <t xml:space="preserve">Se avisa a administración que se debe generar y enviar una propuesta económica. </t>
  </si>
  <si>
    <t>El contador debe avisar</t>
  </si>
  <si>
    <t>Administración</t>
  </si>
  <si>
    <t>Se le hace llegar los datos del contribuyente a administración para poder elaborar la propuesta económica.</t>
  </si>
  <si>
    <t>Administración / Contador</t>
  </si>
  <si>
    <t>Entrega de Propuesta (s) económica (s)</t>
  </si>
  <si>
    <t xml:space="preserve">Se debe esperar la respuesta del cliente </t>
  </si>
  <si>
    <t>Cliente</t>
  </si>
  <si>
    <t>Esperar a que el cliente firme la propuesta</t>
  </si>
  <si>
    <t>Propuesta Firmada</t>
  </si>
  <si>
    <t>En cuanto firme la propuesta económica cambiar estatus del cliente en ERP a activo</t>
  </si>
  <si>
    <t>Se envía la carta de bienvenida al cliente.</t>
  </si>
  <si>
    <t>El ERP enviara alerta a cada área involucrada en el servicio al cliente especificando que hay un cliente nuevo (Recepción, Shared Services, Línea encargada, Sistemas, Cobranza, etc.)</t>
  </si>
  <si>
    <t>ERP / Contadores</t>
  </si>
  <si>
    <t>Se avisa a todas las áreas involucradas que hay un cliente nuevo (Shared Services, Línea encargada, Recepción, Cobranza, Sistemas, etc.)</t>
  </si>
  <si>
    <t>ERP / Administración</t>
  </si>
  <si>
    <t>Entrega de documentos</t>
  </si>
  <si>
    <t>Se dará de alta al Cliente en el CRM, le llegará su usuario y contraseña vía WhatsApp y/o correo</t>
  </si>
  <si>
    <t>ERP</t>
  </si>
  <si>
    <t>Se le hace llegar al cliente los canales por los cuales puede hacernos llegar su documentación</t>
  </si>
  <si>
    <t>El cliente puede entregar su documentación de forma presencial.</t>
  </si>
  <si>
    <t>El cliente tiene acceso al CRM</t>
  </si>
  <si>
    <t>Esperar a que el cliente nos haga llegar su documentación</t>
  </si>
  <si>
    <t>Marketing / CRM</t>
  </si>
  <si>
    <t>Los documentos enviados por el cliente son cargados y almacenados en la T para su uso y consulta</t>
  </si>
  <si>
    <t>El contador dispondrá de la documentación para poder brindar el servicio al cliente</t>
  </si>
  <si>
    <t>En caso de no poder cargar sus documentos, los podrá hacer llegar a su contador asignado y este deberá cargarlos en el ERP, junto con el archivo digital y Propuesta Económica firmada</t>
  </si>
  <si>
    <t>Cliente/Contador</t>
  </si>
  <si>
    <t>Dar seguimiento al cliente</t>
  </si>
  <si>
    <t>PROCESO DE 15 DÍAS</t>
  </si>
  <si>
    <t>Seleccionar el o los servicios que requiere el cliente</t>
  </si>
  <si>
    <t>Enviar vía WhatsApp y/o correo electrónico la propuesta</t>
  </si>
  <si>
    <t xml:space="preserve">PROCESO DE  6 DÍAS MÁX. </t>
  </si>
  <si>
    <t>CLIENTE NUEVO</t>
  </si>
  <si>
    <t>DIAGRAMA DE FLUJO DE PROCESO</t>
  </si>
  <si>
    <t>ACEPTAR</t>
  </si>
  <si>
    <t>PROPUESTA</t>
  </si>
  <si>
    <t>ACTUALIZACIÓN</t>
  </si>
  <si>
    <t>ACTUALIZACIÓN DE PE</t>
  </si>
  <si>
    <t>TABULADORES</t>
  </si>
  <si>
    <t>INGRESO</t>
  </si>
  <si>
    <t>INGRESO ACUMULADO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</si>
  <si>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</si>
  <si>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</si>
  <si>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</si>
  <si>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</si>
  <si>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</si>
  <si>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</si>
  <si>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</si>
  <si>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</si>
  <si>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</si>
  <si>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</si>
  <si>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</si>
  <si>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</si>
  <si>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PROYECCION ANUAL</t>
  </si>
  <si>
    <t xml:space="preserve">PROYECCIÓN INGRESOS ANUALES </t>
  </si>
  <si>
    <t>MES</t>
  </si>
  <si>
    <t>INGRESOS ANUALES CLIENTE "N"</t>
  </si>
  <si>
    <t>MOVIMIENTOS BANCARIOS CLIENTE "N"</t>
  </si>
  <si>
    <t xml:space="preserve">MOVIMIENTOS </t>
  </si>
  <si>
    <t>MOV.ACUMULADO</t>
  </si>
  <si>
    <t>TOTAL DE MOVIMIENTOS X AÑO</t>
  </si>
  <si>
    <t>INGRESOS ANUALES</t>
  </si>
  <si>
    <t xml:space="preserve">PROM. MOV. AL MES </t>
  </si>
  <si>
    <t>REGISTRO DE COBRO DE SERVICIO CLIENTE "N"</t>
  </si>
  <si>
    <t>TABULADOR HONORARIO</t>
  </si>
  <si>
    <t>HONORARIO ACTUAL</t>
  </si>
  <si>
    <t>DIFERENCIA</t>
  </si>
  <si>
    <t xml:space="preserve">TOMA DE DECISIÓN </t>
  </si>
  <si>
    <t>SI</t>
  </si>
  <si>
    <t>NO</t>
  </si>
  <si>
    <t>HONORARIO CALCULADO</t>
  </si>
  <si>
    <t xml:space="preserve">HONORARIO SUGERIDO </t>
  </si>
  <si>
    <t>CÁLCULO</t>
  </si>
  <si>
    <t>HONORARIO ACTUAL PARA P.E.</t>
  </si>
  <si>
    <t>ACTUALIZAR</t>
  </si>
  <si>
    <t>AMINISTRACIÓN</t>
  </si>
  <si>
    <t>CONTADOR DISPONIBLE EN EL MOMENTO Ó ING. NELLY</t>
  </si>
  <si>
    <t xml:space="preserve">ERP </t>
  </si>
  <si>
    <t>ADMINISTRACIÓN</t>
  </si>
  <si>
    <t>CLIENTE / CONTADOR</t>
  </si>
  <si>
    <t>CONTADOR</t>
  </si>
  <si>
    <t>ADMINISTRACIÓN / ERP</t>
  </si>
  <si>
    <t>TOTAL DE INGRESOS ANUALES REGISTRADOS</t>
  </si>
  <si>
    <t>SE LLENA UN REGISTRO DE MOVIMIENTOS MENSUALES EN BASE A KPIS DE LINEAS DE PRODUCCIÓN</t>
  </si>
  <si>
    <t>EN BASE AL REGISTRO QUE SE HACE EN EL ERP SE VISUALIZA EL INGRESO MENSUAL DEL CLIENTE Y UNA PROYECCION ANUAL</t>
  </si>
  <si>
    <t>EN BASE AL TIPO DE CONTRIBUYENTE O SERVICIO SE CALCULA EL HONORARIO</t>
  </si>
  <si>
    <t>INGRESO ANUAL             VS. MOV. X MES</t>
  </si>
  <si>
    <t>El proceso propuesto consta de los siguientes puntos explicados de forma en la que el ERP funcionaría para dar un mejor resultado</t>
  </si>
  <si>
    <t xml:space="preserve">Al momento de darle clic en "Selección de servicio", se desplegará una lista con los servicios que se ofrecen de forma general y de forma especifíca, basta con darle un clic al solicitado por el cliente </t>
  </si>
  <si>
    <t>Se cuenta con los siguiente formatos para la elaboración de la propuesta económicas correspondiente al servicio y/o tipo de contribuyente, cabe resaltar que para cada propuesta económica se le asigna un tabulador para calculo adecuado de honorario</t>
  </si>
  <si>
    <t>Después de 3 meses de trabar el servicio al cliente se debe realizar una revisión de la propuesta económica para verificar si se respeta el honorario establecido o debido a algún incremento o disminución, ya sea en los ingresos o movimientos bancarios mensuales, se deba recalcular y actualizar en la propuesta.</t>
  </si>
  <si>
    <t>ACTUALIZACIÓN DE P.E. EN ERP</t>
  </si>
  <si>
    <t>SE OBTIENE EL HONORARIO CORRESPONDIENTE Y SE TOMA UNA DECISIÓN PARA LA ACTUALIZACIÓN DE LA PROPUESTA ECONÓMICA</t>
  </si>
  <si>
    <t>Con los datos del contribuyente llenar la plantilla de la propuesta económica</t>
  </si>
  <si>
    <t>Se enviará la carta de bienvenida al cliente</t>
  </si>
  <si>
    <t>El cliente podra cargar sus documentos de expediente fiscal</t>
  </si>
  <si>
    <t>El cliente encontrara una guía de uso de la plataforma</t>
  </si>
  <si>
    <t>El contador deberá llenar los campos faltantes de su cliente en el ERP: Como sus actividades con sus respectivos porcentajes, el apartado de contactos, entre otros</t>
  </si>
  <si>
    <t>Generar la propuesta económica</t>
  </si>
  <si>
    <t>Clasificar al cliente</t>
  </si>
  <si>
    <t>Pedir al contribuyente datos generales e información para clasficarlo</t>
  </si>
  <si>
    <t>Se estima el precio con base a tabuladores y Clasificación del Cliente</t>
  </si>
  <si>
    <t>Clasificador de Clientes</t>
  </si>
  <si>
    <t>Se define la linea a la que va a pertenecer el cliente en dado caso de firmar</t>
  </si>
  <si>
    <t>Se toma nota de los datos del cliente e información para clasificarlo</t>
  </si>
  <si>
    <t>g.</t>
  </si>
  <si>
    <t>Se determina que área estará a cargo del cliente en caso de firmar.</t>
  </si>
  <si>
    <t>Se envía la propuesta económica al cliente</t>
  </si>
  <si>
    <t>Contador disponible en el momento ó Ing. Nelly ó contabilidad</t>
  </si>
  <si>
    <t>INSCRIPCIÓN AL IMSS</t>
  </si>
  <si>
    <t>ESTRATEGIA FISCAL</t>
  </si>
  <si>
    <t>Fiscal</t>
  </si>
  <si>
    <t>SIROC NUEVO CON CONTABILIDAD EN CASTELAN</t>
  </si>
  <si>
    <t>DG-GC-TAB-AF-001-Asesoria Fiscal</t>
  </si>
  <si>
    <t>DG-GC-TAB-CON-007</t>
  </si>
  <si>
    <t>ELABORACIÓN DE CONTABILIDAD DE HOTELES Y RESTAURANTES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</si>
</sst>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0"/>
      <name val="Antique Olive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28"/>
      <color theme="0"/>
      <name val="Antique Olive"/>
      <family val="2"/>
    </font>
    <font>
      <b/>
      <sz val="12"/>
      <color theme="1"/>
      <name val="Calibri"/>
      <family val="2"/>
      <scheme val="minor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26"/>
      <color theme="0"/>
      <name val="Antique Olive"/>
      <family val="2"/>
    </font>
    <font>
      <u/>
      <sz val="2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 style="thin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/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/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499984740745262"/>
      </left>
      <right style="thin">
        <color indexed="64"/>
      </right>
      <top/>
      <bottom/>
      <diagonal/>
    </border>
    <border>
      <left style="medium">
        <color theme="4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2" xfId="0" applyFont="1" applyFill="1" applyBorder="1" applyAlignment="1" applyProtection="1">
      <alignment vertical="center"/>
      <protection hidden="1"/>
    </xf>
    <xf numFmtId="0" fontId="6" fillId="5" borderId="4" xfId="0" applyFont="1" applyFill="1" applyBorder="1"/>
    <xf numFmtId="0" fontId="0" fillId="0" borderId="4" xfId="0" applyBorder="1"/>
    <xf numFmtId="0" fontId="2" fillId="7" borderId="4" xfId="0" applyFont="1" applyFill="1" applyBorder="1"/>
    <xf numFmtId="0" fontId="2" fillId="6" borderId="4" xfId="0" applyFont="1" applyFill="1" applyBorder="1"/>
    <xf numFmtId="0" fontId="4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4" borderId="4" xfId="0" applyFont="1" applyFill="1" applyBorder="1" applyAlignment="1" applyProtection="1">
      <alignment horizontal="center" vertical="center" wrapText="1"/>
      <protection hidden="1"/>
    </xf>
    <xf numFmtId="0" fontId="5" fillId="4" borderId="5" xfId="0" applyFont="1" applyFill="1" applyBorder="1" applyAlignment="1" applyProtection="1">
      <alignment horizontal="center" vertical="center"/>
      <protection hidden="1"/>
    </xf>
    <xf numFmtId="0" fontId="0" fillId="9" borderId="4" xfId="0" applyFill="1" applyBorder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0" fillId="10" borderId="4" xfId="0" applyFill="1" applyBorder="1"/>
    <xf numFmtId="0" fontId="8" fillId="0" borderId="6" xfId="0" applyFont="1" applyBorder="1" applyAlignment="1">
      <alignment horizontal="center" vertical="center" wrapText="1"/>
    </xf>
    <xf numFmtId="44" fontId="0" fillId="0" borderId="7" xfId="4" applyFont="1" applyBorder="1" applyAlignment="1">
      <alignment horizontal="center"/>
    </xf>
    <xf numFmtId="44" fontId="0" fillId="0" borderId="13" xfId="4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9" fillId="0" borderId="8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0" fontId="19" fillId="0" borderId="27" xfId="0" applyFont="1" applyBorder="1" applyAlignment="1">
      <alignment horizontal="right"/>
    </xf>
    <xf numFmtId="0" fontId="19" fillId="0" borderId="28" xfId="0" applyFont="1" applyBorder="1" applyAlignment="1">
      <alignment horizontal="righ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44" fontId="0" fillId="0" borderId="9" xfId="4" applyFont="1" applyBorder="1" applyAlignment="1">
      <alignment horizontal="center" vertical="center"/>
    </xf>
    <xf numFmtId="44" fontId="0" fillId="0" borderId="10" xfId="4" applyFont="1" applyBorder="1" applyAlignment="1">
      <alignment horizontal="center" vertical="center"/>
    </xf>
    <xf numFmtId="44" fontId="0" fillId="0" borderId="11" xfId="4" applyFont="1" applyBorder="1" applyAlignment="1">
      <alignment horizontal="center" vertical="center"/>
    </xf>
    <xf numFmtId="44" fontId="0" fillId="0" borderId="12" xfId="4" applyFont="1" applyBorder="1" applyAlignment="1">
      <alignment horizontal="center"/>
    </xf>
    <xf numFmtId="0" fontId="0" fillId="0" borderId="9" xfId="4" applyNumberFormat="1" applyFont="1" applyBorder="1" applyAlignment="1">
      <alignment horizontal="center" vertical="center"/>
    </xf>
    <xf numFmtId="0" fontId="0" fillId="0" borderId="10" xfId="4" applyNumberFormat="1" applyFont="1" applyBorder="1" applyAlignment="1">
      <alignment horizontal="center" vertical="center"/>
    </xf>
    <xf numFmtId="0" fontId="0" fillId="0" borderId="11" xfId="4" applyNumberFormat="1" applyFont="1" applyBorder="1" applyAlignment="1">
      <alignment horizontal="center" vertical="center"/>
    </xf>
    <xf numFmtId="0" fontId="0" fillId="0" borderId="12" xfId="4" applyNumberFormat="1" applyFont="1" applyBorder="1" applyAlignment="1">
      <alignment horizontal="center"/>
    </xf>
    <xf numFmtId="0" fontId="0" fillId="0" borderId="7" xfId="4" applyNumberFormat="1" applyFont="1" applyBorder="1" applyAlignment="1">
      <alignment horizontal="center"/>
    </xf>
    <xf numFmtId="0" fontId="0" fillId="0" borderId="13" xfId="4" applyNumberFormat="1" applyFont="1" applyBorder="1" applyAlignment="1">
      <alignment horizontal="center"/>
    </xf>
    <xf numFmtId="0" fontId="19" fillId="0" borderId="0" xfId="0" applyFont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38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2" xfId="4" applyNumberFormat="1" applyFont="1" applyBorder="1" applyAlignment="1">
      <alignment horizontal="center"/>
    </xf>
    <xf numFmtId="1" fontId="0" fillId="0" borderId="7" xfId="4" applyNumberFormat="1" applyFont="1" applyBorder="1" applyAlignment="1">
      <alignment horizontal="center"/>
    </xf>
    <xf numFmtId="1" fontId="0" fillId="0" borderId="13" xfId="4" applyNumberFormat="1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44" fontId="8" fillId="0" borderId="0" xfId="4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4" fontId="0" fillId="12" borderId="8" xfId="4" applyFont="1" applyFill="1" applyBorder="1"/>
    <xf numFmtId="44" fontId="0" fillId="0" borderId="21" xfId="4" applyFont="1" applyBorder="1"/>
    <xf numFmtId="44" fontId="0" fillId="0" borderId="7" xfId="4" applyFont="1" applyBorder="1"/>
    <xf numFmtId="44" fontId="0" fillId="0" borderId="20" xfId="4" applyFont="1" applyBorder="1"/>
    <xf numFmtId="0" fontId="17" fillId="0" borderId="0" xfId="0" applyFont="1"/>
    <xf numFmtId="44" fontId="1" fillId="0" borderId="12" xfId="4" applyFont="1" applyFill="1" applyBorder="1" applyAlignment="1">
      <alignment horizontal="center"/>
    </xf>
    <xf numFmtId="0" fontId="8" fillId="0" borderId="0" xfId="0" applyFont="1" applyAlignment="1">
      <alignment vertical="center"/>
    </xf>
    <xf numFmtId="44" fontId="8" fillId="13" borderId="14" xfId="4" applyFont="1" applyFill="1" applyBorder="1" applyAlignment="1">
      <alignment horizontal="center" vertical="center"/>
    </xf>
    <xf numFmtId="44" fontId="8" fillId="13" borderId="15" xfId="4" applyFont="1" applyFill="1" applyBorder="1" applyAlignment="1">
      <alignment horizontal="center" vertical="center"/>
    </xf>
    <xf numFmtId="44" fontId="8" fillId="13" borderId="16" xfId="4" applyFont="1" applyFill="1" applyBorder="1" applyAlignment="1">
      <alignment horizontal="center" vertical="center"/>
    </xf>
    <xf numFmtId="0" fontId="0" fillId="0" borderId="26" xfId="0" applyBorder="1"/>
    <xf numFmtId="0" fontId="0" fillId="0" borderId="40" xfId="0" applyBorder="1"/>
    <xf numFmtId="0" fontId="0" fillId="0" borderId="28" xfId="0" applyBorder="1"/>
    <xf numFmtId="0" fontId="0" fillId="0" borderId="35" xfId="0" applyBorder="1"/>
    <xf numFmtId="0" fontId="0" fillId="0" borderId="36" xfId="0" applyBorder="1"/>
    <xf numFmtId="0" fontId="21" fillId="13" borderId="28" xfId="0" applyFont="1" applyFill="1" applyBorder="1" applyAlignment="1">
      <alignment horizontal="right" vertical="center" wrapText="1"/>
    </xf>
    <xf numFmtId="0" fontId="15" fillId="4" borderId="0" xfId="1" applyFont="1" applyFill="1" applyBorder="1" applyAlignment="1">
      <alignment horizontal="center"/>
    </xf>
    <xf numFmtId="0" fontId="3" fillId="0" borderId="13" xfId="1" applyBorder="1"/>
    <xf numFmtId="0" fontId="0" fillId="0" borderId="42" xfId="0" applyBorder="1"/>
    <xf numFmtId="0" fontId="3" fillId="0" borderId="21" xfId="1" applyBorder="1"/>
    <xf numFmtId="0" fontId="3" fillId="0" borderId="45" xfId="1" applyBorder="1"/>
    <xf numFmtId="0" fontId="3" fillId="0" borderId="23" xfId="1" applyBorder="1"/>
    <xf numFmtId="0" fontId="5" fillId="4" borderId="12" xfId="0" applyFont="1" applyFill="1" applyBorder="1" applyAlignment="1" applyProtection="1">
      <alignment horizontal="center" vertical="center"/>
      <protection hidden="1"/>
    </xf>
    <xf numFmtId="0" fontId="5" fillId="4" borderId="13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4" borderId="8" xfId="0" applyFont="1" applyFill="1" applyBorder="1" applyAlignment="1" applyProtection="1">
      <alignment horizontal="center" vertical="center"/>
      <protection hidden="1"/>
    </xf>
    <xf numFmtId="0" fontId="0" fillId="0" borderId="8" xfId="0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9" fillId="0" borderId="28" xfId="0" applyFont="1" applyBorder="1" applyAlignment="1">
      <alignment horizontal="right" vertical="center"/>
    </xf>
    <xf numFmtId="44" fontId="0" fillId="0" borderId="14" xfId="4" applyFont="1" applyBorder="1" applyAlignment="1">
      <alignment horizontal="center" vertical="center"/>
    </xf>
    <xf numFmtId="44" fontId="0" fillId="0" borderId="15" xfId="4" applyFont="1" applyBorder="1" applyAlignment="1">
      <alignment horizontal="center" vertical="center"/>
    </xf>
    <xf numFmtId="44" fontId="0" fillId="0" borderId="16" xfId="4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4" borderId="50" xfId="0" applyFont="1" applyFill="1" applyBorder="1" applyAlignment="1" applyProtection="1">
      <alignment horizontal="center" vertical="center"/>
      <protection hidden="1"/>
    </xf>
    <xf numFmtId="0" fontId="5" fillId="4" borderId="51" xfId="0" applyFont="1" applyFill="1" applyBorder="1" applyAlignment="1" applyProtection="1">
      <alignment horizontal="center" vertical="center"/>
      <protection hidden="1"/>
    </xf>
    <xf numFmtId="0" fontId="8" fillId="8" borderId="50" xfId="0" applyFont="1" applyFill="1" applyBorder="1" applyAlignment="1">
      <alignment horizontal="center" vertical="center"/>
    </xf>
    <xf numFmtId="0" fontId="0" fillId="0" borderId="52" xfId="0" applyBorder="1"/>
    <xf numFmtId="0" fontId="6" fillId="0" borderId="50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0" fillId="9" borderId="52" xfId="0" applyFill="1" applyBorder="1"/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center" vertical="center" wrapText="1"/>
    </xf>
    <xf numFmtId="0" fontId="0" fillId="0" borderId="54" xfId="0" applyBorder="1"/>
    <xf numFmtId="0" fontId="0" fillId="9" borderId="56" xfId="0" applyFill="1" applyBorder="1"/>
    <xf numFmtId="0" fontId="6" fillId="0" borderId="54" xfId="0" applyFont="1" applyBorder="1" applyAlignment="1">
      <alignment vertical="center" wrapText="1"/>
    </xf>
    <xf numFmtId="0" fontId="8" fillId="0" borderId="49" xfId="0" applyFont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vertical="center" wrapText="1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 wrapText="1"/>
    </xf>
    <xf numFmtId="0" fontId="6" fillId="0" borderId="5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7" fillId="4" borderId="32" xfId="0" applyFont="1" applyFill="1" applyBorder="1" applyAlignment="1" applyProtection="1">
      <alignment horizontal="center" vertical="center"/>
      <protection hidden="1"/>
    </xf>
    <xf numFmtId="0" fontId="7" fillId="4" borderId="33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hidden="1"/>
    </xf>
    <xf numFmtId="0" fontId="7" fillId="4" borderId="26" xfId="0" applyFont="1" applyFill="1" applyBorder="1" applyAlignment="1" applyProtection="1">
      <alignment horizontal="center" vertical="center"/>
      <protection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32" xfId="0" applyFont="1" applyFill="1" applyBorder="1" applyAlignment="1" applyProtection="1">
      <alignment horizontal="right" vertical="center"/>
      <protection hidden="1"/>
    </xf>
    <xf numFmtId="0" fontId="7" fillId="4" borderId="33" xfId="0" applyFont="1" applyFill="1" applyBorder="1" applyAlignment="1" applyProtection="1">
      <alignment horizontal="right" vertical="center"/>
      <protection hidden="1"/>
    </xf>
    <xf numFmtId="0" fontId="7" fillId="4" borderId="34" xfId="0" applyFont="1" applyFill="1" applyBorder="1" applyAlignment="1" applyProtection="1">
      <alignment horizontal="right" vertical="center"/>
      <protection hidden="1"/>
    </xf>
    <xf numFmtId="0" fontId="7" fillId="4" borderId="26" xfId="0" applyFont="1" applyFill="1" applyBorder="1" applyAlignment="1" applyProtection="1">
      <alignment horizontal="right" vertical="center"/>
      <protection hidden="1"/>
    </xf>
    <xf numFmtId="0" fontId="7" fillId="4" borderId="0" xfId="0" applyFont="1" applyFill="1" applyAlignment="1" applyProtection="1">
      <alignment horizontal="right" vertical="center"/>
      <protection hidden="1"/>
    </xf>
    <xf numFmtId="0" fontId="7" fillId="4" borderId="40" xfId="0" applyFont="1" applyFill="1" applyBorder="1" applyAlignment="1" applyProtection="1">
      <alignment horizontal="right" vertical="center"/>
      <protection hidden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2" fillId="4" borderId="0" xfId="1" applyFont="1" applyFill="1" applyBorder="1" applyAlignment="1">
      <alignment horizontal="center" vertical="center"/>
    </xf>
    <xf numFmtId="0" fontId="27" fillId="11" borderId="0" xfId="0" applyFont="1" applyFill="1" applyAlignment="1">
      <alignment horizontal="center" vertical="center" wrapText="1"/>
    </xf>
    <xf numFmtId="0" fontId="13" fillId="4" borderId="26" xfId="0" applyFont="1" applyFill="1" applyBorder="1" applyAlignment="1" applyProtection="1">
      <alignment horizontal="center" vertic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13" fillId="4" borderId="40" xfId="0" applyFont="1" applyFill="1" applyBorder="1" applyAlignment="1" applyProtection="1">
      <alignment horizontal="center" vertical="center"/>
      <protection hidden="1"/>
    </xf>
    <xf numFmtId="0" fontId="15" fillId="4" borderId="0" xfId="1" applyFont="1" applyFill="1" applyBorder="1" applyAlignment="1">
      <alignment horizont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center" vertical="center"/>
      <protection hidden="1"/>
    </xf>
    <xf numFmtId="0" fontId="6" fillId="11" borderId="0" xfId="0" applyFont="1" applyFill="1" applyAlignment="1">
      <alignment horizontal="center" vertical="center" wrapText="1"/>
    </xf>
    <xf numFmtId="0" fontId="5" fillId="4" borderId="41" xfId="0" applyFont="1" applyFill="1" applyBorder="1" applyAlignment="1" applyProtection="1">
      <alignment horizontal="center" vertical="center"/>
      <protection hidden="1"/>
    </xf>
    <xf numFmtId="0" fontId="5" fillId="4" borderId="62" xfId="0" applyFont="1" applyFill="1" applyBorder="1" applyAlignment="1" applyProtection="1">
      <alignment horizontal="center" vertical="center"/>
      <protection hidden="1"/>
    </xf>
    <xf numFmtId="0" fontId="3" fillId="0" borderId="22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21" xfId="1" applyBorder="1" applyAlignment="1">
      <alignment horizontal="center"/>
    </xf>
    <xf numFmtId="0" fontId="3" fillId="0" borderId="13" xfId="1" applyBorder="1" applyAlignment="1">
      <alignment horizontal="center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3" fillId="0" borderId="21" xfId="1" applyFill="1" applyBorder="1" applyAlignment="1">
      <alignment horizontal="center"/>
    </xf>
    <xf numFmtId="0" fontId="3" fillId="0" borderId="13" xfId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5" fillId="4" borderId="0" xfId="1" applyFont="1" applyFill="1" applyAlignment="1">
      <alignment horizontal="center" vertical="center"/>
    </xf>
    <xf numFmtId="0" fontId="5" fillId="4" borderId="44" xfId="0" applyFont="1" applyFill="1" applyBorder="1" applyAlignment="1" applyProtection="1">
      <alignment horizontal="center" vertical="center" wrapText="1"/>
      <protection hidden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5" fillId="4" borderId="21" xfId="0" applyFont="1" applyFill="1" applyBorder="1" applyAlignment="1" applyProtection="1">
      <alignment horizontal="center" vertical="center" wrapText="1"/>
      <protection hidden="1"/>
    </xf>
    <xf numFmtId="0" fontId="5" fillId="4" borderId="13" xfId="0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3" fillId="0" borderId="13" xfId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4" borderId="38" xfId="0" applyFont="1" applyFill="1" applyBorder="1" applyAlignment="1" applyProtection="1">
      <alignment horizontal="center" vertical="center"/>
      <protection hidden="1"/>
    </xf>
    <xf numFmtId="0" fontId="5" fillId="4" borderId="9" xfId="0" applyFont="1" applyFill="1" applyBorder="1" applyAlignment="1" applyProtection="1">
      <alignment horizontal="center" vertical="center"/>
      <protection hidden="1"/>
    </xf>
    <xf numFmtId="0" fontId="5" fillId="4" borderId="17" xfId="0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5" fillId="4" borderId="0" xfId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4" fontId="8" fillId="11" borderId="32" xfId="4" applyFont="1" applyFill="1" applyBorder="1" applyAlignment="1">
      <alignment horizontal="center" vertical="center"/>
    </xf>
    <xf numFmtId="44" fontId="8" fillId="11" borderId="33" xfId="4" applyFont="1" applyFill="1" applyBorder="1" applyAlignment="1">
      <alignment horizontal="center" vertical="center"/>
    </xf>
    <xf numFmtId="44" fontId="8" fillId="11" borderId="28" xfId="4" applyFont="1" applyFill="1" applyBorder="1" applyAlignment="1">
      <alignment horizontal="center" vertical="center"/>
    </xf>
    <xf numFmtId="44" fontId="8" fillId="11" borderId="35" xfId="4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2" fillId="11" borderId="36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4" fontId="8" fillId="0" borderId="32" xfId="4" applyFont="1" applyBorder="1" applyAlignment="1">
      <alignment horizontal="center" vertical="center"/>
    </xf>
    <xf numFmtId="44" fontId="8" fillId="0" borderId="33" xfId="4" applyFont="1" applyBorder="1" applyAlignment="1">
      <alignment horizontal="center" vertical="center"/>
    </xf>
    <xf numFmtId="44" fontId="8" fillId="0" borderId="28" xfId="4" applyFont="1" applyBorder="1" applyAlignment="1">
      <alignment horizontal="center" vertical="center"/>
    </xf>
    <xf numFmtId="44" fontId="8" fillId="0" borderId="35" xfId="4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20" fillId="11" borderId="36" xfId="0" applyFont="1" applyFill="1" applyBorder="1" applyAlignment="1">
      <alignment horizontal="center" vertical="center"/>
    </xf>
    <xf numFmtId="0" fontId="24" fillId="4" borderId="0" xfId="1" applyFont="1" applyFill="1" applyAlignment="1">
      <alignment horizontal="center" vertical="center"/>
    </xf>
    <xf numFmtId="0" fontId="20" fillId="11" borderId="37" xfId="0" applyFont="1" applyFill="1" applyBorder="1" applyAlignment="1">
      <alignment horizontal="center" vertical="center"/>
    </xf>
    <xf numFmtId="0" fontId="20" fillId="11" borderId="24" xfId="0" applyFont="1" applyFill="1" applyBorder="1" applyAlignment="1">
      <alignment horizontal="center" vertical="center"/>
    </xf>
    <xf numFmtId="0" fontId="20" fillId="11" borderId="2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22" fillId="4" borderId="39" xfId="1" applyFont="1" applyFill="1" applyBorder="1" applyAlignment="1">
      <alignment horizontal="center"/>
    </xf>
    <xf numFmtId="0" fontId="8" fillId="0" borderId="32" xfId="4" applyNumberFormat="1" applyFont="1" applyBorder="1" applyAlignment="1">
      <alignment horizontal="center" vertical="center"/>
    </xf>
    <xf numFmtId="0" fontId="8" fillId="0" borderId="33" xfId="4" applyNumberFormat="1" applyFont="1" applyBorder="1" applyAlignment="1">
      <alignment horizontal="center" vertical="center"/>
    </xf>
    <xf numFmtId="0" fontId="8" fillId="0" borderId="28" xfId="4" applyNumberFormat="1" applyFont="1" applyBorder="1" applyAlignment="1">
      <alignment horizontal="center" vertical="center"/>
    </xf>
    <xf numFmtId="0" fontId="8" fillId="0" borderId="35" xfId="4" applyNumberFormat="1" applyFont="1" applyBorder="1" applyAlignment="1">
      <alignment horizontal="center" vertical="center"/>
    </xf>
    <xf numFmtId="1" fontId="8" fillId="11" borderId="32" xfId="4" applyNumberFormat="1" applyFont="1" applyFill="1" applyBorder="1" applyAlignment="1">
      <alignment horizontal="center" vertical="center"/>
    </xf>
    <xf numFmtId="1" fontId="8" fillId="11" borderId="33" xfId="4" applyNumberFormat="1" applyFont="1" applyFill="1" applyBorder="1" applyAlignment="1">
      <alignment horizontal="center" vertical="center"/>
    </xf>
    <xf numFmtId="1" fontId="8" fillId="11" borderId="28" xfId="4" applyNumberFormat="1" applyFont="1" applyFill="1" applyBorder="1" applyAlignment="1">
      <alignment horizontal="center" vertical="center"/>
    </xf>
    <xf numFmtId="1" fontId="8" fillId="11" borderId="35" xfId="4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6" fillId="0" borderId="3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1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5">
    <cellStyle name="20% - Énfasis1 3" xfId="2" xr:uid="{B6A68504-0AAF-40EA-A598-582E979F244C}"/>
    <cellStyle name="40% - Énfasis1 3" xfId="3" xr:uid="{30C4C169-8157-41FC-8753-07D4FEAE207E}"/>
    <cellStyle name="Hipervínculo" xfId="1" builtinId="8"/>
    <cellStyle name="Moneda" xfId="4" builtinId="4"/>
    <cellStyle name="Normal" xfId="0" builtinId="0"/>
  </cellStyles>
  <dxfs count="16">
    <dxf>
      <font>
        <color theme="0"/>
      </font>
    </dxf>
    <dxf>
      <fill>
        <patternFill>
          <bgColor theme="2" tint="-0.24994659260841701"/>
        </patternFill>
      </fill>
    </dxf>
    <dxf>
      <font>
        <b/>
        <i val="0"/>
        <color rgb="FFC00000"/>
      </font>
      <fill>
        <patternFill>
          <bgColor rgb="FFFF9797"/>
        </patternFill>
      </fill>
    </dxf>
    <dxf>
      <font>
        <b/>
        <i val="0"/>
        <color theme="0"/>
      </font>
    </dxf>
    <dxf>
      <font>
        <b/>
        <i val="0"/>
        <color theme="0"/>
      </font>
    </dxf>
    <dxf>
      <fill>
        <patternFill>
          <bgColor theme="1" tint="0.499984740745262"/>
        </patternFill>
      </fill>
    </dxf>
    <dxf>
      <font>
        <b/>
        <i val="0"/>
        <color theme="0"/>
      </font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278907</xdr:colOff>
      <xdr:row>0</xdr:row>
      <xdr:rowOff>28515</xdr:rowOff>
    </xdr:from>
    <xdr:ext cx="2030777" cy="714375"/>
    <xdr:pic>
      <xdr:nvPicPr>
        <xdr:cNvPr id="2" name="Imagen 1">
          <a:extLst>
            <a:ext uri="{FF2B5EF4-FFF2-40B4-BE49-F238E27FC236}">
              <a16:creationId xmlns:a16="http://schemas.microsoft.com/office/drawing/2014/main" id="{F185BB6B-BFEF-402C-8157-8F4644B46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36" y="28515"/>
          <a:ext cx="2030777" cy="714375"/>
        </a:xfrm>
        <a:prstGeom prst="rect">
          <a:avLst/>
        </a:prstGeom>
      </xdr:spPr>
    </xdr:pic>
    <xdr:clientData/>
  </xdr:oneCellAnchor>
  <xdr:oneCellAnchor>
    <xdr:from>
      <xdr:col>1</xdr:col>
      <xdr:colOff>273844</xdr:colOff>
      <xdr:row>0</xdr:row>
      <xdr:rowOff>83344</xdr:rowOff>
    </xdr:from>
    <xdr:ext cx="2030777" cy="714375"/>
    <xdr:pic>
      <xdr:nvPicPr>
        <xdr:cNvPr id="3" name="Imagen 2">
          <a:extLst>
            <a:ext uri="{FF2B5EF4-FFF2-40B4-BE49-F238E27FC236}">
              <a16:creationId xmlns:a16="http://schemas.microsoft.com/office/drawing/2014/main" id="{45D9927B-53D8-4B34-A5DA-FB36D43FE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4" y="83344"/>
          <a:ext cx="2030777" cy="714375"/>
        </a:xfrm>
        <a:prstGeom prst="rect">
          <a:avLst/>
        </a:prstGeom>
      </xdr:spPr>
    </xdr:pic>
    <xdr:clientData/>
  </xdr:oneCellAnchor>
  <xdr:oneCellAnchor>
    <xdr:from>
      <xdr:col>18</xdr:col>
      <xdr:colOff>142955</xdr:colOff>
      <xdr:row>34</xdr:row>
      <xdr:rowOff>144451</xdr:rowOff>
    </xdr:from>
    <xdr:ext cx="711413" cy="718466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9A1DE72-6FAE-4E3C-B7D3-BA1DBA24F085}"/>
            </a:ext>
          </a:extLst>
        </xdr:cNvPr>
        <xdr:cNvSpPr/>
      </xdr:nvSpPr>
      <xdr:spPr>
        <a:xfrm>
          <a:off x="9616000" y="12076678"/>
          <a:ext cx="71141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VS</a:t>
          </a:r>
        </a:p>
      </xdr:txBody>
    </xdr:sp>
    <xdr:clientData/>
  </xdr:oneCellAnchor>
  <xdr:twoCellAnchor>
    <xdr:from>
      <xdr:col>3</xdr:col>
      <xdr:colOff>883225</xdr:colOff>
      <xdr:row>34</xdr:row>
      <xdr:rowOff>173181</xdr:rowOff>
    </xdr:from>
    <xdr:to>
      <xdr:col>28</xdr:col>
      <xdr:colOff>77064</xdr:colOff>
      <xdr:row>38</xdr:row>
      <xdr:rowOff>69272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93BEC27F-43ED-44A9-BDE1-5E9FCDE57C8F}"/>
            </a:ext>
          </a:extLst>
        </xdr:cNvPr>
        <xdr:cNvSpPr/>
      </xdr:nvSpPr>
      <xdr:spPr>
        <a:xfrm>
          <a:off x="2271154" y="12746181"/>
          <a:ext cx="15835374" cy="658091"/>
        </a:xfrm>
        <a:prstGeom prst="rect">
          <a:avLst/>
        </a:prstGeom>
        <a:noFill/>
        <a:ln w="38100" cap="flat" cmpd="sng" algn="ctr">
          <a:solidFill>
            <a:srgbClr val="00206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170889</xdr:colOff>
      <xdr:row>5</xdr:row>
      <xdr:rowOff>148478</xdr:rowOff>
    </xdr:from>
    <xdr:to>
      <xdr:col>13</xdr:col>
      <xdr:colOff>114300</xdr:colOff>
      <xdr:row>55</xdr:row>
      <xdr:rowOff>123826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7AD5020-DD8B-4E63-8B40-CA6F1DD581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6" r="1800" b="9446"/>
        <a:stretch/>
      </xdr:blipFill>
      <xdr:spPr bwMode="auto">
        <a:xfrm>
          <a:off x="3076014" y="1034303"/>
          <a:ext cx="6039411" cy="944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238125</xdr:colOff>
      <xdr:row>1</xdr:row>
      <xdr:rowOff>120869</xdr:rowOff>
    </xdr:from>
    <xdr:ext cx="1308100" cy="460156"/>
    <xdr:pic>
      <xdr:nvPicPr>
        <xdr:cNvPr id="25" name="Imagen 24">
          <a:extLst>
            <a:ext uri="{FF2B5EF4-FFF2-40B4-BE49-F238E27FC236}">
              <a16:creationId xmlns:a16="http://schemas.microsoft.com/office/drawing/2014/main" id="{3FFD29CA-CB8F-4BB2-A3BF-70031E26D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11369"/>
          <a:ext cx="1308100" cy="460156"/>
        </a:xfrm>
        <a:prstGeom prst="rect">
          <a:avLst/>
        </a:prstGeom>
      </xdr:spPr>
    </xdr:pic>
    <xdr:clientData/>
  </xdr:oneCellAnchor>
  <xdr:twoCellAnchor>
    <xdr:from>
      <xdr:col>3</xdr:col>
      <xdr:colOff>0</xdr:colOff>
      <xdr:row>19</xdr:row>
      <xdr:rowOff>38101</xdr:rowOff>
    </xdr:from>
    <xdr:to>
      <xdr:col>7</xdr:col>
      <xdr:colOff>581026</xdr:colOff>
      <xdr:row>25</xdr:row>
      <xdr:rowOff>85725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B3F999D-CDC5-4D4D-9D93-D9B9F2C54B33}"/>
            </a:ext>
          </a:extLst>
        </xdr:cNvPr>
        <xdr:cNvSpPr/>
      </xdr:nvSpPr>
      <xdr:spPr>
        <a:xfrm>
          <a:off x="1257300" y="3590926"/>
          <a:ext cx="3752851" cy="1190624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0</xdr:colOff>
      <xdr:row>25</xdr:row>
      <xdr:rowOff>180975</xdr:rowOff>
    </xdr:from>
    <xdr:to>
      <xdr:col>7</xdr:col>
      <xdr:colOff>581026</xdr:colOff>
      <xdr:row>39</xdr:row>
      <xdr:rowOff>66675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C8426762-B652-4652-AE58-437E70402D9D}"/>
            </a:ext>
          </a:extLst>
        </xdr:cNvPr>
        <xdr:cNvSpPr/>
      </xdr:nvSpPr>
      <xdr:spPr>
        <a:xfrm>
          <a:off x="1257300" y="4876800"/>
          <a:ext cx="3752851" cy="2552700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485775</xdr:colOff>
      <xdr:row>40</xdr:row>
      <xdr:rowOff>0</xdr:rowOff>
    </xdr:from>
    <xdr:to>
      <xdr:col>7</xdr:col>
      <xdr:colOff>581025</xdr:colOff>
      <xdr:row>46</xdr:row>
      <xdr:rowOff>114300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A730A272-AE85-460B-BAA6-CE1ECB2A9E82}"/>
            </a:ext>
          </a:extLst>
        </xdr:cNvPr>
        <xdr:cNvSpPr/>
      </xdr:nvSpPr>
      <xdr:spPr>
        <a:xfrm>
          <a:off x="1247775" y="7553325"/>
          <a:ext cx="3762375" cy="1257300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419100</xdr:colOff>
      <xdr:row>13</xdr:row>
      <xdr:rowOff>9525</xdr:rowOff>
    </xdr:from>
    <xdr:to>
      <xdr:col>16</xdr:col>
      <xdr:colOff>285751</xdr:colOff>
      <xdr:row>23</xdr:row>
      <xdr:rowOff>142875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FC23508-E16B-4774-AA98-F3DCDCB0772A}"/>
            </a:ext>
          </a:extLst>
        </xdr:cNvPr>
        <xdr:cNvSpPr/>
      </xdr:nvSpPr>
      <xdr:spPr>
        <a:xfrm>
          <a:off x="5610225" y="2419350"/>
          <a:ext cx="5962651" cy="2038350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419100</xdr:colOff>
      <xdr:row>24</xdr:row>
      <xdr:rowOff>28574</xdr:rowOff>
    </xdr:from>
    <xdr:to>
      <xdr:col>16</xdr:col>
      <xdr:colOff>285751</xdr:colOff>
      <xdr:row>38</xdr:row>
      <xdr:rowOff>76199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EE94927C-CCC9-439D-9065-5B284E56DB76}"/>
            </a:ext>
          </a:extLst>
        </xdr:cNvPr>
        <xdr:cNvSpPr/>
      </xdr:nvSpPr>
      <xdr:spPr>
        <a:xfrm>
          <a:off x="5610225" y="4533899"/>
          <a:ext cx="5962651" cy="2714625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409575</xdr:colOff>
      <xdr:row>38</xdr:row>
      <xdr:rowOff>171450</xdr:rowOff>
    </xdr:from>
    <xdr:to>
      <xdr:col>16</xdr:col>
      <xdr:colOff>276226</xdr:colOff>
      <xdr:row>41</xdr:row>
      <xdr:rowOff>85726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70E1E005-9C1D-4A50-8C16-3A1521B24714}"/>
            </a:ext>
          </a:extLst>
        </xdr:cNvPr>
        <xdr:cNvSpPr/>
      </xdr:nvSpPr>
      <xdr:spPr>
        <a:xfrm>
          <a:off x="5600700" y="7343775"/>
          <a:ext cx="5962651" cy="485776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409575</xdr:colOff>
      <xdr:row>42</xdr:row>
      <xdr:rowOff>9525</xdr:rowOff>
    </xdr:from>
    <xdr:to>
      <xdr:col>16</xdr:col>
      <xdr:colOff>276226</xdr:colOff>
      <xdr:row>47</xdr:row>
      <xdr:rowOff>66675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E4A4BDA6-08F1-431B-85A5-776C2C6D5180}"/>
            </a:ext>
          </a:extLst>
        </xdr:cNvPr>
        <xdr:cNvSpPr/>
      </xdr:nvSpPr>
      <xdr:spPr>
        <a:xfrm>
          <a:off x="5600700" y="7943850"/>
          <a:ext cx="5962651" cy="1009650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409575</xdr:colOff>
      <xdr:row>47</xdr:row>
      <xdr:rowOff>142875</xdr:rowOff>
    </xdr:from>
    <xdr:to>
      <xdr:col>16</xdr:col>
      <xdr:colOff>276226</xdr:colOff>
      <xdr:row>51</xdr:row>
      <xdr:rowOff>142875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D86E5478-8813-47C5-9BF6-F4F21C51282F}"/>
            </a:ext>
          </a:extLst>
        </xdr:cNvPr>
        <xdr:cNvSpPr/>
      </xdr:nvSpPr>
      <xdr:spPr>
        <a:xfrm>
          <a:off x="5600700" y="9029700"/>
          <a:ext cx="5962651" cy="762000"/>
        </a:xfrm>
        <a:prstGeom prst="rect">
          <a:avLst/>
        </a:prstGeom>
        <a:noFill/>
        <a:ln w="1905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227804</xdr:colOff>
      <xdr:row>47</xdr:row>
      <xdr:rowOff>170529</xdr:rowOff>
    </xdr:from>
    <xdr:to>
      <xdr:col>4</xdr:col>
      <xdr:colOff>352425</xdr:colOff>
      <xdr:row>52</xdr:row>
      <xdr:rowOff>114301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DC74E302-A7DE-4C6A-9264-08ADDF54D2DC}"/>
            </a:ext>
          </a:extLst>
        </xdr:cNvPr>
        <xdr:cNvSpPr/>
      </xdr:nvSpPr>
      <xdr:spPr>
        <a:xfrm>
          <a:off x="599279" y="9057354"/>
          <a:ext cx="1877221" cy="839122"/>
        </a:xfrm>
        <a:prstGeom prst="roundRect">
          <a:avLst/>
        </a:prstGeom>
        <a:noFill/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ysClr val="windowText" lastClr="000000"/>
              </a:solidFill>
            </a:rPr>
            <a:t>S</a:t>
          </a:r>
          <a:r>
            <a:rPr lang="es-MX" sz="1100" baseline="0">
              <a:solidFill>
                <a:sysClr val="windowText" lastClr="000000"/>
              </a:solidFill>
            </a:rPr>
            <a:t>e envía:</a:t>
          </a:r>
        </a:p>
        <a:p>
          <a:pPr algn="ctr"/>
          <a:r>
            <a:rPr lang="es-MX" sz="1100" baseline="0">
              <a:solidFill>
                <a:sysClr val="windowText" lastClr="000000"/>
              </a:solidFill>
            </a:rPr>
            <a:t>P.E. base + Una propuesta económica por servicio requerido</a:t>
          </a:r>
        </a:p>
      </xdr:txBody>
    </xdr:sp>
    <xdr:clientData/>
  </xdr:twoCellAnchor>
  <xdr:twoCellAnchor>
    <xdr:from>
      <xdr:col>4</xdr:col>
      <xdr:colOff>352425</xdr:colOff>
      <xdr:row>45</xdr:row>
      <xdr:rowOff>133350</xdr:rowOff>
    </xdr:from>
    <xdr:to>
      <xdr:col>5</xdr:col>
      <xdr:colOff>542925</xdr:colOff>
      <xdr:row>48</xdr:row>
      <xdr:rowOff>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6661B252-96AA-4310-84F8-C2F5919B97AE}"/>
            </a:ext>
          </a:extLst>
        </xdr:cNvPr>
        <xdr:cNvCxnSpPr/>
      </xdr:nvCxnSpPr>
      <xdr:spPr>
        <a:xfrm flipH="1">
          <a:off x="2476500" y="8639175"/>
          <a:ext cx="952500" cy="438150"/>
        </a:xfrm>
        <a:prstGeom prst="straightConnector1">
          <a:avLst/>
        </a:prstGeom>
        <a:ln w="1905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102054</xdr:colOff>
      <xdr:row>1</xdr:row>
      <xdr:rowOff>4423</xdr:rowOff>
    </xdr:from>
    <xdr:ext cx="1685544" cy="592931"/>
    <xdr:pic>
      <xdr:nvPicPr>
        <xdr:cNvPr id="4" name="Imagen 3">
          <a:extLst>
            <a:ext uri="{FF2B5EF4-FFF2-40B4-BE49-F238E27FC236}">
              <a16:creationId xmlns:a16="http://schemas.microsoft.com/office/drawing/2014/main" id="{27501EED-BCF3-4A7D-BCB0-4C5E1958D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6" y="197191"/>
          <a:ext cx="1685544" cy="59293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388145</xdr:colOff>
      <xdr:row>0</xdr:row>
      <xdr:rowOff>140494</xdr:rowOff>
    </xdr:from>
    <xdr:ext cx="1685544" cy="592931"/>
    <xdr:pic>
      <xdr:nvPicPr>
        <xdr:cNvPr id="2" name="Imagen 1">
          <a:extLst>
            <a:ext uri="{FF2B5EF4-FFF2-40B4-BE49-F238E27FC236}">
              <a16:creationId xmlns:a16="http://schemas.microsoft.com/office/drawing/2014/main" id="{D4A05D27-8822-4AB9-946B-364623DA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20" y="140494"/>
          <a:ext cx="1685544" cy="59293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120869</xdr:rowOff>
    </xdr:from>
    <xdr:ext cx="1308100" cy="460156"/>
    <xdr:pic>
      <xdr:nvPicPr>
        <xdr:cNvPr id="2" name="Imagen 1">
          <a:extLst>
            <a:ext uri="{FF2B5EF4-FFF2-40B4-BE49-F238E27FC236}">
              <a16:creationId xmlns:a16="http://schemas.microsoft.com/office/drawing/2014/main" id="{370AA3CD-D154-4655-B17A-4D6D0A4E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11369"/>
          <a:ext cx="1308100" cy="460156"/>
        </a:xfrm>
        <a:prstGeom prst="rect">
          <a:avLst/>
        </a:prstGeom>
      </xdr:spPr>
    </xdr:pic>
    <xdr:clientData/>
  </xdr:oneCellAnchor>
  <xdr:twoCellAnchor editAs="oneCell">
    <xdr:from>
      <xdr:col>6</xdr:col>
      <xdr:colOff>127749</xdr:colOff>
      <xdr:row>6</xdr:row>
      <xdr:rowOff>20171</xdr:rowOff>
    </xdr:from>
    <xdr:to>
      <xdr:col>11</xdr:col>
      <xdr:colOff>80124</xdr:colOff>
      <xdr:row>57</xdr:row>
      <xdr:rowOff>86846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B76FE5-3AA2-4CE4-8D18-D0195FF04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749" y="1095936"/>
          <a:ext cx="3762375" cy="978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130394</xdr:rowOff>
    </xdr:from>
    <xdr:ext cx="1524716" cy="536356"/>
    <xdr:pic>
      <xdr:nvPicPr>
        <xdr:cNvPr id="2" name="Imagen 1">
          <a:extLst>
            <a:ext uri="{FF2B5EF4-FFF2-40B4-BE49-F238E27FC236}">
              <a16:creationId xmlns:a16="http://schemas.microsoft.com/office/drawing/2014/main" id="{0F12586B-0575-45B8-AA3A-AAD7649F1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0394"/>
          <a:ext cx="1524716" cy="536356"/>
        </a:xfrm>
        <a:prstGeom prst="rect">
          <a:avLst/>
        </a:prstGeom>
      </xdr:spPr>
    </xdr:pic>
    <xdr:clientData/>
  </xdr:oneCellAnchor>
  <xdr:twoCellAnchor>
    <xdr:from>
      <xdr:col>2</xdr:col>
      <xdr:colOff>22413</xdr:colOff>
      <xdr:row>11</xdr:row>
      <xdr:rowOff>134470</xdr:rowOff>
    </xdr:from>
    <xdr:to>
      <xdr:col>2</xdr:col>
      <xdr:colOff>358589</xdr:colOff>
      <xdr:row>20</xdr:row>
      <xdr:rowOff>100853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EA4B2255-AB19-4E24-8C59-BE82C98D03C4}"/>
            </a:ext>
          </a:extLst>
        </xdr:cNvPr>
        <xdr:cNvSpPr/>
      </xdr:nvSpPr>
      <xdr:spPr>
        <a:xfrm>
          <a:off x="123266" y="2028264"/>
          <a:ext cx="336176" cy="1669677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22411</xdr:colOff>
      <xdr:row>25</xdr:row>
      <xdr:rowOff>100852</xdr:rowOff>
    </xdr:from>
    <xdr:to>
      <xdr:col>2</xdr:col>
      <xdr:colOff>381000</xdr:colOff>
      <xdr:row>35</xdr:row>
      <xdr:rowOff>67235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A509BE77-7149-4485-8322-B4665D279E95}"/>
            </a:ext>
          </a:extLst>
        </xdr:cNvPr>
        <xdr:cNvSpPr/>
      </xdr:nvSpPr>
      <xdr:spPr>
        <a:xfrm>
          <a:off x="123264" y="4504764"/>
          <a:ext cx="358589" cy="1669677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51548</xdr:colOff>
      <xdr:row>39</xdr:row>
      <xdr:rowOff>44824</xdr:rowOff>
    </xdr:from>
    <xdr:to>
      <xdr:col>2</xdr:col>
      <xdr:colOff>381000</xdr:colOff>
      <xdr:row>43</xdr:row>
      <xdr:rowOff>134472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5F66D097-E93E-4CC8-AB7C-DAD8E036380C}"/>
            </a:ext>
          </a:extLst>
        </xdr:cNvPr>
        <xdr:cNvSpPr/>
      </xdr:nvSpPr>
      <xdr:spPr>
        <a:xfrm>
          <a:off x="152401" y="7138148"/>
          <a:ext cx="329452" cy="784412"/>
        </a:xfrm>
        <a:prstGeom prst="downArrow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Eduardo-001\AppData\Roaming\Microsoft\Excel\CLIENTE%20NUEVO%20PROCESO%20GENERAL%201309915391633549410\Formatos\GC-PE-FR-012-%20Inscripci&#243;n%20Imss.docx" TargetMode="External"/><Relationship Id="rId18" Type="http://schemas.openxmlformats.org/officeDocument/2006/relationships/hyperlink" Target="file:///C:\Users\Eduardo-001\AppData\Roaming\Microsoft\Excel\CLIENTE%20NUEVO%20PROCESO%20GENERAL%201309915391633549410\Formatos\GC-PE-FR-017-%20Renta%20Domicilio%20Fiscal.docx" TargetMode="External"/><Relationship Id="rId26" Type="http://schemas.openxmlformats.org/officeDocument/2006/relationships/hyperlink" Target="file:///C:\Users\Eduardo-001\AppData\Roaming\Microsoft\Excel\CLIENTE%20NUEVO%20PROCESO%20GENERAL%201309915391633549410\Formatos\GC-PE-FR-025-%20Presentaci&#243;n%20de%20declaraci&#243;n%20en%20Ceros.docx" TargetMode="External"/><Relationship Id="rId39" Type="http://schemas.openxmlformats.org/officeDocument/2006/relationships/hyperlink" Target="file:///C:\Users\Eduardo-001\AppData\Roaming\Microsoft\Excel\CLIENTE%20NUEVO%20PROCESO%20GENERAL%201309915391633549410\Tabuladores\DG-GC-TAB-AF-001-Asesoria%20Fiscal.xlsx" TargetMode="External"/><Relationship Id="rId21" Type="http://schemas.openxmlformats.org/officeDocument/2006/relationships/hyperlink" Target="file:///C:\Users\Eduardo-001\AppData\Roaming\Microsoft\Excel\CLIENTE%20NUEVO%20PROCESO%20GENERAL%201309915391633549410\Formatos\GC-PE-FR-020-Elaboraci&#243;n%20de%20contratos%20mercantiles.docx" TargetMode="External"/><Relationship Id="rId34" Type="http://schemas.openxmlformats.org/officeDocument/2006/relationships/hyperlink" Target="file:///C:\Users\Eduardo-001\AppData\Roaming\Microsoft\Excel\CLIENTE%20NUEVO%20PROCESO%20GENERAL%201309915391633549410\Tabuladores\DG-GC-TAB-CON-004-Contabilidad%20RIF.xlsx" TargetMode="External"/><Relationship Id="rId42" Type="http://schemas.openxmlformats.org/officeDocument/2006/relationships/hyperlink" Target="file:///C:\Users\Eduardo-001\AppData\Roaming\Microsoft\Excel\CLIENTE%20NUEVO%20PROCESO%20GENERAL%201309915391633549410\Tabuladores\DG-GC-TAB-NOM-004-REPSE.xlsx" TargetMode="External"/><Relationship Id="rId47" Type="http://schemas.openxmlformats.org/officeDocument/2006/relationships/hyperlink" Target="file:///C:\Users\Eduardo-001\AppData\Roaming\Microsoft\Excel\CLIENTE%20NUEVO%20PROCESO%20GENERAL%201309915391633549410\Tabuladores\DG-GC-TAB-32D-001-Opini&#243;n%20de%20Cumplimiento.xlsx" TargetMode="External"/><Relationship Id="rId50" Type="http://schemas.openxmlformats.org/officeDocument/2006/relationships/hyperlink" Target="file:///C:\Users\Eduardo-001\AppData\Roaming\Microsoft\Excel\CLIENTE%20NUEVO%20PROCESO%20GENERAL%201309915391633549410\Tabuladores\DG-GC-TAB-SS-001-Presentaci&#243;n%20anual%20de%20sueldos%20y%20salarios.xlsx" TargetMode="External"/><Relationship Id="rId55" Type="http://schemas.openxmlformats.org/officeDocument/2006/relationships/hyperlink" Target="file:///C:\Users\Eduardo-001\AppData\Roaming\Microsoft\Excel\CLIENTE%20NUEVO%20PROCESO%20GENERAL%201309915391633549410\Tabuladores\DG-GC-TAB-CE-001-Clientes%20Especiales.xlsx" TargetMode="External"/><Relationship Id="rId7" Type="http://schemas.openxmlformats.org/officeDocument/2006/relationships/hyperlink" Target="file:///C:\Users\Eduardo-001\AppData\Roaming\Microsoft\Excel\CLIENTE%20NUEVO%20PROCESO%20GENERAL%201309915391633549410\Formatos\GC-PE-FR-006-Actualizaci&#243;n%20de%20Contabilidad%20%20RIF.docx" TargetMode="External"/><Relationship Id="rId2" Type="http://schemas.openxmlformats.org/officeDocument/2006/relationships/hyperlink" Target="file:///C:\Users\Eduardo-001\AppData\Roaming\Microsoft\Excel\CLIENTE%20NUEVO%20PROCESO%20GENERAL%201309915391633549410\Formatos\GC-PE-FR-001-Elaboraci&#243;n%20de%20Contabilidad%20%20PM%20y%20PFAE.docx" TargetMode="External"/><Relationship Id="rId16" Type="http://schemas.openxmlformats.org/officeDocument/2006/relationships/hyperlink" Target="file:///C:\Users\Eduardo-001\AppData\Roaming\Microsoft\Excel\CLIENTE%20NUEVO%20PROCESO%20GENERAL%201309915391633549410\Formatos\GC-PE-FR-015-%20Devoluci&#243;n%20Iva.docx" TargetMode="External"/><Relationship Id="rId29" Type="http://schemas.openxmlformats.org/officeDocument/2006/relationships/hyperlink" Target="file:///C:\Users\Eduardo-001\AppData\Roaming\Microsoft\Excel\CLIENTE%20NUEVO%20PROCESO%20GENERAL%201309915391633549410\Formatos\GC-PE-FR-028-%20Informativa%20de%20contratos%20de%20servicios%20u%20obras%20especializados.docx" TargetMode="External"/><Relationship Id="rId11" Type="http://schemas.openxmlformats.org/officeDocument/2006/relationships/hyperlink" Target="file:///C:\Users\Eduardo-001\AppData\Roaming\Microsoft\Excel\CLIENTE%20NUEVO%20PROCESO%20GENERAL%201309915391633549410\Formatos\GC-PE-FR-010-%20Servicio%20Analisis%20de%20Pensi&#243;n.docx" TargetMode="External"/><Relationship Id="rId24" Type="http://schemas.openxmlformats.org/officeDocument/2006/relationships/hyperlink" Target="file:///C:\Users\Eduardo-001\AppData\Roaming\Microsoft\Excel\CLIENTE%20NUEVO%20PROCESO%20GENERAL%201309915391633549410\Formatos\GC-PE-FR-023-%20Creaci&#243;n%20de%20Nueva%20sociedad.docx" TargetMode="External"/><Relationship Id="rId32" Type="http://schemas.openxmlformats.org/officeDocument/2006/relationships/hyperlink" Target="file:///C:\Users\Eduardo-001\AppData\Roaming\Microsoft\Excel\CLIENTE%20NUEVO%20PROCESO%20GENERAL%201309915391633549410\Tabuladores\DG-GC-TAB-CON-002-Contabilidad%20Arrendamiento.xlsx" TargetMode="External"/><Relationship Id="rId37" Type="http://schemas.openxmlformats.org/officeDocument/2006/relationships/hyperlink" Target="file:///C:\Users\Eduardo-001\AppData\Roaming\Microsoft\Excel\CLIENTE%20NUEVO%20PROCESO%20GENERAL%201309915391633549410\Tabuladores\DG-GC-TAB-AC-003-Actualizaci&#243;n%20de%20Contabilidad%20Honorarios.xlsx" TargetMode="External"/><Relationship Id="rId40" Type="http://schemas.openxmlformats.org/officeDocument/2006/relationships/hyperlink" Target="file:///C:\Users\Eduardo-001\AppData\Roaming\Microsoft\Excel\CLIENTE%20NUEVO%20PROCESO%20GENERAL%201309915391633549410\Tabuladores\DG-GC-TAB-NOM-001-Servicio%20de%20N&#243;minas.xlsx" TargetMode="External"/><Relationship Id="rId45" Type="http://schemas.openxmlformats.org/officeDocument/2006/relationships/hyperlink" Target="file:///C:\Users\Eduardo-001\AppData\Roaming\Microsoft\Excel\CLIENTE%20NUEVO%20PROCESO%20GENERAL%201309915391633549410\Tabuladores\DG-GC-TAB-RDF-001-Renta%20de%20Domicilio%20Fiscal.xlsx" TargetMode="External"/><Relationship Id="rId53" Type="http://schemas.openxmlformats.org/officeDocument/2006/relationships/hyperlink" Target="file:///C:\Users\Eduardo-001\AppData\Roaming\Microsoft\Excel\CLIENTE%20NUEVO%20PROCESO%20GENERAL%201309915391633549410\Tabuladores\DG-GC-TAB-NOM-003-SIROC.xlsx" TargetMode="External"/><Relationship Id="rId58" Type="http://schemas.openxmlformats.org/officeDocument/2006/relationships/drawing" Target="../drawings/drawing4.xml"/><Relationship Id="rId5" Type="http://schemas.openxmlformats.org/officeDocument/2006/relationships/hyperlink" Target="file:///C:\Users\Eduardo-001\AppData\Roaming\Microsoft\Excel\CLIENTE%20NUEVO%20PROCESO%20GENERAL%201309915391633549410\Formatos\GC-PE-FR-004-Actualizaci&#243;n%20de%20Contabilidad%20%20PM%20y%20PFAE.docx" TargetMode="External"/><Relationship Id="rId19" Type="http://schemas.openxmlformats.org/officeDocument/2006/relationships/hyperlink" Target="file:///C:\Users\Eduardo-001\AppData\Roaming\Microsoft\Excel\CLIENTE%20NUEVO%20PROCESO%20GENERAL%201309915391633549410\Formatos\GC-PE-FR-018-Reclutamiento%20y%20Selecci&#243;n%20Personal.docx" TargetMode="External"/><Relationship Id="rId4" Type="http://schemas.openxmlformats.org/officeDocument/2006/relationships/hyperlink" Target="file:///C:\Users\Eduardo-001\AppData\Roaming\Microsoft\Excel\CLIENTE%20NUEVO%20PROCESO%20GENERAL%201309915391633549410\Formatos\GC-PE-FR-003-Elaboraci&#243;n%20de%20Contabilidad%20%20RIF.docx" TargetMode="External"/><Relationship Id="rId9" Type="http://schemas.openxmlformats.org/officeDocument/2006/relationships/hyperlink" Target="file:///C:\Users\Eduardo-001\AppData\Roaming\Microsoft\Excel\CLIENTE%20NUEVO%20PROCESO%20GENERAL%201309915391633549410\Formatos\GC-PE-FR-008-Defensa%20Fiscal.docx" TargetMode="External"/><Relationship Id="rId14" Type="http://schemas.openxmlformats.org/officeDocument/2006/relationships/hyperlink" Target="file:///C:\Users\Eduardo-001\AppData\Roaming\Microsoft\Excel\CLIENTE%20NUEVO%20PROCESO%20GENERAL%201309915391633549410\Formatos\GC-PE-FR-013-%20SIROC%20nuevo%20con%20contabilidad%20en%20Castel&#225;n.docx" TargetMode="External"/><Relationship Id="rId22" Type="http://schemas.openxmlformats.org/officeDocument/2006/relationships/hyperlink" Target="file:///C:\Users\Eduardo-001\AppData\Roaming\Microsoft\Excel\CLIENTE%20NUEVO%20PROCESO%20GENERAL%201309915391633549410\Formatos\GC-PE-FR-021-Liquidaci&#243;n%20de%20Sociedad.docx" TargetMode="External"/><Relationship Id="rId27" Type="http://schemas.openxmlformats.org/officeDocument/2006/relationships/hyperlink" Target="file:///C:\Users\Eduardo-001\AppData\Roaming\Microsoft\Excel\CLIENTE%20NUEVO%20PROCESO%20GENERAL%201309915391633549410\Formatos\GC-PE-FR-026-%20SIROC%20nuevo%20con%20Obra%20iniciada.docx" TargetMode="External"/><Relationship Id="rId30" Type="http://schemas.openxmlformats.org/officeDocument/2006/relationships/hyperlink" Target="file:///C:\Users\Eduardo-001\AppData\Roaming\Microsoft\Excel\CLIENTE%20NUEVO%20PROCESO%20GENERAL%201309915391633549410\Formatos\GC-PE-FR-029-Servicio%20de%20Auditoria.docx" TargetMode="External"/><Relationship Id="rId35" Type="http://schemas.openxmlformats.org/officeDocument/2006/relationships/hyperlink" Target="file:///C:\Users\Eduardo-001\AppData\Roaming\Microsoft\Excel\CLIENTE%20NUEVO%20PROCESO%20GENERAL%201309915391633549410\Tabuladores\DG-GC-TAB-AC-001-Actualizaci&#243;n%20de%20contabilidad%20PM%20y%20PFAE.xlsx" TargetMode="External"/><Relationship Id="rId43" Type="http://schemas.openxmlformats.org/officeDocument/2006/relationships/hyperlink" Target="file:///C:\Users\Eduardo-001\AppData\Roaming\Microsoft\Excel\CLIENTE%20NUEVO%20PROCESO%20GENERAL%201309915391633549410\Tabuladores\DG-GC-TAB-DIV-001-%20Devoluci&#243;n%20de%20IVA.xlsx" TargetMode="External"/><Relationship Id="rId48" Type="http://schemas.openxmlformats.org/officeDocument/2006/relationships/hyperlink" Target="file:///C:\Users\Eduardo-001\AppData\Roaming\Microsoft\Excel\CLIENTE%20NUEVO%20PROCESO%20GENERAL%201309915391633549410\Tabuladores\DG-GC-TAB-CTM-001-%20Contratos%20Mercantiles.xlsx" TargetMode="External"/><Relationship Id="rId56" Type="http://schemas.openxmlformats.org/officeDocument/2006/relationships/hyperlink" Target="Tabuladores\DG-GC-TAB-CON-007%20Contabilidad%20de%20Hoteles%20y%20Restaurantes.xlsx" TargetMode="External"/><Relationship Id="rId8" Type="http://schemas.openxmlformats.org/officeDocument/2006/relationships/hyperlink" Target="file:///C:\Users\Eduardo-001\AppData\Roaming\Microsoft\Excel\CLIENTE%20NUEVO%20PROCESO%20GENERAL%201309915391633549410\Formatos\GC-PE-FR-007-Asesoria%20Fiscal.docx" TargetMode="External"/><Relationship Id="rId51" Type="http://schemas.openxmlformats.org/officeDocument/2006/relationships/hyperlink" Target="file:///C:\Users\Eduardo-001\AppData\Roaming\Microsoft\Excel\CLIENTE%20NUEVO%20PROCESO%20GENERAL%201309915391633549410\Tabuladores\DG-GC-TAB-PT0-001-Presentaci&#243;n%20de%20declaraci&#243;n%20en%20ceros.xlsx" TargetMode="External"/><Relationship Id="rId3" Type="http://schemas.openxmlformats.org/officeDocument/2006/relationships/hyperlink" Target="file:///C:\Users\Eduardo-001\AppData\Roaming\Microsoft\Excel\CLIENTE%20NUEVO%20PROCESO%20GENERAL%201309915391633549410\Formatos\GC-PE-FR-002-Elaboraci&#243;n%20de%20Contabilidad%20%20Arrendamiento%20y%20Servicios%20Profesionales.docx" TargetMode="External"/><Relationship Id="rId12" Type="http://schemas.openxmlformats.org/officeDocument/2006/relationships/hyperlink" Target="file:///C:\Users\Eduardo-001\AppData\Roaming\Microsoft\Excel\CLIENTE%20NUEVO%20PROCESO%20GENERAL%201309915391633549410\Formatos\GC-PE-FR-011-%20Servicio%20de%20Pensi&#243;n%20modalidad%2040.docx" TargetMode="External"/><Relationship Id="rId17" Type="http://schemas.openxmlformats.org/officeDocument/2006/relationships/hyperlink" Target="file:///C:\Users\Eduardo-001\AppData\Roaming\Microsoft\Excel\CLIENTE%20NUEVO%20PROCESO%20GENERAL%201309915391633549410\Formatos\GC-PE-FR-016-%20Gestoria.docx" TargetMode="External"/><Relationship Id="rId25" Type="http://schemas.openxmlformats.org/officeDocument/2006/relationships/hyperlink" Target="file:///C:\Users\Eduardo-001\AppData\Roaming\Microsoft\Excel\CLIENTE%20NUEVO%20PROCESO%20GENERAL%201309915391633549410\Formatos\GC-PE-FR-024-%20Presentaci&#243;n%20de%20la%20declaraci&#243;n%20Anual%20de%20sueldos%20y%20salarios.docx" TargetMode="External"/><Relationship Id="rId33" Type="http://schemas.openxmlformats.org/officeDocument/2006/relationships/hyperlink" Target="file:///C:\Users\Eduardo-001\AppData\Roaming\Microsoft\Excel\CLIENTE%20NUEVO%20PROCESO%20GENERAL%201309915391633549410\Tabuladores\DG-GC-TAB-AC-003-Actualizaci&#243;n%20de%20Contabilidad%20Honorarios.xlsx" TargetMode="External"/><Relationship Id="rId38" Type="http://schemas.openxmlformats.org/officeDocument/2006/relationships/hyperlink" Target="file:///C:\Users\Eduardo-001\AppData\Roaming\Microsoft\Excel\CLIENTE%20NUEVO%20PROCESO%20GENERAL%201309915391633549410\Tabuladores\DG-GC-TAB-AC-004-Actualizaci&#243;n%20de%20Contabilidad%20RIF.xlsx" TargetMode="External"/><Relationship Id="rId46" Type="http://schemas.openxmlformats.org/officeDocument/2006/relationships/hyperlink" Target="file:///C:\Users\Eduardo-001\AppData\Roaming\Microsoft\Excel\CLIENTE%20NUEVO%20PROCESO%20GENERAL%201309915391633549410\Tabuladores\DG-GC-TAB-RH-001-Reclutamiento%20y%20selecci&#243;n%20de%20personal.xlsx" TargetMode="External"/><Relationship Id="rId20" Type="http://schemas.openxmlformats.org/officeDocument/2006/relationships/hyperlink" Target="file:///C:\Users\Eduardo-001\AppData\Roaming\Microsoft\Excel\CLIENTE%20NUEVO%20PROCESO%20GENERAL%201309915391633549410\Formatos\GC-PE-FR-019-%20Regularizaci&#243;n%2032-D%20Opini&#243;n%20de%20cumplimiento.docx" TargetMode="External"/><Relationship Id="rId41" Type="http://schemas.openxmlformats.org/officeDocument/2006/relationships/hyperlink" Target="file:///C:\Users\Eduardo-001\AppData\Roaming\Microsoft\Excel\CLIENTE%20NUEVO%20PROCESO%20GENERAL%201309915391633549410\Tabuladores\DG-GC-TAB-NOM-003-SIROC.xlsx" TargetMode="External"/><Relationship Id="rId54" Type="http://schemas.openxmlformats.org/officeDocument/2006/relationships/hyperlink" Target="file:///C:\Users\Eduardo-001\AppData\Roaming\Microsoft\Excel\CLIENTE%20NUEVO%20PROCESO%20GENERAL%201309915391633549410\Tabuladores\DG-GC.FR-001%20Calculadora%20de%20Comisiones%20Servicio%20Auditoria.xlsx" TargetMode="External"/><Relationship Id="rId1" Type="http://schemas.openxmlformats.org/officeDocument/2006/relationships/hyperlink" Target="file:///C:\Users\Eduardo-001\AppData\Roaming\Microsoft\Excel\CLIENTE%20NUEVO%20PROCESO%20GENERAL%201309915391633549410\Formatos\GC-PE-FR-000-PROPUESTA%20ECONOMICA%20GENERAL%20.docx" TargetMode="External"/><Relationship Id="rId6" Type="http://schemas.openxmlformats.org/officeDocument/2006/relationships/hyperlink" Target="file:///C:\Users\Eduardo-001\AppData\Roaming\Microsoft\Excel\CLIENTE%20NUEVO%20PROCESO%20GENERAL%201309915391633549410\Formatos\GC-PE-FR-005-Actualizaci&#243;n%20de%20Contabilidad%20%20Arrendamiento%20y%20Servicios%20Profesionales.docx" TargetMode="External"/><Relationship Id="rId15" Type="http://schemas.openxmlformats.org/officeDocument/2006/relationships/hyperlink" Target="file:///C:\Users\Eduardo-001\AppData\Roaming\Microsoft\Excel\CLIENTE%20NUEVO%20PROCESO%20GENERAL%201309915391633549410\Formatos\GC-PE-FR-014-REPSE.docx" TargetMode="External"/><Relationship Id="rId23" Type="http://schemas.openxmlformats.org/officeDocument/2006/relationships/hyperlink" Target="file:///C:\Users\Eduardo-001\AppData\Roaming\Microsoft\Excel\CLIENTE%20NUEVO%20PROCESO%20GENERAL%201309915391633549410\Formatos\GC-PE-FR-022-%20Capacitaci&#243;n%20Reclutamiento%20y%20Selecci&#243;n.docx" TargetMode="External"/><Relationship Id="rId28" Type="http://schemas.openxmlformats.org/officeDocument/2006/relationships/hyperlink" Target="file:///C:\Users\Eduardo-001\AppData\Roaming\Microsoft\Excel\CLIENTE%20NUEVO%20PROCESO%20GENERAL%201309915391633549410\Formatos\GC-PE-FR-027-%20SIROC%20nuevo%20sin%20contabilidad%20en%20Castel&#225;n.docx" TargetMode="External"/><Relationship Id="rId36" Type="http://schemas.openxmlformats.org/officeDocument/2006/relationships/hyperlink" Target="file:///C:\Users\Eduardo-001\AppData\Roaming\Microsoft\Excel\CLIENTE%20NUEVO%20PROCESO%20GENERAL%201309915391633549410\Tabuladores\DG-GC-TAB-AC-002-Actualizaci&#243;n%20de%20Contabilidad%20Arrendamiento.xlsx" TargetMode="External"/><Relationship Id="rId49" Type="http://schemas.openxmlformats.org/officeDocument/2006/relationships/hyperlink" Target="file:///C:\Users\Eduardo-001\AppData\Roaming\Microsoft\Excel\CLIENTE%20NUEVO%20PROCESO%20GENERAL%201309915391633549410\Tabuladores\DG-GC-TAB-CRNS-001-Creaci&#243;n%20de%20Nueva%20Sociedad.xlsx" TargetMode="External"/><Relationship Id="rId57" Type="http://schemas.openxmlformats.org/officeDocument/2006/relationships/hyperlink" Target="file:///C:\Users\Eduardo-001\AppData\Roaming\Microsoft\Excel\CLIENTE%20NUEVO%20PROCESO%20GENERAL%201309915391633549410\Tabuladores\DG-GC-TAB-GR-001-Contabilidad%20por%20grupos.xlsx" TargetMode="External"/><Relationship Id="rId10" Type="http://schemas.openxmlformats.org/officeDocument/2006/relationships/hyperlink" Target="file:///C:\Users\Eduardo-001\AppData\Roaming\Microsoft\Excel\CLIENTE%20NUEVO%20PROCESO%20GENERAL%201309915391633549410\Formatos\GC-PE-FR-009-%20Servicio%20N&#243;minas.docx" TargetMode="External"/><Relationship Id="rId31" Type="http://schemas.openxmlformats.org/officeDocument/2006/relationships/hyperlink" Target="file:///C:\Users\Eduardo-001\AppData\Roaming\Microsoft\Excel\CLIENTE%20NUEVO%20PROCESO%20GENERAL%201309915391633549410\Tabuladores\DG-GC-TAB-CON-001-Contabilidad%20PM%20y%20PFAE.xlsx" TargetMode="External"/><Relationship Id="rId44" Type="http://schemas.openxmlformats.org/officeDocument/2006/relationships/hyperlink" Target="file:///C:\Users\Eduardo-001\AppData\Roaming\Microsoft\Excel\CLIENTE%20NUEVO%20PROCESO%20GENERAL%201309915391633549410\Tabuladores\DG-GC-TAB-GEST-001-Gestoria.xlsx" TargetMode="External"/><Relationship Id="rId52" Type="http://schemas.openxmlformats.org/officeDocument/2006/relationships/hyperlink" Target="file:///C:\Users\Eduardo-001\AppData\Roaming\Microsoft\Excel\CLIENTE%20NUEVO%20PROCESO%20GENERAL%201309915391633549410\Tabuladores\DG-GC-TAB-NOM-003-SIROC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4FD8-E637-4732-895D-3ECE4F3CF3A2}">
  <dimension ref="B1:AE38"/>
  <sheetViews>
    <sheetView showGridLines="0" topLeftCell="E12" zoomScale="70" zoomScaleNormal="70" workbookViewId="0">
      <selection activeCell="X31" sqref="X31"/>
    </sheetView>
  </sheetViews>
  <sheetFormatPr baseColWidth="10" defaultRowHeight="15"/>
  <cols>
    <col min="2" max="2" width="5" style="1" customWidth="1"/>
    <col min="3" max="3" width="4.28515625" style="1" customWidth="1"/>
    <col min="4" max="4" width="52.42578125" style="13" customWidth="1"/>
    <col min="5" max="5" width="23.28515625" style="14" customWidth="1"/>
    <col min="6" max="20" width="4.28515625" customWidth="1"/>
    <col min="22" max="22" width="5.28515625" style="1" customWidth="1"/>
    <col min="23" max="23" width="4.28515625" style="1" customWidth="1"/>
    <col min="24" max="24" width="52.42578125" style="2" customWidth="1"/>
    <col min="25" max="25" width="23.28515625" style="14" customWidth="1"/>
    <col min="26" max="31" width="4.28515625" customWidth="1"/>
  </cols>
  <sheetData>
    <row r="1" spans="2:31" s="3" customFormat="1" ht="15" customHeight="1">
      <c r="B1" s="132" t="s">
        <v>129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4"/>
      <c r="V1" s="138" t="s">
        <v>130</v>
      </c>
      <c r="W1" s="139"/>
      <c r="X1" s="139"/>
      <c r="Y1" s="139"/>
      <c r="Z1" s="139"/>
      <c r="AA1" s="139"/>
      <c r="AB1" s="139"/>
      <c r="AC1" s="139"/>
      <c r="AD1" s="139"/>
      <c r="AE1" s="140"/>
    </row>
    <row r="2" spans="2:31" s="3" customFormat="1" ht="15" customHeight="1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7"/>
      <c r="V2" s="141"/>
      <c r="W2" s="142"/>
      <c r="X2" s="142"/>
      <c r="Y2" s="142"/>
      <c r="Z2" s="142"/>
      <c r="AA2" s="142"/>
      <c r="AB2" s="142"/>
      <c r="AC2" s="142"/>
      <c r="AD2" s="142"/>
      <c r="AE2" s="143"/>
    </row>
    <row r="3" spans="2:31" s="3" customFormat="1" ht="15" customHeight="1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7"/>
      <c r="V3" s="141"/>
      <c r="W3" s="142"/>
      <c r="X3" s="142"/>
      <c r="Y3" s="142"/>
      <c r="Z3" s="142"/>
      <c r="AA3" s="142"/>
      <c r="AB3" s="142"/>
      <c r="AC3" s="142"/>
      <c r="AD3" s="142"/>
      <c r="AE3" s="143"/>
    </row>
    <row r="4" spans="2:31" s="3" customFormat="1" ht="15" customHeight="1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7"/>
      <c r="V4" s="141"/>
      <c r="W4" s="142"/>
      <c r="X4" s="142"/>
      <c r="Y4" s="142"/>
      <c r="Z4" s="142"/>
      <c r="AA4" s="142"/>
      <c r="AB4" s="142"/>
      <c r="AC4" s="142"/>
      <c r="AD4" s="142"/>
      <c r="AE4" s="143"/>
    </row>
    <row r="5" spans="2:31" s="3" customFormat="1" ht="9.75" customHeight="1"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7"/>
      <c r="V5" s="141"/>
      <c r="W5" s="142"/>
      <c r="X5" s="142"/>
      <c r="Y5" s="142"/>
      <c r="Z5" s="142"/>
      <c r="AA5" s="142"/>
      <c r="AB5" s="142"/>
      <c r="AC5" s="142"/>
      <c r="AD5" s="142"/>
      <c r="AE5" s="143"/>
    </row>
    <row r="6" spans="2:31">
      <c r="B6" s="100"/>
      <c r="T6" s="71"/>
      <c r="V6" s="100"/>
      <c r="AE6" s="71"/>
    </row>
    <row r="7" spans="2:31" s="1" customFormat="1" ht="21.75" customHeight="1">
      <c r="B7" s="101" t="s">
        <v>131</v>
      </c>
      <c r="C7" s="15"/>
      <c r="D7" s="15" t="s">
        <v>132</v>
      </c>
      <c r="E7" s="16" t="s">
        <v>133</v>
      </c>
      <c r="F7" s="17">
        <v>1</v>
      </c>
      <c r="G7" s="17">
        <v>2</v>
      </c>
      <c r="H7" s="17">
        <v>3</v>
      </c>
      <c r="I7" s="17">
        <v>4</v>
      </c>
      <c r="J7" s="17">
        <v>5</v>
      </c>
      <c r="K7" s="17">
        <v>6</v>
      </c>
      <c r="L7" s="17">
        <v>7</v>
      </c>
      <c r="M7" s="17">
        <v>8</v>
      </c>
      <c r="N7" s="17">
        <v>9</v>
      </c>
      <c r="O7" s="17">
        <v>10</v>
      </c>
      <c r="P7" s="17">
        <v>11</v>
      </c>
      <c r="Q7" s="17">
        <v>12</v>
      </c>
      <c r="R7" s="17">
        <v>13</v>
      </c>
      <c r="S7" s="17">
        <v>14</v>
      </c>
      <c r="T7" s="102">
        <v>15</v>
      </c>
      <c r="V7" s="101" t="s">
        <v>131</v>
      </c>
      <c r="W7" s="15"/>
      <c r="X7" s="15" t="s">
        <v>132</v>
      </c>
      <c r="Y7" s="16" t="s">
        <v>133</v>
      </c>
      <c r="Z7" s="17">
        <v>1</v>
      </c>
      <c r="AA7" s="17">
        <v>2</v>
      </c>
      <c r="AB7" s="17">
        <v>3</v>
      </c>
      <c r="AC7" s="17">
        <v>4</v>
      </c>
      <c r="AD7" s="17">
        <v>5</v>
      </c>
      <c r="AE7" s="102">
        <v>6</v>
      </c>
    </row>
    <row r="8" spans="2:31" ht="15.75">
      <c r="B8" s="103">
        <v>1</v>
      </c>
      <c r="C8" s="128" t="s">
        <v>134</v>
      </c>
      <c r="D8" s="128"/>
      <c r="E8" s="23" t="s">
        <v>135</v>
      </c>
      <c r="F8" s="1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04"/>
      <c r="V8" s="103">
        <v>1</v>
      </c>
      <c r="W8" s="128" t="s">
        <v>134</v>
      </c>
      <c r="X8" s="128"/>
      <c r="Y8" s="23" t="s">
        <v>135</v>
      </c>
      <c r="Z8" s="18"/>
      <c r="AA8" s="7"/>
      <c r="AB8" s="7"/>
      <c r="AC8" s="7"/>
      <c r="AD8" s="7"/>
      <c r="AE8" s="104"/>
    </row>
    <row r="9" spans="2:31" ht="15.75">
      <c r="B9" s="105"/>
      <c r="C9" s="19" t="s">
        <v>136</v>
      </c>
      <c r="D9" s="20" t="s">
        <v>137</v>
      </c>
      <c r="E9" s="23" t="s">
        <v>135</v>
      </c>
      <c r="F9" s="1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04"/>
      <c r="V9" s="105"/>
      <c r="W9" s="19" t="s">
        <v>136</v>
      </c>
      <c r="X9" s="21" t="s">
        <v>137</v>
      </c>
      <c r="Y9" s="23" t="s">
        <v>135</v>
      </c>
      <c r="Z9" s="18"/>
      <c r="AA9" s="7"/>
      <c r="AB9" s="7"/>
      <c r="AC9" s="7"/>
      <c r="AD9" s="7"/>
      <c r="AE9" s="104"/>
    </row>
    <row r="10" spans="2:31" ht="15" customHeight="1">
      <c r="B10" s="103">
        <v>2</v>
      </c>
      <c r="C10" s="128" t="s">
        <v>138</v>
      </c>
      <c r="D10" s="128"/>
      <c r="E10" s="123" t="s">
        <v>139</v>
      </c>
      <c r="F10" s="1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04"/>
      <c r="V10" s="103">
        <v>2</v>
      </c>
      <c r="W10" s="128" t="s">
        <v>138</v>
      </c>
      <c r="X10" s="128"/>
      <c r="Y10" s="130" t="s">
        <v>139</v>
      </c>
      <c r="Z10" s="18"/>
      <c r="AA10" s="7"/>
      <c r="AB10" s="7"/>
      <c r="AC10" s="7"/>
      <c r="AD10" s="7"/>
      <c r="AE10" s="104"/>
    </row>
    <row r="11" spans="2:31" ht="33" customHeight="1">
      <c r="B11" s="125"/>
      <c r="C11" s="19" t="s">
        <v>136</v>
      </c>
      <c r="D11" s="20" t="s">
        <v>140</v>
      </c>
      <c r="E11" s="131"/>
      <c r="F11" s="1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04"/>
      <c r="V11" s="129"/>
      <c r="W11" s="19" t="s">
        <v>136</v>
      </c>
      <c r="X11" s="21" t="s">
        <v>140</v>
      </c>
      <c r="Y11" s="130"/>
      <c r="Z11" s="18"/>
      <c r="AA11" s="7"/>
      <c r="AB11" s="7"/>
      <c r="AC11" s="7"/>
      <c r="AD11" s="7"/>
      <c r="AE11" s="104"/>
    </row>
    <row r="12" spans="2:31" ht="15.75">
      <c r="B12" s="126"/>
      <c r="C12" s="19" t="s">
        <v>141</v>
      </c>
      <c r="D12" s="20" t="s">
        <v>142</v>
      </c>
      <c r="E12" s="131"/>
      <c r="F12" s="1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04"/>
      <c r="V12" s="129"/>
      <c r="W12" s="19" t="s">
        <v>141</v>
      </c>
      <c r="X12" s="21" t="s">
        <v>142</v>
      </c>
      <c r="Y12" s="130"/>
      <c r="Z12" s="18"/>
      <c r="AA12" s="7"/>
      <c r="AB12" s="7"/>
      <c r="AC12" s="7"/>
      <c r="AD12" s="7"/>
      <c r="AE12" s="104"/>
    </row>
    <row r="13" spans="2:31" ht="31.5">
      <c r="B13" s="126"/>
      <c r="C13" s="19" t="s">
        <v>143</v>
      </c>
      <c r="D13" s="20" t="s">
        <v>259</v>
      </c>
      <c r="E13" s="131"/>
      <c r="F13" s="1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04"/>
      <c r="V13" s="129"/>
      <c r="W13" s="19" t="s">
        <v>143</v>
      </c>
      <c r="X13" s="117" t="s">
        <v>255</v>
      </c>
      <c r="Y13" s="123" t="s">
        <v>263</v>
      </c>
      <c r="Z13" s="18"/>
      <c r="AA13" s="7"/>
      <c r="AB13" s="7"/>
      <c r="AC13" s="7"/>
      <c r="AD13" s="7"/>
      <c r="AE13" s="104"/>
    </row>
    <row r="14" spans="2:31" ht="19.5" customHeight="1">
      <c r="B14" s="126"/>
      <c r="C14" s="19" t="s">
        <v>144</v>
      </c>
      <c r="D14" s="116" t="s">
        <v>254</v>
      </c>
      <c r="E14" s="131"/>
      <c r="F14" s="1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04"/>
      <c r="V14" s="129"/>
      <c r="W14" s="19" t="s">
        <v>144</v>
      </c>
      <c r="X14" s="117" t="s">
        <v>254</v>
      </c>
      <c r="Y14" s="124"/>
      <c r="Z14" s="18"/>
      <c r="AA14" s="7"/>
      <c r="AB14" s="7"/>
      <c r="AC14" s="7"/>
      <c r="AD14" s="7"/>
      <c r="AE14" s="104"/>
    </row>
    <row r="15" spans="2:31" ht="47.25" customHeight="1">
      <c r="B15" s="126"/>
      <c r="C15" s="19" t="s">
        <v>145</v>
      </c>
      <c r="D15" s="20" t="s">
        <v>256</v>
      </c>
      <c r="E15" s="131"/>
      <c r="F15" s="1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04"/>
      <c r="V15" s="129"/>
      <c r="W15" s="19" t="s">
        <v>145</v>
      </c>
      <c r="X15" s="21" t="s">
        <v>256</v>
      </c>
      <c r="Y15" s="115" t="s">
        <v>139</v>
      </c>
      <c r="Z15" s="18"/>
      <c r="AA15" s="7"/>
      <c r="AB15" s="7"/>
      <c r="AC15" s="7"/>
      <c r="AD15" s="7"/>
      <c r="AE15" s="104"/>
    </row>
    <row r="16" spans="2:31" ht="31.5">
      <c r="B16" s="126"/>
      <c r="C16" s="19" t="s">
        <v>147</v>
      </c>
      <c r="D16" s="20" t="s">
        <v>148</v>
      </c>
      <c r="E16" s="131"/>
      <c r="F16" s="1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04"/>
      <c r="V16" s="103">
        <v>3</v>
      </c>
      <c r="W16" s="128" t="s">
        <v>146</v>
      </c>
      <c r="X16" s="128"/>
      <c r="Y16" s="23"/>
      <c r="Z16" s="18"/>
      <c r="AA16" s="7"/>
      <c r="AB16" s="7"/>
      <c r="AC16" s="7"/>
      <c r="AD16" s="7"/>
      <c r="AE16" s="104"/>
    </row>
    <row r="17" spans="2:31" ht="31.5">
      <c r="B17" s="127"/>
      <c r="C17" s="19" t="s">
        <v>260</v>
      </c>
      <c r="D17" s="116" t="s">
        <v>261</v>
      </c>
      <c r="E17" s="119" t="s">
        <v>257</v>
      </c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104"/>
      <c r="V17" s="125"/>
      <c r="W17" s="19" t="s">
        <v>136</v>
      </c>
      <c r="X17" s="21" t="s">
        <v>149</v>
      </c>
      <c r="Y17" s="23" t="s">
        <v>150</v>
      </c>
      <c r="Z17" s="18"/>
      <c r="AA17" s="7"/>
      <c r="AB17" s="7"/>
      <c r="AC17" s="7"/>
      <c r="AD17" s="7"/>
      <c r="AE17" s="104"/>
    </row>
    <row r="18" spans="2:31" ht="31.5">
      <c r="B18" s="103">
        <v>3</v>
      </c>
      <c r="C18" s="128" t="s">
        <v>151</v>
      </c>
      <c r="D18" s="128"/>
      <c r="E18" s="23" t="s">
        <v>152</v>
      </c>
      <c r="F18" s="1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04"/>
      <c r="V18" s="126"/>
      <c r="W18" s="19" t="s">
        <v>141</v>
      </c>
      <c r="X18" s="117" t="s">
        <v>258</v>
      </c>
      <c r="Y18" s="118" t="s">
        <v>257</v>
      </c>
      <c r="Z18" s="18"/>
      <c r="AA18" s="7"/>
      <c r="AB18" s="7"/>
      <c r="AC18" s="7"/>
      <c r="AD18" s="7"/>
      <c r="AE18" s="104"/>
    </row>
    <row r="19" spans="2:31" ht="31.5">
      <c r="B19" s="129"/>
      <c r="C19" s="19" t="s">
        <v>136</v>
      </c>
      <c r="D19" s="20" t="s">
        <v>154</v>
      </c>
      <c r="E19" s="23" t="s">
        <v>155</v>
      </c>
      <c r="F19" s="18"/>
      <c r="G19" s="1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04"/>
      <c r="V19" s="126"/>
      <c r="W19" s="19" t="s">
        <v>143</v>
      </c>
      <c r="X19" s="21" t="s">
        <v>248</v>
      </c>
      <c r="Y19" s="23" t="s">
        <v>156</v>
      </c>
      <c r="Z19" s="18"/>
      <c r="AA19" s="7"/>
      <c r="AB19" s="7"/>
      <c r="AC19" s="7"/>
      <c r="AD19" s="7"/>
      <c r="AE19" s="104"/>
    </row>
    <row r="20" spans="2:31" ht="47.25">
      <c r="B20" s="129"/>
      <c r="C20" s="19" t="s">
        <v>141</v>
      </c>
      <c r="D20" s="20" t="s">
        <v>157</v>
      </c>
      <c r="E20" s="23" t="s">
        <v>156</v>
      </c>
      <c r="F20" s="7"/>
      <c r="G20" s="18"/>
      <c r="H20" s="18"/>
      <c r="I20" s="18"/>
      <c r="J20" s="18"/>
      <c r="K20" s="18"/>
      <c r="L20" s="18"/>
      <c r="M20" s="18"/>
      <c r="N20" s="7"/>
      <c r="O20" s="7"/>
      <c r="P20" s="7"/>
      <c r="Q20" s="7"/>
      <c r="R20" s="7"/>
      <c r="S20" s="7"/>
      <c r="T20" s="104"/>
      <c r="V20" s="126"/>
      <c r="W20" s="19" t="s">
        <v>144</v>
      </c>
      <c r="X20" s="21" t="s">
        <v>184</v>
      </c>
      <c r="Y20" s="23" t="s">
        <v>158</v>
      </c>
      <c r="Z20" s="18"/>
      <c r="AA20" s="7"/>
      <c r="AB20" s="7"/>
      <c r="AC20" s="7"/>
      <c r="AD20" s="7"/>
      <c r="AE20" s="104"/>
    </row>
    <row r="21" spans="2:31" ht="15.75">
      <c r="B21" s="129"/>
      <c r="C21" s="19" t="s">
        <v>143</v>
      </c>
      <c r="D21" s="20" t="s">
        <v>262</v>
      </c>
      <c r="E21" s="23" t="s">
        <v>156</v>
      </c>
      <c r="F21" s="7"/>
      <c r="G21" s="7"/>
      <c r="H21" s="7"/>
      <c r="I21" s="7"/>
      <c r="J21" s="7"/>
      <c r="K21" s="7"/>
      <c r="L21" s="7"/>
      <c r="M21" s="18"/>
      <c r="N21" s="18"/>
      <c r="O21" s="7"/>
      <c r="P21" s="7"/>
      <c r="Q21" s="7"/>
      <c r="R21" s="7"/>
      <c r="S21" s="7"/>
      <c r="T21" s="104"/>
      <c r="V21" s="126"/>
      <c r="W21" s="19" t="s">
        <v>145</v>
      </c>
      <c r="X21" s="21" t="s">
        <v>253</v>
      </c>
      <c r="Y21" s="123" t="s">
        <v>172</v>
      </c>
      <c r="Z21" s="18"/>
      <c r="AA21" s="7"/>
      <c r="AB21" s="7"/>
      <c r="AC21" s="7"/>
      <c r="AD21" s="7"/>
      <c r="AE21" s="104"/>
    </row>
    <row r="22" spans="2:31" ht="31.5">
      <c r="B22" s="103">
        <v>4</v>
      </c>
      <c r="C22" s="128" t="s">
        <v>159</v>
      </c>
      <c r="D22" s="128"/>
      <c r="E22" s="23" t="s">
        <v>156</v>
      </c>
      <c r="F22" s="7"/>
      <c r="G22" s="7"/>
      <c r="H22" s="7"/>
      <c r="I22" s="7"/>
      <c r="J22" s="7"/>
      <c r="K22" s="7"/>
      <c r="L22" s="7"/>
      <c r="M22" s="7"/>
      <c r="N22" s="18"/>
      <c r="O22" s="7"/>
      <c r="P22" s="7"/>
      <c r="Q22" s="7"/>
      <c r="R22" s="7"/>
      <c r="S22" s="7"/>
      <c r="T22" s="104"/>
      <c r="V22" s="127"/>
      <c r="W22" s="19" t="s">
        <v>147</v>
      </c>
      <c r="X22" s="21" t="s">
        <v>185</v>
      </c>
      <c r="Y22" s="124"/>
      <c r="Z22" s="18"/>
      <c r="AA22" s="7"/>
      <c r="AB22" s="7"/>
      <c r="AC22" s="7"/>
      <c r="AD22" s="7"/>
      <c r="AE22" s="104"/>
    </row>
    <row r="23" spans="2:31" ht="15.75">
      <c r="B23" s="106"/>
      <c r="C23" s="19" t="s">
        <v>136</v>
      </c>
      <c r="D23" s="20" t="s">
        <v>160</v>
      </c>
      <c r="E23" s="23" t="s">
        <v>161</v>
      </c>
      <c r="F23" s="7"/>
      <c r="G23" s="7"/>
      <c r="H23" s="7"/>
      <c r="I23" s="7"/>
      <c r="J23" s="7"/>
      <c r="K23" s="7"/>
      <c r="L23" s="7"/>
      <c r="M23" s="7"/>
      <c r="N23" s="18"/>
      <c r="O23" s="18"/>
      <c r="P23" s="18"/>
      <c r="Q23" s="18"/>
      <c r="R23" s="7"/>
      <c r="S23" s="7"/>
      <c r="T23" s="104"/>
      <c r="V23" s="103">
        <v>4</v>
      </c>
      <c r="W23" s="128" t="s">
        <v>162</v>
      </c>
      <c r="X23" s="128"/>
      <c r="Y23" s="23" t="s">
        <v>161</v>
      </c>
      <c r="Z23" s="18"/>
      <c r="AA23" s="18"/>
      <c r="AB23" s="18"/>
      <c r="AC23" s="18"/>
      <c r="AD23" s="7"/>
      <c r="AE23" s="104"/>
    </row>
    <row r="24" spans="2:31" ht="30" customHeight="1">
      <c r="B24" s="103">
        <v>5</v>
      </c>
      <c r="C24" s="128" t="s">
        <v>163</v>
      </c>
      <c r="D24" s="128"/>
      <c r="E24" s="23" t="s">
        <v>161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8"/>
      <c r="R24" s="7"/>
      <c r="S24" s="7"/>
      <c r="T24" s="104"/>
      <c r="V24" s="103">
        <v>5</v>
      </c>
      <c r="W24" s="128" t="s">
        <v>164</v>
      </c>
      <c r="X24" s="128"/>
      <c r="Y24" s="23" t="s">
        <v>153</v>
      </c>
      <c r="Z24" s="7"/>
      <c r="AA24" s="7"/>
      <c r="AB24" s="7"/>
      <c r="AC24" s="18"/>
      <c r="AD24" s="7"/>
      <c r="AE24" s="104"/>
    </row>
    <row r="25" spans="2:31" ht="63">
      <c r="B25" s="129"/>
      <c r="C25" s="19" t="s">
        <v>136</v>
      </c>
      <c r="D25" s="20" t="s">
        <v>165</v>
      </c>
      <c r="E25" s="23" t="s">
        <v>156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8"/>
      <c r="R25" s="18"/>
      <c r="S25" s="7"/>
      <c r="T25" s="104"/>
      <c r="V25" s="125"/>
      <c r="W25" s="19" t="s">
        <v>136</v>
      </c>
      <c r="X25" s="21" t="s">
        <v>166</v>
      </c>
      <c r="Y25" s="23" t="s">
        <v>167</v>
      </c>
      <c r="Z25" s="7"/>
      <c r="AA25" s="7"/>
      <c r="AB25" s="7"/>
      <c r="AC25" s="18"/>
      <c r="AD25" s="7"/>
      <c r="AE25" s="104"/>
    </row>
    <row r="26" spans="2:31" ht="47.25">
      <c r="B26" s="129"/>
      <c r="C26" s="19" t="s">
        <v>141</v>
      </c>
      <c r="D26" s="20" t="s">
        <v>168</v>
      </c>
      <c r="E26" s="23" t="s">
        <v>156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8"/>
      <c r="R26" s="7"/>
      <c r="S26" s="7"/>
      <c r="T26" s="104"/>
      <c r="V26" s="126"/>
      <c r="W26" s="19" t="s">
        <v>141</v>
      </c>
      <c r="X26" s="21" t="s">
        <v>249</v>
      </c>
      <c r="Y26" s="23" t="s">
        <v>169</v>
      </c>
      <c r="Z26" s="7"/>
      <c r="AA26" s="7"/>
      <c r="AB26" s="7"/>
      <c r="AC26" s="18"/>
      <c r="AD26" s="7"/>
      <c r="AE26" s="104"/>
    </row>
    <row r="27" spans="2:31" ht="31.5">
      <c r="B27" s="103">
        <v>6</v>
      </c>
      <c r="C27" s="128" t="s">
        <v>170</v>
      </c>
      <c r="D27" s="128"/>
      <c r="E27" s="23" t="s">
        <v>153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8"/>
      <c r="R27" s="7"/>
      <c r="S27" s="7"/>
      <c r="T27" s="104"/>
      <c r="V27" s="126"/>
      <c r="W27" s="19" t="s">
        <v>143</v>
      </c>
      <c r="X27" s="21" t="s">
        <v>171</v>
      </c>
      <c r="Y27" s="23" t="s">
        <v>172</v>
      </c>
      <c r="Z27" s="7"/>
      <c r="AA27" s="7"/>
      <c r="AB27" s="7"/>
      <c r="AC27" s="18"/>
      <c r="AD27" s="7"/>
      <c r="AE27" s="104"/>
    </row>
    <row r="28" spans="2:31" ht="63">
      <c r="B28" s="125"/>
      <c r="C28" s="19" t="s">
        <v>136</v>
      </c>
      <c r="D28" s="20" t="s">
        <v>173</v>
      </c>
      <c r="E28" s="23" t="s">
        <v>153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8"/>
      <c r="R28" s="18"/>
      <c r="S28" s="7"/>
      <c r="T28" s="104"/>
      <c r="V28" s="127"/>
      <c r="W28" s="19" t="s">
        <v>144</v>
      </c>
      <c r="X28" s="21" t="s">
        <v>252</v>
      </c>
      <c r="Y28" s="23" t="s">
        <v>153</v>
      </c>
      <c r="Z28" s="7"/>
      <c r="AA28" s="7"/>
      <c r="AB28" s="7"/>
      <c r="AC28" s="18"/>
      <c r="AD28" s="7"/>
      <c r="AE28" s="104"/>
    </row>
    <row r="29" spans="2:31" ht="31.5">
      <c r="B29" s="126"/>
      <c r="C29" s="19" t="s">
        <v>141</v>
      </c>
      <c r="D29" s="20" t="s">
        <v>174</v>
      </c>
      <c r="E29" s="23" t="s">
        <v>161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8"/>
      <c r="S29" s="18"/>
      <c r="T29" s="104"/>
      <c r="V29" s="103">
        <v>6</v>
      </c>
      <c r="W29" s="128" t="s">
        <v>175</v>
      </c>
      <c r="X29" s="128"/>
      <c r="Y29" s="23"/>
      <c r="Z29" s="7"/>
      <c r="AA29" s="7"/>
      <c r="AB29" s="7"/>
      <c r="AC29" s="18"/>
      <c r="AD29" s="22"/>
      <c r="AE29" s="104"/>
    </row>
    <row r="30" spans="2:31" ht="31.5">
      <c r="B30" s="126"/>
      <c r="C30" s="19" t="s">
        <v>143</v>
      </c>
      <c r="D30" s="20" t="s">
        <v>176</v>
      </c>
      <c r="E30" s="23" t="s">
        <v>161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8"/>
      <c r="T30" s="107"/>
      <c r="V30" s="129"/>
      <c r="W30" s="19" t="s">
        <v>136</v>
      </c>
      <c r="X30" s="21" t="s">
        <v>251</v>
      </c>
      <c r="Y30" s="23" t="s">
        <v>177</v>
      </c>
      <c r="Z30" s="7"/>
      <c r="AA30" s="7"/>
      <c r="AB30" s="7"/>
      <c r="AC30" s="18"/>
      <c r="AD30" s="22"/>
      <c r="AE30" s="104"/>
    </row>
    <row r="31" spans="2:31" ht="48" customHeight="1">
      <c r="B31" s="127"/>
      <c r="C31" s="19" t="s">
        <v>144</v>
      </c>
      <c r="D31" s="20" t="s">
        <v>178</v>
      </c>
      <c r="E31" s="23" t="s">
        <v>153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07"/>
      <c r="V31" s="129"/>
      <c r="W31" s="19" t="s">
        <v>141</v>
      </c>
      <c r="X31" s="21" t="s">
        <v>250</v>
      </c>
      <c r="Y31" s="23" t="s">
        <v>161</v>
      </c>
      <c r="Z31" s="7"/>
      <c r="AA31" s="7"/>
      <c r="AB31" s="7"/>
      <c r="AC31" s="7"/>
      <c r="AD31" s="18"/>
      <c r="AE31" s="107"/>
    </row>
    <row r="32" spans="2:31" ht="63">
      <c r="B32" s="103">
        <v>7</v>
      </c>
      <c r="C32" s="128" t="s">
        <v>179</v>
      </c>
      <c r="D32" s="128"/>
      <c r="E32" s="23" t="s">
        <v>153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07"/>
      <c r="V32" s="129"/>
      <c r="W32" s="19" t="s">
        <v>143</v>
      </c>
      <c r="X32" s="21" t="s">
        <v>180</v>
      </c>
      <c r="Y32" s="23" t="s">
        <v>181</v>
      </c>
      <c r="Z32" s="7"/>
      <c r="AA32" s="7"/>
      <c r="AB32" s="7"/>
      <c r="AC32" s="7"/>
      <c r="AD32" s="18"/>
      <c r="AE32" s="107"/>
    </row>
    <row r="33" spans="2:31" ht="33.75" customHeight="1" thickBot="1">
      <c r="B33" s="108"/>
      <c r="C33" s="109" t="s">
        <v>136</v>
      </c>
      <c r="D33" s="110" t="s">
        <v>182</v>
      </c>
      <c r="E33" s="111" t="s">
        <v>153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3"/>
      <c r="V33" s="103">
        <v>7</v>
      </c>
      <c r="W33" s="128" t="s">
        <v>179</v>
      </c>
      <c r="X33" s="128"/>
      <c r="Y33" s="23" t="s">
        <v>153</v>
      </c>
      <c r="Z33" s="7"/>
      <c r="AA33" s="7"/>
      <c r="AB33" s="7"/>
      <c r="AC33" s="7"/>
      <c r="AD33" s="7"/>
      <c r="AE33" s="107"/>
    </row>
    <row r="34" spans="2:31" ht="16.5" thickBot="1">
      <c r="V34" s="108"/>
      <c r="W34" s="109" t="s">
        <v>136</v>
      </c>
      <c r="X34" s="114" t="s">
        <v>182</v>
      </c>
      <c r="Y34" s="111" t="s">
        <v>153</v>
      </c>
      <c r="Z34" s="112"/>
      <c r="AA34" s="112"/>
      <c r="AB34" s="112"/>
      <c r="AC34" s="112"/>
      <c r="AD34" s="112"/>
      <c r="AE34" s="113"/>
    </row>
    <row r="36" spans="2:31">
      <c r="C36" s="144" t="s">
        <v>183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W36" s="144" t="s">
        <v>186</v>
      </c>
      <c r="X36" s="144"/>
      <c r="Y36" s="144"/>
      <c r="Z36" s="144"/>
      <c r="AA36" s="144"/>
      <c r="AB36" s="144"/>
      <c r="AC36" s="144"/>
      <c r="AD36" s="144"/>
    </row>
    <row r="37" spans="2:31"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W37" s="144"/>
      <c r="X37" s="144"/>
      <c r="Y37" s="144"/>
      <c r="Z37" s="144"/>
      <c r="AA37" s="144"/>
      <c r="AB37" s="144"/>
      <c r="AC37" s="144"/>
      <c r="AD37" s="144"/>
    </row>
    <row r="38" spans="2:31"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W38" s="144"/>
      <c r="X38" s="144"/>
      <c r="Y38" s="144"/>
      <c r="Z38" s="144"/>
      <c r="AA38" s="144"/>
      <c r="AB38" s="144"/>
      <c r="AC38" s="144"/>
      <c r="AD38" s="144"/>
    </row>
  </sheetData>
  <customSheetViews>
    <customSheetView guid="{4992736A-60B0-47D8-9580-9061035D81E9}" scale="55" showGridLines="0">
      <selection activeCell="D25" sqref="D25"/>
      <pageMargins left="0.7" right="0.7" top="0.75" bottom="0.75" header="0.3" footer="0.3"/>
      <pageSetup orientation="portrait" r:id="rId1"/>
    </customSheetView>
  </customSheetViews>
  <mergeCells count="30">
    <mergeCell ref="W33:X33"/>
    <mergeCell ref="C36:S38"/>
    <mergeCell ref="W36:AD38"/>
    <mergeCell ref="C24:D24"/>
    <mergeCell ref="W24:X24"/>
    <mergeCell ref="Y10:Y12"/>
    <mergeCell ref="Y13:Y14"/>
    <mergeCell ref="E10:E16"/>
    <mergeCell ref="B1:T5"/>
    <mergeCell ref="V1:AE5"/>
    <mergeCell ref="C8:D8"/>
    <mergeCell ref="W8:X8"/>
    <mergeCell ref="C10:D10"/>
    <mergeCell ref="W10:X10"/>
    <mergeCell ref="Y21:Y22"/>
    <mergeCell ref="B28:B31"/>
    <mergeCell ref="V17:V22"/>
    <mergeCell ref="B11:B17"/>
    <mergeCell ref="V25:V28"/>
    <mergeCell ref="W23:X23"/>
    <mergeCell ref="C18:D18"/>
    <mergeCell ref="B19:B21"/>
    <mergeCell ref="C22:D22"/>
    <mergeCell ref="B25:B26"/>
    <mergeCell ref="C27:D27"/>
    <mergeCell ref="W29:X29"/>
    <mergeCell ref="V30:V32"/>
    <mergeCell ref="C32:D32"/>
    <mergeCell ref="V11:V15"/>
    <mergeCell ref="W16:X16"/>
  </mergeCells>
  <conditionalFormatting sqref="B1">
    <cfRule type="duplicateValues" dxfId="15" priority="2"/>
  </conditionalFormatting>
  <conditionalFormatting sqref="V1">
    <cfRule type="duplicateValues" dxfId="14" priority="1"/>
  </conditionalFormatting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FF17-A240-4BD3-9DB2-93A64986BEC2}">
  <dimension ref="A1:Q56"/>
  <sheetViews>
    <sheetView showGridLines="0" topLeftCell="B1" zoomScaleNormal="100" workbookViewId="0">
      <selection activeCell="C23" sqref="C23"/>
    </sheetView>
  </sheetViews>
  <sheetFormatPr baseColWidth="10" defaultRowHeight="15"/>
  <cols>
    <col min="1" max="2" width="5.5703125" customWidth="1"/>
    <col min="3" max="3" width="7.42578125" customWidth="1"/>
    <col min="4" max="4" width="13.28515625" customWidth="1"/>
  </cols>
  <sheetData>
    <row r="1" spans="1:17" s="3" customFormat="1" ht="15" customHeight="1">
      <c r="A1" s="132" t="s">
        <v>188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4"/>
    </row>
    <row r="2" spans="1:17" s="3" customFormat="1" ht="15" customHeigh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7" s="3" customFormat="1" ht="1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7"/>
    </row>
    <row r="4" spans="1:17" s="3" customFormat="1" ht="15" customHeight="1">
      <c r="A4" s="148" t="s">
        <v>187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50"/>
    </row>
    <row r="5" spans="1:17" s="3" customFormat="1" ht="9.75" customHeight="1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</row>
    <row r="6" spans="1:17">
      <c r="A6" s="70"/>
      <c r="Q6" s="71"/>
    </row>
    <row r="7" spans="1:17">
      <c r="A7" s="70"/>
      <c r="B7" s="147" t="s">
        <v>242</v>
      </c>
      <c r="C7" s="147"/>
      <c r="D7" s="147"/>
      <c r="E7" s="147"/>
      <c r="Q7" s="71"/>
    </row>
    <row r="8" spans="1:17">
      <c r="A8" s="70"/>
      <c r="B8" s="147"/>
      <c r="C8" s="147"/>
      <c r="D8" s="147"/>
      <c r="E8" s="147"/>
      <c r="Q8" s="71"/>
    </row>
    <row r="9" spans="1:17">
      <c r="A9" s="70"/>
      <c r="B9" s="147"/>
      <c r="C9" s="147"/>
      <c r="D9" s="147"/>
      <c r="E9" s="147"/>
      <c r="Q9" s="71"/>
    </row>
    <row r="10" spans="1:17">
      <c r="A10" s="70"/>
      <c r="B10" s="147"/>
      <c r="C10" s="147"/>
      <c r="D10" s="147"/>
      <c r="E10" s="147"/>
      <c r="Q10" s="71"/>
    </row>
    <row r="11" spans="1:17">
      <c r="A11" s="70"/>
      <c r="B11" s="147"/>
      <c r="C11" s="147"/>
      <c r="D11" s="147"/>
      <c r="E11" s="147"/>
      <c r="Q11" s="71"/>
    </row>
    <row r="12" spans="1:17">
      <c r="A12" s="70"/>
      <c r="B12" s="147"/>
      <c r="C12" s="147"/>
      <c r="D12" s="147"/>
      <c r="E12" s="147"/>
      <c r="Q12" s="71"/>
    </row>
    <row r="13" spans="1:17">
      <c r="A13" s="70"/>
      <c r="B13" s="147"/>
      <c r="C13" s="147"/>
      <c r="D13" s="147"/>
      <c r="E13" s="147"/>
      <c r="Q13" s="71"/>
    </row>
    <row r="14" spans="1:17">
      <c r="A14" s="70"/>
      <c r="B14" s="147"/>
      <c r="C14" s="147"/>
      <c r="D14" s="147"/>
      <c r="E14" s="147"/>
      <c r="Q14" s="71"/>
    </row>
    <row r="15" spans="1:17">
      <c r="A15" s="70"/>
      <c r="O15" s="153" t="s">
        <v>233</v>
      </c>
      <c r="P15" s="153"/>
      <c r="Q15" s="71"/>
    </row>
    <row r="16" spans="1:17">
      <c r="A16" s="70"/>
      <c r="O16" s="153"/>
      <c r="P16" s="153"/>
      <c r="Q16" s="71"/>
    </row>
    <row r="17" spans="1:17">
      <c r="A17" s="70"/>
      <c r="O17" s="153"/>
      <c r="P17" s="153"/>
      <c r="Q17" s="71"/>
    </row>
    <row r="18" spans="1:17">
      <c r="A18" s="70"/>
      <c r="O18" s="153"/>
      <c r="P18" s="153"/>
      <c r="Q18" s="71"/>
    </row>
    <row r="19" spans="1:17">
      <c r="A19" s="70"/>
      <c r="Q19" s="71"/>
    </row>
    <row r="20" spans="1:17">
      <c r="A20" s="70"/>
      <c r="D20" s="152" t="s">
        <v>231</v>
      </c>
      <c r="E20" s="152"/>
      <c r="Q20" s="71"/>
    </row>
    <row r="21" spans="1:17">
      <c r="A21" s="70"/>
      <c r="D21" s="152"/>
      <c r="E21" s="152"/>
      <c r="Q21" s="71"/>
    </row>
    <row r="22" spans="1:17">
      <c r="A22" s="70"/>
      <c r="D22" s="152"/>
      <c r="E22" s="152"/>
      <c r="Q22" s="71"/>
    </row>
    <row r="23" spans="1:17">
      <c r="A23" s="70"/>
      <c r="D23" s="152"/>
      <c r="E23" s="152"/>
      <c r="Q23" s="71"/>
    </row>
    <row r="24" spans="1:17">
      <c r="A24" s="70"/>
      <c r="D24" s="152"/>
      <c r="E24" s="152"/>
      <c r="Q24" s="71"/>
    </row>
    <row r="25" spans="1:17">
      <c r="A25" s="70"/>
      <c r="D25" s="152"/>
      <c r="E25" s="152"/>
      <c r="Q25" s="71"/>
    </row>
    <row r="26" spans="1:17">
      <c r="A26" s="70"/>
      <c r="D26" s="152"/>
      <c r="E26" s="152"/>
      <c r="O26" s="153" t="s">
        <v>172</v>
      </c>
      <c r="P26" s="153"/>
      <c r="Q26" s="71"/>
    </row>
    <row r="27" spans="1:17">
      <c r="A27" s="70"/>
      <c r="D27" s="152"/>
      <c r="E27" s="152"/>
      <c r="O27" s="153"/>
      <c r="P27" s="153"/>
      <c r="Q27" s="71"/>
    </row>
    <row r="28" spans="1:17">
      <c r="A28" s="70"/>
      <c r="O28" s="153"/>
      <c r="P28" s="153"/>
      <c r="Q28" s="71"/>
    </row>
    <row r="29" spans="1:17">
      <c r="A29" s="70"/>
      <c r="D29" s="153" t="s">
        <v>230</v>
      </c>
      <c r="E29" s="153"/>
      <c r="O29" s="153"/>
      <c r="P29" s="153"/>
      <c r="Q29" s="71"/>
    </row>
    <row r="30" spans="1:17">
      <c r="A30" s="70"/>
      <c r="D30" s="153"/>
      <c r="E30" s="153"/>
      <c r="O30" s="153"/>
      <c r="P30" s="153"/>
      <c r="Q30" s="71"/>
    </row>
    <row r="31" spans="1:17">
      <c r="A31" s="70"/>
      <c r="D31" s="153"/>
      <c r="E31" s="153"/>
      <c r="O31" s="153"/>
      <c r="P31" s="153"/>
      <c r="Q31" s="71"/>
    </row>
    <row r="32" spans="1:17">
      <c r="A32" s="70"/>
      <c r="D32" s="153"/>
      <c r="E32" s="153"/>
      <c r="O32" s="153"/>
      <c r="P32" s="153"/>
      <c r="Q32" s="71"/>
    </row>
    <row r="33" spans="1:17">
      <c r="A33" s="70"/>
      <c r="D33" s="153"/>
      <c r="E33" s="153"/>
      <c r="O33" s="153"/>
      <c r="P33" s="153"/>
      <c r="Q33" s="71"/>
    </row>
    <row r="34" spans="1:17">
      <c r="A34" s="70"/>
      <c r="D34" s="153"/>
      <c r="E34" s="153"/>
      <c r="O34" s="153"/>
      <c r="P34" s="153"/>
      <c r="Q34" s="71"/>
    </row>
    <row r="35" spans="1:17">
      <c r="A35" s="70"/>
      <c r="D35" s="153"/>
      <c r="E35" s="153"/>
      <c r="O35" s="153"/>
      <c r="P35" s="153"/>
      <c r="Q35" s="71"/>
    </row>
    <row r="36" spans="1:17">
      <c r="A36" s="70"/>
      <c r="D36" s="153"/>
      <c r="E36" s="153"/>
      <c r="O36" s="153"/>
      <c r="P36" s="153"/>
      <c r="Q36" s="71"/>
    </row>
    <row r="37" spans="1:17">
      <c r="A37" s="70"/>
      <c r="E37" s="151" t="s">
        <v>57</v>
      </c>
      <c r="O37" s="153"/>
      <c r="P37" s="153"/>
      <c r="Q37" s="71"/>
    </row>
    <row r="38" spans="1:17">
      <c r="A38" s="70"/>
      <c r="E38" s="151"/>
      <c r="Q38" s="71"/>
    </row>
    <row r="39" spans="1:17">
      <c r="A39" s="70"/>
      <c r="Q39" s="71"/>
    </row>
    <row r="40" spans="1:17">
      <c r="A40" s="70"/>
      <c r="O40" s="153" t="s">
        <v>234</v>
      </c>
      <c r="P40" s="153"/>
      <c r="Q40" s="71"/>
    </row>
    <row r="41" spans="1:17">
      <c r="A41" s="70"/>
      <c r="O41" s="153"/>
      <c r="P41" s="153"/>
      <c r="Q41" s="71"/>
    </row>
    <row r="42" spans="1:17">
      <c r="A42" s="70"/>
      <c r="E42" s="76" t="s">
        <v>190</v>
      </c>
      <c r="Q42" s="71"/>
    </row>
    <row r="43" spans="1:17">
      <c r="A43" s="70"/>
      <c r="Q43" s="71"/>
    </row>
    <row r="44" spans="1:17">
      <c r="A44" s="70"/>
      <c r="D44" s="154" t="s">
        <v>232</v>
      </c>
      <c r="E44" s="154"/>
      <c r="O44" s="153" t="s">
        <v>235</v>
      </c>
      <c r="P44" s="153"/>
      <c r="Q44" s="71"/>
    </row>
    <row r="45" spans="1:17">
      <c r="A45" s="70"/>
      <c r="D45" s="154"/>
      <c r="E45" s="154"/>
      <c r="N45" s="95"/>
      <c r="O45" s="153"/>
      <c r="P45" s="153"/>
      <c r="Q45" s="71"/>
    </row>
    <row r="46" spans="1:17" ht="15" customHeight="1">
      <c r="A46" s="70"/>
      <c r="D46" s="154"/>
      <c r="E46" s="154"/>
      <c r="N46" s="95"/>
      <c r="O46" s="153"/>
      <c r="P46" s="153"/>
      <c r="Q46" s="71"/>
    </row>
    <row r="47" spans="1:17" ht="15" customHeight="1">
      <c r="A47" s="70"/>
      <c r="D47" s="94"/>
      <c r="E47" s="94"/>
      <c r="N47" s="95"/>
      <c r="O47" s="95"/>
      <c r="P47" s="95"/>
      <c r="Q47" s="71"/>
    </row>
    <row r="48" spans="1:17" ht="15" customHeight="1">
      <c r="A48" s="70"/>
      <c r="D48" s="94"/>
      <c r="E48" s="94"/>
      <c r="Q48" s="71"/>
    </row>
    <row r="49" spans="1:17" ht="10.5" customHeight="1">
      <c r="A49" s="70"/>
      <c r="D49" s="94"/>
      <c r="E49" s="94"/>
      <c r="N49" s="146" t="s">
        <v>191</v>
      </c>
      <c r="O49" s="146"/>
      <c r="P49" s="146"/>
      <c r="Q49" s="71"/>
    </row>
    <row r="50" spans="1:17">
      <c r="A50" s="70"/>
      <c r="N50" s="146"/>
      <c r="O50" s="146"/>
      <c r="P50" s="146"/>
      <c r="Q50" s="71"/>
    </row>
    <row r="51" spans="1:17">
      <c r="A51" s="70"/>
      <c r="N51" s="145" t="s">
        <v>236</v>
      </c>
      <c r="O51" s="145"/>
      <c r="P51" s="145"/>
      <c r="Q51" s="71"/>
    </row>
    <row r="52" spans="1:17">
      <c r="A52" s="70"/>
      <c r="Q52" s="71"/>
    </row>
    <row r="53" spans="1:17">
      <c r="A53" s="70"/>
      <c r="Q53" s="71"/>
    </row>
    <row r="54" spans="1:17">
      <c r="A54" s="70"/>
      <c r="Q54" s="71"/>
    </row>
    <row r="55" spans="1:17">
      <c r="A55" s="70"/>
      <c r="Q55" s="71"/>
    </row>
    <row r="56" spans="1:17" ht="15.75" thickBot="1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4"/>
    </row>
  </sheetData>
  <customSheetViews>
    <customSheetView guid="{4992736A-60B0-47D8-9580-9061035D81E9}" showGridLines="0" topLeftCell="A32">
      <selection activeCell="L48" sqref="L48:M48"/>
      <pageMargins left="0.7" right="0.7" top="0.75" bottom="0.75" header="0.3" footer="0.3"/>
    </customSheetView>
  </customSheetViews>
  <mergeCells count="13">
    <mergeCell ref="N51:P51"/>
    <mergeCell ref="N49:P50"/>
    <mergeCell ref="B7:E14"/>
    <mergeCell ref="A1:Q3"/>
    <mergeCell ref="A4:Q5"/>
    <mergeCell ref="E37:E38"/>
    <mergeCell ref="D20:E27"/>
    <mergeCell ref="D29:E36"/>
    <mergeCell ref="O15:P18"/>
    <mergeCell ref="D44:E46"/>
    <mergeCell ref="O26:P37"/>
    <mergeCell ref="O40:P41"/>
    <mergeCell ref="O44:P46"/>
  </mergeCells>
  <conditionalFormatting sqref="A1:C1">
    <cfRule type="duplicateValues" dxfId="13" priority="1"/>
  </conditionalFormatting>
  <hyperlinks>
    <hyperlink ref="E37:E38" location="'MATRIZ DE SERVICIOS'!A1" display="MATRIZ DE SERVICIOS" xr:uid="{B996BAA3-8305-40BE-918D-4AEA93C2227E}"/>
    <hyperlink ref="E42" location="'PROPUESTAS ECONÓMICAS'!A1" display="PROPUESTA" xr:uid="{BD23A3BE-1D40-43B7-82EB-AD8AEECD9A1B}"/>
    <hyperlink ref="N49:P50" location="'ACTUALIZACIÓN DE PROPUESTA'!A1" display="ACTUALIZACIÓN" xr:uid="{B6511CA8-D2B3-4EC0-80F0-6EF108CA01FB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24FF-DAF6-428C-A58B-E7FB97AF9C80}">
  <dimension ref="B1:J40"/>
  <sheetViews>
    <sheetView showGridLines="0" tabSelected="1" topLeftCell="A3" zoomScaleNormal="100" workbookViewId="0">
      <selection activeCell="F26" sqref="F26"/>
    </sheetView>
  </sheetViews>
  <sheetFormatPr baseColWidth="10" defaultColWidth="11.42578125" defaultRowHeight="15"/>
  <cols>
    <col min="1" max="1" width="11.42578125" style="2"/>
    <col min="2" max="2" width="14.28515625" style="1" customWidth="1"/>
    <col min="3" max="3" width="51.42578125" style="1" bestFit="1" customWidth="1"/>
    <col min="4" max="4" width="8.28515625" style="1" customWidth="1"/>
    <col min="5" max="5" width="64.5703125" style="2" bestFit="1" customWidth="1"/>
    <col min="6" max="16384" width="11.42578125" style="2"/>
  </cols>
  <sheetData>
    <row r="1" spans="2:10" s="3" customFormat="1" ht="15" customHeight="1">
      <c r="B1" s="4"/>
      <c r="C1" s="159" t="s">
        <v>57</v>
      </c>
      <c r="D1" s="159"/>
      <c r="E1" s="159"/>
    </row>
    <row r="2" spans="2:10" s="3" customFormat="1" ht="15" customHeight="1">
      <c r="B2" s="5"/>
      <c r="C2" s="160"/>
      <c r="D2" s="160"/>
      <c r="E2" s="160"/>
    </row>
    <row r="3" spans="2:10" s="3" customFormat="1" ht="15" customHeight="1">
      <c r="B3" s="5"/>
      <c r="C3" s="160"/>
      <c r="D3" s="160"/>
      <c r="E3" s="160"/>
    </row>
    <row r="4" spans="2:10" s="3" customFormat="1" ht="15" customHeight="1">
      <c r="B4" s="5"/>
      <c r="C4" s="160" t="s">
        <v>58</v>
      </c>
      <c r="D4" s="160"/>
      <c r="E4" s="160"/>
    </row>
    <row r="5" spans="2:10" s="3" customFormat="1" ht="9.75" customHeight="1">
      <c r="B5" s="5"/>
      <c r="C5" s="160"/>
      <c r="D5" s="160"/>
      <c r="E5" s="160"/>
    </row>
    <row r="6" spans="2:10" customFormat="1" ht="15.75" thickBot="1"/>
    <row r="7" spans="2:10" ht="15.75" thickBot="1">
      <c r="B7" s="88" t="s">
        <v>11</v>
      </c>
      <c r="C7" s="88" t="s">
        <v>0</v>
      </c>
      <c r="D7" s="88" t="s">
        <v>131</v>
      </c>
      <c r="E7" s="88" t="s">
        <v>53</v>
      </c>
      <c r="G7" s="158" t="s">
        <v>189</v>
      </c>
      <c r="H7" s="158"/>
    </row>
    <row r="8" spans="2:10" ht="16.5" thickBot="1">
      <c r="B8" s="155" t="s">
        <v>12</v>
      </c>
      <c r="C8" s="239" t="s">
        <v>1</v>
      </c>
      <c r="D8" s="90">
        <v>1</v>
      </c>
      <c r="E8" s="238" t="s">
        <v>18</v>
      </c>
      <c r="G8" s="158"/>
      <c r="H8" s="158"/>
    </row>
    <row r="9" spans="2:10" ht="16.5" thickBot="1">
      <c r="B9" s="155"/>
      <c r="C9" s="240"/>
      <c r="D9" s="90">
        <v>2</v>
      </c>
      <c r="E9" s="238" t="s">
        <v>19</v>
      </c>
      <c r="G9" s="158"/>
      <c r="H9" s="158"/>
    </row>
    <row r="10" spans="2:10" ht="16.5" thickBot="1">
      <c r="B10" s="155"/>
      <c r="C10" s="240"/>
      <c r="D10" s="90">
        <v>3</v>
      </c>
      <c r="E10" s="238" t="s">
        <v>20</v>
      </c>
    </row>
    <row r="11" spans="2:10" ht="16.5" thickBot="1">
      <c r="B11" s="155"/>
      <c r="C11" s="241"/>
      <c r="D11" s="90">
        <v>4</v>
      </c>
      <c r="E11" s="238" t="s">
        <v>270</v>
      </c>
    </row>
    <row r="12" spans="2:10" ht="16.5" thickBot="1">
      <c r="B12" s="155"/>
      <c r="C12" s="157" t="s">
        <v>2</v>
      </c>
      <c r="D12" s="90">
        <v>5</v>
      </c>
      <c r="E12" s="238" t="s">
        <v>21</v>
      </c>
    </row>
    <row r="13" spans="2:10" ht="16.5" thickBot="1">
      <c r="B13" s="155"/>
      <c r="C13" s="157"/>
      <c r="D13" s="90">
        <v>6</v>
      </c>
      <c r="E13" s="238" t="s">
        <v>22</v>
      </c>
      <c r="G13" s="161" t="s">
        <v>243</v>
      </c>
      <c r="H13" s="161"/>
      <c r="I13" s="161"/>
      <c r="J13" s="161"/>
    </row>
    <row r="14" spans="2:10" ht="16.5" thickBot="1">
      <c r="B14" s="155"/>
      <c r="C14" s="157"/>
      <c r="D14" s="90">
        <v>7</v>
      </c>
      <c r="E14" s="238" t="s">
        <v>23</v>
      </c>
      <c r="G14" s="161"/>
      <c r="H14" s="161"/>
      <c r="I14" s="161"/>
      <c r="J14" s="161"/>
    </row>
    <row r="15" spans="2:10" ht="16.5" thickBot="1">
      <c r="B15" s="155"/>
      <c r="C15" s="90" t="s">
        <v>3</v>
      </c>
      <c r="D15" s="90">
        <v>8</v>
      </c>
      <c r="E15" s="238" t="s">
        <v>41</v>
      </c>
      <c r="G15" s="161"/>
      <c r="H15" s="161"/>
      <c r="I15" s="161"/>
      <c r="J15" s="161"/>
    </row>
    <row r="16" spans="2:10" ht="16.5" thickBot="1">
      <c r="B16" s="155"/>
      <c r="C16" s="239" t="s">
        <v>266</v>
      </c>
      <c r="D16" s="90">
        <v>9</v>
      </c>
      <c r="E16" s="238" t="s">
        <v>24</v>
      </c>
      <c r="G16" s="161"/>
      <c r="H16" s="161"/>
      <c r="I16" s="161"/>
      <c r="J16" s="161"/>
    </row>
    <row r="17" spans="2:10" ht="16.5" thickBot="1">
      <c r="B17" s="155"/>
      <c r="C17" s="240"/>
      <c r="D17" s="90">
        <v>10</v>
      </c>
      <c r="E17" s="238" t="s">
        <v>25</v>
      </c>
      <c r="G17" s="161"/>
      <c r="H17" s="161"/>
      <c r="I17" s="161"/>
      <c r="J17" s="161"/>
    </row>
    <row r="18" spans="2:10" ht="16.5" thickBot="1">
      <c r="B18" s="155"/>
      <c r="C18" s="241"/>
      <c r="D18" s="90">
        <v>11</v>
      </c>
      <c r="E18" s="238" t="s">
        <v>265</v>
      </c>
      <c r="G18" s="161"/>
      <c r="H18" s="161"/>
      <c r="I18" s="161"/>
      <c r="J18" s="161"/>
    </row>
    <row r="19" spans="2:10" ht="16.5" thickBot="1">
      <c r="B19" s="155"/>
      <c r="C19" s="90" t="s">
        <v>16</v>
      </c>
      <c r="D19" s="90">
        <v>12</v>
      </c>
      <c r="E19" s="238" t="s">
        <v>34</v>
      </c>
      <c r="G19" s="161"/>
      <c r="H19" s="161"/>
      <c r="I19" s="161"/>
      <c r="J19" s="161"/>
    </row>
    <row r="20" spans="2:10" ht="16.5" thickBot="1">
      <c r="B20" s="155"/>
      <c r="C20" s="90" t="s">
        <v>9</v>
      </c>
      <c r="D20" s="90">
        <v>13</v>
      </c>
      <c r="E20" s="238" t="s">
        <v>35</v>
      </c>
      <c r="G20" s="161"/>
      <c r="H20" s="161"/>
      <c r="I20" s="161"/>
      <c r="J20" s="161"/>
    </row>
    <row r="21" spans="2:10" ht="16.5" thickBot="1">
      <c r="B21" s="155"/>
      <c r="C21" s="90" t="s">
        <v>7</v>
      </c>
      <c r="D21" s="90">
        <v>14</v>
      </c>
      <c r="E21" s="238" t="s">
        <v>33</v>
      </c>
      <c r="G21" s="161"/>
      <c r="H21" s="161"/>
      <c r="I21" s="161"/>
      <c r="J21" s="161"/>
    </row>
    <row r="22" spans="2:10" ht="16.5" thickBot="1">
      <c r="B22" s="155"/>
      <c r="C22" s="90" t="s">
        <v>8</v>
      </c>
      <c r="D22" s="90">
        <v>15</v>
      </c>
      <c r="E22" s="238" t="s">
        <v>45</v>
      </c>
      <c r="G22" s="161"/>
      <c r="H22" s="161"/>
      <c r="I22" s="161"/>
      <c r="J22" s="161"/>
    </row>
    <row r="23" spans="2:10" ht="30.75" customHeight="1" thickBot="1">
      <c r="B23" s="155"/>
      <c r="C23" s="91" t="s">
        <v>17</v>
      </c>
      <c r="D23" s="90">
        <v>16</v>
      </c>
      <c r="E23" s="238" t="s">
        <v>40</v>
      </c>
      <c r="G23" s="161"/>
      <c r="H23" s="161"/>
      <c r="I23" s="161"/>
      <c r="J23" s="161"/>
    </row>
    <row r="24" spans="2:10" ht="16.5" thickBot="1">
      <c r="B24" s="92" t="s">
        <v>15</v>
      </c>
      <c r="C24" s="90" t="s">
        <v>6</v>
      </c>
      <c r="D24" s="90">
        <v>17</v>
      </c>
      <c r="E24" s="238" t="s">
        <v>31</v>
      </c>
    </row>
    <row r="25" spans="2:10" ht="16.5" thickBot="1">
      <c r="B25" s="156" t="s">
        <v>13</v>
      </c>
      <c r="C25" s="157" t="s">
        <v>52</v>
      </c>
      <c r="D25" s="90">
        <v>18</v>
      </c>
      <c r="E25" s="238" t="s">
        <v>51</v>
      </c>
    </row>
    <row r="26" spans="2:10" ht="16.5" thickBot="1">
      <c r="B26" s="156"/>
      <c r="C26" s="157"/>
      <c r="D26" s="90">
        <v>19</v>
      </c>
      <c r="E26" s="238" t="s">
        <v>50</v>
      </c>
    </row>
    <row r="27" spans="2:10" ht="16.5" thickBot="1">
      <c r="B27" s="156"/>
      <c r="C27" s="157"/>
      <c r="D27" s="90">
        <v>20</v>
      </c>
      <c r="E27" s="238" t="s">
        <v>49</v>
      </c>
    </row>
    <row r="28" spans="2:10" ht="16.5" thickBot="1">
      <c r="B28" s="156"/>
      <c r="C28" s="90" t="s">
        <v>4</v>
      </c>
      <c r="D28" s="90">
        <v>21</v>
      </c>
      <c r="E28" s="238" t="s">
        <v>26</v>
      </c>
    </row>
    <row r="29" spans="2:10" ht="16.5" thickBot="1">
      <c r="B29" s="156"/>
      <c r="C29" s="157" t="s">
        <v>5</v>
      </c>
      <c r="D29" s="90">
        <v>22</v>
      </c>
      <c r="E29" s="238" t="s">
        <v>42</v>
      </c>
    </row>
    <row r="30" spans="2:10" ht="16.5" thickBot="1">
      <c r="B30" s="156"/>
      <c r="C30" s="157"/>
      <c r="D30" s="90">
        <v>23</v>
      </c>
      <c r="E30" s="238" t="s">
        <v>267</v>
      </c>
    </row>
    <row r="31" spans="2:10" ht="16.5" thickBot="1">
      <c r="B31" s="156"/>
      <c r="C31" s="157"/>
      <c r="D31" s="90">
        <v>24</v>
      </c>
      <c r="E31" s="238" t="s">
        <v>43</v>
      </c>
    </row>
    <row r="32" spans="2:10" ht="16.5" thickBot="1">
      <c r="B32" s="156"/>
      <c r="C32" s="157" t="s">
        <v>48</v>
      </c>
      <c r="D32" s="90">
        <v>25</v>
      </c>
      <c r="E32" s="238" t="s">
        <v>46</v>
      </c>
    </row>
    <row r="33" spans="2:5" ht="16.5" thickBot="1">
      <c r="B33" s="156"/>
      <c r="C33" s="157"/>
      <c r="D33" s="90">
        <v>26</v>
      </c>
      <c r="E33" s="238" t="s">
        <v>44</v>
      </c>
    </row>
    <row r="34" spans="2:5" ht="16.5" thickBot="1">
      <c r="B34" s="156"/>
      <c r="C34" s="157" t="s">
        <v>47</v>
      </c>
      <c r="D34" s="90">
        <v>27</v>
      </c>
      <c r="E34" s="238" t="s">
        <v>27</v>
      </c>
    </row>
    <row r="35" spans="2:5" ht="16.5" thickBot="1">
      <c r="B35" s="156"/>
      <c r="C35" s="157"/>
      <c r="D35" s="90">
        <v>28</v>
      </c>
      <c r="E35" s="238" t="s">
        <v>264</v>
      </c>
    </row>
    <row r="36" spans="2:5" ht="16.5" thickBot="1">
      <c r="B36" s="156"/>
      <c r="C36" s="157"/>
      <c r="D36" s="90">
        <v>29</v>
      </c>
      <c r="E36" s="238" t="s">
        <v>28</v>
      </c>
    </row>
    <row r="37" spans="2:5" ht="16.5" thickBot="1">
      <c r="B37" s="89"/>
      <c r="C37" s="157" t="s">
        <v>10</v>
      </c>
      <c r="D37" s="90">
        <v>30</v>
      </c>
      <c r="E37" s="238" t="s">
        <v>37</v>
      </c>
    </row>
    <row r="38" spans="2:5" ht="16.5" thickBot="1">
      <c r="B38" s="89" t="s">
        <v>126</v>
      </c>
      <c r="C38" s="157"/>
      <c r="D38" s="90">
        <v>31</v>
      </c>
      <c r="E38" s="238" t="s">
        <v>38</v>
      </c>
    </row>
    <row r="39" spans="2:5" ht="30.75" thickBot="1">
      <c r="B39" s="93" t="s">
        <v>127</v>
      </c>
      <c r="C39" s="157"/>
      <c r="D39" s="90">
        <v>32</v>
      </c>
      <c r="E39" s="238" t="s">
        <v>39</v>
      </c>
    </row>
    <row r="40" spans="2:5" ht="16.5" thickBot="1">
      <c r="B40" s="89"/>
      <c r="C40" s="157"/>
      <c r="D40" s="90">
        <v>33</v>
      </c>
      <c r="E40" s="238" t="s">
        <v>36</v>
      </c>
    </row>
  </sheetData>
  <customSheetViews>
    <customSheetView guid="{4992736A-60B0-47D8-9580-9061035D81E9}" scale="84" topLeftCell="A14">
      <selection activeCell="D16" sqref="D16"/>
      <pageMargins left="0.7" right="0.7" top="0.75" bottom="0.75" header="0.3" footer="0.3"/>
      <pageSetup orientation="portrait" r:id="rId1"/>
    </customSheetView>
  </customSheetViews>
  <mergeCells count="14">
    <mergeCell ref="G7:H9"/>
    <mergeCell ref="C1:E3"/>
    <mergeCell ref="C4:E5"/>
    <mergeCell ref="C34:C36"/>
    <mergeCell ref="C37:C40"/>
    <mergeCell ref="G13:J23"/>
    <mergeCell ref="C16:C18"/>
    <mergeCell ref="C8:C11"/>
    <mergeCell ref="B8:B23"/>
    <mergeCell ref="B25:B36"/>
    <mergeCell ref="C12:C14"/>
    <mergeCell ref="C29:C31"/>
    <mergeCell ref="C32:C33"/>
    <mergeCell ref="C25:C27"/>
  </mergeCells>
  <conditionalFormatting sqref="B1">
    <cfRule type="duplicateValues" dxfId="12" priority="1"/>
  </conditionalFormatting>
  <hyperlinks>
    <hyperlink ref="G7:H9" location="'DIAGRAMA DE PROCESO'!A1" display="ACEPTAR" xr:uid="{31D586A3-B52D-4545-AEFC-43B3DB6C5228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151D-87F0-4A4A-8F7C-4775F663198D}">
  <dimension ref="A1:K44"/>
  <sheetViews>
    <sheetView showGridLines="0" topLeftCell="A9" zoomScaleNormal="100" workbookViewId="0">
      <selection activeCell="B42" sqref="B41:B44"/>
    </sheetView>
  </sheetViews>
  <sheetFormatPr baseColWidth="10" defaultRowHeight="15"/>
  <cols>
    <col min="1" max="1" width="4.7109375" customWidth="1"/>
    <col min="2" max="2" width="4.7109375" style="1" customWidth="1"/>
    <col min="3" max="3" width="19.28515625" bestFit="1" customWidth="1"/>
    <col min="4" max="4" width="64.5703125" bestFit="1" customWidth="1"/>
    <col min="5" max="6" width="7.85546875" customWidth="1"/>
    <col min="7" max="7" width="22.28515625" bestFit="1" customWidth="1"/>
    <col min="8" max="8" width="27.28515625" customWidth="1"/>
    <col min="9" max="9" width="3.7109375" customWidth="1"/>
  </cols>
  <sheetData>
    <row r="1" spans="1:11" s="3" customFormat="1" ht="15" customHeight="1">
      <c r="A1" s="168" t="s">
        <v>54</v>
      </c>
      <c r="B1" s="160"/>
      <c r="C1" s="160"/>
      <c r="D1" s="160"/>
      <c r="E1" s="160"/>
      <c r="F1" s="160"/>
      <c r="G1" s="160"/>
      <c r="H1" s="160"/>
      <c r="I1" s="10"/>
      <c r="J1" s="6" t="s">
        <v>60</v>
      </c>
      <c r="K1" s="7" t="s">
        <v>121</v>
      </c>
    </row>
    <row r="2" spans="1:11" s="3" customFormat="1" ht="15" customHeight="1">
      <c r="A2" s="168"/>
      <c r="B2" s="160"/>
      <c r="C2" s="160"/>
      <c r="D2" s="160"/>
      <c r="E2" s="160"/>
      <c r="F2" s="160"/>
      <c r="G2" s="160"/>
      <c r="H2" s="160"/>
      <c r="I2" s="10"/>
      <c r="J2" s="8" t="s">
        <v>108</v>
      </c>
      <c r="K2" s="7" t="s">
        <v>122</v>
      </c>
    </row>
    <row r="3" spans="1:11" s="3" customFormat="1" ht="15" customHeight="1">
      <c r="A3" s="168"/>
      <c r="B3" s="160"/>
      <c r="C3" s="160"/>
      <c r="D3" s="160"/>
      <c r="E3" s="160"/>
      <c r="F3" s="160"/>
      <c r="G3" s="160"/>
      <c r="H3" s="160"/>
      <c r="I3" s="10"/>
      <c r="J3" s="9" t="s">
        <v>123</v>
      </c>
      <c r="K3" s="7" t="s">
        <v>124</v>
      </c>
    </row>
    <row r="4" spans="1:11" s="3" customFormat="1" ht="15" customHeight="1">
      <c r="A4" s="168"/>
      <c r="B4" s="160"/>
      <c r="C4" s="160"/>
      <c r="D4" s="160"/>
      <c r="E4" s="160"/>
      <c r="F4" s="160"/>
      <c r="G4" s="160"/>
      <c r="H4" s="160"/>
      <c r="I4" s="10"/>
    </row>
    <row r="5" spans="1:11" s="3" customFormat="1" ht="9.75" customHeight="1">
      <c r="A5" s="168"/>
      <c r="B5" s="160"/>
      <c r="C5" s="160"/>
      <c r="D5" s="160"/>
      <c r="E5" s="160"/>
      <c r="F5" s="160"/>
      <c r="G5" s="160"/>
      <c r="H5" s="160"/>
      <c r="I5" s="10"/>
    </row>
    <row r="6" spans="1:11">
      <c r="H6" t="str">
        <f>UPPER(H10)</f>
        <v/>
      </c>
    </row>
    <row r="7" spans="1:11">
      <c r="C7" s="161" t="s">
        <v>244</v>
      </c>
      <c r="D7" s="161"/>
      <c r="E7" s="161"/>
      <c r="F7" s="161"/>
      <c r="G7" s="161"/>
      <c r="H7" s="161"/>
    </row>
    <row r="8" spans="1:11">
      <c r="C8" s="161"/>
      <c r="D8" s="161"/>
      <c r="E8" s="161"/>
      <c r="F8" s="161"/>
      <c r="G8" s="161"/>
      <c r="H8" s="161"/>
    </row>
    <row r="9" spans="1:11" ht="15.75" thickBot="1"/>
    <row r="10" spans="1:11" ht="14.25" customHeight="1">
      <c r="B10" s="162" t="s">
        <v>131</v>
      </c>
      <c r="C10" s="188" t="s">
        <v>55</v>
      </c>
      <c r="D10" s="162" t="s">
        <v>56</v>
      </c>
      <c r="E10" s="188" t="s">
        <v>125</v>
      </c>
      <c r="F10" s="190"/>
      <c r="G10" s="174" t="s">
        <v>118</v>
      </c>
      <c r="H10" s="175"/>
      <c r="I10" s="11"/>
    </row>
    <row r="11" spans="1:11" ht="15.75" thickBot="1">
      <c r="B11" s="163"/>
      <c r="C11" s="189"/>
      <c r="D11" s="187"/>
      <c r="E11" s="82" t="s">
        <v>119</v>
      </c>
      <c r="F11" s="83" t="s">
        <v>120</v>
      </c>
      <c r="G11" s="176"/>
      <c r="H11" s="177"/>
      <c r="I11" s="11"/>
      <c r="J11" s="173" t="s">
        <v>189</v>
      </c>
      <c r="K11" s="173"/>
    </row>
    <row r="12" spans="1:11">
      <c r="B12" s="120">
        <v>1</v>
      </c>
      <c r="C12" s="80" t="s">
        <v>59</v>
      </c>
      <c r="D12" s="78" t="s">
        <v>128</v>
      </c>
      <c r="E12" s="84" t="s">
        <v>60</v>
      </c>
      <c r="F12" s="85" t="s">
        <v>60</v>
      </c>
      <c r="G12" s="171" t="s">
        <v>61</v>
      </c>
      <c r="H12" s="172"/>
      <c r="I12" s="12"/>
      <c r="J12" s="173"/>
      <c r="K12" s="173"/>
    </row>
    <row r="13" spans="1:11">
      <c r="B13" s="121">
        <v>2</v>
      </c>
      <c r="C13" s="81" t="s">
        <v>62</v>
      </c>
      <c r="D13" s="78" t="s">
        <v>18</v>
      </c>
      <c r="E13" s="84" t="s">
        <v>60</v>
      </c>
      <c r="F13" s="85" t="s">
        <v>60</v>
      </c>
      <c r="G13" s="166" t="s">
        <v>63</v>
      </c>
      <c r="H13" s="167"/>
      <c r="I13" s="12"/>
    </row>
    <row r="14" spans="1:11">
      <c r="B14" s="121">
        <v>3</v>
      </c>
      <c r="C14" s="81" t="s">
        <v>64</v>
      </c>
      <c r="D14" s="78" t="s">
        <v>19</v>
      </c>
      <c r="E14" s="84" t="s">
        <v>60</v>
      </c>
      <c r="F14" s="85" t="s">
        <v>60</v>
      </c>
      <c r="G14" s="79" t="s">
        <v>65</v>
      </c>
      <c r="H14" s="77" t="s">
        <v>66</v>
      </c>
    </row>
    <row r="15" spans="1:11">
      <c r="B15" s="121">
        <v>4</v>
      </c>
      <c r="C15" s="81" t="s">
        <v>67</v>
      </c>
      <c r="D15" s="78" t="s">
        <v>20</v>
      </c>
      <c r="E15" s="84" t="s">
        <v>60</v>
      </c>
      <c r="F15" s="85" t="s">
        <v>60</v>
      </c>
      <c r="G15" s="166" t="s">
        <v>68</v>
      </c>
      <c r="H15" s="167"/>
      <c r="I15" s="12"/>
      <c r="J15" s="178" t="s">
        <v>229</v>
      </c>
      <c r="K15" s="178"/>
    </row>
    <row r="16" spans="1:11">
      <c r="B16" s="121">
        <v>5</v>
      </c>
      <c r="C16" s="81" t="s">
        <v>69</v>
      </c>
      <c r="D16" s="78" t="s">
        <v>21</v>
      </c>
      <c r="E16" s="84" t="s">
        <v>60</v>
      </c>
      <c r="F16" s="85" t="s">
        <v>60</v>
      </c>
      <c r="G16" s="169" t="s">
        <v>70</v>
      </c>
      <c r="H16" s="170"/>
      <c r="I16" s="12"/>
      <c r="J16" s="178"/>
      <c r="K16" s="178"/>
    </row>
    <row r="17" spans="2:9">
      <c r="B17" s="121">
        <v>6</v>
      </c>
      <c r="C17" s="81" t="s">
        <v>71</v>
      </c>
      <c r="D17" s="78" t="s">
        <v>22</v>
      </c>
      <c r="E17" s="84" t="s">
        <v>60</v>
      </c>
      <c r="F17" s="85" t="s">
        <v>60</v>
      </c>
      <c r="G17" s="79" t="s">
        <v>72</v>
      </c>
      <c r="H17" s="77" t="s">
        <v>73</v>
      </c>
    </row>
    <row r="18" spans="2:9">
      <c r="B18" s="121">
        <v>7</v>
      </c>
      <c r="C18" s="81" t="s">
        <v>74</v>
      </c>
      <c r="D18" s="78" t="s">
        <v>23</v>
      </c>
      <c r="E18" s="84" t="s">
        <v>60</v>
      </c>
      <c r="F18" s="85" t="s">
        <v>60</v>
      </c>
      <c r="G18" s="166" t="s">
        <v>68</v>
      </c>
      <c r="H18" s="167"/>
      <c r="I18" s="12"/>
    </row>
    <row r="19" spans="2:9">
      <c r="B19" s="121">
        <v>8</v>
      </c>
      <c r="C19" s="81" t="s">
        <v>75</v>
      </c>
      <c r="D19" s="78" t="s">
        <v>24</v>
      </c>
      <c r="E19" s="84" t="s">
        <v>60</v>
      </c>
      <c r="F19" s="85" t="s">
        <v>60</v>
      </c>
      <c r="G19" s="166" t="s">
        <v>268</v>
      </c>
      <c r="H19" s="167"/>
      <c r="I19" s="12"/>
    </row>
    <row r="20" spans="2:9">
      <c r="B20" s="121">
        <v>9</v>
      </c>
      <c r="C20" s="81" t="s">
        <v>77</v>
      </c>
      <c r="D20" s="78" t="s">
        <v>25</v>
      </c>
      <c r="E20" s="84" t="s">
        <v>60</v>
      </c>
      <c r="F20" s="85" t="s">
        <v>60</v>
      </c>
      <c r="G20" s="171" t="s">
        <v>76</v>
      </c>
      <c r="H20" s="172"/>
      <c r="I20" s="12"/>
    </row>
    <row r="21" spans="2:9">
      <c r="B21" s="121">
        <v>10</v>
      </c>
      <c r="C21" s="81" t="s">
        <v>78</v>
      </c>
      <c r="D21" s="78" t="s">
        <v>26</v>
      </c>
      <c r="E21" s="84" t="s">
        <v>60</v>
      </c>
      <c r="F21" s="85" t="s">
        <v>60</v>
      </c>
      <c r="G21" s="169" t="s">
        <v>79</v>
      </c>
      <c r="H21" s="170"/>
      <c r="I21" s="12"/>
    </row>
    <row r="22" spans="2:9">
      <c r="B22" s="121">
        <v>11</v>
      </c>
      <c r="C22" s="81" t="s">
        <v>80</v>
      </c>
      <c r="D22" s="78" t="s">
        <v>27</v>
      </c>
      <c r="E22" s="84" t="s">
        <v>60</v>
      </c>
      <c r="F22" s="85" t="s">
        <v>60</v>
      </c>
      <c r="G22" s="179" t="s">
        <v>81</v>
      </c>
      <c r="H22" s="180"/>
      <c r="I22" s="12"/>
    </row>
    <row r="23" spans="2:9">
      <c r="B23" s="121">
        <v>12</v>
      </c>
      <c r="C23" s="81" t="s">
        <v>82</v>
      </c>
      <c r="D23" s="78" t="s">
        <v>28</v>
      </c>
      <c r="E23" s="86" t="s">
        <v>60</v>
      </c>
      <c r="F23" s="85" t="s">
        <v>60</v>
      </c>
      <c r="G23" s="179"/>
      <c r="H23" s="180"/>
      <c r="I23" s="12"/>
    </row>
    <row r="24" spans="2:9">
      <c r="B24" s="121">
        <v>13</v>
      </c>
      <c r="C24" s="81" t="s">
        <v>83</v>
      </c>
      <c r="D24" s="78" t="s">
        <v>29</v>
      </c>
      <c r="E24" s="86" t="s">
        <v>60</v>
      </c>
      <c r="F24" s="85" t="s">
        <v>60</v>
      </c>
      <c r="G24" s="179"/>
      <c r="H24" s="180"/>
      <c r="I24" s="12"/>
    </row>
    <row r="25" spans="2:9">
      <c r="B25" s="121">
        <v>14</v>
      </c>
      <c r="C25" s="81" t="s">
        <v>84</v>
      </c>
      <c r="D25" s="78" t="s">
        <v>30</v>
      </c>
      <c r="E25" s="84" t="s">
        <v>60</v>
      </c>
      <c r="F25" s="85" t="s">
        <v>60</v>
      </c>
      <c r="G25" s="166" t="s">
        <v>85</v>
      </c>
      <c r="H25" s="167"/>
      <c r="I25" s="12"/>
    </row>
    <row r="26" spans="2:9">
      <c r="B26" s="121">
        <v>15</v>
      </c>
      <c r="C26" s="81" t="s">
        <v>86</v>
      </c>
      <c r="D26" s="78" t="s">
        <v>14</v>
      </c>
      <c r="E26" s="84" t="s">
        <v>60</v>
      </c>
      <c r="F26" s="85" t="s">
        <v>60</v>
      </c>
      <c r="G26" s="166" t="s">
        <v>87</v>
      </c>
      <c r="H26" s="167"/>
      <c r="I26" s="12"/>
    </row>
    <row r="27" spans="2:9">
      <c r="B27" s="121">
        <v>16</v>
      </c>
      <c r="C27" s="81" t="s">
        <v>88</v>
      </c>
      <c r="D27" s="78" t="s">
        <v>31</v>
      </c>
      <c r="E27" s="84" t="s">
        <v>60</v>
      </c>
      <c r="F27" s="85" t="s">
        <v>60</v>
      </c>
      <c r="G27" s="166" t="s">
        <v>89</v>
      </c>
      <c r="H27" s="167"/>
      <c r="I27" s="12"/>
    </row>
    <row r="28" spans="2:9">
      <c r="B28" s="121">
        <v>17</v>
      </c>
      <c r="C28" s="81" t="s">
        <v>90</v>
      </c>
      <c r="D28" s="78" t="s">
        <v>32</v>
      </c>
      <c r="E28" s="84" t="s">
        <v>60</v>
      </c>
      <c r="F28" s="85" t="s">
        <v>60</v>
      </c>
      <c r="G28" s="166" t="s">
        <v>91</v>
      </c>
      <c r="H28" s="167"/>
      <c r="I28" s="12"/>
    </row>
    <row r="29" spans="2:9">
      <c r="B29" s="121">
        <v>18</v>
      </c>
      <c r="C29" s="81" t="s">
        <v>92</v>
      </c>
      <c r="D29" s="78" t="s">
        <v>33</v>
      </c>
      <c r="E29" s="84" t="s">
        <v>60</v>
      </c>
      <c r="F29" s="85" t="s">
        <v>60</v>
      </c>
      <c r="G29" s="166" t="s">
        <v>93</v>
      </c>
      <c r="H29" s="167"/>
      <c r="I29" s="12"/>
    </row>
    <row r="30" spans="2:9">
      <c r="B30" s="121">
        <v>19</v>
      </c>
      <c r="C30" s="81" t="s">
        <v>94</v>
      </c>
      <c r="D30" s="78" t="s">
        <v>34</v>
      </c>
      <c r="E30" s="84" t="s">
        <v>60</v>
      </c>
      <c r="F30" s="85" t="s">
        <v>60</v>
      </c>
      <c r="G30" s="166" t="s">
        <v>95</v>
      </c>
      <c r="H30" s="167"/>
      <c r="I30" s="12"/>
    </row>
    <row r="31" spans="2:9">
      <c r="B31" s="121">
        <v>20</v>
      </c>
      <c r="C31" s="81" t="s">
        <v>96</v>
      </c>
      <c r="D31" s="78" t="s">
        <v>35</v>
      </c>
      <c r="E31" s="84" t="s">
        <v>60</v>
      </c>
      <c r="F31" s="85" t="s">
        <v>60</v>
      </c>
      <c r="G31" s="166" t="s">
        <v>97</v>
      </c>
      <c r="H31" s="167"/>
      <c r="I31" s="12"/>
    </row>
    <row r="32" spans="2:9">
      <c r="B32" s="121">
        <v>21</v>
      </c>
      <c r="C32" s="81" t="s">
        <v>98</v>
      </c>
      <c r="D32" s="78" t="s">
        <v>36</v>
      </c>
      <c r="E32" s="84" t="s">
        <v>60</v>
      </c>
      <c r="F32" s="85" t="s">
        <v>60</v>
      </c>
      <c r="G32" s="166" t="s">
        <v>99</v>
      </c>
      <c r="H32" s="167"/>
      <c r="I32" s="12"/>
    </row>
    <row r="33" spans="2:9">
      <c r="B33" s="121">
        <v>22</v>
      </c>
      <c r="C33" s="81" t="s">
        <v>100</v>
      </c>
      <c r="D33" s="78" t="s">
        <v>37</v>
      </c>
      <c r="E33" s="84" t="s">
        <v>60</v>
      </c>
      <c r="F33" s="85" t="s">
        <v>60</v>
      </c>
      <c r="G33" s="171" t="s">
        <v>76</v>
      </c>
      <c r="H33" s="172"/>
      <c r="I33" s="12"/>
    </row>
    <row r="34" spans="2:9">
      <c r="B34" s="121">
        <v>23</v>
      </c>
      <c r="C34" s="81" t="s">
        <v>101</v>
      </c>
      <c r="D34" s="78" t="s">
        <v>38</v>
      </c>
      <c r="E34" s="84" t="s">
        <v>60</v>
      </c>
      <c r="F34" s="85" t="s">
        <v>60</v>
      </c>
      <c r="G34" s="171" t="s">
        <v>102</v>
      </c>
      <c r="H34" s="172"/>
      <c r="I34" s="12"/>
    </row>
    <row r="35" spans="2:9">
      <c r="B35" s="121">
        <v>24</v>
      </c>
      <c r="C35" s="81" t="s">
        <v>103</v>
      </c>
      <c r="D35" s="78" t="s">
        <v>39</v>
      </c>
      <c r="E35" s="84" t="s">
        <v>60</v>
      </c>
      <c r="F35" s="85" t="s">
        <v>60</v>
      </c>
      <c r="G35" s="166" t="s">
        <v>104</v>
      </c>
      <c r="H35" s="167"/>
      <c r="I35" s="12"/>
    </row>
    <row r="36" spans="2:9">
      <c r="B36" s="121">
        <v>25</v>
      </c>
      <c r="C36" s="81" t="s">
        <v>105</v>
      </c>
      <c r="D36" s="78" t="s">
        <v>40</v>
      </c>
      <c r="E36" s="86" t="s">
        <v>60</v>
      </c>
      <c r="F36" s="87" t="s">
        <v>60</v>
      </c>
      <c r="G36" s="166" t="s">
        <v>106</v>
      </c>
      <c r="H36" s="167"/>
      <c r="I36" s="12"/>
    </row>
    <row r="37" spans="2:9">
      <c r="B37" s="121">
        <v>26</v>
      </c>
      <c r="C37" s="81" t="s">
        <v>107</v>
      </c>
      <c r="D37" s="78" t="s">
        <v>41</v>
      </c>
      <c r="E37" s="86" t="s">
        <v>108</v>
      </c>
      <c r="F37" s="87" t="s">
        <v>108</v>
      </c>
      <c r="G37" s="166" t="s">
        <v>109</v>
      </c>
      <c r="H37" s="167"/>
      <c r="I37" s="12"/>
    </row>
    <row r="38" spans="2:9">
      <c r="B38" s="121">
        <v>27</v>
      </c>
      <c r="C38" s="81" t="s">
        <v>110</v>
      </c>
      <c r="D38" s="78" t="s">
        <v>42</v>
      </c>
      <c r="E38" s="84" t="s">
        <v>60</v>
      </c>
      <c r="F38" s="85" t="s">
        <v>60</v>
      </c>
      <c r="G38" s="166" t="s">
        <v>85</v>
      </c>
      <c r="H38" s="167"/>
      <c r="I38" s="12"/>
    </row>
    <row r="39" spans="2:9">
      <c r="B39" s="121">
        <v>28</v>
      </c>
      <c r="C39" s="81" t="s">
        <v>111</v>
      </c>
      <c r="D39" s="78" t="s">
        <v>43</v>
      </c>
      <c r="E39" s="84" t="s">
        <v>60</v>
      </c>
      <c r="F39" s="85" t="s">
        <v>60</v>
      </c>
      <c r="G39" s="166" t="s">
        <v>85</v>
      </c>
      <c r="H39" s="167"/>
      <c r="I39" s="12"/>
    </row>
    <row r="40" spans="2:9">
      <c r="B40" s="121">
        <v>29</v>
      </c>
      <c r="C40" s="81" t="s">
        <v>112</v>
      </c>
      <c r="D40" s="78" t="s">
        <v>44</v>
      </c>
      <c r="E40" s="86" t="s">
        <v>60</v>
      </c>
      <c r="F40" s="87" t="s">
        <v>60</v>
      </c>
      <c r="G40" s="171" t="s">
        <v>102</v>
      </c>
      <c r="H40" s="172"/>
      <c r="I40" s="12"/>
    </row>
    <row r="41" spans="2:9">
      <c r="B41" s="122">
        <v>30</v>
      </c>
      <c r="C41" s="81" t="s">
        <v>113</v>
      </c>
      <c r="D41" s="78" t="s">
        <v>45</v>
      </c>
      <c r="E41" s="84" t="s">
        <v>60</v>
      </c>
      <c r="F41" s="85" t="s">
        <v>60</v>
      </c>
      <c r="G41" s="166" t="s">
        <v>114</v>
      </c>
      <c r="H41" s="167"/>
      <c r="I41" s="12"/>
    </row>
    <row r="42" spans="2:9">
      <c r="B42" s="121">
        <v>31</v>
      </c>
      <c r="C42" s="181"/>
      <c r="D42" s="191" t="s">
        <v>115</v>
      </c>
      <c r="E42" s="183"/>
      <c r="F42" s="184"/>
      <c r="G42" s="166" t="s">
        <v>116</v>
      </c>
      <c r="H42" s="167"/>
      <c r="I42" s="12"/>
    </row>
    <row r="43" spans="2:9" ht="15.75" thickBot="1">
      <c r="B43" s="122">
        <v>32</v>
      </c>
      <c r="C43" s="242"/>
      <c r="D43" s="243"/>
      <c r="E43" s="244"/>
      <c r="F43" s="245"/>
      <c r="G43" s="164" t="s">
        <v>117</v>
      </c>
      <c r="H43" s="165"/>
      <c r="I43" s="12"/>
    </row>
    <row r="44" spans="2:9" ht="15.75" thickBot="1">
      <c r="B44" s="121">
        <v>33</v>
      </c>
      <c r="C44" s="182"/>
      <c r="D44" s="192"/>
      <c r="E44" s="185"/>
      <c r="F44" s="186"/>
      <c r="G44" s="164" t="s">
        <v>269</v>
      </c>
      <c r="H44" s="165"/>
      <c r="I44" s="12"/>
    </row>
  </sheetData>
  <customSheetViews>
    <customSheetView guid="{4992736A-60B0-47D8-9580-9061035D81E9}" scale="71" topLeftCell="A6">
      <selection activeCell="I25" sqref="I25"/>
      <pageMargins left="0.7" right="0.7" top="0.75" bottom="0.75" header="0.3" footer="0.3"/>
    </customSheetView>
  </customSheetViews>
  <mergeCells count="41">
    <mergeCell ref="G30:H30"/>
    <mergeCell ref="G29:H29"/>
    <mergeCell ref="C42:C44"/>
    <mergeCell ref="E42:F44"/>
    <mergeCell ref="D10:D11"/>
    <mergeCell ref="C10:C11"/>
    <mergeCell ref="E10:F10"/>
    <mergeCell ref="D42:D44"/>
    <mergeCell ref="G43:H43"/>
    <mergeCell ref="G36:H36"/>
    <mergeCell ref="J11:K12"/>
    <mergeCell ref="G19:H19"/>
    <mergeCell ref="G10:H11"/>
    <mergeCell ref="G15:H15"/>
    <mergeCell ref="G16:H16"/>
    <mergeCell ref="G18:H18"/>
    <mergeCell ref="J15:K16"/>
    <mergeCell ref="G12:H12"/>
    <mergeCell ref="G13:H13"/>
    <mergeCell ref="G35:H35"/>
    <mergeCell ref="G22:H24"/>
    <mergeCell ref="G34:H34"/>
    <mergeCell ref="G33:H33"/>
    <mergeCell ref="G32:H32"/>
    <mergeCell ref="G31:H31"/>
    <mergeCell ref="B10:B11"/>
    <mergeCell ref="G44:H44"/>
    <mergeCell ref="G42:H42"/>
    <mergeCell ref="C7:H8"/>
    <mergeCell ref="A1:H5"/>
    <mergeCell ref="G28:H28"/>
    <mergeCell ref="G27:H27"/>
    <mergeCell ref="G26:H26"/>
    <mergeCell ref="G25:H25"/>
    <mergeCell ref="G21:H21"/>
    <mergeCell ref="G20:H20"/>
    <mergeCell ref="G41:H41"/>
    <mergeCell ref="G40:H40"/>
    <mergeCell ref="G39:H39"/>
    <mergeCell ref="G38:H38"/>
    <mergeCell ref="G37:H37"/>
  </mergeCells>
  <conditionalFormatting sqref="A1:B1">
    <cfRule type="duplicateValues" dxfId="11" priority="5"/>
  </conditionalFormatting>
  <conditionalFormatting sqref="E12:F41">
    <cfRule type="containsText" dxfId="10" priority="1" operator="containsText" text="√">
      <formula>NOT(ISERROR(SEARCH("√",E12)))</formula>
    </cfRule>
  </conditionalFormatting>
  <dataValidations count="1">
    <dataValidation type="list" allowBlank="1" showInputMessage="1" showErrorMessage="1" sqref="E12:F41" xr:uid="{810A9EFB-31CC-4FA7-9690-A84F0E58F516}">
      <formula1>$J$1:$J$3</formula1>
    </dataValidation>
  </dataValidations>
  <hyperlinks>
    <hyperlink ref="C12" r:id="rId1" xr:uid="{EA7ECE2F-BB7C-40A3-8735-124CC66DF42B}"/>
    <hyperlink ref="C13" r:id="rId2" xr:uid="{42DEA668-389C-4BDC-B7D3-BC1E1F942331}"/>
    <hyperlink ref="C14" r:id="rId3" xr:uid="{75C304D9-5BCC-4C06-9B61-0355356575B7}"/>
    <hyperlink ref="C15" r:id="rId4" xr:uid="{C5CAC116-C6DF-41D2-AAB3-D5187A754B8B}"/>
    <hyperlink ref="C16" r:id="rId5" xr:uid="{7EB8B69B-6ECE-4AE6-B435-0106CC0EB694}"/>
    <hyperlink ref="C17" r:id="rId6" xr:uid="{6FC3C502-E258-4A56-AB87-0D12A9026FD2}"/>
    <hyperlink ref="C18" r:id="rId7" xr:uid="{C17EB3A3-B90C-4EE0-B702-73CE4E9E03F0}"/>
    <hyperlink ref="C19" r:id="rId8" xr:uid="{3BFABA14-2D37-4793-9221-FA19F1839984}"/>
    <hyperlink ref="C20" r:id="rId9" xr:uid="{5B6DFC5A-9B7C-47EF-B543-3C4CF7A2E5DA}"/>
    <hyperlink ref="C21" r:id="rId10" xr:uid="{2FFDE40A-8118-48CC-8A95-8082172632D0}"/>
    <hyperlink ref="C22" r:id="rId11" xr:uid="{E695A9DE-6EBF-45AE-8B33-7918ED5CFBA3}"/>
    <hyperlink ref="C23" r:id="rId12" xr:uid="{45A883E7-04CA-4D60-94B5-DD66C8155DFF}"/>
    <hyperlink ref="C24" r:id="rId13" xr:uid="{F081DDD4-9369-42FD-8875-F0C42B36CE75}"/>
    <hyperlink ref="C25" r:id="rId14" xr:uid="{F0246C1B-F220-49FD-A0B1-8B5B65184454}"/>
    <hyperlink ref="C26" r:id="rId15" xr:uid="{1A14FCD5-4335-4CAF-AC73-A83BB2F7C090}"/>
    <hyperlink ref="C27" r:id="rId16" xr:uid="{8F7BF21E-ABD3-424F-B093-2DFD2BB79DB7}"/>
    <hyperlink ref="C28" r:id="rId17" xr:uid="{DBEEC0FE-45EB-4240-B0FA-FB17BFDC3A00}"/>
    <hyperlink ref="C29" r:id="rId18" xr:uid="{65BDB00B-FF6E-492C-AB2D-929F79C49E35}"/>
    <hyperlink ref="C30" r:id="rId19" xr:uid="{3C338FF7-836E-4F24-972E-0CE306BA94A4}"/>
    <hyperlink ref="C31" r:id="rId20" xr:uid="{6E87C50E-CB60-4F6D-A294-9F6A689886EE}"/>
    <hyperlink ref="C32" r:id="rId21" xr:uid="{1E31D090-C55F-4425-9BC9-224DCC7DDFE9}"/>
    <hyperlink ref="C33" r:id="rId22" xr:uid="{ABD40D4F-51DC-4219-989F-3E7A130209F6}"/>
    <hyperlink ref="C34" r:id="rId23" xr:uid="{5F441A8E-1A7F-4233-BFB0-0E1352E3F129}"/>
    <hyperlink ref="C35" r:id="rId24" xr:uid="{216B6C98-857C-487E-880F-7E21C4A2A2B5}"/>
    <hyperlink ref="C36" r:id="rId25" xr:uid="{31D68ED0-795D-4EA0-89B6-E9EAFEFB7CA1}"/>
    <hyperlink ref="C37" r:id="rId26" xr:uid="{4750B073-4552-4D98-8B6D-504E6B20C9C5}"/>
    <hyperlink ref="C38" r:id="rId27" xr:uid="{37FA98FF-C033-45FC-83C7-9A6195311EAC}"/>
    <hyperlink ref="C39" r:id="rId28" xr:uid="{92E21AF0-F584-49E2-89EB-85FEA9012D51}"/>
    <hyperlink ref="C40" r:id="rId29" xr:uid="{B69E5567-2B7B-44AB-B774-464937260B73}"/>
    <hyperlink ref="C41" r:id="rId30" xr:uid="{094E32F0-2EBB-4E42-9701-8A9487D1925E}"/>
    <hyperlink ref="G13:H13" r:id="rId31" display="DG-GC-TAB-CON-001" xr:uid="{8035E23D-6362-45AE-A824-CA78FCEEDCA7}"/>
    <hyperlink ref="J11:K12" location="'DIAGRAMA DE PROCESO'!A1" display="ACEPTAR" xr:uid="{5897ADAD-EFEC-402D-A2F1-036F4D2CDE97}"/>
    <hyperlink ref="G14" r:id="rId32" xr:uid="{41D8E814-8992-4A04-93DB-28B2CF3370C6}"/>
    <hyperlink ref="H14" r:id="rId33" xr:uid="{5D2CB332-0E75-479A-AA74-E9ECCC501B90}"/>
    <hyperlink ref="G15:H15" r:id="rId34" display="DG-GC-TAB-AC-004" xr:uid="{BE89156C-7CC8-43CE-B93C-29D213F144C3}"/>
    <hyperlink ref="G16:H16" r:id="rId35" display="DG-GC-TAB-AC-001" xr:uid="{A42D4215-5084-4244-8FC9-50A55A8E8AC1}"/>
    <hyperlink ref="G17" r:id="rId36" xr:uid="{A0997EA3-E354-4142-8F79-BABB853DE372}"/>
    <hyperlink ref="H17" r:id="rId37" xr:uid="{D10F792C-C3D6-4A75-9F0D-9BAB9405676A}"/>
    <hyperlink ref="G18:H18" r:id="rId38" display="DG-GC-TAB-AC-004" xr:uid="{AD2F12AD-64C7-4033-B9E2-7E9201CBCF16}"/>
    <hyperlink ref="G19:H19" r:id="rId39" display="Analisis de necesidades" xr:uid="{71ABE4DE-213F-4EF9-B95D-C38AAF74BB86}"/>
    <hyperlink ref="G21:H21" r:id="rId40" display="DG-GC-TAB-NOM-001" xr:uid="{572E196D-5848-42A9-BB59-1701D5D0A9D0}"/>
    <hyperlink ref="G25:H25" r:id="rId41" display="DG-GC-TAB-NOM-003" xr:uid="{4F1FBA2A-A703-48AB-8CE1-59CBB5F0F8CB}"/>
    <hyperlink ref="G26:H26" r:id="rId42" display="DG-GC-TAM-NOM-004" xr:uid="{B4627679-EF15-4D5C-9790-D93A6C330FF7}"/>
    <hyperlink ref="G27:H27" r:id="rId43" display="DG-GC-TAB-DIV-001" xr:uid="{2730D29E-1377-43E6-B7E1-91F5E369FBA9}"/>
    <hyperlink ref="G28:H28" r:id="rId44" display="DG-GC-TAB-GEST-001" xr:uid="{5D407AD7-4FFC-4D20-9391-73D9DDDE8C29}"/>
    <hyperlink ref="G29:H29" r:id="rId45" display="DG-GC-TAB-RDF-001" xr:uid="{FD16258E-C2B4-4343-9742-0EC522A688BB}"/>
    <hyperlink ref="G30:H30" r:id="rId46" display="DG-GC-TAB-RH-001" xr:uid="{B8F6810B-2CD6-4727-9076-4CCE26341F3D}"/>
    <hyperlink ref="G31:H31" r:id="rId47" display="DG-GC-TAB-32D-001" xr:uid="{27289F86-BB28-409E-9DCA-F1A501534ECA}"/>
    <hyperlink ref="G32:H32" r:id="rId48" display="DG-GC-TAB-CTM-001" xr:uid="{3AA059A3-CD5D-493F-9813-CE0A9357673D}"/>
    <hyperlink ref="G35:H35" r:id="rId49" display="DG-GC-TAB-CRNS-001" xr:uid="{5CEFCF92-738F-4ECE-AD5D-03FE54230071}"/>
    <hyperlink ref="G36:H36" r:id="rId50" display="DG-GC-TAB-SS-001" xr:uid="{17525785-B706-445B-A2E7-9A361AF2A43F}"/>
    <hyperlink ref="G37:H37" r:id="rId51" display="DG-GC-TAB-PT0-001" xr:uid="{CD285AD8-95EE-4464-A7FC-A5E18842BFB6}"/>
    <hyperlink ref="G38:H38" r:id="rId52" display="DG-GC-TAB-NOM-003" xr:uid="{584E01D2-F917-4BC0-B374-975E3D088B8E}"/>
    <hyperlink ref="G39:H39" r:id="rId53" display="DG-GC-TAB-NOM-003" xr:uid="{3D43AFBC-9D07-452C-BF5E-ABC84EBDE918}"/>
    <hyperlink ref="G41:H41" r:id="rId54" display="DG-GC.FR-001 " xr:uid="{2D34DD48-B5B5-4127-BB63-B63D8E4493D8}"/>
    <hyperlink ref="G42:H42" r:id="rId55" display="DG-GC-TAB-CE-001" xr:uid="{F7D63FE5-EBD4-4834-A28A-0C5C09B148EF}"/>
    <hyperlink ref="G44:H44" r:id="rId56" display="DG-GC-TAB-CON-007" xr:uid="{DC47B729-11B9-40C8-ACFD-9A9CF8FCADF7}"/>
    <hyperlink ref="J15:K16" location="'TABULADORES ACTUALIZACION PE'!A1" display="ACTUALIZAR" xr:uid="{B3081CF1-E8E1-4E41-B7BE-D84FF10DF2B8}"/>
    <hyperlink ref="G43:H43" r:id="rId57" display="DG-GC-TAB-GR-001" xr:uid="{C3AB1DC8-359B-4120-81E4-16FB151010E1}"/>
  </hyperlinks>
  <pageMargins left="0.7" right="0.7" top="0.75" bottom="0.75" header="0.3" footer="0.3"/>
  <drawing r:id="rId5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DD379B7-BBC3-4F6A-8696-621DA2F89218}">
            <xm:f>NOT(ISERROR(SEARCH($J$3,E12)))</xm:f>
            <xm:f>$J$3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91D6BAB-400F-4614-AB51-1CC4E075A58B}">
            <xm:f>NOT(ISERROR(SEARCH($J$2,E12)))</xm:f>
            <xm:f>$J$2</xm:f>
            <x14:dxf>
              <fill>
                <patternFill>
                  <bgColor rgb="FFFF0000"/>
                </patternFill>
              </fill>
            </x14:dxf>
          </x14:cfRule>
          <xm:sqref>E12:F41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EB76-34E3-423C-8EF3-05C6E6CC0DEE}">
  <dimension ref="A1:N59"/>
  <sheetViews>
    <sheetView showGridLines="0" topLeftCell="A8" zoomScale="85" zoomScaleNormal="85" workbookViewId="0">
      <selection sqref="A1:N3"/>
    </sheetView>
  </sheetViews>
  <sheetFormatPr baseColWidth="10" defaultRowHeight="15"/>
  <sheetData>
    <row r="1" spans="1:14" s="3" customFormat="1" ht="15" customHeight="1">
      <c r="A1" s="132" t="s">
        <v>188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</row>
    <row r="2" spans="1:14" s="3" customFormat="1" ht="15" customHeigh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7"/>
    </row>
    <row r="3" spans="1:14" s="3" customFormat="1" ht="15" customHeight="1">
      <c r="A3" s="135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7"/>
    </row>
    <row r="4" spans="1:14" s="3" customFormat="1" ht="15" customHeight="1">
      <c r="A4" s="148" t="s">
        <v>192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50"/>
    </row>
    <row r="5" spans="1:14" s="3" customFormat="1" ht="9.75" customHeight="1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50"/>
    </row>
    <row r="6" spans="1:14">
      <c r="A6" s="70"/>
      <c r="N6" s="71"/>
    </row>
    <row r="7" spans="1:14">
      <c r="A7" s="70"/>
      <c r="N7" s="71"/>
    </row>
    <row r="8" spans="1:14" ht="15" customHeight="1">
      <c r="A8" s="70"/>
      <c r="B8" s="147" t="s">
        <v>245</v>
      </c>
      <c r="C8" s="147"/>
      <c r="D8" s="147"/>
      <c r="E8" s="147"/>
      <c r="N8" s="71"/>
    </row>
    <row r="9" spans="1:14" ht="15" customHeight="1">
      <c r="A9" s="70"/>
      <c r="B9" s="147"/>
      <c r="C9" s="147"/>
      <c r="D9" s="147"/>
      <c r="E9" s="147"/>
      <c r="N9" s="71"/>
    </row>
    <row r="10" spans="1:14" ht="15" customHeight="1">
      <c r="A10" s="70"/>
      <c r="B10" s="147"/>
      <c r="C10" s="147"/>
      <c r="D10" s="147"/>
      <c r="E10" s="147"/>
      <c r="N10" s="71"/>
    </row>
    <row r="11" spans="1:14" ht="15" customHeight="1">
      <c r="A11" s="70"/>
      <c r="B11" s="147"/>
      <c r="C11" s="147"/>
      <c r="D11" s="147"/>
      <c r="E11" s="147"/>
      <c r="N11" s="71"/>
    </row>
    <row r="12" spans="1:14" ht="15" customHeight="1">
      <c r="A12" s="70"/>
      <c r="B12" s="147"/>
      <c r="C12" s="147"/>
      <c r="D12" s="147"/>
      <c r="E12" s="147"/>
      <c r="N12" s="71"/>
    </row>
    <row r="13" spans="1:14" ht="15" customHeight="1">
      <c r="A13" s="70"/>
      <c r="B13" s="147"/>
      <c r="C13" s="147"/>
      <c r="D13" s="147"/>
      <c r="E13" s="147"/>
      <c r="N13" s="71"/>
    </row>
    <row r="14" spans="1:14" ht="15" customHeight="1">
      <c r="A14" s="70"/>
      <c r="B14" s="147"/>
      <c r="C14" s="147"/>
      <c r="D14" s="147"/>
      <c r="E14" s="147"/>
      <c r="N14" s="71"/>
    </row>
    <row r="15" spans="1:14" ht="15" customHeight="1">
      <c r="A15" s="70"/>
      <c r="B15" s="147"/>
      <c r="C15" s="147"/>
      <c r="D15" s="147"/>
      <c r="E15" s="147"/>
      <c r="N15" s="71"/>
    </row>
    <row r="16" spans="1:14" ht="15" customHeight="1">
      <c r="A16" s="70"/>
      <c r="B16" s="147"/>
      <c r="C16" s="147"/>
      <c r="D16" s="147"/>
      <c r="E16" s="147"/>
      <c r="N16" s="71"/>
    </row>
    <row r="17" spans="1:14" ht="15" customHeight="1">
      <c r="A17" s="70"/>
      <c r="B17" s="147"/>
      <c r="C17" s="147"/>
      <c r="D17" s="147"/>
      <c r="E17" s="147"/>
      <c r="N17" s="71"/>
    </row>
    <row r="18" spans="1:14" ht="15" customHeight="1">
      <c r="A18" s="70"/>
      <c r="B18" s="147"/>
      <c r="C18" s="147"/>
      <c r="D18" s="147"/>
      <c r="E18" s="147"/>
      <c r="N18" s="71"/>
    </row>
    <row r="19" spans="1:14">
      <c r="A19" s="70"/>
      <c r="N19" s="71"/>
    </row>
    <row r="20" spans="1:14">
      <c r="A20" s="70"/>
      <c r="N20" s="71"/>
    </row>
    <row r="21" spans="1:14">
      <c r="A21" s="70"/>
      <c r="N21" s="71"/>
    </row>
    <row r="22" spans="1:14">
      <c r="A22" s="70"/>
      <c r="N22" s="71"/>
    </row>
    <row r="23" spans="1:14">
      <c r="A23" s="70"/>
      <c r="N23" s="71"/>
    </row>
    <row r="24" spans="1:14">
      <c r="A24" s="70"/>
      <c r="N24" s="71"/>
    </row>
    <row r="25" spans="1:14">
      <c r="A25" s="70"/>
      <c r="N25" s="71"/>
    </row>
    <row r="26" spans="1:14">
      <c r="A26" s="70"/>
      <c r="N26" s="71"/>
    </row>
    <row r="27" spans="1:14">
      <c r="A27" s="70"/>
      <c r="N27" s="71"/>
    </row>
    <row r="28" spans="1:14">
      <c r="A28" s="70"/>
      <c r="N28" s="71"/>
    </row>
    <row r="29" spans="1:14">
      <c r="A29" s="70"/>
      <c r="N29" s="71"/>
    </row>
    <row r="30" spans="1:14">
      <c r="A30" s="70"/>
      <c r="N30" s="71"/>
    </row>
    <row r="31" spans="1:14">
      <c r="A31" s="70"/>
      <c r="N31" s="71"/>
    </row>
    <row r="32" spans="1:14">
      <c r="A32" s="70"/>
      <c r="N32" s="71"/>
    </row>
    <row r="33" spans="1:14">
      <c r="A33" s="70"/>
      <c r="N33" s="71"/>
    </row>
    <row r="34" spans="1:14">
      <c r="A34" s="70"/>
      <c r="F34" s="193" t="s">
        <v>227</v>
      </c>
      <c r="N34" s="71"/>
    </row>
    <row r="35" spans="1:14">
      <c r="A35" s="70"/>
      <c r="F35" s="193"/>
      <c r="N35" s="71"/>
    </row>
    <row r="36" spans="1:14">
      <c r="A36" s="70"/>
      <c r="N36" s="71"/>
    </row>
    <row r="37" spans="1:14">
      <c r="A37" s="70"/>
      <c r="N37" s="71"/>
    </row>
    <row r="38" spans="1:14">
      <c r="A38" s="70"/>
      <c r="N38" s="71"/>
    </row>
    <row r="39" spans="1:14">
      <c r="A39" s="70"/>
      <c r="N39" s="71"/>
    </row>
    <row r="40" spans="1:14">
      <c r="A40" s="70"/>
      <c r="N40" s="71"/>
    </row>
    <row r="41" spans="1:14">
      <c r="A41" s="70"/>
      <c r="N41" s="71"/>
    </row>
    <row r="42" spans="1:14">
      <c r="A42" s="70"/>
      <c r="N42" s="71"/>
    </row>
    <row r="43" spans="1:14">
      <c r="A43" s="70"/>
      <c r="N43" s="71"/>
    </row>
    <row r="44" spans="1:14">
      <c r="A44" s="70"/>
      <c r="N44" s="71"/>
    </row>
    <row r="45" spans="1:14">
      <c r="A45" s="70"/>
      <c r="N45" s="71"/>
    </row>
    <row r="46" spans="1:14">
      <c r="A46" s="70"/>
      <c r="N46" s="71"/>
    </row>
    <row r="47" spans="1:14">
      <c r="A47" s="70"/>
      <c r="N47" s="71"/>
    </row>
    <row r="48" spans="1:14">
      <c r="A48" s="70"/>
      <c r="N48" s="71"/>
    </row>
    <row r="49" spans="1:14">
      <c r="A49" s="70"/>
      <c r="N49" s="71"/>
    </row>
    <row r="50" spans="1:14">
      <c r="A50" s="70"/>
      <c r="N50" s="71"/>
    </row>
    <row r="51" spans="1:14">
      <c r="A51" s="70"/>
      <c r="N51" s="71"/>
    </row>
    <row r="52" spans="1:14">
      <c r="A52" s="70"/>
      <c r="N52" s="71"/>
    </row>
    <row r="53" spans="1:14">
      <c r="A53" s="70"/>
      <c r="N53" s="71"/>
    </row>
    <row r="54" spans="1:14">
      <c r="A54" s="70"/>
      <c r="N54" s="71"/>
    </row>
    <row r="55" spans="1:14">
      <c r="A55" s="70"/>
      <c r="N55" s="71"/>
    </row>
    <row r="56" spans="1:14">
      <c r="A56" s="70"/>
      <c r="N56" s="71"/>
    </row>
    <row r="57" spans="1:14">
      <c r="A57" s="70"/>
      <c r="N57" s="71"/>
    </row>
    <row r="58" spans="1:14">
      <c r="A58" s="70"/>
      <c r="N58" s="71"/>
    </row>
    <row r="59" spans="1:14" ht="15.75" thickBot="1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</row>
  </sheetData>
  <customSheetViews>
    <customSheetView guid="{4992736A-60B0-47D8-9580-9061035D81E9}" showGridLines="0">
      <selection sqref="A1:XFD1048576"/>
      <pageMargins left="0.7" right="0.7" top="0.75" bottom="0.75" header="0.3" footer="0.3"/>
    </customSheetView>
  </customSheetViews>
  <mergeCells count="4">
    <mergeCell ref="A1:N3"/>
    <mergeCell ref="A4:N5"/>
    <mergeCell ref="F34:F35"/>
    <mergeCell ref="B8:E18"/>
  </mergeCells>
  <conditionalFormatting sqref="A1:B1">
    <cfRule type="duplicateValues" dxfId="7" priority="1"/>
  </conditionalFormatting>
  <hyperlinks>
    <hyperlink ref="F34:F35" location="'TABULADORES ACTUALIZACION PE'!A1" display="CÁLCULO" xr:uid="{DC18A62F-6486-4CA5-9EA9-DC73C4EE956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1E6A-1D19-4C47-A5D8-A8DE64D4445E}">
  <dimension ref="A1:T54"/>
  <sheetViews>
    <sheetView showGridLines="0" topLeftCell="A31" zoomScale="85" zoomScaleNormal="85" workbookViewId="0">
      <selection activeCell="G53" sqref="G53:H54"/>
    </sheetView>
  </sheetViews>
  <sheetFormatPr baseColWidth="10" defaultRowHeight="15"/>
  <cols>
    <col min="1" max="1" width="3.85546875" customWidth="1"/>
    <col min="2" max="2" width="23.28515625" customWidth="1"/>
    <col min="3" max="3" width="6.85546875" customWidth="1"/>
    <col min="4" max="4" width="1.5703125" customWidth="1"/>
    <col min="5" max="5" width="26.7109375" customWidth="1"/>
    <col min="6" max="6" width="14.42578125" bestFit="1" customWidth="1"/>
    <col min="7" max="17" width="12.85546875" bestFit="1" customWidth="1"/>
    <col min="18" max="18" width="3" customWidth="1"/>
  </cols>
  <sheetData>
    <row r="1" spans="1:20" s="3" customFormat="1" ht="15" customHeight="1">
      <c r="A1" s="136" t="s">
        <v>193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20" s="3" customFormat="1" ht="15" customHeight="1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20" s="3" customFormat="1" ht="15" customHeight="1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20" s="3" customFormat="1" ht="15" customHeight="1">
      <c r="A4" s="149" t="s">
        <v>246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</row>
    <row r="5" spans="1:20" s="3" customFormat="1" ht="9.75" customHeight="1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</row>
    <row r="6" spans="1:20" ht="15.75" thickBot="1"/>
    <row r="7" spans="1:20" s="2" customFormat="1" ht="22.5" customHeight="1" thickBot="1">
      <c r="B7" s="194" t="s">
        <v>239</v>
      </c>
      <c r="E7" s="205" t="s">
        <v>211</v>
      </c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7"/>
    </row>
    <row r="8" spans="1:20" s="1" customFormat="1" ht="15" hidden="1" customHeight="1">
      <c r="B8" s="195"/>
      <c r="E8" s="26"/>
      <c r="F8" s="27">
        <v>1</v>
      </c>
      <c r="G8" s="27">
        <v>2</v>
      </c>
      <c r="H8" s="27">
        <v>3</v>
      </c>
      <c r="I8" s="27">
        <v>4</v>
      </c>
      <c r="J8" s="27">
        <v>5</v>
      </c>
      <c r="K8" s="27">
        <v>6</v>
      </c>
      <c r="L8" s="27">
        <v>7</v>
      </c>
      <c r="M8" s="27">
        <v>8</v>
      </c>
      <c r="N8" s="27">
        <v>9</v>
      </c>
      <c r="O8" s="27">
        <v>10</v>
      </c>
      <c r="P8" s="27">
        <v>11</v>
      </c>
      <c r="Q8" s="28">
        <v>12</v>
      </c>
    </row>
    <row r="9" spans="1:20" ht="15.75" thickBot="1">
      <c r="B9" s="195"/>
      <c r="C9" s="218">
        <v>1</v>
      </c>
      <c r="E9" s="29" t="s">
        <v>210</v>
      </c>
      <c r="F9" s="33" t="s">
        <v>196</v>
      </c>
      <c r="G9" s="34" t="s">
        <v>197</v>
      </c>
      <c r="H9" s="34" t="s">
        <v>198</v>
      </c>
      <c r="I9" s="34" t="s">
        <v>199</v>
      </c>
      <c r="J9" s="34" t="s">
        <v>200</v>
      </c>
      <c r="K9" s="34" t="s">
        <v>201</v>
      </c>
      <c r="L9" s="34" t="s">
        <v>202</v>
      </c>
      <c r="M9" s="34" t="s">
        <v>203</v>
      </c>
      <c r="N9" s="34" t="s">
        <v>204</v>
      </c>
      <c r="O9" s="34" t="s">
        <v>205</v>
      </c>
      <c r="P9" s="34" t="s">
        <v>206</v>
      </c>
      <c r="Q9" s="35" t="s">
        <v>207</v>
      </c>
    </row>
    <row r="10" spans="1:20" ht="15.75" thickBot="1">
      <c r="B10" s="195"/>
      <c r="C10" s="219"/>
      <c r="E10" s="30" t="s">
        <v>194</v>
      </c>
      <c r="F10" s="36">
        <v>100</v>
      </c>
      <c r="G10" s="37">
        <v>200</v>
      </c>
      <c r="H10" s="37"/>
      <c r="I10" s="37"/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8">
        <v>0</v>
      </c>
      <c r="S10" s="12"/>
    </row>
    <row r="11" spans="1:20" ht="15.75" thickBot="1">
      <c r="B11" s="195"/>
      <c r="C11" s="220"/>
      <c r="E11" s="31" t="s">
        <v>195</v>
      </c>
      <c r="F11" s="39">
        <f>F10</f>
        <v>100</v>
      </c>
      <c r="G11" s="24">
        <f>IF(G10&gt;0,F11+G10,0)</f>
        <v>300</v>
      </c>
      <c r="H11" s="24">
        <f t="shared" ref="H11:Q11" si="0">IF(H10&gt;0,G11+H10,0)</f>
        <v>0</v>
      </c>
      <c r="I11" s="24">
        <f t="shared" si="0"/>
        <v>0</v>
      </c>
      <c r="J11" s="24">
        <f t="shared" si="0"/>
        <v>0</v>
      </c>
      <c r="K11" s="24">
        <f t="shared" si="0"/>
        <v>0</v>
      </c>
      <c r="L11" s="24">
        <f t="shared" si="0"/>
        <v>0</v>
      </c>
      <c r="M11" s="24">
        <f t="shared" si="0"/>
        <v>0</v>
      </c>
      <c r="N11" s="24">
        <f t="shared" si="0"/>
        <v>0</v>
      </c>
      <c r="O11" s="24">
        <f t="shared" si="0"/>
        <v>0</v>
      </c>
      <c r="P11" s="24">
        <f t="shared" si="0"/>
        <v>0</v>
      </c>
      <c r="Q11" s="25">
        <f t="shared" si="0"/>
        <v>0</v>
      </c>
      <c r="T11" s="13"/>
    </row>
    <row r="12" spans="1:20" s="2" customFormat="1" ht="21" customHeight="1" thickBot="1">
      <c r="B12" s="196"/>
      <c r="E12" s="96" t="s">
        <v>208</v>
      </c>
      <c r="F12" s="97">
        <f>(F11/F8)*12</f>
        <v>1200</v>
      </c>
      <c r="G12" s="98">
        <f t="shared" ref="G12:Q12" si="1">(G11/G8)*12</f>
        <v>1800</v>
      </c>
      <c r="H12" s="98">
        <f t="shared" si="1"/>
        <v>0</v>
      </c>
      <c r="I12" s="98">
        <f t="shared" si="1"/>
        <v>0</v>
      </c>
      <c r="J12" s="98">
        <f t="shared" si="1"/>
        <v>0</v>
      </c>
      <c r="K12" s="98">
        <f t="shared" si="1"/>
        <v>0</v>
      </c>
      <c r="L12" s="98">
        <f t="shared" si="1"/>
        <v>0</v>
      </c>
      <c r="M12" s="98">
        <f t="shared" si="1"/>
        <v>0</v>
      </c>
      <c r="N12" s="98">
        <f t="shared" si="1"/>
        <v>0</v>
      </c>
      <c r="O12" s="98">
        <f t="shared" si="1"/>
        <v>0</v>
      </c>
      <c r="P12" s="98">
        <f t="shared" si="1"/>
        <v>0</v>
      </c>
      <c r="Q12" s="99">
        <f t="shared" si="1"/>
        <v>0</v>
      </c>
    </row>
    <row r="13" spans="1:20" ht="15.75" thickBot="1"/>
    <row r="14" spans="1:20">
      <c r="I14" s="210">
        <f>Q11</f>
        <v>0</v>
      </c>
      <c r="J14" s="211"/>
      <c r="K14" s="214" t="s">
        <v>237</v>
      </c>
      <c r="L14" s="215"/>
    </row>
    <row r="15" spans="1:20" ht="15.75" thickBot="1">
      <c r="I15" s="212"/>
      <c r="J15" s="213"/>
      <c r="K15" s="216"/>
      <c r="L15" s="217"/>
    </row>
    <row r="16" spans="1:20" ht="15.75" thickBot="1"/>
    <row r="17" spans="2:20">
      <c r="I17" s="197">
        <f>_xlfn.IFS(Q12&gt;0,Q12,P12&gt;0,P12,O12&gt;0,O12,N12&gt;0,N12,M12&gt;0,M12,L12&gt;0,L12,K12&gt;0,K12,J12&gt;0,J12,I12&gt;0,I12,H12&gt;0,H12,G12&gt;0,G12,F12&gt;0,F12,F12=0,0)</f>
        <v>1800</v>
      </c>
      <c r="J17" s="198"/>
      <c r="K17" s="201" t="s">
        <v>209</v>
      </c>
      <c r="L17" s="202"/>
    </row>
    <row r="18" spans="2:20" ht="15.75" thickBot="1">
      <c r="I18" s="199"/>
      <c r="J18" s="200"/>
      <c r="K18" s="203"/>
      <c r="L18" s="204"/>
    </row>
    <row r="19" spans="2:20" ht="9" customHeight="1">
      <c r="I19" s="58"/>
      <c r="J19" s="58"/>
      <c r="K19" s="59"/>
      <c r="L19" s="59"/>
    </row>
    <row r="20" spans="2:20" ht="15.75" thickBot="1"/>
    <row r="21" spans="2:20" s="2" customFormat="1" ht="22.5" customHeight="1" thickBot="1">
      <c r="B21" s="194" t="s">
        <v>238</v>
      </c>
      <c r="E21" s="205" t="s">
        <v>212</v>
      </c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7"/>
    </row>
    <row r="22" spans="2:20" s="1" customFormat="1" ht="15.75" hidden="1" customHeight="1" thickBot="1">
      <c r="B22" s="195"/>
      <c r="E22" s="26"/>
      <c r="F22" s="27">
        <v>1</v>
      </c>
      <c r="G22" s="27">
        <v>2</v>
      </c>
      <c r="H22" s="27">
        <v>3</v>
      </c>
      <c r="I22" s="27">
        <v>4</v>
      </c>
      <c r="J22" s="27">
        <v>5</v>
      </c>
      <c r="K22" s="27">
        <v>6</v>
      </c>
      <c r="L22" s="27">
        <v>7</v>
      </c>
      <c r="M22" s="27">
        <v>8</v>
      </c>
      <c r="N22" s="27">
        <v>9</v>
      </c>
      <c r="O22" s="27">
        <v>10</v>
      </c>
      <c r="P22" s="27">
        <v>11</v>
      </c>
      <c r="Q22" s="28">
        <v>12</v>
      </c>
    </row>
    <row r="23" spans="2:20" ht="15.75" thickBot="1">
      <c r="B23" s="195"/>
      <c r="C23" s="222">
        <v>2</v>
      </c>
      <c r="E23" s="29" t="s">
        <v>210</v>
      </c>
      <c r="F23" s="33" t="s">
        <v>196</v>
      </c>
      <c r="G23" s="34" t="s">
        <v>197</v>
      </c>
      <c r="H23" s="34" t="s">
        <v>198</v>
      </c>
      <c r="I23" s="34" t="s">
        <v>199</v>
      </c>
      <c r="J23" s="34" t="s">
        <v>200</v>
      </c>
      <c r="K23" s="34" t="s">
        <v>201</v>
      </c>
      <c r="L23" s="34" t="s">
        <v>202</v>
      </c>
      <c r="M23" s="34" t="s">
        <v>203</v>
      </c>
      <c r="N23" s="34" t="s">
        <v>204</v>
      </c>
      <c r="O23" s="34" t="s">
        <v>205</v>
      </c>
      <c r="P23" s="34" t="s">
        <v>206</v>
      </c>
      <c r="Q23" s="35" t="s">
        <v>207</v>
      </c>
    </row>
    <row r="24" spans="2:20" ht="15.75" thickBot="1">
      <c r="B24" s="195"/>
      <c r="C24" s="223"/>
      <c r="E24" s="30" t="s">
        <v>213</v>
      </c>
      <c r="F24" s="40">
        <v>20</v>
      </c>
      <c r="G24" s="41">
        <v>50</v>
      </c>
      <c r="H24" s="41"/>
      <c r="I24" s="41"/>
      <c r="J24" s="41"/>
      <c r="K24" s="41"/>
      <c r="L24" s="41"/>
      <c r="M24" s="41"/>
      <c r="N24" s="41"/>
      <c r="O24" s="41"/>
      <c r="P24" s="41"/>
      <c r="Q24" s="42"/>
      <c r="S24" s="12"/>
    </row>
    <row r="25" spans="2:20" ht="15.75" thickBot="1">
      <c r="B25" s="195"/>
      <c r="C25" s="224"/>
      <c r="E25" s="31" t="s">
        <v>214</v>
      </c>
      <c r="F25" s="43">
        <f>F24</f>
        <v>20</v>
      </c>
      <c r="G25" s="44">
        <f t="shared" ref="G25:Q25" si="2">IF(G24&gt;0,F25+G24,0)</f>
        <v>70</v>
      </c>
      <c r="H25" s="44">
        <f t="shared" si="2"/>
        <v>0</v>
      </c>
      <c r="I25" s="44">
        <f t="shared" si="2"/>
        <v>0</v>
      </c>
      <c r="J25" s="44">
        <f t="shared" si="2"/>
        <v>0</v>
      </c>
      <c r="K25" s="44">
        <f t="shared" si="2"/>
        <v>0</v>
      </c>
      <c r="L25" s="44">
        <f t="shared" si="2"/>
        <v>0</v>
      </c>
      <c r="M25" s="44">
        <f t="shared" si="2"/>
        <v>0</v>
      </c>
      <c r="N25" s="44">
        <f t="shared" si="2"/>
        <v>0</v>
      </c>
      <c r="O25" s="44">
        <f t="shared" si="2"/>
        <v>0</v>
      </c>
      <c r="P25" s="44">
        <f t="shared" si="2"/>
        <v>0</v>
      </c>
      <c r="Q25" s="45">
        <f t="shared" si="2"/>
        <v>0</v>
      </c>
      <c r="T25" s="13"/>
    </row>
    <row r="26" spans="2:20" ht="18.75" customHeight="1" thickBot="1">
      <c r="B26" s="196"/>
      <c r="E26" s="32" t="s">
        <v>208</v>
      </c>
      <c r="F26" s="52">
        <f t="shared" ref="F26:Q26" si="3">(F25/F22)*12</f>
        <v>240</v>
      </c>
      <c r="G26" s="53">
        <f t="shared" si="3"/>
        <v>420</v>
      </c>
      <c r="H26" s="53">
        <f t="shared" si="3"/>
        <v>0</v>
      </c>
      <c r="I26" s="53">
        <f t="shared" si="3"/>
        <v>0</v>
      </c>
      <c r="J26" s="53">
        <f t="shared" si="3"/>
        <v>0</v>
      </c>
      <c r="K26" s="53">
        <f t="shared" si="3"/>
        <v>0</v>
      </c>
      <c r="L26" s="53">
        <f t="shared" si="3"/>
        <v>0</v>
      </c>
      <c r="M26" s="53">
        <f t="shared" si="3"/>
        <v>0</v>
      </c>
      <c r="N26" s="53">
        <f t="shared" si="3"/>
        <v>0</v>
      </c>
      <c r="O26" s="53">
        <f t="shared" si="3"/>
        <v>0</v>
      </c>
      <c r="P26" s="53">
        <f t="shared" si="3"/>
        <v>0</v>
      </c>
      <c r="Q26" s="54">
        <f t="shared" si="3"/>
        <v>0</v>
      </c>
    </row>
    <row r="27" spans="2:20" ht="15.75" thickBot="1">
      <c r="E27" s="32" t="s">
        <v>217</v>
      </c>
      <c r="F27" s="55">
        <f>F26/12</f>
        <v>20</v>
      </c>
      <c r="G27" s="56">
        <f>G26/12</f>
        <v>35</v>
      </c>
      <c r="H27" s="56">
        <f t="shared" ref="H27:Q27" si="4">H26/12</f>
        <v>0</v>
      </c>
      <c r="I27" s="56">
        <f t="shared" si="4"/>
        <v>0</v>
      </c>
      <c r="J27" s="56">
        <f t="shared" si="4"/>
        <v>0</v>
      </c>
      <c r="K27" s="56">
        <f t="shared" si="4"/>
        <v>0</v>
      </c>
      <c r="L27" s="56">
        <f t="shared" si="4"/>
        <v>0</v>
      </c>
      <c r="M27" s="56">
        <f t="shared" si="4"/>
        <v>0</v>
      </c>
      <c r="N27" s="56">
        <f t="shared" si="4"/>
        <v>0</v>
      </c>
      <c r="O27" s="56">
        <f t="shared" si="4"/>
        <v>0</v>
      </c>
      <c r="P27" s="56">
        <f t="shared" si="4"/>
        <v>0</v>
      </c>
      <c r="Q27" s="57">
        <f t="shared" si="4"/>
        <v>0</v>
      </c>
    </row>
    <row r="28" spans="2:20" ht="15.75" thickBot="1">
      <c r="E28" s="46"/>
      <c r="F28" s="12"/>
      <c r="G28" s="12"/>
    </row>
    <row r="29" spans="2:20">
      <c r="I29" s="230">
        <f>Q25</f>
        <v>0</v>
      </c>
      <c r="J29" s="231"/>
      <c r="K29" s="214" t="s">
        <v>215</v>
      </c>
      <c r="L29" s="215"/>
    </row>
    <row r="30" spans="2:20" ht="15.75" thickBot="1">
      <c r="I30" s="232"/>
      <c r="J30" s="233"/>
      <c r="K30" s="216"/>
      <c r="L30" s="217"/>
    </row>
    <row r="31" spans="2:20" ht="15.75" thickBot="1"/>
    <row r="32" spans="2:20">
      <c r="I32" s="234">
        <f>_xlfn.IFS(Q27&gt;0,Q27,P27&gt;0,P27,O27&gt;0,O27,N27&gt;0,N27,M27&gt;0,M27,L27&gt;0,L27,K27&gt;0,K27,J27&gt;0,J27,I27&gt;0,I27,H27&gt;0,H27,G27&gt;0,G27,F27&gt;0,F27)</f>
        <v>35</v>
      </c>
      <c r="J32" s="235"/>
      <c r="K32" s="201" t="str">
        <f>E27</f>
        <v xml:space="preserve">PROM. MOV. AL MES </v>
      </c>
      <c r="L32" s="202"/>
    </row>
    <row r="33" spans="2:20" ht="15.75" thickBot="1">
      <c r="I33" s="236"/>
      <c r="J33" s="237"/>
      <c r="K33" s="203"/>
      <c r="L33" s="204"/>
    </row>
    <row r="34" spans="2:20" ht="9" customHeight="1">
      <c r="I34" s="58"/>
      <c r="J34" s="58"/>
      <c r="K34" s="59"/>
      <c r="L34" s="59"/>
    </row>
    <row r="35" spans="2:20" ht="15.75" thickBot="1"/>
    <row r="36" spans="2:20" ht="16.5" customHeight="1" thickBot="1">
      <c r="B36" s="194" t="s">
        <v>240</v>
      </c>
      <c r="E36" s="229" t="s">
        <v>219</v>
      </c>
      <c r="F36" s="229"/>
      <c r="G36" s="229"/>
      <c r="H36" s="229"/>
    </row>
    <row r="37" spans="2:20">
      <c r="B37" s="195"/>
      <c r="C37" s="222">
        <v>3</v>
      </c>
      <c r="E37" s="48"/>
      <c r="F37" s="225" t="str">
        <f>K32</f>
        <v xml:space="preserve">PROM. MOV. AL MES </v>
      </c>
      <c r="G37" s="225"/>
      <c r="H37" s="225"/>
    </row>
    <row r="38" spans="2:20" ht="15.75" thickBot="1">
      <c r="B38" s="195"/>
      <c r="C38" s="223"/>
      <c r="E38" s="50" t="s">
        <v>216</v>
      </c>
      <c r="F38" s="51">
        <f>I32</f>
        <v>35</v>
      </c>
      <c r="G38" s="47" t="s">
        <v>108</v>
      </c>
      <c r="H38" s="47" t="s">
        <v>108</v>
      </c>
    </row>
    <row r="39" spans="2:20" ht="15.75" thickBot="1">
      <c r="B39" s="195"/>
      <c r="C39" s="224"/>
      <c r="E39" s="49">
        <f>I17</f>
        <v>1800</v>
      </c>
      <c r="F39" s="60">
        <v>1600</v>
      </c>
      <c r="G39" s="61">
        <v>1650</v>
      </c>
      <c r="H39" s="62">
        <v>1700</v>
      </c>
    </row>
    <row r="40" spans="2:20">
      <c r="B40" s="208" t="s">
        <v>241</v>
      </c>
      <c r="E40" s="24">
        <v>0</v>
      </c>
      <c r="F40" s="63">
        <v>1800</v>
      </c>
      <c r="G40" s="62">
        <v>1850</v>
      </c>
      <c r="H40" s="62">
        <v>1900</v>
      </c>
    </row>
    <row r="41" spans="2:20" ht="15.75" thickBot="1">
      <c r="B41" s="209"/>
      <c r="E41" s="24">
        <v>0</v>
      </c>
      <c r="F41" s="62">
        <v>1900</v>
      </c>
      <c r="G41" s="62">
        <v>1950</v>
      </c>
      <c r="H41" s="62">
        <v>2000</v>
      </c>
    </row>
    <row r="42" spans="2:20" ht="9" customHeight="1">
      <c r="I42" s="58"/>
      <c r="J42" s="58"/>
      <c r="K42" s="59"/>
      <c r="L42" s="59"/>
    </row>
    <row r="43" spans="2:20" ht="15.75" thickBot="1"/>
    <row r="44" spans="2:20" ht="15.75" customHeight="1" thickBot="1">
      <c r="B44" s="194" t="s">
        <v>247</v>
      </c>
      <c r="E44" s="226" t="s">
        <v>218</v>
      </c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8"/>
    </row>
    <row r="45" spans="2:20" ht="15.75" thickBot="1">
      <c r="B45" s="195"/>
      <c r="C45" s="218">
        <v>4</v>
      </c>
      <c r="E45" s="29" t="s">
        <v>210</v>
      </c>
      <c r="F45" s="33" t="s">
        <v>196</v>
      </c>
      <c r="G45" s="34" t="s">
        <v>197</v>
      </c>
      <c r="H45" s="34" t="s">
        <v>198</v>
      </c>
      <c r="I45" s="34" t="s">
        <v>199</v>
      </c>
      <c r="J45" s="34" t="s">
        <v>200</v>
      </c>
      <c r="K45" s="34" t="s">
        <v>201</v>
      </c>
      <c r="L45" s="34" t="s">
        <v>202</v>
      </c>
      <c r="M45" s="34" t="s">
        <v>203</v>
      </c>
      <c r="N45" s="34" t="s">
        <v>204</v>
      </c>
      <c r="O45" s="34" t="s">
        <v>205</v>
      </c>
      <c r="P45" s="34" t="s">
        <v>206</v>
      </c>
      <c r="Q45" s="35" t="s">
        <v>207</v>
      </c>
    </row>
    <row r="46" spans="2:20" ht="15.75" thickBot="1">
      <c r="B46" s="195"/>
      <c r="C46" s="219"/>
      <c r="E46" s="30" t="s">
        <v>220</v>
      </c>
      <c r="F46" s="36">
        <v>1500</v>
      </c>
      <c r="G46" s="37">
        <f>F51</f>
        <v>1500</v>
      </c>
      <c r="H46" s="37">
        <f t="shared" ref="H46:Q46" si="5">G51</f>
        <v>1500</v>
      </c>
      <c r="I46" s="37">
        <f t="shared" si="5"/>
        <v>0</v>
      </c>
      <c r="J46" s="37">
        <f t="shared" si="5"/>
        <v>0</v>
      </c>
      <c r="K46" s="37">
        <f t="shared" si="5"/>
        <v>0</v>
      </c>
      <c r="L46" s="37">
        <f t="shared" si="5"/>
        <v>0</v>
      </c>
      <c r="M46" s="37">
        <f t="shared" si="5"/>
        <v>0</v>
      </c>
      <c r="N46" s="37">
        <f t="shared" si="5"/>
        <v>0</v>
      </c>
      <c r="O46" s="37">
        <f t="shared" si="5"/>
        <v>0</v>
      </c>
      <c r="P46" s="37">
        <f t="shared" si="5"/>
        <v>0</v>
      </c>
      <c r="Q46" s="38">
        <f t="shared" si="5"/>
        <v>0</v>
      </c>
      <c r="S46" s="12"/>
    </row>
    <row r="47" spans="2:20" ht="15.75" thickBot="1">
      <c r="B47" s="195"/>
      <c r="C47" s="220"/>
      <c r="E47" s="31" t="s">
        <v>225</v>
      </c>
      <c r="F47" s="65">
        <v>1500</v>
      </c>
      <c r="G47" s="24">
        <f>F39</f>
        <v>1600</v>
      </c>
      <c r="H47" s="24"/>
      <c r="I47" s="24"/>
      <c r="J47" s="24"/>
      <c r="K47" s="24"/>
      <c r="L47" s="24"/>
      <c r="M47" s="24"/>
      <c r="N47" s="24"/>
      <c r="O47" s="24"/>
      <c r="P47" s="24"/>
      <c r="Q47" s="25"/>
      <c r="T47" s="13"/>
    </row>
    <row r="48" spans="2:20" ht="15.75" thickBot="1">
      <c r="B48" s="195"/>
      <c r="E48" s="32" t="s">
        <v>221</v>
      </c>
      <c r="F48" s="39">
        <f>IF(F47&gt;0,ABS(F46-F47),0)</f>
        <v>0</v>
      </c>
      <c r="G48" s="24">
        <f t="shared" ref="G48:Q48" si="6">IF(G47&gt;0,ABS(G46-G47),0)</f>
        <v>100</v>
      </c>
      <c r="H48" s="24">
        <f t="shared" si="6"/>
        <v>0</v>
      </c>
      <c r="I48" s="24">
        <f t="shared" si="6"/>
        <v>0</v>
      </c>
      <c r="J48" s="24">
        <f t="shared" si="6"/>
        <v>0</v>
      </c>
      <c r="K48" s="24">
        <f t="shared" si="6"/>
        <v>0</v>
      </c>
      <c r="L48" s="24">
        <f t="shared" si="6"/>
        <v>0</v>
      </c>
      <c r="M48" s="24">
        <f t="shared" si="6"/>
        <v>0</v>
      </c>
      <c r="N48" s="24">
        <f t="shared" si="6"/>
        <v>0</v>
      </c>
      <c r="O48" s="24">
        <f t="shared" si="6"/>
        <v>0</v>
      </c>
      <c r="P48" s="24">
        <f t="shared" si="6"/>
        <v>0</v>
      </c>
      <c r="Q48" s="25">
        <f t="shared" si="6"/>
        <v>0</v>
      </c>
    </row>
    <row r="49" spans="2:17" ht="15.75" thickBot="1">
      <c r="B49" s="195"/>
      <c r="C49" s="64" t="s">
        <v>223</v>
      </c>
      <c r="E49" s="32" t="s">
        <v>222</v>
      </c>
      <c r="F49" s="39" t="s">
        <v>223</v>
      </c>
      <c r="G49" s="24" t="s">
        <v>224</v>
      </c>
      <c r="H49" s="24"/>
      <c r="I49" s="24"/>
      <c r="J49" s="24"/>
      <c r="K49" s="24"/>
      <c r="L49" s="24"/>
      <c r="M49" s="24"/>
      <c r="N49" s="24"/>
      <c r="O49" s="24"/>
      <c r="P49" s="24"/>
      <c r="Q49" s="25"/>
    </row>
    <row r="50" spans="2:17" ht="15.75" thickBot="1">
      <c r="B50" s="195"/>
      <c r="C50" s="64" t="s">
        <v>224</v>
      </c>
      <c r="E50" s="32" t="s">
        <v>226</v>
      </c>
      <c r="F50" s="39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5"/>
    </row>
    <row r="51" spans="2:17" s="66" customFormat="1" ht="31.5" customHeight="1" thickBot="1">
      <c r="B51" s="196"/>
      <c r="E51" s="75" t="s">
        <v>228</v>
      </c>
      <c r="F51" s="67">
        <f t="shared" ref="F51:Q51" si="7">IF(F50=0,_xlfn.IFS(F49=$C$49,F47,F49=$C$50,F46,F49=0,0),F50)</f>
        <v>1500</v>
      </c>
      <c r="G51" s="68">
        <f t="shared" si="7"/>
        <v>1500</v>
      </c>
      <c r="H51" s="68">
        <f t="shared" si="7"/>
        <v>0</v>
      </c>
      <c r="I51" s="68">
        <f t="shared" si="7"/>
        <v>0</v>
      </c>
      <c r="J51" s="68">
        <f t="shared" si="7"/>
        <v>0</v>
      </c>
      <c r="K51" s="68">
        <f t="shared" si="7"/>
        <v>0</v>
      </c>
      <c r="L51" s="68">
        <f t="shared" si="7"/>
        <v>0</v>
      </c>
      <c r="M51" s="68">
        <f t="shared" si="7"/>
        <v>0</v>
      </c>
      <c r="N51" s="68">
        <f t="shared" si="7"/>
        <v>0</v>
      </c>
      <c r="O51" s="68">
        <f t="shared" si="7"/>
        <v>0</v>
      </c>
      <c r="P51" s="68">
        <f t="shared" si="7"/>
        <v>0</v>
      </c>
      <c r="Q51" s="69">
        <f t="shared" si="7"/>
        <v>0</v>
      </c>
    </row>
    <row r="53" spans="2:17">
      <c r="G53" s="221" t="s">
        <v>189</v>
      </c>
      <c r="H53" s="221"/>
    </row>
    <row r="54" spans="2:17">
      <c r="G54" s="221"/>
      <c r="H54" s="221"/>
    </row>
  </sheetData>
  <customSheetViews>
    <customSheetView guid="{4992736A-60B0-47D8-9580-9061035D81E9}">
      <selection activeCell="B9" sqref="B9"/>
      <pageMargins left="0.7" right="0.7" top="0.75" bottom="0.75" header="0.3" footer="0.3"/>
    </customSheetView>
  </customSheetViews>
  <mergeCells count="25">
    <mergeCell ref="A1:R3"/>
    <mergeCell ref="A4:R5"/>
    <mergeCell ref="G53:H54"/>
    <mergeCell ref="B7:B12"/>
    <mergeCell ref="B21:B26"/>
    <mergeCell ref="C37:C39"/>
    <mergeCell ref="F37:H37"/>
    <mergeCell ref="E44:Q44"/>
    <mergeCell ref="C45:C47"/>
    <mergeCell ref="E36:H36"/>
    <mergeCell ref="E21:Q21"/>
    <mergeCell ref="C23:C25"/>
    <mergeCell ref="I29:J30"/>
    <mergeCell ref="K29:L30"/>
    <mergeCell ref="I32:J33"/>
    <mergeCell ref="K32:L33"/>
    <mergeCell ref="B44:B51"/>
    <mergeCell ref="I17:J18"/>
    <mergeCell ref="K17:L18"/>
    <mergeCell ref="E7:Q7"/>
    <mergeCell ref="B36:B39"/>
    <mergeCell ref="B40:B41"/>
    <mergeCell ref="I14:J15"/>
    <mergeCell ref="K14:L15"/>
    <mergeCell ref="C9:C11"/>
  </mergeCells>
  <phoneticPr fontId="18" type="noConversion"/>
  <conditionalFormatting sqref="F10:Q12">
    <cfRule type="cellIs" dxfId="6" priority="9" operator="equal">
      <formula>0</formula>
    </cfRule>
  </conditionalFormatting>
  <conditionalFormatting sqref="A1:B1">
    <cfRule type="duplicateValues" dxfId="5" priority="15"/>
  </conditionalFormatting>
  <conditionalFormatting sqref="F24:Q25">
    <cfRule type="cellIs" dxfId="4" priority="7" operator="equal">
      <formula>0</formula>
    </cfRule>
  </conditionalFormatting>
  <conditionalFormatting sqref="F24:Q27 I29">
    <cfRule type="cellIs" dxfId="3" priority="6" operator="equal">
      <formula>0</formula>
    </cfRule>
  </conditionalFormatting>
  <conditionalFormatting sqref="F49:Q49">
    <cfRule type="cellIs" dxfId="2" priority="3" operator="equal">
      <formula>"NO"</formula>
    </cfRule>
  </conditionalFormatting>
  <conditionalFormatting sqref="F50:Q50">
    <cfRule type="expression" dxfId="1" priority="2">
      <formula>F$49="SI"</formula>
    </cfRule>
  </conditionalFormatting>
  <conditionalFormatting sqref="F46:Q50">
    <cfRule type="cellIs" dxfId="0" priority="1" operator="equal">
      <formula>0</formula>
    </cfRule>
  </conditionalFormatting>
  <dataValidations xWindow="291" yWindow="403" count="1">
    <dataValidation type="list" allowBlank="1" promptTitle="TOMA DE DECISIÓN" prompt="ELIJA SI ACEPTA EL HONORARIO SUGERIDO O LO RECHAZA" sqref="F49:Q49" xr:uid="{330D0BA3-02FE-4A17-8C96-F30B316D8FCF}">
      <formula1>$C$49:$C$50</formula1>
    </dataValidation>
  </dataValidations>
  <hyperlinks>
    <hyperlink ref="G53:H54" location="'ACTUALIZACIÓN DE PROPUESTA'!A1" display="ACEPTAR" xr:uid="{A11628C5-D0F7-4697-9138-BE3E01F5370E}"/>
    <hyperlink ref="E36:H36" location="'PROPUESTAS ECONÓMICAS'!A1" display="TABULADOR HONORARIO" xr:uid="{D8709527-9FF7-464A-BDC6-40136FC4EF53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CRONOGRAMA</vt:lpstr>
      <vt:lpstr>DIAGRAMA DE PROCESO</vt:lpstr>
      <vt:lpstr>MATRIZ DE SERVICIOS</vt:lpstr>
      <vt:lpstr>PROPUESTAS ECONÓMICAS</vt:lpstr>
      <vt:lpstr>ACTUALIZACIÓN DE PROPUESTA</vt:lpstr>
      <vt:lpstr>TABULADORES ACTUALIZACION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Auxiliar-10</dc:creator>
  <cp:lastModifiedBy>Castelan</cp:lastModifiedBy>
  <dcterms:created xsi:type="dcterms:W3CDTF">2022-03-16T18:50:40Z</dcterms:created>
  <dcterms:modified xsi:type="dcterms:W3CDTF">2022-10-20T19:03:06Z</dcterms:modified>
</cp:coreProperties>
</file>