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5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7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drawing8.xml" ContentType="application/vnd.openxmlformats-officedocument.drawing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drawings/drawing9.xml" ContentType="application/vnd.openxmlformats-officedocument.drawing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drawings/drawing10.xml" ContentType="application/vnd.openxmlformats-officedocument.drawing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eniería\Desktop\"/>
    </mc:Choice>
  </mc:AlternateContent>
  <bookViews>
    <workbookView xWindow="0" yWindow="0" windowWidth="21600" windowHeight="9630" tabRatio="814" firstSheet="9" activeTab="9"/>
    <workbookView xWindow="0" yWindow="0" windowWidth="21600" windowHeight="9630" firstSheet="7" activeTab="10"/>
  </bookViews>
  <sheets>
    <sheet name="Equivalencias IS" sheetId="103" state="hidden" r:id="rId1"/>
    <sheet name="Equivalencias SW" sheetId="104" state="hidden" r:id="rId2"/>
    <sheet name="PC IS-16" sheetId="115" r:id="rId3"/>
    <sheet name="PC IS-19" sheetId="86" r:id="rId4"/>
    <sheet name="PC IS-22" sheetId="97" r:id="rId5"/>
    <sheet name="PC IS-23" sheetId="101" r:id="rId6"/>
    <sheet name="PC SW-19" sheetId="109" r:id="rId7"/>
    <sheet name="PC SW-22" sheetId="98" r:id="rId8"/>
    <sheet name="PC SW-23" sheetId="102" r:id="rId9"/>
    <sheet name="PC CDx-23" sheetId="113" r:id="rId10"/>
    <sheet name="MallaConsolidado" sheetId="116" r:id="rId11"/>
  </sheets>
  <externalReferences>
    <externalReference r:id="rId12"/>
  </externalReferences>
  <definedNames>
    <definedName name="Bloque">[1]Horarios!$K$6:$K$262</definedName>
    <definedName name="CURSOHORAS">'PC IS-16'!$C$2:$E$70</definedName>
    <definedName name="CURSOHORASPCCDX23">'PC CDx-23'!$C$2:$E$66</definedName>
    <definedName name="CURSOHORASPCIS19">'PC IS-19'!$C$2:$E$69</definedName>
    <definedName name="CURSOHORASPCIS22">'PC IS-22'!$C$3:$E$79</definedName>
    <definedName name="CURSOHORASPCSW19">'PC SW-19'!$C$2:$E$44</definedName>
    <definedName name="CURSOHORASPCSW23">'PC SW-23'!$C$2:$E$66</definedName>
    <definedName name="CURSOSHORASPCIS23">'PC IS-23'!$C$2:$E$66</definedName>
    <definedName name="CURSOSHORASPCSW22">'PC SW-22'!$C$2:$E$82</definedName>
    <definedName name="DATOSPCIS16">'PC IS-16'!$A$2:$F$70</definedName>
    <definedName name="Doc" localSheetId="2">#REF!</definedName>
    <definedName name="Doc">#REF!</definedName>
    <definedName name="HORAS">'PC IS-16'!$E$2:$E$70</definedName>
    <definedName name="PCCDX23">'PC CDx-23'!$A$1:$F$66</definedName>
    <definedName name="PCIS16">'PC IS-16'!$A$1:$F$70</definedName>
    <definedName name="PCIS19">'PC IS-19'!$A$1:$F$69</definedName>
    <definedName name="PCIS22">'PC IS-22'!$A$2:$F$79</definedName>
    <definedName name="PCSW19">'PC SW-19'!$A$1:$F$44</definedName>
    <definedName name="PCSW22">'PC SW-22'!$A$1:$F$82</definedName>
    <definedName name="PCSW23">'PC SW-23'!$A$1:$F$66</definedName>
    <definedName name="PSIS23">'PC IS-23'!$A$1:$F$66</definedName>
    <definedName name="TOTAL">'PC IS-16'!$E$2:$E$70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1" i="116" l="1"/>
  <c r="E452" i="116"/>
  <c r="E453" i="116"/>
  <c r="E454" i="116"/>
  <c r="E455" i="116"/>
  <c r="E456" i="116"/>
  <c r="E457" i="116"/>
  <c r="E458" i="116"/>
  <c r="E459" i="116"/>
  <c r="E460" i="116"/>
  <c r="E461" i="116"/>
  <c r="E462" i="116"/>
  <c r="E463" i="116"/>
  <c r="E464" i="116"/>
  <c r="E465" i="116"/>
  <c r="E466" i="116"/>
  <c r="E467" i="116"/>
  <c r="E468" i="116"/>
  <c r="E469" i="116"/>
  <c r="E470" i="116"/>
  <c r="E471" i="116"/>
  <c r="E472" i="116"/>
  <c r="E473" i="116"/>
  <c r="E474" i="116"/>
  <c r="E475" i="116"/>
  <c r="E476" i="116"/>
  <c r="E477" i="116"/>
  <c r="E478" i="116"/>
  <c r="E479" i="116"/>
  <c r="E480" i="116"/>
  <c r="E481" i="116"/>
  <c r="E482" i="116"/>
  <c r="E483" i="116"/>
  <c r="E484" i="116"/>
  <c r="E485" i="116"/>
  <c r="E486" i="116"/>
  <c r="E487" i="116"/>
  <c r="E488" i="116"/>
  <c r="E489" i="116"/>
  <c r="E490" i="116"/>
  <c r="E491" i="116"/>
  <c r="E492" i="116"/>
  <c r="E493" i="116"/>
  <c r="E494" i="116"/>
  <c r="E495" i="116"/>
  <c r="E496" i="116"/>
  <c r="E497" i="116"/>
  <c r="E498" i="116"/>
  <c r="E499" i="116"/>
  <c r="E500" i="116"/>
  <c r="E501" i="116"/>
  <c r="E502" i="116"/>
  <c r="E503" i="116"/>
  <c r="E504" i="116"/>
  <c r="E505" i="116"/>
  <c r="E506" i="116"/>
  <c r="E507" i="116"/>
  <c r="E508" i="116"/>
  <c r="E509" i="116"/>
  <c r="E510" i="116"/>
  <c r="E511" i="116"/>
  <c r="E512" i="116"/>
  <c r="E513" i="116"/>
  <c r="E514" i="116"/>
  <c r="E450" i="116"/>
  <c r="E392" i="116"/>
  <c r="E393" i="116"/>
  <c r="E394" i="116"/>
  <c r="E395" i="116"/>
  <c r="E396" i="116"/>
  <c r="E397" i="116"/>
  <c r="E398" i="116"/>
  <c r="E399" i="116"/>
  <c r="E400" i="116"/>
  <c r="E401" i="116"/>
  <c r="E402" i="116"/>
  <c r="E403" i="116"/>
  <c r="E404" i="116"/>
  <c r="E405" i="116"/>
  <c r="E406" i="116"/>
  <c r="E407" i="116"/>
  <c r="E408" i="116"/>
  <c r="E409" i="116"/>
  <c r="E410" i="116"/>
  <c r="E411" i="116"/>
  <c r="E412" i="116"/>
  <c r="E413" i="116"/>
  <c r="E414" i="116"/>
  <c r="E415" i="116"/>
  <c r="E416" i="116"/>
  <c r="E417" i="116"/>
  <c r="E418" i="116"/>
  <c r="E419" i="116"/>
  <c r="E420" i="116"/>
  <c r="E421" i="116"/>
  <c r="E422" i="116"/>
  <c r="E423" i="116"/>
  <c r="E424" i="116"/>
  <c r="E425" i="116"/>
  <c r="E426" i="116"/>
  <c r="E427" i="116"/>
  <c r="E428" i="116"/>
  <c r="E429" i="116"/>
  <c r="E430" i="116"/>
  <c r="E431" i="116"/>
  <c r="E432" i="116"/>
  <c r="E433" i="116"/>
  <c r="E434" i="116"/>
  <c r="E435" i="116"/>
  <c r="E436" i="116"/>
  <c r="E437" i="116"/>
  <c r="E438" i="116"/>
  <c r="E439" i="116"/>
  <c r="E440" i="116"/>
  <c r="E441" i="116"/>
  <c r="E442" i="116"/>
  <c r="E443" i="116"/>
  <c r="E444" i="116"/>
  <c r="E445" i="116"/>
  <c r="E446" i="116"/>
  <c r="E447" i="116"/>
  <c r="E448" i="116"/>
  <c r="E449" i="116"/>
  <c r="E391" i="116"/>
  <c r="E311" i="116"/>
  <c r="E312" i="116"/>
  <c r="E313" i="116"/>
  <c r="E314" i="116"/>
  <c r="E315" i="116"/>
  <c r="E316" i="116"/>
  <c r="E317" i="116"/>
  <c r="E318" i="116"/>
  <c r="E319" i="116"/>
  <c r="E320" i="116"/>
  <c r="E321" i="116"/>
  <c r="E322" i="116"/>
  <c r="E323" i="116"/>
  <c r="E324" i="116"/>
  <c r="E325" i="116"/>
  <c r="E326" i="116"/>
  <c r="E327" i="116"/>
  <c r="E328" i="116"/>
  <c r="E329" i="116"/>
  <c r="E330" i="116"/>
  <c r="E331" i="116"/>
  <c r="E332" i="116"/>
  <c r="E333" i="116"/>
  <c r="E334" i="116"/>
  <c r="E335" i="116"/>
  <c r="E336" i="116"/>
  <c r="E337" i="116"/>
  <c r="E338" i="116"/>
  <c r="E339" i="116"/>
  <c r="E340" i="116"/>
  <c r="E341" i="116"/>
  <c r="E342" i="116"/>
  <c r="E343" i="116"/>
  <c r="E344" i="116"/>
  <c r="E345" i="116"/>
  <c r="E346" i="116"/>
  <c r="E347" i="116"/>
  <c r="E348" i="116"/>
  <c r="E349" i="116"/>
  <c r="E350" i="116"/>
  <c r="E351" i="116"/>
  <c r="E352" i="116"/>
  <c r="E353" i="116"/>
  <c r="E354" i="116"/>
  <c r="E355" i="116"/>
  <c r="E356" i="116"/>
  <c r="E357" i="116"/>
  <c r="E358" i="116"/>
  <c r="E359" i="116"/>
  <c r="E360" i="116"/>
  <c r="E361" i="116"/>
  <c r="E362" i="116"/>
  <c r="E363" i="116"/>
  <c r="E364" i="116"/>
  <c r="E365" i="116"/>
  <c r="E366" i="116"/>
  <c r="E367" i="116"/>
  <c r="E368" i="116"/>
  <c r="E369" i="116"/>
  <c r="E370" i="116"/>
  <c r="E371" i="116"/>
  <c r="E372" i="116"/>
  <c r="E373" i="116"/>
  <c r="E374" i="116"/>
  <c r="E375" i="116"/>
  <c r="E376" i="116"/>
  <c r="E377" i="116"/>
  <c r="E378" i="116"/>
  <c r="E379" i="116"/>
  <c r="E380" i="116"/>
  <c r="E381" i="116"/>
  <c r="E382" i="116"/>
  <c r="E383" i="116"/>
  <c r="E384" i="116"/>
  <c r="E385" i="116"/>
  <c r="E386" i="116"/>
  <c r="E387" i="116"/>
  <c r="E388" i="116"/>
  <c r="E389" i="116"/>
  <c r="E390" i="116"/>
  <c r="E310" i="116"/>
  <c r="E268" i="116"/>
  <c r="E269" i="116"/>
  <c r="E270" i="116"/>
  <c r="E271" i="116"/>
  <c r="E272" i="116"/>
  <c r="E273" i="116"/>
  <c r="E274" i="116"/>
  <c r="E275" i="116"/>
  <c r="E276" i="116"/>
  <c r="E277" i="116"/>
  <c r="E278" i="116"/>
  <c r="E279" i="116"/>
  <c r="E280" i="116"/>
  <c r="E281" i="116"/>
  <c r="E282" i="116"/>
  <c r="E283" i="116"/>
  <c r="E284" i="116"/>
  <c r="E285" i="116"/>
  <c r="E286" i="116"/>
  <c r="E287" i="116"/>
  <c r="E288" i="116"/>
  <c r="E289" i="116"/>
  <c r="E290" i="116"/>
  <c r="E291" i="116"/>
  <c r="E292" i="116"/>
  <c r="E293" i="116"/>
  <c r="E294" i="116"/>
  <c r="E295" i="116"/>
  <c r="E296" i="116"/>
  <c r="E297" i="116"/>
  <c r="E298" i="116"/>
  <c r="E299" i="116"/>
  <c r="E300" i="116"/>
  <c r="E301" i="116"/>
  <c r="E302" i="116"/>
  <c r="E303" i="116"/>
  <c r="E304" i="116"/>
  <c r="E305" i="116"/>
  <c r="E306" i="116"/>
  <c r="E307" i="116"/>
  <c r="E308" i="116"/>
  <c r="E309" i="116"/>
  <c r="E267" i="116"/>
  <c r="E257" i="116"/>
  <c r="E258" i="116"/>
  <c r="E259" i="116"/>
  <c r="E260" i="116"/>
  <c r="E261" i="116"/>
  <c r="E262" i="116"/>
  <c r="E263" i="116"/>
  <c r="E264" i="116"/>
  <c r="E265" i="116"/>
  <c r="E266" i="116"/>
  <c r="E245" i="116"/>
  <c r="E246" i="116"/>
  <c r="E247" i="116"/>
  <c r="E248" i="116"/>
  <c r="E249" i="116"/>
  <c r="E250" i="116"/>
  <c r="E251" i="116"/>
  <c r="E252" i="116"/>
  <c r="E253" i="116"/>
  <c r="E254" i="116"/>
  <c r="E255" i="116"/>
  <c r="E256" i="116"/>
  <c r="E226" i="116"/>
  <c r="E227" i="116"/>
  <c r="E228" i="116"/>
  <c r="E229" i="116"/>
  <c r="E230" i="116"/>
  <c r="E231" i="116"/>
  <c r="E232" i="116"/>
  <c r="E233" i="116"/>
  <c r="E234" i="116"/>
  <c r="E235" i="116"/>
  <c r="E236" i="116"/>
  <c r="E237" i="116"/>
  <c r="E238" i="116"/>
  <c r="E239" i="116"/>
  <c r="E240" i="116"/>
  <c r="E241" i="116"/>
  <c r="E242" i="116"/>
  <c r="E243" i="116"/>
  <c r="E244" i="116"/>
  <c r="E203" i="116"/>
  <c r="E204" i="116"/>
  <c r="E205" i="116"/>
  <c r="E206" i="116"/>
  <c r="E207" i="116"/>
  <c r="E208" i="116"/>
  <c r="E209" i="116"/>
  <c r="E210" i="116"/>
  <c r="E211" i="116"/>
  <c r="E212" i="116"/>
  <c r="E213" i="116"/>
  <c r="E214" i="116"/>
  <c r="E215" i="116"/>
  <c r="E216" i="116"/>
  <c r="E217" i="116"/>
  <c r="E218" i="116"/>
  <c r="E219" i="116"/>
  <c r="E220" i="116"/>
  <c r="E221" i="116"/>
  <c r="E222" i="116"/>
  <c r="E223" i="116"/>
  <c r="E224" i="116"/>
  <c r="E225" i="116"/>
  <c r="E202" i="116"/>
  <c r="E140" i="116"/>
  <c r="E141" i="116"/>
  <c r="E142" i="116"/>
  <c r="E143" i="116"/>
  <c r="E144" i="116"/>
  <c r="E145" i="116"/>
  <c r="E146" i="116"/>
  <c r="E147" i="116"/>
  <c r="E148" i="116"/>
  <c r="E149" i="116"/>
  <c r="E150" i="116"/>
  <c r="E151" i="116"/>
  <c r="E152" i="116"/>
  <c r="E153" i="116"/>
  <c r="E154" i="116"/>
  <c r="E155" i="116"/>
  <c r="E156" i="116"/>
  <c r="E157" i="116"/>
  <c r="E158" i="116"/>
  <c r="E159" i="116"/>
  <c r="E160" i="116"/>
  <c r="E161" i="116"/>
  <c r="E162" i="116"/>
  <c r="E163" i="116"/>
  <c r="E164" i="116"/>
  <c r="E165" i="116"/>
  <c r="E166" i="116"/>
  <c r="E167" i="116"/>
  <c r="E168" i="116"/>
  <c r="E169" i="116"/>
  <c r="E170" i="116"/>
  <c r="E171" i="116"/>
  <c r="E172" i="116"/>
  <c r="E173" i="116"/>
  <c r="E174" i="116"/>
  <c r="E175" i="116"/>
  <c r="E176" i="116"/>
  <c r="E177" i="116"/>
  <c r="E178" i="116"/>
  <c r="E179" i="116"/>
  <c r="E180" i="116"/>
  <c r="E181" i="116"/>
  <c r="E182" i="116"/>
  <c r="E183" i="116"/>
  <c r="E184" i="116"/>
  <c r="E185" i="116"/>
  <c r="E186" i="116"/>
  <c r="E187" i="116"/>
  <c r="E188" i="116"/>
  <c r="E189" i="116"/>
  <c r="E190" i="116"/>
  <c r="E191" i="116"/>
  <c r="E192" i="116"/>
  <c r="E193" i="116"/>
  <c r="E194" i="116"/>
  <c r="E195" i="116"/>
  <c r="E196" i="116"/>
  <c r="E197" i="116"/>
  <c r="E198" i="116"/>
  <c r="E199" i="116"/>
  <c r="E200" i="116"/>
  <c r="E201" i="116"/>
  <c r="E139" i="116"/>
  <c r="E72" i="116"/>
  <c r="E73" i="116"/>
  <c r="E74" i="116"/>
  <c r="E75" i="116"/>
  <c r="E76" i="116"/>
  <c r="E77" i="116"/>
  <c r="E78" i="116"/>
  <c r="E79" i="116"/>
  <c r="E80" i="116"/>
  <c r="E81" i="116"/>
  <c r="E82" i="116"/>
  <c r="E83" i="116"/>
  <c r="E84" i="116"/>
  <c r="E85" i="116"/>
  <c r="E86" i="116"/>
  <c r="E87" i="116"/>
  <c r="E88" i="116"/>
  <c r="E89" i="116"/>
  <c r="E90" i="116"/>
  <c r="E91" i="116"/>
  <c r="E92" i="116"/>
  <c r="E93" i="116"/>
  <c r="E94" i="116"/>
  <c r="E95" i="116"/>
  <c r="E96" i="116"/>
  <c r="E97" i="116"/>
  <c r="E98" i="116"/>
  <c r="E99" i="116"/>
  <c r="E100" i="116"/>
  <c r="E101" i="116"/>
  <c r="E102" i="116"/>
  <c r="E103" i="116"/>
  <c r="E104" i="116"/>
  <c r="E105" i="116"/>
  <c r="E106" i="116"/>
  <c r="E107" i="116"/>
  <c r="E108" i="116"/>
  <c r="E109" i="116"/>
  <c r="E110" i="116"/>
  <c r="E111" i="116"/>
  <c r="E112" i="116"/>
  <c r="E113" i="116"/>
  <c r="E114" i="116"/>
  <c r="E115" i="116"/>
  <c r="E116" i="116"/>
  <c r="E117" i="116"/>
  <c r="E118" i="116"/>
  <c r="E119" i="116"/>
  <c r="E120" i="116"/>
  <c r="E121" i="116"/>
  <c r="E122" i="116"/>
  <c r="E123" i="116"/>
  <c r="E124" i="116"/>
  <c r="E125" i="116"/>
  <c r="E126" i="116"/>
  <c r="E127" i="116"/>
  <c r="E128" i="116"/>
  <c r="E129" i="116"/>
  <c r="E130" i="116"/>
  <c r="E131" i="116"/>
  <c r="E132" i="116"/>
  <c r="E133" i="116"/>
  <c r="E134" i="116"/>
  <c r="E135" i="116"/>
  <c r="E136" i="116"/>
  <c r="E137" i="116"/>
  <c r="E138" i="116"/>
  <c r="E71" i="116"/>
  <c r="E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5" i="116"/>
  <c r="E36" i="116"/>
  <c r="E37" i="116"/>
  <c r="E38" i="116"/>
  <c r="E39" i="116"/>
  <c r="E40" i="116"/>
  <c r="E41" i="116"/>
  <c r="E42" i="116"/>
  <c r="E43" i="116"/>
  <c r="E44" i="116"/>
  <c r="E45" i="116"/>
  <c r="E46" i="116"/>
  <c r="E47" i="116"/>
  <c r="E48" i="116"/>
  <c r="E49" i="116"/>
  <c r="E50" i="116"/>
  <c r="E51" i="116"/>
  <c r="E52" i="116"/>
  <c r="E53" i="116"/>
  <c r="E54" i="116"/>
  <c r="E55" i="116"/>
  <c r="E56" i="116"/>
  <c r="E57" i="116"/>
  <c r="E58" i="116"/>
  <c r="E59" i="116"/>
  <c r="E60" i="116"/>
  <c r="E61" i="116"/>
  <c r="E62" i="116"/>
  <c r="E63" i="116"/>
  <c r="E64" i="116"/>
  <c r="E65" i="116"/>
  <c r="E66" i="116"/>
  <c r="E67" i="116"/>
  <c r="E68" i="116"/>
  <c r="E69" i="116"/>
  <c r="E70" i="116"/>
  <c r="E2" i="116"/>
  <c r="K70" i="115" l="1"/>
  <c r="E70" i="115"/>
  <c r="K69" i="115"/>
  <c r="E69" i="115"/>
  <c r="K68" i="115"/>
  <c r="E68" i="115"/>
  <c r="E67" i="115"/>
  <c r="K66" i="115"/>
  <c r="E66" i="115"/>
  <c r="K65" i="115"/>
  <c r="E65" i="115"/>
  <c r="K64" i="115"/>
  <c r="E64" i="115"/>
  <c r="K63" i="115"/>
  <c r="E63" i="115"/>
  <c r="K62" i="115"/>
  <c r="E62" i="115"/>
  <c r="K61" i="115"/>
  <c r="E61" i="115"/>
  <c r="K60" i="115"/>
  <c r="E60" i="115"/>
  <c r="K59" i="115"/>
  <c r="E59" i="115"/>
  <c r="K58" i="115"/>
  <c r="E58" i="115"/>
  <c r="K57" i="115"/>
  <c r="E57" i="115"/>
  <c r="K56" i="115"/>
  <c r="E56" i="115"/>
  <c r="K55" i="115"/>
  <c r="E55" i="115"/>
  <c r="K54" i="115"/>
  <c r="E54" i="115"/>
  <c r="K53" i="115"/>
  <c r="E53" i="115"/>
  <c r="K52" i="115"/>
  <c r="E52" i="115"/>
  <c r="K51" i="115"/>
  <c r="E51" i="115"/>
  <c r="K50" i="115"/>
  <c r="E50" i="115"/>
  <c r="K49" i="115"/>
  <c r="E49" i="115"/>
  <c r="K48" i="115"/>
  <c r="E48" i="115"/>
  <c r="K47" i="115"/>
  <c r="E47" i="115"/>
  <c r="K46" i="115"/>
  <c r="E46" i="115"/>
  <c r="K45" i="115"/>
  <c r="E45" i="115"/>
  <c r="K44" i="115"/>
  <c r="E44" i="115"/>
  <c r="K43" i="115"/>
  <c r="E43" i="115"/>
  <c r="K42" i="115"/>
  <c r="E42" i="115"/>
  <c r="K41" i="115"/>
  <c r="E41" i="115"/>
  <c r="K40" i="115"/>
  <c r="E40" i="115"/>
  <c r="K39" i="115"/>
  <c r="E39" i="115"/>
  <c r="K38" i="115"/>
  <c r="E38" i="115"/>
  <c r="E37" i="115"/>
  <c r="K36" i="115"/>
  <c r="E36" i="115"/>
  <c r="K35" i="115"/>
  <c r="E35" i="115"/>
  <c r="K34" i="115"/>
  <c r="E34" i="115"/>
  <c r="K33" i="115"/>
  <c r="E33" i="115"/>
  <c r="K32" i="115"/>
  <c r="E32" i="115"/>
  <c r="K31" i="115"/>
  <c r="E31" i="115"/>
  <c r="K30" i="115"/>
  <c r="E30" i="115"/>
  <c r="K29" i="115"/>
  <c r="E29" i="115"/>
  <c r="E28" i="115"/>
  <c r="K27" i="115"/>
  <c r="E27" i="115"/>
  <c r="K26" i="115"/>
  <c r="E26" i="115"/>
  <c r="K25" i="115"/>
  <c r="E25" i="115"/>
  <c r="K24" i="115"/>
  <c r="E24" i="115"/>
  <c r="K23" i="115"/>
  <c r="E23" i="115"/>
  <c r="K22" i="115"/>
  <c r="E22" i="115"/>
  <c r="K21" i="115"/>
  <c r="E21" i="115"/>
  <c r="K20" i="115"/>
  <c r="E20" i="115"/>
  <c r="K19" i="115"/>
  <c r="E19" i="115"/>
  <c r="K18" i="115"/>
  <c r="E18" i="115"/>
  <c r="K17" i="115"/>
  <c r="E17" i="115"/>
  <c r="K16" i="115"/>
  <c r="E16" i="115"/>
  <c r="K15" i="115"/>
  <c r="E15" i="115"/>
  <c r="K14" i="115"/>
  <c r="E14" i="115"/>
  <c r="K13" i="115"/>
  <c r="E13" i="115"/>
  <c r="K12" i="115"/>
  <c r="E12" i="115"/>
  <c r="K11" i="115"/>
  <c r="E11" i="115"/>
  <c r="K10" i="115"/>
  <c r="E10" i="115"/>
  <c r="K9" i="115"/>
  <c r="E9" i="115"/>
  <c r="K8" i="115"/>
  <c r="E8" i="115"/>
  <c r="E7" i="115"/>
  <c r="E6" i="115"/>
  <c r="E5" i="115"/>
  <c r="E4" i="115"/>
  <c r="E3" i="115"/>
  <c r="E2" i="115"/>
  <c r="E66" i="113" l="1"/>
  <c r="E65" i="113"/>
  <c r="E64" i="113"/>
  <c r="E63" i="113"/>
  <c r="E62" i="113"/>
  <c r="E61" i="113"/>
  <c r="E60" i="113"/>
  <c r="E59" i="113"/>
  <c r="E58" i="113"/>
  <c r="E57" i="113"/>
  <c r="E53" i="113"/>
  <c r="E54" i="113"/>
  <c r="E55" i="113"/>
  <c r="E56" i="113"/>
  <c r="E52" i="113"/>
  <c r="E48" i="113"/>
  <c r="E49" i="113"/>
  <c r="E50" i="113"/>
  <c r="E51" i="113"/>
  <c r="E47" i="113"/>
  <c r="E43" i="113"/>
  <c r="E44" i="113"/>
  <c r="E45" i="113"/>
  <c r="E46" i="113"/>
  <c r="E42" i="113"/>
  <c r="E38" i="113"/>
  <c r="E39" i="113"/>
  <c r="E40" i="113"/>
  <c r="E41" i="113"/>
  <c r="E37" i="113"/>
  <c r="E33" i="113"/>
  <c r="E34" i="113"/>
  <c r="E35" i="113"/>
  <c r="E36" i="113"/>
  <c r="E32" i="113"/>
  <c r="E27" i="113"/>
  <c r="E28" i="113"/>
  <c r="E29" i="113"/>
  <c r="E30" i="113"/>
  <c r="E31" i="113"/>
  <c r="E26" i="113"/>
  <c r="E21" i="113"/>
  <c r="E22" i="113"/>
  <c r="E23" i="113"/>
  <c r="E24" i="113"/>
  <c r="E25" i="113"/>
  <c r="E20" i="113"/>
  <c r="E15" i="113"/>
  <c r="E16" i="113"/>
  <c r="E17" i="113"/>
  <c r="E18" i="113"/>
  <c r="E19" i="113"/>
  <c r="E14" i="113"/>
  <c r="E9" i="113"/>
  <c r="E10" i="113"/>
  <c r="E11" i="113"/>
  <c r="E12" i="113"/>
  <c r="E13" i="113"/>
  <c r="E8" i="113"/>
  <c r="E3" i="113"/>
  <c r="E4" i="113"/>
  <c r="E5" i="113"/>
  <c r="E6" i="113"/>
  <c r="E7" i="113"/>
  <c r="E2" i="113"/>
  <c r="E44" i="109" l="1"/>
  <c r="E43" i="109"/>
  <c r="E41" i="109"/>
  <c r="M40" i="109"/>
  <c r="E40" i="109"/>
  <c r="M39" i="109"/>
  <c r="E39" i="109"/>
  <c r="M38" i="109"/>
  <c r="E38" i="109"/>
  <c r="M37" i="109"/>
  <c r="E37" i="109"/>
  <c r="M36" i="109"/>
  <c r="E36" i="109"/>
  <c r="M35" i="109"/>
  <c r="E35" i="109"/>
  <c r="M34" i="109"/>
  <c r="E34" i="109"/>
  <c r="M33" i="109"/>
  <c r="E33" i="109"/>
  <c r="E29" i="109"/>
  <c r="E30" i="109"/>
  <c r="E31" i="109"/>
  <c r="E32" i="109"/>
  <c r="M8" i="109"/>
  <c r="E21" i="109"/>
  <c r="E22" i="109"/>
  <c r="E23" i="109"/>
  <c r="E20" i="109"/>
  <c r="E17" i="109"/>
  <c r="E18" i="109"/>
  <c r="E19" i="109"/>
  <c r="E16" i="109"/>
  <c r="E15" i="109"/>
  <c r="E9" i="109"/>
  <c r="E10" i="109"/>
  <c r="E11" i="109"/>
  <c r="E12" i="109"/>
  <c r="E13" i="109"/>
  <c r="E14" i="109"/>
  <c r="E8" i="109"/>
  <c r="E4" i="109"/>
  <c r="E6" i="101"/>
  <c r="E5" i="109"/>
  <c r="E6" i="109"/>
  <c r="E7" i="109"/>
  <c r="E3" i="109"/>
  <c r="E2" i="109"/>
  <c r="E63" i="102" l="1"/>
  <c r="E63" i="101"/>
  <c r="E66" i="102"/>
  <c r="E65" i="102"/>
  <c r="E64" i="102"/>
  <c r="E62" i="102"/>
  <c r="E61" i="102"/>
  <c r="E60" i="102"/>
  <c r="E59" i="102"/>
  <c r="E58" i="102"/>
  <c r="E57" i="102"/>
  <c r="E3" i="102"/>
  <c r="E4" i="102"/>
  <c r="E5" i="102"/>
  <c r="E6" i="102"/>
  <c r="E7" i="102"/>
  <c r="E2" i="102"/>
  <c r="E65" i="101"/>
  <c r="E58" i="101"/>
  <c r="E59" i="101"/>
  <c r="E60" i="101"/>
  <c r="E61" i="101"/>
  <c r="E62" i="101"/>
  <c r="E64" i="101"/>
  <c r="E66" i="101"/>
  <c r="E57" i="101"/>
  <c r="E53" i="101"/>
  <c r="E54" i="101"/>
  <c r="E55" i="101"/>
  <c r="E56" i="101"/>
  <c r="E52" i="101"/>
  <c r="E48" i="101"/>
  <c r="E49" i="101"/>
  <c r="E50" i="101"/>
  <c r="E51" i="101"/>
  <c r="E47" i="101"/>
  <c r="E43" i="101"/>
  <c r="E44" i="101"/>
  <c r="E45" i="101"/>
  <c r="E46" i="101"/>
  <c r="E42" i="101"/>
  <c r="E38" i="101"/>
  <c r="E39" i="101"/>
  <c r="E40" i="101"/>
  <c r="E41" i="101"/>
  <c r="E37" i="101"/>
  <c r="E33" i="101"/>
  <c r="E34" i="101"/>
  <c r="E35" i="101"/>
  <c r="E36" i="101"/>
  <c r="E32" i="101"/>
  <c r="E27" i="101"/>
  <c r="E28" i="101"/>
  <c r="E29" i="101"/>
  <c r="E30" i="101"/>
  <c r="E31" i="101"/>
  <c r="E26" i="101"/>
  <c r="E20" i="101"/>
  <c r="E25" i="101"/>
  <c r="E21" i="101"/>
  <c r="E22" i="101"/>
  <c r="E23" i="101"/>
  <c r="E24" i="101"/>
  <c r="E15" i="101"/>
  <c r="E16" i="101"/>
  <c r="E17" i="101"/>
  <c r="E18" i="101"/>
  <c r="E19" i="101"/>
  <c r="E14" i="101"/>
  <c r="E9" i="101"/>
  <c r="E10" i="101"/>
  <c r="E11" i="101"/>
  <c r="E12" i="101"/>
  <c r="E13" i="101"/>
  <c r="E8" i="101"/>
  <c r="E3" i="101"/>
  <c r="E4" i="101"/>
  <c r="E5" i="101"/>
  <c r="E7" i="101"/>
  <c r="E2" i="101"/>
  <c r="P65" i="97"/>
  <c r="E65" i="97"/>
  <c r="P64" i="97"/>
  <c r="E64" i="97"/>
  <c r="P63" i="97"/>
  <c r="E63" i="97"/>
  <c r="P62" i="97"/>
  <c r="E62" i="97"/>
  <c r="P61" i="97"/>
  <c r="E61" i="97"/>
  <c r="P60" i="97"/>
  <c r="E60" i="97"/>
  <c r="P59" i="97"/>
  <c r="E59" i="97"/>
  <c r="P58" i="97"/>
  <c r="E58" i="97"/>
  <c r="P57" i="97"/>
  <c r="E57" i="97"/>
  <c r="P56" i="97"/>
  <c r="E56" i="97"/>
  <c r="P55" i="97"/>
  <c r="E55" i="97"/>
  <c r="P54" i="97"/>
  <c r="E54" i="97"/>
  <c r="P53" i="97"/>
  <c r="E53" i="97"/>
  <c r="P52" i="97"/>
  <c r="E52" i="97"/>
  <c r="E51" i="97"/>
  <c r="E50" i="97"/>
  <c r="P49" i="97"/>
  <c r="E49" i="97"/>
  <c r="P48" i="97"/>
  <c r="E48" i="97"/>
  <c r="P47" i="97"/>
  <c r="E47" i="97"/>
  <c r="P46" i="97"/>
  <c r="E46" i="97"/>
  <c r="E45" i="97"/>
  <c r="E44" i="97"/>
  <c r="P43" i="97"/>
  <c r="E43" i="97"/>
  <c r="P42" i="97"/>
  <c r="E42" i="97"/>
  <c r="P41" i="97"/>
  <c r="E41" i="97"/>
  <c r="P40" i="97"/>
  <c r="E40" i="97"/>
  <c r="P39" i="97"/>
  <c r="E39" i="97"/>
  <c r="P38" i="97"/>
  <c r="E38" i="97"/>
  <c r="P37" i="97"/>
  <c r="E37" i="97"/>
  <c r="P36" i="97"/>
  <c r="E36" i="97"/>
  <c r="P35" i="97"/>
  <c r="E35" i="97"/>
  <c r="P34" i="97"/>
  <c r="E34" i="97"/>
  <c r="P33" i="97"/>
  <c r="E33" i="97"/>
  <c r="E32" i="97"/>
  <c r="E31" i="97"/>
  <c r="P30" i="97"/>
  <c r="E30" i="97"/>
  <c r="P29" i="97"/>
  <c r="E29" i="97"/>
  <c r="P28" i="97"/>
  <c r="E28" i="97"/>
  <c r="P27" i="97"/>
  <c r="E27" i="97"/>
  <c r="P26" i="97"/>
  <c r="E26" i="97"/>
  <c r="P25" i="97"/>
  <c r="E25" i="97"/>
  <c r="P24" i="97"/>
  <c r="E24" i="97"/>
  <c r="P23" i="97"/>
  <c r="E23" i="97"/>
  <c r="P22" i="97"/>
  <c r="E22" i="97"/>
  <c r="P21" i="97"/>
  <c r="E21" i="97"/>
  <c r="P20" i="97"/>
  <c r="P19" i="97"/>
  <c r="E19" i="97"/>
  <c r="P18" i="97"/>
  <c r="E18" i="97"/>
  <c r="P17" i="97"/>
  <c r="E17" i="97"/>
  <c r="P16" i="97"/>
  <c r="E16" i="97"/>
  <c r="P15" i="97"/>
  <c r="E15" i="97"/>
  <c r="P14" i="97"/>
  <c r="E14" i="97"/>
  <c r="P13" i="97"/>
  <c r="E13" i="97"/>
  <c r="P12" i="97"/>
  <c r="E12" i="97"/>
  <c r="P11" i="97"/>
  <c r="E11" i="97"/>
  <c r="P10" i="97"/>
  <c r="E10" i="97"/>
  <c r="P9" i="97"/>
  <c r="E9" i="97"/>
  <c r="E8" i="97"/>
  <c r="E7" i="97"/>
  <c r="E6" i="97"/>
  <c r="E5" i="97"/>
  <c r="E4" i="97"/>
  <c r="E3" i="97"/>
  <c r="P75" i="86"/>
  <c r="E69" i="86"/>
  <c r="P74" i="86"/>
  <c r="E68" i="86"/>
  <c r="P73" i="86"/>
  <c r="E67" i="86"/>
  <c r="P70" i="86"/>
  <c r="E66" i="86"/>
  <c r="P69" i="86"/>
  <c r="E65" i="86"/>
  <c r="P68" i="86"/>
  <c r="E64" i="86"/>
  <c r="P67" i="86"/>
  <c r="E63" i="86"/>
  <c r="P64" i="86"/>
  <c r="E62" i="86"/>
  <c r="P63" i="86"/>
  <c r="E61" i="86"/>
  <c r="P62" i="86"/>
  <c r="E60" i="86"/>
  <c r="P61" i="86"/>
  <c r="E59" i="86"/>
  <c r="E58" i="86"/>
  <c r="E57" i="86"/>
  <c r="E56" i="86"/>
  <c r="E55" i="86"/>
  <c r="E54" i="86"/>
  <c r="P53" i="86"/>
  <c r="E53" i="86"/>
  <c r="P52" i="86"/>
  <c r="E52" i="86"/>
  <c r="P51" i="86"/>
  <c r="E51" i="86"/>
  <c r="P50" i="86"/>
  <c r="E50" i="86"/>
  <c r="E49" i="86"/>
  <c r="E48" i="86"/>
  <c r="P47" i="86"/>
  <c r="E47" i="86"/>
  <c r="P46" i="86"/>
  <c r="E46" i="86"/>
  <c r="P45" i="86"/>
  <c r="E45" i="86"/>
  <c r="P44" i="86"/>
  <c r="E44" i="86"/>
  <c r="P43" i="86"/>
  <c r="E43" i="86"/>
  <c r="P42" i="86"/>
  <c r="E42" i="86"/>
  <c r="P41" i="86"/>
  <c r="E41" i="86"/>
  <c r="P40" i="86"/>
  <c r="E40" i="86"/>
  <c r="P39" i="86"/>
  <c r="E39" i="86"/>
  <c r="P38" i="86"/>
  <c r="E38" i="86"/>
  <c r="E37" i="86"/>
  <c r="E36" i="86"/>
  <c r="E35" i="86"/>
  <c r="P34" i="86"/>
  <c r="E34" i="86"/>
  <c r="P33" i="86"/>
  <c r="E33" i="86"/>
  <c r="P32" i="86"/>
  <c r="E32" i="86"/>
  <c r="P31" i="86"/>
  <c r="E31" i="86"/>
  <c r="P30" i="86"/>
  <c r="E30" i="86"/>
  <c r="E29" i="86"/>
  <c r="P28" i="86"/>
  <c r="E28" i="86"/>
  <c r="P27" i="86"/>
  <c r="E27" i="86"/>
  <c r="P26" i="86"/>
  <c r="E26" i="86"/>
  <c r="P25" i="86"/>
  <c r="E25" i="86"/>
  <c r="P24" i="86"/>
  <c r="E24" i="86"/>
  <c r="P23" i="86"/>
  <c r="E23" i="86"/>
  <c r="P22" i="86"/>
  <c r="E22" i="86"/>
  <c r="E21" i="86"/>
  <c r="P20" i="86"/>
  <c r="E20" i="86"/>
  <c r="P19" i="86"/>
  <c r="E19" i="86"/>
  <c r="P17" i="86"/>
  <c r="E17" i="86"/>
  <c r="P16" i="86"/>
  <c r="E16" i="86"/>
  <c r="P15" i="86"/>
  <c r="E15" i="86"/>
  <c r="E14" i="86"/>
  <c r="E13" i="86"/>
  <c r="P12" i="86"/>
  <c r="E12" i="86"/>
  <c r="P11" i="86"/>
  <c r="E11" i="86"/>
  <c r="P10" i="86"/>
  <c r="E10" i="86"/>
  <c r="E9" i="86"/>
  <c r="P8" i="86"/>
  <c r="E8" i="86"/>
  <c r="E7" i="86"/>
  <c r="E6" i="86"/>
  <c r="E5" i="86"/>
  <c r="E4" i="86"/>
  <c r="E3" i="86"/>
  <c r="E2" i="86"/>
</calcChain>
</file>

<file path=xl/sharedStrings.xml><?xml version="1.0" encoding="utf-8"?>
<sst xmlns="http://schemas.openxmlformats.org/spreadsheetml/2006/main" count="4281" uniqueCount="589">
  <si>
    <t>CICLO</t>
  </si>
  <si>
    <t>CURSO</t>
  </si>
  <si>
    <t>Metodología de la Investigación</t>
  </si>
  <si>
    <t>CODIGO</t>
  </si>
  <si>
    <t>CR</t>
  </si>
  <si>
    <t>HT</t>
  </si>
  <si>
    <t>HP</t>
  </si>
  <si>
    <t>HL</t>
  </si>
  <si>
    <t>PRE - REQUISITOS</t>
  </si>
  <si>
    <t>Desarrollo Humano</t>
  </si>
  <si>
    <t>Fundamentos de Cálculo</t>
  </si>
  <si>
    <t>Lenguaje I</t>
  </si>
  <si>
    <t>Lenguaje II</t>
  </si>
  <si>
    <t>Cálculo de una Variable</t>
  </si>
  <si>
    <t>Estadística Descriptiva y Probabilidades</t>
  </si>
  <si>
    <t>Física General</t>
  </si>
  <si>
    <t>Administración para los Negocios</t>
  </si>
  <si>
    <t>Implementación y Gestión de Bases de Datos</t>
  </si>
  <si>
    <t>Inferencia Estadística</t>
  </si>
  <si>
    <t>Investigación de Operaciones</t>
  </si>
  <si>
    <t>Economía General</t>
  </si>
  <si>
    <t>Marketing</t>
  </si>
  <si>
    <t>Finanzas Empresariales</t>
  </si>
  <si>
    <t>Simulación de Sistemas</t>
  </si>
  <si>
    <t>RSO61004</t>
  </si>
  <si>
    <t>RSO61003</t>
  </si>
  <si>
    <t>RSO61007</t>
  </si>
  <si>
    <t>RSO61005</t>
  </si>
  <si>
    <t>GES61007</t>
  </si>
  <si>
    <t>GES61009</t>
  </si>
  <si>
    <t>GES61010</t>
  </si>
  <si>
    <t>GES61008</t>
  </si>
  <si>
    <t>INV61009</t>
  </si>
  <si>
    <t>EGI61007</t>
  </si>
  <si>
    <t>INV61002</t>
  </si>
  <si>
    <t>INV51002</t>
  </si>
  <si>
    <t>C.M.: Fundamentos del Desarrollo Sostenible</t>
  </si>
  <si>
    <t>C.M.: Diseño y Eval. de Proyectos de RR.SS.</t>
  </si>
  <si>
    <t>C.M.: Responsabilidad Social y Políticas Públicas</t>
  </si>
  <si>
    <t>C.M.: Oportunidades de Negocios</t>
  </si>
  <si>
    <t>C.M.: Plan de Negocios</t>
  </si>
  <si>
    <t>C.M.: Incubación I</t>
  </si>
  <si>
    <t>C.M.: Diseño y Validación de Instrumentos de Evaluación</t>
  </si>
  <si>
    <t>C.M.: Análisis e Interpretación de Datos</t>
  </si>
  <si>
    <t>C.M.: Elaboración de Inf. de Investigación</t>
  </si>
  <si>
    <t>Gestión de Proyectos</t>
  </si>
  <si>
    <t>C.M.: Incubación II</t>
  </si>
  <si>
    <t>Nivelación en Matemática</t>
  </si>
  <si>
    <t>Nivelación en Inglés</t>
  </si>
  <si>
    <t>Nivelación en Lenguaje</t>
  </si>
  <si>
    <t>Análisis y Diseño de Datos</t>
  </si>
  <si>
    <t>60 créditos aprobados</t>
  </si>
  <si>
    <t>120 créditos aprobados</t>
  </si>
  <si>
    <t>100 créditos aprobados</t>
  </si>
  <si>
    <t>TH</t>
  </si>
  <si>
    <t>MAC41010</t>
  </si>
  <si>
    <t>COM42008</t>
  </si>
  <si>
    <t>ENG42003</t>
  </si>
  <si>
    <t>PSI53001</t>
  </si>
  <si>
    <t>MAC41001</t>
  </si>
  <si>
    <t>ENG42005</t>
  </si>
  <si>
    <t>FIS41001</t>
  </si>
  <si>
    <t>COM42009</t>
  </si>
  <si>
    <t>GES51001</t>
  </si>
  <si>
    <t>EGI61002</t>
  </si>
  <si>
    <t>ENG42007</t>
  </si>
  <si>
    <t>EST41005</t>
  </si>
  <si>
    <t>ENG42009</t>
  </si>
  <si>
    <t>IIS52008</t>
  </si>
  <si>
    <t>EST42006</t>
  </si>
  <si>
    <t>ECO51002</t>
  </si>
  <si>
    <t>IIN63001</t>
  </si>
  <si>
    <t>ICV51027</t>
  </si>
  <si>
    <t>MAR52008</t>
  </si>
  <si>
    <t>ETM41007</t>
  </si>
  <si>
    <t>ENG42032</t>
  </si>
  <si>
    <t>FIN52004</t>
  </si>
  <si>
    <t>GES67045</t>
  </si>
  <si>
    <t>IIS52013</t>
  </si>
  <si>
    <t>C.M.: Gestión de la Responsabilidad Social</t>
  </si>
  <si>
    <t>Fundamentos de Sistemas de Informática</t>
  </si>
  <si>
    <t>IIS41004</t>
  </si>
  <si>
    <t xml:space="preserve">Estructuras Discretas </t>
  </si>
  <si>
    <t>IIS51006</t>
  </si>
  <si>
    <t>English I</t>
  </si>
  <si>
    <t>Business Process Management</t>
  </si>
  <si>
    <t>EGI51006</t>
  </si>
  <si>
    <t>Programación Orientada a Objetos</t>
  </si>
  <si>
    <t>IIS52011</t>
  </si>
  <si>
    <t>Taller de Software I</t>
  </si>
  <si>
    <t>IIS52001</t>
  </si>
  <si>
    <t>English II</t>
  </si>
  <si>
    <t>Estructura de Datos y Algoritmos</t>
  </si>
  <si>
    <t>IIS51002</t>
  </si>
  <si>
    <t>Taller de Software II</t>
  </si>
  <si>
    <t>IIS52002</t>
  </si>
  <si>
    <t>Cálculo de Varias Variables</t>
  </si>
  <si>
    <t>MAC41002</t>
  </si>
  <si>
    <t>English III</t>
  </si>
  <si>
    <t>Taller de Software III</t>
  </si>
  <si>
    <t>IIS52003</t>
  </si>
  <si>
    <t>Programación Multiplataforma</t>
  </si>
  <si>
    <t>IIS52010</t>
  </si>
  <si>
    <t>English IV</t>
  </si>
  <si>
    <t>Modelamiento de Sistemas</t>
  </si>
  <si>
    <t>TND61001</t>
  </si>
  <si>
    <t>Tecnologías Emergentes</t>
  </si>
  <si>
    <t>TIC51001</t>
  </si>
  <si>
    <t>Arquitectura de Computadoras</t>
  </si>
  <si>
    <t>EGI51005</t>
  </si>
  <si>
    <t>Física I</t>
  </si>
  <si>
    <t>FIS41003</t>
  </si>
  <si>
    <t>English V</t>
  </si>
  <si>
    <t>ENG42012</t>
  </si>
  <si>
    <t>Calidad de Software y Sistemas</t>
  </si>
  <si>
    <t>EGI61008</t>
  </si>
  <si>
    <t>Sistemas Operativos</t>
  </si>
  <si>
    <t>IIS52014</t>
  </si>
  <si>
    <t>Taller de Sistemas</t>
  </si>
  <si>
    <t>IIS52005</t>
  </si>
  <si>
    <t>Diseño para la Ingeniería</t>
  </si>
  <si>
    <t>Física II</t>
  </si>
  <si>
    <t>FIS41004</t>
  </si>
  <si>
    <t>Etica y Ciudadanía</t>
  </si>
  <si>
    <t>English VI: RREL</t>
  </si>
  <si>
    <t>Ondas Electromagnéticas</t>
  </si>
  <si>
    <t>CFI51001</t>
  </si>
  <si>
    <t>Arquitectura Empresarial</t>
  </si>
  <si>
    <t>IIS54008</t>
  </si>
  <si>
    <t>Redes y Telecomunicaciones I</t>
  </si>
  <si>
    <t>IIS53001</t>
  </si>
  <si>
    <t>Gestión del Conocimiento</t>
  </si>
  <si>
    <t>IIS64010</t>
  </si>
  <si>
    <t xml:space="preserve">Consultoría y Auditoría Informática </t>
  </si>
  <si>
    <t>IIS64005</t>
  </si>
  <si>
    <t>Taller de Software IV</t>
  </si>
  <si>
    <t>IIS52004</t>
  </si>
  <si>
    <t>Redes y Telecomunicaciones II</t>
  </si>
  <si>
    <t>IIS53002</t>
  </si>
  <si>
    <t>Proyectos Integrador</t>
  </si>
  <si>
    <t>Perú Digital</t>
  </si>
  <si>
    <t>TII51003</t>
  </si>
  <si>
    <t>GES57022</t>
  </si>
  <si>
    <t xml:space="preserve">Introducción a los Modelos Estocásticos </t>
  </si>
  <si>
    <t>EST52009</t>
  </si>
  <si>
    <t>Seguridad Informática</t>
  </si>
  <si>
    <t xml:space="preserve"> IIS51011</t>
  </si>
  <si>
    <t>Aplicaciones Empresariales</t>
  </si>
  <si>
    <t>EGI61003</t>
  </si>
  <si>
    <t>Capstone Project</t>
  </si>
  <si>
    <t>IIS51009</t>
  </si>
  <si>
    <t>Gobierno de TIC</t>
  </si>
  <si>
    <t>TII61001</t>
  </si>
  <si>
    <t>Proyectos Globalizados</t>
  </si>
  <si>
    <t>GES67046</t>
  </si>
  <si>
    <t xml:space="preserve">Simulación de Sistemas </t>
  </si>
  <si>
    <t xml:space="preserve">M. Ingeniería de Sistemas Inteligentes </t>
  </si>
  <si>
    <t>Inteligencia Artificial</t>
  </si>
  <si>
    <t xml:space="preserve"> IIS64015</t>
  </si>
  <si>
    <t>Robótica</t>
  </si>
  <si>
    <t xml:space="preserve"> IIS64016</t>
  </si>
  <si>
    <t xml:space="preserve">Big Data </t>
  </si>
  <si>
    <t>IIS64017</t>
  </si>
  <si>
    <t>IIS64018</t>
  </si>
  <si>
    <t xml:space="preserve">M. Desarrollo de Aplicaciónes y Dispositivos Móviles </t>
  </si>
  <si>
    <t>Introducción a la Tecnología Móvil</t>
  </si>
  <si>
    <t>TII51002</t>
  </si>
  <si>
    <t xml:space="preserve">Programación de Dispositivos Móviles </t>
  </si>
  <si>
    <t>IIS52009</t>
  </si>
  <si>
    <t xml:space="preserve">Desarrollo de Aplicaciones Móviles </t>
  </si>
  <si>
    <t>IIS62016</t>
  </si>
  <si>
    <t xml:space="preserve">Tópicos en Tecnología Móvil </t>
  </si>
  <si>
    <t>IIS53003</t>
  </si>
  <si>
    <t>M. Redes y Seguridad de la Información</t>
  </si>
  <si>
    <t xml:space="preserve">Administración de la Seguridad Informática </t>
  </si>
  <si>
    <t>EGI51001</t>
  </si>
  <si>
    <t xml:space="preserve">Tópicos en Seguridad de la Información </t>
  </si>
  <si>
    <t>IIS54001</t>
  </si>
  <si>
    <t>Cisco Network III</t>
  </si>
  <si>
    <t>IIS62015</t>
  </si>
  <si>
    <t>Cisco Network IV</t>
  </si>
  <si>
    <t xml:space="preserve"> IIS62006</t>
  </si>
  <si>
    <t>Introducción a la Ingeniería Informática y de Sistemas</t>
  </si>
  <si>
    <t>IIS51012</t>
  </si>
  <si>
    <t>Introducción al Dibujo Técnico para Ingeniería</t>
  </si>
  <si>
    <t xml:space="preserve"> IMA51019</t>
  </si>
  <si>
    <t>Química General</t>
  </si>
  <si>
    <t>20 créditos aprobados</t>
  </si>
  <si>
    <t>QUI51001</t>
  </si>
  <si>
    <t>IIS51003</t>
  </si>
  <si>
    <t xml:space="preserve">Comunicación Efectiva </t>
  </si>
  <si>
    <t>COM52016</t>
  </si>
  <si>
    <t xml:space="preserve">Algoritmos y Estructuras de Programación </t>
  </si>
  <si>
    <t>40 créditos aprobados</t>
  </si>
  <si>
    <t>EGI51004</t>
  </si>
  <si>
    <t>Dibujo y Diseño Asistido por Computadora</t>
  </si>
  <si>
    <t>ICV51023</t>
  </si>
  <si>
    <t>Álgebra Lineal</t>
  </si>
  <si>
    <t>MAC41014</t>
  </si>
  <si>
    <t>EGI61009</t>
  </si>
  <si>
    <t>Reto de Ingeniería</t>
  </si>
  <si>
    <t>80 créditos aprobados</t>
  </si>
  <si>
    <t>INV61057</t>
  </si>
  <si>
    <t>Seminario de Tecnología e Innovación</t>
  </si>
  <si>
    <t xml:space="preserve"> INV61058</t>
  </si>
  <si>
    <t>Fundamentos del Método Científico</t>
  </si>
  <si>
    <t>INV51055</t>
  </si>
  <si>
    <t>Redes y Telecomunicaciones</t>
  </si>
  <si>
    <t>IIS53004</t>
  </si>
  <si>
    <t>IIS52024</t>
  </si>
  <si>
    <t>Ciberseguridad</t>
  </si>
  <si>
    <t>IIS64020</t>
  </si>
  <si>
    <t>Capstone Project en Ingeniería Informática y de Sistemas</t>
  </si>
  <si>
    <t>180 créditos aprobados</t>
  </si>
  <si>
    <t>IIS51013</t>
  </si>
  <si>
    <t>Seminario de Tesis para Ingeniería</t>
  </si>
  <si>
    <t>INV61059</t>
  </si>
  <si>
    <t xml:space="preserve">Machine Learning </t>
  </si>
  <si>
    <t>IIS64019</t>
  </si>
  <si>
    <t xml:space="preserve">Gestión de Datos y Soluciones Móviles Empresariales </t>
  </si>
  <si>
    <t>IIS52021</t>
  </si>
  <si>
    <t>Arquitectura de Soluciones Móviles</t>
  </si>
  <si>
    <t xml:space="preserve"> IIS52022</t>
  </si>
  <si>
    <t xml:space="preserve">Seguridad Móvil </t>
  </si>
  <si>
    <t>IIS52023</t>
  </si>
  <si>
    <t xml:space="preserve">Network Management I </t>
  </si>
  <si>
    <t>IIS53005</t>
  </si>
  <si>
    <t>Network Management II</t>
  </si>
  <si>
    <t>IIS53006</t>
  </si>
  <si>
    <t>Network Management III</t>
  </si>
  <si>
    <t>IIS53007</t>
  </si>
  <si>
    <t>Introducción a la Ciencia de la Computación</t>
  </si>
  <si>
    <t>SFW52019</t>
  </si>
  <si>
    <t>Estructuras Discretas I</t>
  </si>
  <si>
    <t>SFW52010</t>
  </si>
  <si>
    <t>Programación Orientada a Objetos I</t>
  </si>
  <si>
    <t>SFW52022</t>
  </si>
  <si>
    <t>Programación Orientada a Objetos II</t>
  </si>
  <si>
    <t>SFW52023</t>
  </si>
  <si>
    <t>Estructuras Discretas II</t>
  </si>
  <si>
    <t>SFW52011</t>
  </si>
  <si>
    <t>Desarrollo Basado en Plataformas</t>
  </si>
  <si>
    <t>SFW52007</t>
  </si>
  <si>
    <t>Algoritmos y Estructuras de Datos</t>
  </si>
  <si>
    <t>SFW52000</t>
  </si>
  <si>
    <t>Gerenciamiento de Datos I</t>
  </si>
  <si>
    <t>SFW52013</t>
  </si>
  <si>
    <t>Desarrollo de Sistemas Empresariales</t>
  </si>
  <si>
    <t>SFW52008</t>
  </si>
  <si>
    <t>Gerenciamiento de Datos II</t>
  </si>
  <si>
    <t>SFW52014</t>
  </si>
  <si>
    <t>Análisis y Diseño de Sistemas I</t>
  </si>
  <si>
    <t>SFW52002</t>
  </si>
  <si>
    <t>Desarrollo de Negocios Electrónicos</t>
  </si>
  <si>
    <t>IIS52025</t>
  </si>
  <si>
    <t>Investigación Operativa I</t>
  </si>
  <si>
    <t>MAC42000</t>
  </si>
  <si>
    <t>Análisis y Diseño de Sistemas II</t>
  </si>
  <si>
    <t>SFW52003</t>
  </si>
  <si>
    <t>Interacción Humano Computador</t>
  </si>
  <si>
    <t>SFW52018</t>
  </si>
  <si>
    <t>Investigación Operativa II</t>
  </si>
  <si>
    <t>MAC42001</t>
  </si>
  <si>
    <t>Gerencia de Proyectos de Información</t>
  </si>
  <si>
    <t>IIS52028</t>
  </si>
  <si>
    <t>Estrategias de Sistemas de Información</t>
  </si>
  <si>
    <t xml:space="preserve"> IIS52027</t>
  </si>
  <si>
    <t>IIS51011</t>
  </si>
  <si>
    <t>Sistemas Inteligentes</t>
  </si>
  <si>
    <t>SFW52025</t>
  </si>
  <si>
    <t>Formación de Empresas de Base Tecnológica I</t>
  </si>
  <si>
    <t>SFW62006</t>
  </si>
  <si>
    <t>Proyecto de Final de Carrera I</t>
  </si>
  <si>
    <t>SFW62011</t>
  </si>
  <si>
    <t>Formación de Empresas de Base Tecnológica II</t>
  </si>
  <si>
    <t>SFW62007</t>
  </si>
  <si>
    <t>Consultoría y Auditoría Informática</t>
  </si>
  <si>
    <t>Proyecto de Final de Carrera II</t>
  </si>
  <si>
    <t>SFW62012</t>
  </si>
  <si>
    <t>Diseño e Implementación en Ambientes Emergentes</t>
  </si>
  <si>
    <t>IIS52026</t>
  </si>
  <si>
    <t>Implicaciones de la Digitalización</t>
  </si>
  <si>
    <t>IIS52029</t>
  </si>
  <si>
    <t>Proyecto de Final de Carrera III</t>
  </si>
  <si>
    <t>SFW62013</t>
  </si>
  <si>
    <t>Big Data y Analítica de Datos</t>
  </si>
  <si>
    <t>IIS64022</t>
  </si>
  <si>
    <t>Fundamentos de Arquitectura Empresarial</t>
  </si>
  <si>
    <t>IIS64023</t>
  </si>
  <si>
    <t>Arquitectura De TI</t>
  </si>
  <si>
    <t>IIS64021</t>
  </si>
  <si>
    <t>Operaciones de Ciberseguridad</t>
  </si>
  <si>
    <t>IIS62018</t>
  </si>
  <si>
    <t>Gestión de la Ciberseguridad</t>
  </si>
  <si>
    <t>IIS62017</t>
  </si>
  <si>
    <t>Informática para los negocios</t>
  </si>
  <si>
    <t>Transformación digital empresarial</t>
  </si>
  <si>
    <t>Teoría de Computación</t>
  </si>
  <si>
    <t>Análisis y Diseño de Algoritmos</t>
  </si>
  <si>
    <t>Ingeniería de Software I</t>
  </si>
  <si>
    <t>Compiladores</t>
  </si>
  <si>
    <t>Ingeniería de Software II</t>
  </si>
  <si>
    <t>Programación Competitiva</t>
  </si>
  <si>
    <t>Estructura de Datos Avanzada</t>
  </si>
  <si>
    <t>Sistemas de Información</t>
  </si>
  <si>
    <t>Experiencia de Usuario (UX)</t>
  </si>
  <si>
    <t>Ingeniería de Software III</t>
  </si>
  <si>
    <t>Metodología de la Investigación en Computación</t>
  </si>
  <si>
    <t>Biología</t>
  </si>
  <si>
    <t>Computación Paralela y Distribuida</t>
  </si>
  <si>
    <t>Computación en la Sociedad</t>
  </si>
  <si>
    <t>Matemática Aplicada a la Computación</t>
  </si>
  <si>
    <t>Seguridad en Computación</t>
  </si>
  <si>
    <t>Bioinformática</t>
  </si>
  <si>
    <t>Internet de las Cosas</t>
  </si>
  <si>
    <t>Cloud Computing</t>
  </si>
  <si>
    <t>Formación de Empresas de Base Tecnológica III</t>
  </si>
  <si>
    <t>English II   -   Estructuras Discretas II</t>
  </si>
  <si>
    <t>SFW52026</t>
  </si>
  <si>
    <t>Estructuras Discretas II   -   Programación Orientada a Objetos I</t>
  </si>
  <si>
    <t>Teoría de Computación   -   Algoritmos y Estructuras de Datos</t>
  </si>
  <si>
    <t>SFW52001</t>
  </si>
  <si>
    <t>Gerenciamiento de Datos I   -   Programación Orientada a Objetos II</t>
  </si>
  <si>
    <t>SFW52015</t>
  </si>
  <si>
    <t>SFW52005</t>
  </si>
  <si>
    <t>SFW52016</t>
  </si>
  <si>
    <t>SFW52021</t>
  </si>
  <si>
    <t>SFW52009</t>
  </si>
  <si>
    <t>SFW52024</t>
  </si>
  <si>
    <t>SFW52012</t>
  </si>
  <si>
    <t>SFW52017</t>
  </si>
  <si>
    <t>SFW52020</t>
  </si>
  <si>
    <t>BSC51001</t>
  </si>
  <si>
    <t>Estructura de Datos Avanzada   -   Arquitectura de Computadoras</t>
  </si>
  <si>
    <t>SFW62005</t>
  </si>
  <si>
    <t>SFW62003</t>
  </si>
  <si>
    <t>SFW62010</t>
  </si>
  <si>
    <t>Redes y Telecomunicaciones   -   English VI: RREL</t>
  </si>
  <si>
    <t>SFW62014</t>
  </si>
  <si>
    <t>Computación Paralela y Distribuida   -   Gerenciamiento de Datos II</t>
  </si>
  <si>
    <t>SFW62000</t>
  </si>
  <si>
    <t>SFW62009</t>
  </si>
  <si>
    <t>SFW62002</t>
  </si>
  <si>
    <t>SFW62008</t>
  </si>
  <si>
    <t>Computación Gráfica</t>
  </si>
  <si>
    <t>SFW52006</t>
  </si>
  <si>
    <t>Aprendizaje Automático</t>
  </si>
  <si>
    <t>SFW52004</t>
  </si>
  <si>
    <t>Visión Computacional</t>
  </si>
  <si>
    <t>SFW62017</t>
  </si>
  <si>
    <t>Biología Computacional</t>
  </si>
  <si>
    <t>Biología   -   Análisis y Diseño de Algoritmos</t>
  </si>
  <si>
    <t>SFW62001</t>
  </si>
  <si>
    <t>Tópicos en Computación Gráfica</t>
  </si>
  <si>
    <t>SFW62015</t>
  </si>
  <si>
    <t>Tópicos en Ingeniería de Software</t>
  </si>
  <si>
    <t>SFW62016</t>
  </si>
  <si>
    <t>IIS64024</t>
  </si>
  <si>
    <t>Computacion Evolutiva</t>
  </si>
  <si>
    <t>SFW62004</t>
  </si>
  <si>
    <t>TP</t>
  </si>
  <si>
    <t>GLB41000</t>
  </si>
  <si>
    <t>Realidad Nacional Y Globalización</t>
  </si>
  <si>
    <t>Matemática</t>
  </si>
  <si>
    <t>MAT42000</t>
  </si>
  <si>
    <t>Fundamentos De Programación</t>
  </si>
  <si>
    <t>Fundamentos En Competencias Digitales</t>
  </si>
  <si>
    <t>TV</t>
  </si>
  <si>
    <t>LP</t>
  </si>
  <si>
    <t>LV</t>
  </si>
  <si>
    <t>PP</t>
  </si>
  <si>
    <t>PV</t>
  </si>
  <si>
    <t>Lenguaje y Comunicación I</t>
  </si>
  <si>
    <t>Programación Orientada A Objetos I</t>
  </si>
  <si>
    <t>Matemática Discreta</t>
  </si>
  <si>
    <t>Lenguaje y Comunicación II</t>
  </si>
  <si>
    <t>Fundamentos de Programación</t>
  </si>
  <si>
    <t>Álgebra Lineal Computacional</t>
  </si>
  <si>
    <t>Gestión por Procesos</t>
  </si>
  <si>
    <t>Programación y Estructuras de Datos</t>
  </si>
  <si>
    <t>Electricidad y Ondas</t>
  </si>
  <si>
    <t xml:space="preserve">Principios de Economía </t>
  </si>
  <si>
    <t>Programación y Estructuras De Datos</t>
  </si>
  <si>
    <t>Estadística Descriptiva e Inferencia Estadística</t>
  </si>
  <si>
    <t>Fundamentos Contables y Financieros</t>
  </si>
  <si>
    <t>Ética y Ciudadanía</t>
  </si>
  <si>
    <t>Realidad Nacional y Globalización</t>
  </si>
  <si>
    <t>Estadística Descriptiva e Inferencia Estadistica</t>
  </si>
  <si>
    <t>Gobierno de TI</t>
  </si>
  <si>
    <t xml:space="preserve">Gobierno de Datos </t>
  </si>
  <si>
    <t>Metodología de la Investigación Científica</t>
  </si>
  <si>
    <t>Gestión de Sistemas de Información</t>
  </si>
  <si>
    <t>Fundamentos del Liderazgo Sostenible</t>
  </si>
  <si>
    <t>Agentes Inteligentes</t>
  </si>
  <si>
    <t xml:space="preserve">Fundamentos Contables y Financieros - Marketing - Principios de Economía </t>
  </si>
  <si>
    <t>Seguridad de la Información</t>
  </si>
  <si>
    <t>Gestión de Proyectos para Computación</t>
  </si>
  <si>
    <t>Oportunidades de Negocios</t>
  </si>
  <si>
    <t>Internet of Things</t>
  </si>
  <si>
    <t>Visualización de Datos</t>
  </si>
  <si>
    <t>Proyecto para Computación I</t>
  </si>
  <si>
    <t xml:space="preserve"> </t>
  </si>
  <si>
    <t>Proyecto para Computación II</t>
  </si>
  <si>
    <t>Emprendimiento e Innovación Tecnológica</t>
  </si>
  <si>
    <t>Robótica I</t>
  </si>
  <si>
    <t>Procesamiento Digital de Señales</t>
  </si>
  <si>
    <t>Procesamiento de Imágenes Digitales</t>
  </si>
  <si>
    <t>Robótica II</t>
  </si>
  <si>
    <t>Tópicos en Procesamiento de Lenguaje Natural</t>
  </si>
  <si>
    <t>Redes y Telecomunicaciones III</t>
  </si>
  <si>
    <t>Tópicos en Analítica de Datos no Estructurados</t>
  </si>
  <si>
    <t>Programación Orientada A Objetos Ii</t>
  </si>
  <si>
    <t>Análisis Y Diseño De Algoritmos</t>
  </si>
  <si>
    <t>Metodología De La Investigación Científica</t>
  </si>
  <si>
    <t>Ingeniería De Software II</t>
  </si>
  <si>
    <t>Redes Y Telecomunicaciones I</t>
  </si>
  <si>
    <t>CÓDIGO DEL CURSO</t>
  </si>
  <si>
    <t>NOMBRE DEL CURSO</t>
  </si>
  <si>
    <t>TABLA DE EQUIVALENCIAS</t>
  </si>
  <si>
    <r>
      <rPr>
        <b/>
        <sz val="10"/>
        <color theme="1"/>
        <rFont val="Times New Roman"/>
        <family val="1"/>
      </rPr>
      <t xml:space="preserve">PLAN DE ESTUDIO VIGENTE : </t>
    </r>
    <r>
      <rPr>
        <b/>
        <sz val="10"/>
        <color rgb="FFFF0000"/>
        <rFont val="Times New Roman"/>
        <family val="1"/>
      </rPr>
      <t>2019-02</t>
    </r>
  </si>
  <si>
    <r>
      <rPr>
        <b/>
        <sz val="10"/>
        <color theme="1"/>
        <rFont val="Times New Roman"/>
        <family val="1"/>
      </rPr>
      <t xml:space="preserve">PLAN DE ESTUDIO ANTERIOR: </t>
    </r>
    <r>
      <rPr>
        <b/>
        <sz val="10"/>
        <color rgb="FFFF0000"/>
        <rFont val="Times New Roman"/>
        <family val="1"/>
      </rPr>
      <t>2022-01</t>
    </r>
  </si>
  <si>
    <t>CONDICION</t>
  </si>
  <si>
    <t>Obligatorio</t>
  </si>
  <si>
    <t>SFW41001</t>
  </si>
  <si>
    <t>IIS64015</t>
  </si>
  <si>
    <t>Electivo</t>
  </si>
  <si>
    <t>IIS64000</t>
  </si>
  <si>
    <t>IIS52000</t>
  </si>
  <si>
    <r>
      <t xml:space="preserve">PLAN DE ESTUDIO VIGENTE : </t>
    </r>
    <r>
      <rPr>
        <b/>
        <sz val="10"/>
        <color rgb="FFFF0000"/>
        <rFont val="Times New Roman"/>
        <family val="1"/>
      </rPr>
      <t>2023-1 SP</t>
    </r>
  </si>
  <si>
    <r>
      <t xml:space="preserve">PLAN DE ESTUDIO VIGENTE : </t>
    </r>
    <r>
      <rPr>
        <b/>
        <sz val="10"/>
        <color rgb="FFFF0000"/>
        <rFont val="Times New Roman"/>
        <family val="1"/>
      </rPr>
      <t>2016-02</t>
    </r>
  </si>
  <si>
    <t xml:space="preserve">Lenguaje I </t>
  </si>
  <si>
    <t xml:space="preserve">English I </t>
  </si>
  <si>
    <t xml:space="preserve">Business Process Management </t>
  </si>
  <si>
    <t xml:space="preserve">Álgebra Lineal </t>
  </si>
  <si>
    <t xml:space="preserve">Economía General </t>
  </si>
  <si>
    <t xml:space="preserve">Finanzas Empresariales </t>
  </si>
  <si>
    <t xml:space="preserve">Marketing </t>
  </si>
  <si>
    <t xml:space="preserve">Sistemas Operativos </t>
  </si>
  <si>
    <t xml:space="preserve">Ciberseguridad </t>
  </si>
  <si>
    <t xml:space="preserve">Fundamentos de Cálculo </t>
  </si>
  <si>
    <t xml:space="preserve">Cálculo de una Variable </t>
  </si>
  <si>
    <t xml:space="preserve">Estadística Descriptiva y Probabilidades </t>
  </si>
  <si>
    <t xml:space="preserve">Ética y Ciudadanía </t>
  </si>
  <si>
    <t xml:space="preserve">Fundamentos del Método Científico </t>
  </si>
  <si>
    <t xml:space="preserve">Redes y Telecomunicaciones </t>
  </si>
  <si>
    <t>Proyecto Final de Carrera I</t>
  </si>
  <si>
    <t>Proyecto Final de Carrera II</t>
  </si>
  <si>
    <t xml:space="preserve">Arquitectura Empresarial </t>
  </si>
  <si>
    <t xml:space="preserve">Inteligencia Artificial </t>
  </si>
  <si>
    <t xml:space="preserve">Tecnologías Emergentes </t>
  </si>
  <si>
    <t xml:space="preserve">Programación Orientada a Objetos </t>
  </si>
  <si>
    <t xml:space="preserve">Modelamiento de Sistemas </t>
  </si>
  <si>
    <t xml:space="preserve">Análisis y Diseño de Datos </t>
  </si>
  <si>
    <t xml:space="preserve">Arquitectura de Computadoras </t>
  </si>
  <si>
    <t xml:space="preserve">Implementación y Gestión de Bases de Datos </t>
  </si>
  <si>
    <t xml:space="preserve">Gestión de Proyectos </t>
  </si>
  <si>
    <t xml:space="preserve">Capstone Project en Ingeniería Informática y de Sistemas </t>
  </si>
  <si>
    <t>COM42000</t>
  </si>
  <si>
    <t>ENG42000</t>
  </si>
  <si>
    <t>MAC41000</t>
  </si>
  <si>
    <t>GES51000</t>
  </si>
  <si>
    <t>ECO51000</t>
  </si>
  <si>
    <t>EST42000</t>
  </si>
  <si>
    <t>CGE51000</t>
  </si>
  <si>
    <t>IIS54000</t>
  </si>
  <si>
    <t>ETM41000</t>
  </si>
  <si>
    <t>MAR52000</t>
  </si>
  <si>
    <t>INV41000</t>
  </si>
  <si>
    <t>IIS53000</t>
  </si>
  <si>
    <t>RSO41000</t>
  </si>
  <si>
    <t>GES41000</t>
  </si>
  <si>
    <t>TIC51000</t>
  </si>
  <si>
    <r>
      <t xml:space="preserve">PLAN DE ESTUDIO VIGENTE : </t>
    </r>
    <r>
      <rPr>
        <b/>
        <sz val="8"/>
        <color rgb="FFFF0000"/>
        <rFont val="Times New Roman"/>
        <family val="1"/>
      </rPr>
      <t>2023-01</t>
    </r>
  </si>
  <si>
    <r>
      <t xml:space="preserve">PLAN DE ESTUDIO VIGENTE : </t>
    </r>
    <r>
      <rPr>
        <b/>
        <sz val="8"/>
        <color rgb="FFFF0000"/>
        <rFont val="Times New Roman"/>
        <family val="1"/>
      </rPr>
      <t>2022-01</t>
    </r>
  </si>
  <si>
    <t>Fundamentos de Ciencia de Datos</t>
  </si>
  <si>
    <t>Diseño de Software</t>
  </si>
  <si>
    <t>Machine Intelligent</t>
  </si>
  <si>
    <t xml:space="preserve"> GES51001</t>
  </si>
  <si>
    <t xml:space="preserve"> EST42006</t>
  </si>
  <si>
    <t>SFW51002</t>
  </si>
  <si>
    <t>SFW51004</t>
  </si>
  <si>
    <t xml:space="preserve"> GSI61009</t>
  </si>
  <si>
    <t xml:space="preserve"> SFW51001</t>
  </si>
  <si>
    <t>SFW51007</t>
  </si>
  <si>
    <t>SFW51003</t>
  </si>
  <si>
    <t>SFW51013</t>
  </si>
  <si>
    <t>SFW51005</t>
  </si>
  <si>
    <t>SFW61002</t>
  </si>
  <si>
    <t xml:space="preserve"> IIS64020</t>
  </si>
  <si>
    <t>GES67080</t>
  </si>
  <si>
    <t xml:space="preserve"> SFW51008</t>
  </si>
  <si>
    <t>SFW51006</t>
  </si>
  <si>
    <t>GES67079</t>
  </si>
  <si>
    <t>EGI61005</t>
  </si>
  <si>
    <t>SFW61001</t>
  </si>
  <si>
    <t>Ingeniería de Datos</t>
  </si>
  <si>
    <t>Ingeniería de Software</t>
  </si>
  <si>
    <t>Inteligencia de Negocios</t>
  </si>
  <si>
    <t>Introducción a los Modelos Estocásticos</t>
  </si>
  <si>
    <t>Proyecto de Software I</t>
  </si>
  <si>
    <t>Fisica General</t>
  </si>
  <si>
    <t>Inteligencia de Negocios - Proyecto de Software I</t>
  </si>
  <si>
    <t>Ciencia de Datos</t>
  </si>
  <si>
    <t>Proyecto de Software II</t>
  </si>
  <si>
    <t>Arquitectura de Software</t>
  </si>
  <si>
    <t>Software Quality Assurance</t>
  </si>
  <si>
    <t>Gestión de Proyectos de Software</t>
  </si>
  <si>
    <t>Implementación de Software</t>
  </si>
  <si>
    <t>User Experience</t>
  </si>
  <si>
    <t>Finanzas Empresariales - Diseño de Software</t>
  </si>
  <si>
    <t>Capstone Project en Ingeniería de Software</t>
  </si>
  <si>
    <t>Negocios y Modelos Digitales</t>
  </si>
  <si>
    <t>Software Factory</t>
  </si>
  <si>
    <t>SFW51011</t>
  </si>
  <si>
    <t xml:space="preserve"> SFW51012</t>
  </si>
  <si>
    <t>SFW51010</t>
  </si>
  <si>
    <t>SFW51009</t>
  </si>
  <si>
    <t>Introducción a los Videojuegos</t>
  </si>
  <si>
    <t>Programación de Videojuegos Multidimensionales</t>
  </si>
  <si>
    <t>Realidad Virtual y Aumentada</t>
  </si>
  <si>
    <t>Gestión de Negocios de Videojuegos</t>
  </si>
  <si>
    <t>Principios de Economía</t>
  </si>
  <si>
    <t>Algoritmos y Estructuras de Datos - Estructuras Discretas II</t>
  </si>
  <si>
    <t>CDX52561</t>
  </si>
  <si>
    <t>CDX52562</t>
  </si>
  <si>
    <t>Análisis Exploratorio de Datos I</t>
  </si>
  <si>
    <t>Desarrollo de Software</t>
  </si>
  <si>
    <t>CDX52221</t>
  </si>
  <si>
    <t>CDX52421</t>
  </si>
  <si>
    <t>Minería de Datos</t>
  </si>
  <si>
    <t>Gerenciamiento de Datos III</t>
  </si>
  <si>
    <t>Análisis Exploratorio de Datos II</t>
  </si>
  <si>
    <t>CDX62231</t>
  </si>
  <si>
    <t>CDX62241</t>
  </si>
  <si>
    <t>CDX62221</t>
  </si>
  <si>
    <t>Aprendizaje Automático I</t>
  </si>
  <si>
    <t>CDX62321</t>
  </si>
  <si>
    <t>CDX6251</t>
  </si>
  <si>
    <t>Aprendizaje Automático II</t>
  </si>
  <si>
    <t>Gobierno de Datos</t>
  </si>
  <si>
    <t>Procesamiento de Lenguaje Natural</t>
  </si>
  <si>
    <t>Gestión de Proyectos para Ciencia de Datos</t>
  </si>
  <si>
    <t>Oportunidades de Negocio</t>
  </si>
  <si>
    <t>CDX62322</t>
  </si>
  <si>
    <t>CDX62242</t>
  </si>
  <si>
    <t>CDX62323</t>
  </si>
  <si>
    <t>CDX62151</t>
  </si>
  <si>
    <t>Fundamentos Contables y Financieros - Marketing</t>
  </si>
  <si>
    <t>Aprendizaje Profundo</t>
  </si>
  <si>
    <t>Sistemas de Recuperación de Información</t>
  </si>
  <si>
    <t>Proyecto para Ciencia de Datos I</t>
  </si>
  <si>
    <t>CDX62324</t>
  </si>
  <si>
    <t>CDX62325</t>
  </si>
  <si>
    <t>CDX62152</t>
  </si>
  <si>
    <t>Analítica de Negocios para la Toma de Decisiones</t>
  </si>
  <si>
    <t>Proyecto para Ciencia de Datos II</t>
  </si>
  <si>
    <t>CDX62243</t>
  </si>
  <si>
    <t>CDX62153</t>
  </si>
  <si>
    <t>CDX62326</t>
  </si>
  <si>
    <t>Ingeniería de Características</t>
  </si>
  <si>
    <t>Tópicos de Análisis de Datos</t>
  </si>
  <si>
    <t>Machine Learning Probabilístico</t>
  </si>
  <si>
    <t>Machine Learning Interpretable</t>
  </si>
  <si>
    <t>Tópicos en Machine Learning</t>
  </si>
  <si>
    <t>CDX62531</t>
  </si>
  <si>
    <t>CDX62512</t>
  </si>
  <si>
    <t>CDX62244</t>
  </si>
  <si>
    <t>CDX62327</t>
  </si>
  <si>
    <t>CDX62245</t>
  </si>
  <si>
    <t>CDX62328</t>
  </si>
  <si>
    <t>CDX62246</t>
  </si>
  <si>
    <t>CDX62329</t>
  </si>
  <si>
    <t>Investigación de Operaciones   -   Inferencia Estadística</t>
  </si>
  <si>
    <t>Creditos</t>
  </si>
  <si>
    <t>Total Horas</t>
  </si>
  <si>
    <t>PC IS-16</t>
  </si>
  <si>
    <t>mallaID</t>
  </si>
  <si>
    <t>PC IS-22</t>
  </si>
  <si>
    <t>PC IS-23</t>
  </si>
  <si>
    <t>CREDITOS</t>
  </si>
  <si>
    <t>CODIGO_CURSO</t>
  </si>
  <si>
    <t>NOMBRE_CURSO</t>
  </si>
  <si>
    <t>PC IS-19</t>
  </si>
  <si>
    <t>TOTAL HORAS</t>
  </si>
  <si>
    <t>PC SW-19</t>
  </si>
  <si>
    <t>mallaId</t>
  </si>
  <si>
    <t>PC SW-23</t>
  </si>
  <si>
    <t>PC SW-22</t>
  </si>
  <si>
    <t>PC CDx-23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</si>
</sst>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4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name val="Arial"/>
      <family val="2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8"/>
      <name val="Calibri"/>
      <family val="2"/>
    </font>
    <font>
      <b/>
      <sz val="8"/>
      <color rgb="FFFF0000"/>
      <name val="Times New Roman"/>
      <family val="1"/>
    </font>
    <font>
      <u/>
      <sz val="8"/>
      <color theme="1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E6B8AF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DD7E6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BFBFBF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 style="medium">
        <color indexed="64"/>
      </right>
      <top style="medium">
        <color indexed="64"/>
      </top>
      <bottom/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3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2" borderId="0" applyNumberFormat="0" applyBorder="0" applyAlignment="0" applyProtection="0"/>
    <xf numFmtId="0" fontId="16" fillId="5" borderId="0" applyNumberFormat="0" applyBorder="0" applyAlignment="0" applyProtection="0"/>
    <xf numFmtId="0" fontId="16" fillId="3" borderId="0" applyNumberFormat="0" applyBorder="0" applyAlignment="0" applyProtection="0"/>
    <xf numFmtId="0" fontId="16" fillId="6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8" fillId="10" borderId="0" applyNumberFormat="0" applyBorder="0" applyAlignment="0" applyProtection="0"/>
    <xf numFmtId="0" fontId="19" fillId="2" borderId="1" applyNumberFormat="0" applyAlignment="0" applyProtection="0"/>
    <xf numFmtId="0" fontId="20" fillId="11" borderId="2" applyNumberFormat="0" applyAlignment="0" applyProtection="0"/>
    <xf numFmtId="0" fontId="21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4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23" fillId="3" borderId="1" applyNumberFormat="0" applyAlignment="0" applyProtection="0"/>
    <xf numFmtId="0" fontId="24" fillId="14" borderId="0" applyNumberFormat="0" applyBorder="0" applyAlignment="0" applyProtection="0"/>
    <xf numFmtId="0" fontId="26" fillId="15" borderId="0" applyNumberFormat="0" applyBorder="0" applyAlignment="0" applyProtection="0"/>
    <xf numFmtId="0" fontId="14" fillId="0" borderId="0"/>
    <xf numFmtId="0" fontId="15" fillId="0" borderId="0"/>
    <xf numFmtId="0" fontId="25" fillId="16" borderId="4" applyNumberFormat="0" applyFont="0" applyAlignment="0" applyProtection="0"/>
    <xf numFmtId="0" fontId="27" fillId="2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22" fillId="0" borderId="8" applyNumberFormat="0" applyFill="0" applyAlignment="0" applyProtection="0"/>
    <xf numFmtId="0" fontId="33" fillId="0" borderId="9" applyNumberFormat="0" applyFill="0" applyAlignment="0" applyProtection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5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290">
    <xf numFmtId="0" fontId="0" fillId="0" borderId="0" xfId="0"/>
    <xf numFmtId="0" fontId="36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7" fillId="0" borderId="0" xfId="68" applyFont="1" applyAlignment="1">
      <alignment horizontal="centerContinuous" vertical="center"/>
    </xf>
    <xf numFmtId="0" fontId="36" fillId="0" borderId="0" xfId="68" applyFont="1" applyAlignment="1">
      <alignment horizontal="centerContinuous" vertical="center"/>
    </xf>
    <xf numFmtId="0" fontId="38" fillId="0" borderId="0" xfId="68" applyFont="1" applyAlignment="1">
      <alignment vertical="center"/>
    </xf>
    <xf numFmtId="0" fontId="36" fillId="0" borderId="12" xfId="68" applyFont="1" applyBorder="1" applyAlignment="1">
      <alignment horizontal="center" vertical="center"/>
    </xf>
    <xf numFmtId="1" fontId="36" fillId="0" borderId="13" xfId="0" applyNumberFormat="1" applyFont="1" applyBorder="1" applyAlignment="1">
      <alignment horizontal="center" vertical="center"/>
    </xf>
    <xf numFmtId="0" fontId="36" fillId="18" borderId="13" xfId="0" applyFont="1" applyFill="1" applyBorder="1" applyAlignment="1">
      <alignment horizontal="center" vertical="center"/>
    </xf>
    <xf numFmtId="0" fontId="36" fillId="0" borderId="13" xfId="68" applyFont="1" applyBorder="1" applyAlignment="1">
      <alignment horizontal="center" vertical="center"/>
    </xf>
    <xf numFmtId="0" fontId="36" fillId="0" borderId="14" xfId="68" applyFont="1" applyBorder="1" applyAlignment="1">
      <alignment horizontal="center" vertical="center"/>
    </xf>
    <xf numFmtId="0" fontId="36" fillId="0" borderId="13" xfId="0" applyFont="1" applyBorder="1" applyAlignment="1">
      <alignment horizontal="left" vertical="center"/>
    </xf>
    <xf numFmtId="0" fontId="37" fillId="17" borderId="23" xfId="68" applyFont="1" applyFill="1" applyBorder="1" applyAlignment="1">
      <alignment horizontal="center" vertical="center"/>
    </xf>
    <xf numFmtId="0" fontId="37" fillId="18" borderId="11" xfId="68" applyFont="1" applyFill="1" applyBorder="1" applyAlignment="1">
      <alignment horizontal="center" vertical="center"/>
    </xf>
    <xf numFmtId="0" fontId="37" fillId="17" borderId="11" xfId="68" applyFont="1" applyFill="1" applyBorder="1" applyAlignment="1">
      <alignment horizontal="center" vertical="center"/>
    </xf>
    <xf numFmtId="0" fontId="36" fillId="0" borderId="13" xfId="0" applyFont="1" applyBorder="1" applyAlignment="1">
      <alignment horizontal="left" vertical="center" wrapText="1"/>
    </xf>
    <xf numFmtId="1" fontId="36" fillId="0" borderId="12" xfId="0" applyNumberFormat="1" applyFont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12" xfId="0" applyFont="1" applyBorder="1" applyAlignment="1">
      <alignment horizontal="left" vertical="center"/>
    </xf>
    <xf numFmtId="1" fontId="36" fillId="0" borderId="14" xfId="0" applyNumberFormat="1" applyFont="1" applyBorder="1" applyAlignment="1">
      <alignment horizontal="center" vertical="center"/>
    </xf>
    <xf numFmtId="0" fontId="36" fillId="18" borderId="14" xfId="0" applyFont="1" applyFill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14" xfId="0" applyFont="1" applyBorder="1" applyAlignment="1">
      <alignment horizontal="left" vertical="center"/>
    </xf>
    <xf numFmtId="0" fontId="36" fillId="0" borderId="12" xfId="0" applyFont="1" applyBorder="1" applyAlignment="1">
      <alignment horizontal="left" vertical="center" wrapText="1"/>
    </xf>
    <xf numFmtId="0" fontId="37" fillId="0" borderId="11" xfId="68" applyFont="1" applyBorder="1" applyAlignment="1">
      <alignment horizontal="center" vertical="center"/>
    </xf>
    <xf numFmtId="0" fontId="37" fillId="17" borderId="22" xfId="68" applyFont="1" applyFill="1" applyBorder="1" applyAlignment="1">
      <alignment horizontal="center" vertical="center"/>
    </xf>
    <xf numFmtId="0" fontId="36" fillId="0" borderId="0" xfId="68" applyFont="1" applyAlignment="1">
      <alignment horizontal="center" vertical="center"/>
    </xf>
    <xf numFmtId="0" fontId="38" fillId="0" borderId="0" xfId="68" applyFont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21" borderId="13" xfId="0" applyFont="1" applyFill="1" applyBorder="1" applyAlignment="1">
      <alignment horizontal="left" vertical="center"/>
    </xf>
    <xf numFmtId="0" fontId="38" fillId="19" borderId="13" xfId="0" applyFont="1" applyFill="1" applyBorder="1" applyAlignment="1">
      <alignment horizontal="left" vertical="center"/>
    </xf>
    <xf numFmtId="0" fontId="36" fillId="20" borderId="13" xfId="0" applyFont="1" applyFill="1" applyBorder="1" applyAlignment="1">
      <alignment horizontal="left" vertical="center"/>
    </xf>
    <xf numFmtId="0" fontId="38" fillId="19" borderId="10" xfId="0" applyFont="1" applyFill="1" applyBorder="1" applyAlignment="1">
      <alignment horizontal="left" vertical="center"/>
    </xf>
    <xf numFmtId="0" fontId="36" fillId="23" borderId="13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8" fillId="0" borderId="28" xfId="0" applyFont="1" applyBorder="1" applyAlignment="1">
      <alignment vertical="center"/>
    </xf>
    <xf numFmtId="1" fontId="36" fillId="0" borderId="18" xfId="0" applyNumberFormat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1" fontId="36" fillId="0" borderId="10" xfId="0" applyNumberFormat="1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26" xfId="68" applyFont="1" applyBorder="1" applyAlignment="1">
      <alignment horizontal="center" vertical="center"/>
    </xf>
    <xf numFmtId="0" fontId="38" fillId="0" borderId="29" xfId="0" applyFont="1" applyBorder="1" applyAlignment="1">
      <alignment vertical="center"/>
    </xf>
    <xf numFmtId="1" fontId="36" fillId="0" borderId="16" xfId="0" applyNumberFormat="1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1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6" fillId="25" borderId="12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25" borderId="13" xfId="0" applyFont="1" applyFill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40" fillId="0" borderId="15" xfId="0" applyFont="1" applyBorder="1" applyAlignment="1">
      <alignment vertical="center"/>
    </xf>
    <xf numFmtId="0" fontId="36" fillId="0" borderId="16" xfId="0" applyFont="1" applyBorder="1" applyAlignment="1">
      <alignment horizontal="center" vertical="center"/>
    </xf>
    <xf numFmtId="0" fontId="36" fillId="25" borderId="14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15" xfId="0" applyFont="1" applyBorder="1" applyAlignment="1">
      <alignment horizontal="left" vertical="center"/>
    </xf>
    <xf numFmtId="0" fontId="36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vertical="center"/>
    </xf>
    <xf numFmtId="0" fontId="36" fillId="0" borderId="37" xfId="0" applyFont="1" applyBorder="1" applyAlignment="1">
      <alignment horizontal="center" vertical="center"/>
    </xf>
    <xf numFmtId="0" fontId="40" fillId="0" borderId="38" xfId="0" applyFont="1" applyBorder="1" applyAlignment="1">
      <alignment vertical="center"/>
    </xf>
    <xf numFmtId="0" fontId="36" fillId="22" borderId="13" xfId="68" applyFont="1" applyFill="1" applyBorder="1" applyAlignment="1">
      <alignment horizontal="center" vertical="center"/>
    </xf>
    <xf numFmtId="0" fontId="36" fillId="21" borderId="13" xfId="0" applyFont="1" applyFill="1" applyBorder="1" applyAlignment="1">
      <alignment horizontal="left" vertical="center" wrapText="1"/>
    </xf>
    <xf numFmtId="0" fontId="36" fillId="26" borderId="13" xfId="0" applyFont="1" applyFill="1" applyBorder="1" applyAlignment="1">
      <alignment horizontal="left" vertical="center"/>
    </xf>
    <xf numFmtId="0" fontId="40" fillId="27" borderId="13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40" fillId="27" borderId="10" xfId="0" applyFont="1" applyFill="1" applyBorder="1" applyAlignment="1">
      <alignment horizontal="left" vertical="center"/>
    </xf>
    <xf numFmtId="0" fontId="36" fillId="29" borderId="13" xfId="0" applyFont="1" applyFill="1" applyBorder="1" applyAlignment="1">
      <alignment horizontal="left" vertical="center"/>
    </xf>
    <xf numFmtId="0" fontId="36" fillId="30" borderId="13" xfId="0" applyFont="1" applyFill="1" applyBorder="1" applyAlignment="1">
      <alignment horizontal="left" vertical="center"/>
    </xf>
    <xf numFmtId="0" fontId="37" fillId="0" borderId="11" xfId="0" applyFont="1" applyBorder="1" applyAlignment="1">
      <alignment horizontal="center" vertical="center"/>
    </xf>
    <xf numFmtId="0" fontId="37" fillId="31" borderId="11" xfId="0" applyFont="1" applyFill="1" applyBorder="1" applyAlignment="1">
      <alignment horizontal="center" vertical="center"/>
    </xf>
    <xf numFmtId="0" fontId="37" fillId="25" borderId="11" xfId="0" applyFont="1" applyFill="1" applyBorder="1" applyAlignment="1">
      <alignment horizontal="center" vertical="center"/>
    </xf>
    <xf numFmtId="0" fontId="37" fillId="31" borderId="22" xfId="0" applyFont="1" applyFill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40" fillId="0" borderId="41" xfId="0" applyFont="1" applyBorder="1" applyAlignment="1">
      <alignment vertical="center"/>
    </xf>
    <xf numFmtId="0" fontId="40" fillId="0" borderId="41" xfId="0" applyFont="1" applyBorder="1" applyAlignment="1">
      <alignment horizontal="left" vertical="center"/>
    </xf>
    <xf numFmtId="0" fontId="0" fillId="0" borderId="40" xfId="0" applyBorder="1"/>
    <xf numFmtId="0" fontId="42" fillId="0" borderId="13" xfId="0" applyFont="1" applyBorder="1" applyAlignment="1">
      <alignment vertical="center" wrapText="1"/>
    </xf>
    <xf numFmtId="0" fontId="36" fillId="0" borderId="42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vertical="center"/>
    </xf>
    <xf numFmtId="0" fontId="36" fillId="0" borderId="40" xfId="68" applyFont="1" applyBorder="1" applyAlignment="1">
      <alignment horizontal="center" vertical="center"/>
    </xf>
    <xf numFmtId="0" fontId="36" fillId="21" borderId="40" xfId="0" applyFont="1" applyFill="1" applyBorder="1" applyAlignment="1">
      <alignment horizontal="left" vertical="center"/>
    </xf>
    <xf numFmtId="0" fontId="40" fillId="0" borderId="40" xfId="0" applyFont="1" applyBorder="1" applyAlignment="1">
      <alignment horizontal="left"/>
    </xf>
    <xf numFmtId="1" fontId="36" fillId="0" borderId="40" xfId="0" applyNumberFormat="1" applyFont="1" applyBorder="1" applyAlignment="1">
      <alignment horizontal="center" vertical="center"/>
    </xf>
    <xf numFmtId="0" fontId="38" fillId="19" borderId="40" xfId="0" applyFont="1" applyFill="1" applyBorder="1" applyAlignment="1">
      <alignment horizontal="left" vertical="center"/>
    </xf>
    <xf numFmtId="0" fontId="36" fillId="20" borderId="40" xfId="0" applyFont="1" applyFill="1" applyBorder="1" applyAlignment="1">
      <alignment horizontal="left" vertical="center"/>
    </xf>
    <xf numFmtId="0" fontId="38" fillId="0" borderId="40" xfId="68" applyFont="1" applyBorder="1" applyAlignment="1">
      <alignment horizontal="center" vertical="center"/>
    </xf>
    <xf numFmtId="0" fontId="36" fillId="23" borderId="40" xfId="0" applyFont="1" applyFill="1" applyBorder="1" applyAlignment="1">
      <alignment horizontal="left" vertical="center"/>
    </xf>
    <xf numFmtId="0" fontId="36" fillId="24" borderId="40" xfId="0" applyFont="1" applyFill="1" applyBorder="1" applyAlignment="1">
      <alignment horizontal="left" vertical="center"/>
    </xf>
    <xf numFmtId="0" fontId="36" fillId="35" borderId="40" xfId="0" applyFont="1" applyFill="1" applyBorder="1"/>
    <xf numFmtId="0" fontId="36" fillId="36" borderId="40" xfId="0" applyFont="1" applyFill="1" applyBorder="1"/>
    <xf numFmtId="0" fontId="36" fillId="40" borderId="40" xfId="0" applyFont="1" applyFill="1" applyBorder="1"/>
    <xf numFmtId="0" fontId="36" fillId="0" borderId="40" xfId="0" applyFont="1" applyBorder="1"/>
    <xf numFmtId="0" fontId="36" fillId="41" borderId="40" xfId="0" applyFont="1" applyFill="1" applyBorder="1"/>
    <xf numFmtId="0" fontId="36" fillId="17" borderId="40" xfId="68" applyFont="1" applyFill="1" applyBorder="1" applyAlignment="1">
      <alignment horizontal="center" vertical="center"/>
    </xf>
    <xf numFmtId="0" fontId="48" fillId="33" borderId="40" xfId="0" applyFont="1" applyFill="1" applyBorder="1" applyAlignment="1">
      <alignment horizontal="center" vertical="center" wrapText="1"/>
    </xf>
    <xf numFmtId="0" fontId="48" fillId="34" borderId="40" xfId="0" applyFont="1" applyFill="1" applyBorder="1" applyAlignment="1">
      <alignment horizontal="center" vertical="center" wrapText="1"/>
    </xf>
    <xf numFmtId="0" fontId="36" fillId="42" borderId="40" xfId="0" applyFont="1" applyFill="1" applyBorder="1"/>
    <xf numFmtId="0" fontId="36" fillId="17" borderId="40" xfId="0" applyFont="1" applyFill="1" applyBorder="1"/>
    <xf numFmtId="0" fontId="36" fillId="44" borderId="40" xfId="0" applyFont="1" applyFill="1" applyBorder="1"/>
    <xf numFmtId="0" fontId="47" fillId="17" borderId="40" xfId="0" applyFont="1" applyFill="1" applyBorder="1" applyAlignment="1">
      <alignment horizontal="center"/>
    </xf>
    <xf numFmtId="0" fontId="36" fillId="43" borderId="40" xfId="0" applyFont="1" applyFill="1" applyBorder="1" applyAlignment="1">
      <alignment horizontal="left"/>
    </xf>
    <xf numFmtId="0" fontId="36" fillId="17" borderId="40" xfId="0" applyFont="1" applyFill="1" applyBorder="1" applyAlignment="1">
      <alignment horizontal="left"/>
    </xf>
    <xf numFmtId="0" fontId="36" fillId="17" borderId="40" xfId="0" applyFont="1" applyFill="1" applyBorder="1" applyAlignment="1">
      <alignment horizontal="center"/>
    </xf>
    <xf numFmtId="0" fontId="36" fillId="37" borderId="40" xfId="0" applyFont="1" applyFill="1" applyBorder="1"/>
    <xf numFmtId="0" fontId="36" fillId="17" borderId="40" xfId="0" applyFont="1" applyFill="1" applyBorder="1" applyAlignment="1">
      <alignment horizontal="left" vertical="center"/>
    </xf>
    <xf numFmtId="1" fontId="36" fillId="17" borderId="40" xfId="0" applyNumberFormat="1" applyFont="1" applyFill="1" applyBorder="1" applyAlignment="1">
      <alignment horizontal="center" vertical="center"/>
    </xf>
    <xf numFmtId="0" fontId="36" fillId="38" borderId="40" xfId="0" applyFont="1" applyFill="1" applyBorder="1"/>
    <xf numFmtId="0" fontId="36" fillId="39" borderId="40" xfId="0" applyFont="1" applyFill="1" applyBorder="1"/>
    <xf numFmtId="0" fontId="47" fillId="42" borderId="40" xfId="0" applyFont="1" applyFill="1" applyBorder="1" applyAlignment="1">
      <alignment horizontal="center"/>
    </xf>
    <xf numFmtId="0" fontId="36" fillId="42" borderId="40" xfId="0" applyFont="1" applyFill="1" applyBorder="1" applyAlignment="1">
      <alignment horizontal="left" vertical="center" wrapText="1"/>
    </xf>
    <xf numFmtId="0" fontId="36" fillId="42" borderId="40" xfId="0" applyFont="1" applyFill="1" applyBorder="1" applyAlignment="1">
      <alignment horizontal="left"/>
    </xf>
    <xf numFmtId="0" fontId="36" fillId="42" borderId="40" xfId="0" applyFont="1" applyFill="1" applyBorder="1" applyAlignment="1">
      <alignment horizontal="center"/>
    </xf>
    <xf numFmtId="0" fontId="47" fillId="44" borderId="40" xfId="0" applyFont="1" applyFill="1" applyBorder="1" applyAlignment="1">
      <alignment horizontal="center"/>
    </xf>
    <xf numFmtId="0" fontId="36" fillId="44" borderId="40" xfId="0" applyFont="1" applyFill="1" applyBorder="1" applyAlignment="1">
      <alignment horizontal="left"/>
    </xf>
    <xf numFmtId="0" fontId="36" fillId="44" borderId="40" xfId="0" applyFont="1" applyFill="1" applyBorder="1" applyAlignment="1">
      <alignment horizontal="center"/>
    </xf>
    <xf numFmtId="0" fontId="47" fillId="36" borderId="40" xfId="0" applyFont="1" applyFill="1" applyBorder="1" applyAlignment="1">
      <alignment horizontal="center"/>
    </xf>
    <xf numFmtId="0" fontId="36" fillId="36" borderId="40" xfId="0" applyFont="1" applyFill="1" applyBorder="1" applyAlignment="1">
      <alignment horizontal="left"/>
    </xf>
    <xf numFmtId="0" fontId="36" fillId="36" borderId="40" xfId="0" applyFont="1" applyFill="1" applyBorder="1" applyAlignment="1">
      <alignment horizontal="center"/>
    </xf>
    <xf numFmtId="0" fontId="47" fillId="37" borderId="40" xfId="0" applyFont="1" applyFill="1" applyBorder="1" applyAlignment="1">
      <alignment horizontal="center"/>
    </xf>
    <xf numFmtId="0" fontId="36" fillId="37" borderId="40" xfId="0" applyFont="1" applyFill="1" applyBorder="1" applyAlignment="1">
      <alignment horizontal="left"/>
    </xf>
    <xf numFmtId="0" fontId="36" fillId="37" borderId="40" xfId="0" applyFont="1" applyFill="1" applyBorder="1" applyAlignment="1">
      <alignment horizontal="center"/>
    </xf>
    <xf numFmtId="0" fontId="47" fillId="35" borderId="40" xfId="0" applyFont="1" applyFill="1" applyBorder="1" applyAlignment="1">
      <alignment horizontal="center"/>
    </xf>
    <xf numFmtId="0" fontId="36" fillId="35" borderId="40" xfId="0" applyFont="1" applyFill="1" applyBorder="1" applyAlignment="1">
      <alignment horizontal="left"/>
    </xf>
    <xf numFmtId="0" fontId="36" fillId="35" borderId="40" xfId="0" applyFont="1" applyFill="1" applyBorder="1" applyAlignment="1">
      <alignment horizontal="center"/>
    </xf>
    <xf numFmtId="0" fontId="47" fillId="41" borderId="40" xfId="0" applyFont="1" applyFill="1" applyBorder="1" applyAlignment="1">
      <alignment horizontal="center"/>
    </xf>
    <xf numFmtId="0" fontId="36" fillId="41" borderId="40" xfId="0" applyFont="1" applyFill="1" applyBorder="1" applyAlignment="1">
      <alignment horizontal="left"/>
    </xf>
    <xf numFmtId="0" fontId="36" fillId="41" borderId="40" xfId="0" applyFont="1" applyFill="1" applyBorder="1" applyAlignment="1">
      <alignment horizontal="center"/>
    </xf>
    <xf numFmtId="0" fontId="49" fillId="17" borderId="40" xfId="0" applyFont="1" applyFill="1" applyBorder="1" applyAlignment="1">
      <alignment horizontal="center"/>
    </xf>
    <xf numFmtId="0" fontId="49" fillId="35" borderId="40" xfId="0" applyFont="1" applyFill="1" applyBorder="1"/>
    <xf numFmtId="0" fontId="47" fillId="40" borderId="40" xfId="0" applyFont="1" applyFill="1" applyBorder="1" applyAlignment="1">
      <alignment horizontal="center"/>
    </xf>
    <xf numFmtId="0" fontId="36" fillId="40" borderId="40" xfId="0" applyFont="1" applyFill="1" applyBorder="1" applyAlignment="1">
      <alignment horizontal="left"/>
    </xf>
    <xf numFmtId="0" fontId="36" fillId="40" borderId="40" xfId="0" applyFont="1" applyFill="1" applyBorder="1" applyAlignment="1">
      <alignment horizontal="center"/>
    </xf>
    <xf numFmtId="0" fontId="47" fillId="38" borderId="40" xfId="0" applyFont="1" applyFill="1" applyBorder="1" applyAlignment="1">
      <alignment horizontal="center"/>
    </xf>
    <xf numFmtId="0" fontId="36" fillId="38" borderId="40" xfId="0" applyFont="1" applyFill="1" applyBorder="1" applyAlignment="1">
      <alignment horizontal="left"/>
    </xf>
    <xf numFmtId="0" fontId="36" fillId="38" borderId="40" xfId="0" applyFont="1" applyFill="1" applyBorder="1" applyAlignment="1">
      <alignment horizontal="center"/>
    </xf>
    <xf numFmtId="0" fontId="47" fillId="43" borderId="40" xfId="0" applyFont="1" applyFill="1" applyBorder="1" applyAlignment="1">
      <alignment horizontal="center"/>
    </xf>
    <xf numFmtId="0" fontId="49" fillId="17" borderId="40" xfId="0" applyFont="1" applyFill="1" applyBorder="1"/>
    <xf numFmtId="0" fontId="47" fillId="39" borderId="40" xfId="0" applyFont="1" applyFill="1" applyBorder="1" applyAlignment="1">
      <alignment horizontal="center"/>
    </xf>
    <xf numFmtId="0" fontId="36" fillId="39" borderId="40" xfId="0" applyFont="1" applyFill="1" applyBorder="1" applyAlignment="1">
      <alignment horizontal="left"/>
    </xf>
    <xf numFmtId="0" fontId="36" fillId="39" borderId="40" xfId="0" applyFont="1" applyFill="1" applyBorder="1" applyAlignment="1">
      <alignment horizontal="center"/>
    </xf>
    <xf numFmtId="0" fontId="49" fillId="43" borderId="40" xfId="0" applyFont="1" applyFill="1" applyBorder="1" applyAlignment="1">
      <alignment horizontal="left" vertical="center" wrapText="1"/>
    </xf>
    <xf numFmtId="0" fontId="36" fillId="43" borderId="40" xfId="0" applyFont="1" applyFill="1" applyBorder="1" applyAlignment="1">
      <alignment horizontal="left" vertical="center" wrapText="1"/>
    </xf>
    <xf numFmtId="0" fontId="36" fillId="45" borderId="40" xfId="0" applyFont="1" applyFill="1" applyBorder="1" applyAlignment="1">
      <alignment horizontal="left" vertical="center"/>
    </xf>
    <xf numFmtId="0" fontId="40" fillId="0" borderId="43" xfId="0" applyFont="1" applyBorder="1" applyAlignment="1">
      <alignment horizontal="center"/>
    </xf>
    <xf numFmtId="0" fontId="36" fillId="0" borderId="40" xfId="0" applyFont="1" applyBorder="1" applyAlignment="1">
      <alignment horizontal="center" vertical="center"/>
    </xf>
    <xf numFmtId="0" fontId="40" fillId="0" borderId="40" xfId="0" applyFont="1" applyBorder="1" applyAlignment="1">
      <alignment vertical="center"/>
    </xf>
    <xf numFmtId="0" fontId="0" fillId="0" borderId="43" xfId="0" applyBorder="1"/>
    <xf numFmtId="1" fontId="36" fillId="0" borderId="43" xfId="0" applyNumberFormat="1" applyFont="1" applyBorder="1" applyAlignment="1">
      <alignment horizontal="center" vertical="center"/>
    </xf>
    <xf numFmtId="0" fontId="38" fillId="0" borderId="50" xfId="0" applyFont="1" applyBorder="1" applyAlignment="1">
      <alignment vertical="center"/>
    </xf>
    <xf numFmtId="0" fontId="36" fillId="0" borderId="0" xfId="0" applyFont="1"/>
    <xf numFmtId="0" fontId="48" fillId="33" borderId="49" xfId="0" applyFont="1" applyFill="1" applyBorder="1" applyAlignment="1">
      <alignment horizontal="center" vertical="center" wrapText="1"/>
    </xf>
    <xf numFmtId="0" fontId="36" fillId="26" borderId="40" xfId="0" applyFont="1" applyFill="1" applyBorder="1" applyAlignment="1">
      <alignment horizontal="left" vertical="center"/>
    </xf>
    <xf numFmtId="0" fontId="40" fillId="27" borderId="40" xfId="0" applyFont="1" applyFill="1" applyBorder="1" applyAlignment="1">
      <alignment horizontal="left" vertical="center"/>
    </xf>
    <xf numFmtId="0" fontId="36" fillId="28" borderId="40" xfId="0" applyFont="1" applyFill="1" applyBorder="1" applyAlignment="1">
      <alignment horizontal="left" vertical="center"/>
    </xf>
    <xf numFmtId="0" fontId="36" fillId="29" borderId="40" xfId="0" applyFont="1" applyFill="1" applyBorder="1" applyAlignment="1">
      <alignment horizontal="left" vertical="center"/>
    </xf>
    <xf numFmtId="0" fontId="38" fillId="17" borderId="40" xfId="0" applyFont="1" applyFill="1" applyBorder="1" applyAlignment="1">
      <alignment horizontal="center" vertical="center"/>
    </xf>
    <xf numFmtId="0" fontId="38" fillId="17" borderId="40" xfId="0" applyFont="1" applyFill="1" applyBorder="1"/>
    <xf numFmtId="0" fontId="38" fillId="32" borderId="40" xfId="0" applyFont="1" applyFill="1" applyBorder="1" applyAlignment="1">
      <alignment horizontal="left" vertical="center"/>
    </xf>
    <xf numFmtId="0" fontId="38" fillId="17" borderId="40" xfId="0" applyFont="1" applyFill="1" applyBorder="1" applyAlignment="1">
      <alignment horizontal="left"/>
    </xf>
    <xf numFmtId="0" fontId="41" fillId="17" borderId="40" xfId="0" applyFont="1" applyFill="1" applyBorder="1"/>
    <xf numFmtId="0" fontId="38" fillId="32" borderId="40" xfId="0" applyFont="1" applyFill="1" applyBorder="1" applyAlignment="1">
      <alignment horizontal="center" vertical="center"/>
    </xf>
    <xf numFmtId="0" fontId="48" fillId="46" borderId="49" xfId="0" applyFont="1" applyFill="1" applyBorder="1" applyAlignment="1">
      <alignment horizontal="center" vertical="center" wrapText="1"/>
    </xf>
    <xf numFmtId="0" fontId="38" fillId="0" borderId="13" xfId="68" applyFont="1" applyBorder="1" applyAlignment="1">
      <alignment horizontal="center" vertical="center"/>
    </xf>
    <xf numFmtId="0" fontId="38" fillId="0" borderId="12" xfId="68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0" fontId="38" fillId="22" borderId="13" xfId="68" applyFont="1" applyFill="1" applyBorder="1" applyAlignment="1">
      <alignment horizontal="center" vertical="center"/>
    </xf>
    <xf numFmtId="0" fontId="38" fillId="22" borderId="12" xfId="68" applyFont="1" applyFill="1" applyBorder="1" applyAlignment="1">
      <alignment horizontal="center" vertical="center"/>
    </xf>
    <xf numFmtId="0" fontId="38" fillId="22" borderId="12" xfId="0" applyFont="1" applyFill="1" applyBorder="1" applyAlignment="1">
      <alignment horizontal="center" vertical="center"/>
    </xf>
    <xf numFmtId="0" fontId="38" fillId="22" borderId="13" xfId="0" applyFont="1" applyFill="1" applyBorder="1" applyAlignment="1">
      <alignment horizontal="center" vertical="center"/>
    </xf>
    <xf numFmtId="0" fontId="36" fillId="22" borderId="12" xfId="68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39" xfId="68" applyFont="1" applyBorder="1" applyAlignment="1">
      <alignment horizontal="center" vertical="center"/>
    </xf>
    <xf numFmtId="0" fontId="37" fillId="17" borderId="11" xfId="82" applyFont="1" applyFill="1" applyBorder="1" applyAlignment="1">
      <alignment horizontal="center" vertical="center"/>
    </xf>
    <xf numFmtId="0" fontId="37" fillId="0" borderId="11" xfId="82" applyFont="1" applyBorder="1" applyAlignment="1">
      <alignment horizontal="center" vertical="center"/>
    </xf>
    <xf numFmtId="0" fontId="37" fillId="18" borderId="11" xfId="82" applyFont="1" applyFill="1" applyBorder="1" applyAlignment="1">
      <alignment horizontal="center" vertical="center"/>
    </xf>
    <xf numFmtId="0" fontId="38" fillId="0" borderId="0" xfId="82" applyFont="1" applyAlignment="1">
      <alignment vertical="center"/>
    </xf>
    <xf numFmtId="0" fontId="37" fillId="17" borderId="22" xfId="82" applyFont="1" applyFill="1" applyBorder="1" applyAlignment="1">
      <alignment horizontal="center" vertical="center"/>
    </xf>
    <xf numFmtId="0" fontId="36" fillId="0" borderId="13" xfId="82" applyFont="1" applyBorder="1" applyAlignment="1">
      <alignment horizontal="center" vertical="center"/>
    </xf>
    <xf numFmtId="0" fontId="36" fillId="0" borderId="12" xfId="82" applyFont="1" applyBorder="1" applyAlignment="1">
      <alignment horizontal="center" vertical="center"/>
    </xf>
    <xf numFmtId="0" fontId="38" fillId="0" borderId="13" xfId="82" applyFont="1" applyBorder="1" applyAlignment="1">
      <alignment horizontal="center" vertical="center"/>
    </xf>
    <xf numFmtId="0" fontId="38" fillId="22" borderId="13" xfId="82" applyFont="1" applyFill="1" applyBorder="1" applyAlignment="1">
      <alignment horizontal="center" vertical="center"/>
    </xf>
    <xf numFmtId="0" fontId="38" fillId="22" borderId="12" xfId="82" applyFont="1" applyFill="1" applyBorder="1" applyAlignment="1">
      <alignment horizontal="center" vertical="center"/>
    </xf>
    <xf numFmtId="0" fontId="38" fillId="0" borderId="39" xfId="82" applyFont="1" applyBorder="1" applyAlignment="1">
      <alignment horizontal="center" vertical="center"/>
    </xf>
    <xf numFmtId="0" fontId="36" fillId="0" borderId="14" xfId="82" applyFont="1" applyBorder="1" applyAlignment="1">
      <alignment horizontal="center" vertical="center"/>
    </xf>
    <xf numFmtId="0" fontId="38" fillId="0" borderId="26" xfId="82" applyFont="1" applyBorder="1" applyAlignment="1">
      <alignment horizontal="center" vertical="center"/>
    </xf>
    <xf numFmtId="0" fontId="36" fillId="0" borderId="39" xfId="82" applyFont="1" applyBorder="1" applyAlignment="1">
      <alignment horizontal="center" vertical="center"/>
    </xf>
    <xf numFmtId="0" fontId="36" fillId="0" borderId="26" xfId="82" applyFont="1" applyBorder="1" applyAlignment="1">
      <alignment horizontal="center" vertical="center"/>
    </xf>
    <xf numFmtId="0" fontId="38" fillId="0" borderId="0" xfId="82" applyFont="1" applyAlignment="1">
      <alignment horizontal="center" vertical="center"/>
    </xf>
    <xf numFmtId="0" fontId="36" fillId="0" borderId="0" xfId="0" applyFont="1" applyBorder="1" applyAlignment="1">
      <alignment horizontal="left" vertical="center"/>
    </xf>
    <xf numFmtId="0" fontId="36" fillId="0" borderId="51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8" fillId="0" borderId="0" xfId="68" applyFont="1" applyBorder="1" applyAlignment="1">
      <alignment vertical="center"/>
    </xf>
    <xf numFmtId="0" fontId="38" fillId="0" borderId="10" xfId="68" applyFont="1" applyBorder="1" applyAlignment="1">
      <alignment vertical="center"/>
    </xf>
    <xf numFmtId="0" fontId="36" fillId="0" borderId="52" xfId="68" applyFont="1" applyBorder="1" applyAlignment="1">
      <alignment horizontal="center" vertical="center"/>
    </xf>
    <xf numFmtId="0" fontId="38" fillId="0" borderId="52" xfId="68" applyFont="1" applyBorder="1" applyAlignment="1">
      <alignment horizontal="center" vertical="center"/>
    </xf>
    <xf numFmtId="0" fontId="38" fillId="0" borderId="16" xfId="68" applyFont="1" applyBorder="1" applyAlignment="1">
      <alignment vertical="center"/>
    </xf>
    <xf numFmtId="0" fontId="39" fillId="0" borderId="11" xfId="68" applyFont="1" applyBorder="1" applyAlignment="1">
      <alignment vertical="center"/>
    </xf>
    <xf numFmtId="0" fontId="51" fillId="0" borderId="0" xfId="68" applyFont="1" applyAlignment="1">
      <alignment vertical="center"/>
    </xf>
    <xf numFmtId="0" fontId="38" fillId="0" borderId="10" xfId="82" applyFont="1" applyBorder="1" applyAlignment="1">
      <alignment vertical="center"/>
    </xf>
    <xf numFmtId="0" fontId="38" fillId="0" borderId="16" xfId="82" applyFont="1" applyBorder="1" applyAlignment="1">
      <alignment vertical="center"/>
    </xf>
    <xf numFmtId="0" fontId="43" fillId="0" borderId="0" xfId="0" applyFont="1" applyAlignment="1">
      <alignment horizontal="center"/>
    </xf>
    <xf numFmtId="0" fontId="44" fillId="33" borderId="40" xfId="0" applyFont="1" applyFill="1" applyBorder="1" applyAlignment="1">
      <alignment horizontal="center" vertical="center"/>
    </xf>
    <xf numFmtId="0" fontId="46" fillId="0" borderId="40" xfId="0" applyFont="1" applyBorder="1"/>
    <xf numFmtId="0" fontId="44" fillId="34" borderId="40" xfId="0" applyFont="1" applyFill="1" applyBorder="1" applyAlignment="1">
      <alignment horizontal="center" vertical="center"/>
    </xf>
    <xf numFmtId="0" fontId="48" fillId="46" borderId="46" xfId="0" applyFont="1" applyFill="1" applyBorder="1" applyAlignment="1">
      <alignment horizontal="center" vertical="center"/>
    </xf>
    <xf numFmtId="0" fontId="36" fillId="18" borderId="47" xfId="0" applyFont="1" applyFill="1" applyBorder="1"/>
    <xf numFmtId="0" fontId="36" fillId="18" borderId="48" xfId="0" applyFont="1" applyFill="1" applyBorder="1"/>
    <xf numFmtId="0" fontId="48" fillId="33" borderId="46" xfId="0" applyFont="1" applyFill="1" applyBorder="1" applyAlignment="1">
      <alignment horizontal="center" vertical="center"/>
    </xf>
    <xf numFmtId="0" fontId="36" fillId="0" borderId="47" xfId="0" applyFont="1" applyBorder="1"/>
    <xf numFmtId="0" fontId="36" fillId="0" borderId="48" xfId="0" applyFont="1" applyBorder="1"/>
    <xf numFmtId="0" fontId="39" fillId="0" borderId="24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38" fillId="0" borderId="18" xfId="68" applyFont="1" applyBorder="1" applyAlignment="1">
      <alignment vertical="center"/>
    </xf>
    <xf numFmtId="0" fontId="38" fillId="0" borderId="0" xfId="68" applyFont="1" applyBorder="1" applyAlignment="1">
      <alignment horizontal="center" vertical="center"/>
    </xf>
    <xf numFmtId="0" fontId="38" fillId="0" borderId="52" xfId="68" applyFont="1" applyBorder="1" applyAlignment="1">
      <alignment vertical="center"/>
    </xf>
    <xf numFmtId="0" fontId="0" fillId="0" borderId="10" xfId="0" applyBorder="1"/>
    <xf numFmtId="0" fontId="40" fillId="0" borderId="53" xfId="0" applyFont="1" applyBorder="1" applyAlignment="1">
      <alignment vertical="center"/>
    </xf>
    <xf numFmtId="0" fontId="36" fillId="0" borderId="54" xfId="0" applyFont="1" applyBorder="1" applyAlignment="1">
      <alignment horizontal="center" vertical="center"/>
    </xf>
    <xf numFmtId="0" fontId="40" fillId="0" borderId="55" xfId="0" applyFont="1" applyBorder="1" applyAlignment="1">
      <alignment vertical="center"/>
    </xf>
    <xf numFmtId="0" fontId="36" fillId="0" borderId="56" xfId="0" applyFont="1" applyBorder="1" applyAlignment="1">
      <alignment horizontal="center" vertical="center"/>
    </xf>
    <xf numFmtId="0" fontId="38" fillId="0" borderId="39" xfId="68" applyFont="1" applyBorder="1" applyAlignment="1">
      <alignment horizontal="center" vertical="center"/>
    </xf>
    <xf numFmtId="0" fontId="39" fillId="0" borderId="22" xfId="68" applyFont="1" applyBorder="1" applyAlignment="1">
      <alignment horizontal="center" vertical="center"/>
    </xf>
    <xf numFmtId="0" fontId="39" fillId="0" borderId="57" xfId="68" applyFont="1" applyBorder="1" applyAlignment="1">
      <alignment horizontal="center" vertical="center"/>
    </xf>
    <xf numFmtId="0" fontId="39" fillId="0" borderId="23" xfId="68" applyFont="1" applyBorder="1" applyAlignment="1">
      <alignment horizontal="center" vertical="center"/>
    </xf>
    <xf numFmtId="0" fontId="39" fillId="0" borderId="11" xfId="68" applyFont="1" applyBorder="1" applyAlignment="1">
      <alignment horizontal="center" vertical="center"/>
    </xf>
    <xf numFmtId="0" fontId="38" fillId="0" borderId="58" xfId="0" applyFont="1" applyBorder="1" applyAlignment="1">
      <alignment vertical="center"/>
    </xf>
    <xf numFmtId="0" fontId="36" fillId="0" borderId="59" xfId="68" applyFont="1" applyBorder="1" applyAlignment="1">
      <alignment horizontal="center" vertical="center"/>
    </xf>
    <xf numFmtId="0" fontId="38" fillId="0" borderId="60" xfId="0" applyFont="1" applyBorder="1" applyAlignment="1">
      <alignment vertical="center"/>
    </xf>
    <xf numFmtId="0" fontId="36" fillId="0" borderId="61" xfId="68" applyFont="1" applyBorder="1" applyAlignment="1">
      <alignment horizontal="center" vertical="center"/>
    </xf>
    <xf numFmtId="0" fontId="36" fillId="26" borderId="13" xfId="0" applyFont="1" applyFill="1" applyBorder="1" applyAlignment="1">
      <alignment horizontal="center" vertical="center"/>
    </xf>
    <xf numFmtId="0" fontId="38" fillId="0" borderId="10" xfId="68" applyFont="1" applyBorder="1" applyAlignment="1">
      <alignment horizontal="center" vertical="center"/>
    </xf>
    <xf numFmtId="0" fontId="40" fillId="27" borderId="13" xfId="0" applyFont="1" applyFill="1" applyBorder="1" applyAlignment="1">
      <alignment horizontal="center" vertical="center"/>
    </xf>
    <xf numFmtId="0" fontId="36" fillId="28" borderId="13" xfId="0" applyFont="1" applyFill="1" applyBorder="1" applyAlignment="1">
      <alignment horizontal="center" vertical="center"/>
    </xf>
    <xf numFmtId="0" fontId="40" fillId="27" borderId="10" xfId="0" applyFont="1" applyFill="1" applyBorder="1" applyAlignment="1">
      <alignment horizontal="center" vertical="center"/>
    </xf>
    <xf numFmtId="0" fontId="36" fillId="29" borderId="13" xfId="0" applyFont="1" applyFill="1" applyBorder="1" applyAlignment="1">
      <alignment horizontal="center" vertical="center"/>
    </xf>
    <xf numFmtId="0" fontId="36" fillId="30" borderId="13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38" fillId="0" borderId="16" xfId="68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38" fillId="0" borderId="12" xfId="68" applyFont="1" applyBorder="1" applyAlignment="1">
      <alignment vertical="center"/>
    </xf>
    <xf numFmtId="0" fontId="38" fillId="0" borderId="14" xfId="68" applyFont="1" applyBorder="1" applyAlignment="1">
      <alignment vertical="center"/>
    </xf>
    <xf numFmtId="0" fontId="52" fillId="0" borderId="11" xfId="0" applyFont="1" applyBorder="1"/>
    <xf numFmtId="0" fontId="40" fillId="0" borderId="63" xfId="0" applyFont="1" applyBorder="1" applyAlignment="1">
      <alignment horizontal="center" vertical="center"/>
    </xf>
    <xf numFmtId="0" fontId="36" fillId="0" borderId="59" xfId="0" applyFont="1" applyBorder="1" applyAlignment="1">
      <alignment horizontal="center" vertical="center"/>
    </xf>
    <xf numFmtId="0" fontId="36" fillId="0" borderId="62" xfId="68" applyFont="1" applyBorder="1" applyAlignment="1">
      <alignment horizontal="center" vertical="center"/>
    </xf>
    <xf numFmtId="0" fontId="38" fillId="0" borderId="10" xfId="82" applyFont="1" applyBorder="1" applyAlignment="1">
      <alignment horizontal="center" vertical="center"/>
    </xf>
    <xf numFmtId="0" fontId="38" fillId="0" borderId="16" xfId="82" applyFont="1" applyBorder="1" applyAlignment="1">
      <alignment horizontal="center" vertical="center"/>
    </xf>
    <xf numFmtId="0" fontId="38" fillId="0" borderId="18" xfId="68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36" fillId="21" borderId="13" xfId="0" applyFont="1" applyFill="1" applyBorder="1" applyAlignment="1">
      <alignment horizontal="center" vertical="center"/>
    </xf>
    <xf numFmtId="0" fontId="38" fillId="19" borderId="13" xfId="0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0" fontId="38" fillId="19" borderId="10" xfId="0" applyFont="1" applyFill="1" applyBorder="1" applyAlignment="1">
      <alignment horizontal="center" vertical="center"/>
    </xf>
    <xf numFmtId="0" fontId="36" fillId="23" borderId="13" xfId="0" applyFont="1" applyFill="1" applyBorder="1" applyAlignment="1">
      <alignment horizontal="center" vertical="center"/>
    </xf>
    <xf numFmtId="0" fontId="36" fillId="24" borderId="13" xfId="0" applyFont="1" applyFill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6" fillId="21" borderId="13" xfId="0" applyFont="1" applyFill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55" xfId="0" applyFont="1" applyBorder="1" applyAlignment="1">
      <alignment horizontal="center" vertical="center"/>
    </xf>
    <xf numFmtId="0" fontId="38" fillId="0" borderId="58" xfId="0" applyFont="1" applyBorder="1" applyAlignment="1">
      <alignment horizontal="center" vertical="center"/>
    </xf>
    <xf numFmtId="0" fontId="38" fillId="0" borderId="60" xfId="0" applyFont="1" applyBorder="1" applyAlignment="1">
      <alignment horizontal="center" vertical="center"/>
    </xf>
    <xf numFmtId="0" fontId="36" fillId="26" borderId="12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</cellXfs>
  <cellStyles count="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0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10" xfId="54"/>
    <cellStyle name="Normal 10 2" xfId="69"/>
    <cellStyle name="Normal 10 2 2" xfId="74"/>
    <cellStyle name="Normal 11" xfId="77"/>
    <cellStyle name="Normal 12" xfId="81"/>
    <cellStyle name="Normal 12 2" xfId="80"/>
    <cellStyle name="Normal 2" xfId="33"/>
    <cellStyle name="Normal 3" xfId="34"/>
    <cellStyle name="Normal 3 2" xfId="56"/>
    <cellStyle name="Normal 3 3" xfId="78"/>
    <cellStyle name="Normal 4" xfId="44"/>
    <cellStyle name="Normal 4 2" xfId="46"/>
    <cellStyle name="Normal 4 2 2" xfId="47"/>
    <cellStyle name="Normal 4 2 2 2" xfId="52"/>
    <cellStyle name="Normal 4 2 2 2 2" xfId="57"/>
    <cellStyle name="Normal 4 2 2 2 3" xfId="58"/>
    <cellStyle name="Normal 4 3" xfId="48"/>
    <cellStyle name="Normal 4 3 2" xfId="53"/>
    <cellStyle name="Normal 4 3 2 2" xfId="70"/>
    <cellStyle name="Normal 4 3 2 2 2" xfId="75"/>
    <cellStyle name="Normal 4 3 3" xfId="59"/>
    <cellStyle name="Normal 4 3 4" xfId="68"/>
    <cellStyle name="Normal 4 3 4 2" xfId="73"/>
    <cellStyle name="Normal 4 3 4 3" xfId="82"/>
    <cellStyle name="Normal 5" xfId="50"/>
    <cellStyle name="Normal 6" xfId="51"/>
    <cellStyle name="Normal 7" xfId="60"/>
    <cellStyle name="Normal 8" xfId="61"/>
    <cellStyle name="Normal 9" xfId="62"/>
    <cellStyle name="Normal 9 2" xfId="67"/>
    <cellStyle name="Normal 9 3" xfId="72"/>
    <cellStyle name="Notas" xfId="35" builtinId="10" customBuiltin="1"/>
    <cellStyle name="Porcentaje 2" xfId="63"/>
    <cellStyle name="Porcentaje 3" xfId="64"/>
    <cellStyle name="Porcentaje 4" xfId="65"/>
    <cellStyle name="Porcentaje 5" xfId="66"/>
    <cellStyle name="Porcentual 2" xfId="45"/>
    <cellStyle name="Porcentual 2 2" xfId="49"/>
    <cellStyle name="Porcentual 2 2 2" xfId="55"/>
    <cellStyle name="Porcentual 2 2 3" xfId="71"/>
    <cellStyle name="Porcentual 2 2 3 2" xfId="76"/>
    <cellStyle name="Porcentual 3" xfId="79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99FF"/>
      <color rgb="FFFFFF99"/>
      <color rgb="FF66FFFF"/>
      <color rgb="FF0066FF"/>
      <color rgb="FF66CCFF"/>
      <color rgb="FF33CCFF"/>
      <color rgb="FF00FF00"/>
      <color rgb="FFFF9900"/>
      <color rgb="FF33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7CD-40D2-BFE1-6D41258D5B1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7CD-40D2-BFE1-6D41258D5B1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7CD-40D2-BFE1-6D41258D5B1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7CD-40D2-BFE1-6D41258D5B1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7CD-40D2-BFE1-6D41258D5B1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7CD-40D2-BFE1-6D41258D5B1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7CD-40D2-BFE1-6D41258D5B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7CD-40D2-BFE1-6D41258D5B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FB-4726-9DA0-DB0EE5A42FF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FB-4726-9DA0-DB0EE5A42FF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FB-4726-9DA0-DB0EE5A42FF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FB-4726-9DA0-DB0EE5A42FF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FB-4726-9DA0-DB0EE5A42FF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FB-4726-9DA0-DB0EE5A42FF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FB-4726-9DA0-DB0EE5A42FF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9FB-4726-9DA0-DB0EE5A42F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46-4649-B5EA-CCC37C736BD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46-4649-B5EA-CCC37C736BD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46-4649-B5EA-CCC37C736BD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46-4649-B5EA-CCC37C736BD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146-4649-B5EA-CCC37C736BD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146-4649-B5EA-CCC37C736BD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146-4649-B5EA-CCC37C736B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146-4649-B5EA-CCC37C736B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9C7-4BC0-B7B6-4C1690C7BB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7A-4E17-9CA8-F442E5317EC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7A-4E17-9CA8-F442E5317EC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7A-4E17-9CA8-F442E5317EC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7A-4E17-9CA8-F442E5317EC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7A-4E17-9CA8-F442E5317EC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C7A-4E17-9CA8-F442E5317EC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C7A-4E17-9CA8-F442E5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C7A-4E17-9CA8-F442E5317E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FD-4DC6-96F1-496D0093511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FD-4DC6-96F1-496D0093511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FD-4DC6-96F1-496D0093511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EFD-4DC6-96F1-496D009351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EFD-4DC6-96F1-496D0093511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EFD-4DC6-96F1-496D0093511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EFD-4DC6-96F1-496D009351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EFD-4DC6-96F1-496D009351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EA-4026-950A-E3A8ABF4B08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EA-4026-950A-E3A8ABF4B08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EA-4026-950A-E3A8ABF4B08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EA-4026-950A-E3A8ABF4B08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0EA-4026-950A-E3A8ABF4B08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0EA-4026-950A-E3A8ABF4B08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0EA-4026-950A-E3A8ABF4B0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0EA-4026-950A-E3A8ABF4B0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2D-4134-A43F-67E9D539ABD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2D-4134-A43F-67E9D539ABD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2D-4134-A43F-67E9D539ABD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2D-4134-A43F-67E9D539ABD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2D-4134-A43F-67E9D539ABD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2D-4134-A43F-67E9D539ABD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22D-4134-A43F-67E9D539AB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22D-4134-A43F-67E9D539AB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04-43E1-9E11-22CA3D6D89E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04-43E1-9E11-22CA3D6D89E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04-43E1-9E11-22CA3D6D89E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004-43E1-9E11-22CA3D6D89E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004-43E1-9E11-22CA3D6D89E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004-43E1-9E11-22CA3D6D89E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004-43E1-9E11-22CA3D6D89E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004-43E1-9E11-22CA3D6D89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DC-4038-B4A1-323313CE9EC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DC-4038-B4A1-323313CE9EC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DC-4038-B4A1-323313CE9EC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DC-4038-B4A1-323313CE9EC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DC-4038-B4A1-323313CE9EC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DC-4038-B4A1-323313CE9EC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CDC-4038-B4A1-323313CE9E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CDC-4038-B4A1-323313CE9EC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45-4BCC-90AF-178A57230FE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45-4BCC-90AF-178A57230FE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45-4BCC-90AF-178A57230FE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45-4BCC-90AF-178A57230F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45-4BCC-90AF-178A57230FE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45-4BCC-90AF-178A57230FE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45-4BCC-90AF-178A57230F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945-4BCC-90AF-178A57230F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612-4471-BF77-FD5C26253F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25-4F2E-925C-405E3CC57EA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25-4F2E-925C-405E3CC57EA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25-4F2E-925C-405E3CC57EA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25-4F2E-925C-405E3CC57EA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25-4F2E-925C-405E3CC57EA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25-4F2E-925C-405E3CC57EA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25-4F2E-925C-405E3CC57E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925-4F2E-925C-405E3CC57E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4F-455D-B1E6-60F3958CAD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4F-455D-B1E6-60F3958CAD5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4F-455D-B1E6-60F3958CAD5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4F-455D-B1E6-60F3958CAD5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4F-455D-B1E6-60F3958CAD5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4F-455D-B1E6-60F3958CAD5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14F-455D-B1E6-60F3958CAD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614F-455D-B1E6-60F3958CAD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04-4861-A2D6-66670130035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04-4861-A2D6-66670130035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04-4861-A2D6-66670130035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04-4861-A2D6-66670130035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04-4861-A2D6-66670130035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04-4861-A2D6-66670130035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404-4861-A2D6-6667013003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404-4861-A2D6-6667013003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005-482F-B910-E523ECFE75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2E-432C-8358-05B6FBC7BCA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2E-432C-8358-05B6FBC7BCA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92E-432C-8358-05B6FBC7BCA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92E-432C-8358-05B6FBC7BCA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92E-432C-8358-05B6FBC7BCA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2E-432C-8358-05B6FBC7BCA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92E-432C-8358-05B6FBC7BC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92E-432C-8358-05B6FBC7BCA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01-4BD3-9D5C-FFAFF7F18C5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01-4BD3-9D5C-FFAFF7F18C5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01-4BD3-9D5C-FFAFF7F18C5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A01-4BD3-9D5C-FFAFF7F18C5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A01-4BD3-9D5C-FFAFF7F18C5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A01-4BD3-9D5C-FFAFF7F18C5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A01-4BD3-9D5C-FFAFF7F18C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A01-4BD3-9D5C-FFAFF7F18C5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712-4FC8-AA27-0E74D63D86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B3-4E56-A188-D897FF60D9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B3-4E56-A188-D897FF60D93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7B3-4E56-A188-D897FF60D93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7B3-4E56-A188-D897FF60D9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7B3-4E56-A188-D897FF60D93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7B3-4E56-A188-D897FF60D93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7B3-4E56-A188-D897FF60D9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7B3-4E56-A188-D897FF60D9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F0-4FCD-BF28-271F7E9C116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F0-4FCD-BF28-271F7E9C116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F0-4FCD-BF28-271F7E9C116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F0-4FCD-BF28-271F7E9C116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F0-4FCD-BF28-271F7E9C116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F0-4FCD-BF28-271F7E9C116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F0-4FCD-BF28-271F7E9C116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85F0-4FCD-BF28-271F7E9C11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F7-4416-A3CC-70470BDCCC2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F7-4416-A3CC-70470BDCCC2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F7-4416-A3CC-70470BDCCC2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F7-4416-A3CC-70470BDCCC2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DF7-4416-A3CC-70470BDCCC2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DF7-4416-A3CC-70470BDCCC2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DF7-4416-A3CC-70470BDCCC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DF7-4416-A3CC-70470BDCCC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2F-4EB8-AD5F-FD9E0846975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2F-4EB8-AD5F-FD9E0846975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2F-4EB8-AD5F-FD9E0846975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2F-4EB8-AD5F-FD9E0846975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2F-4EB8-AD5F-FD9E0846975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2F-4EB8-AD5F-FD9E0846975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92F-4EB8-AD5F-FD9E08469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692F-4EB8-AD5F-FD9E084697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2-438C-B6A6-75A031AF94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2-438C-B6A6-75A031AF943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2-438C-B6A6-75A031AF943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2-438C-B6A6-75A031AF94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2-438C-B6A6-75A031AF943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2-438C-B6A6-75A031AF943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2-438C-B6A6-75A031AF94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A02-438C-B6A6-75A031AF94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AD-49AD-A930-E61E917CD10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AD-49AD-A930-E61E917CD10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7AD-49AD-A930-E61E917CD10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7AD-49AD-A930-E61E917CD10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7AD-49AD-A930-E61E917CD10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AD-49AD-A930-E61E917CD10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7AD-49AD-A930-E61E917CD1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7AD-49AD-A930-E61E917CD10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2C-4AD8-89D5-E941EB01F0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70-42E6-8A13-833902EDE84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70-42E6-8A13-833902EDE84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870-42E6-8A13-833902EDE84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870-42E6-8A13-833902EDE84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870-42E6-8A13-833902EDE84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870-42E6-8A13-833902EDE84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870-42E6-8A13-833902EDE84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870-42E6-8A13-833902EDE84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96-4EED-93C7-7D4DA0406F5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96-4EED-93C7-7D4DA0406F5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96-4EED-93C7-7D4DA0406F5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96-4EED-93C7-7D4DA0406F5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96-4EED-93C7-7D4DA0406F5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96-4EED-93C7-7D4DA0406F5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96-4EED-93C7-7D4DA0406F5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196-4EED-93C7-7D4DA0406F5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D69-4BED-8BAD-C13285BD97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6B0-427D-9FB6-22C54C0699C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6B0-427D-9FB6-22C54C0699C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6B0-427D-9FB6-22C54C0699C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6B0-427D-9FB6-22C54C0699C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6B0-427D-9FB6-22C54C0699C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6B0-427D-9FB6-22C54C0699C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6B0-427D-9FB6-22C54C0699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6B0-427D-9FB6-22C54C0699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6B-49B7-A546-9600D1E5618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6B-49B7-A546-9600D1E5618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96B-49B7-A546-9600D1E5618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96B-49B7-A546-9600D1E5618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96B-49B7-A546-9600D1E5618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96B-49B7-A546-9600D1E5618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96B-49B7-A546-9600D1E561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896B-49B7-A546-9600D1E561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58B-45F0-850E-702F62E4A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04-4D1C-A0FE-CADC8B6C5B8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04-4D1C-A0FE-CADC8B6C5B8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04-4D1C-A0FE-CADC8B6C5B8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A04-4D1C-A0FE-CADC8B6C5B8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A04-4D1C-A0FE-CADC8B6C5B8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A04-4D1C-A0FE-CADC8B6C5B8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A04-4D1C-A0FE-CADC8B6C5B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A04-4D1C-A0FE-CADC8B6C5B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60-446D-9E1C-B300DE79C5E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60-446D-9E1C-B300DE79C5E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60-446D-9E1C-B300DE79C5E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60-446D-9E1C-B300DE79C5E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60-446D-9E1C-B300DE79C5E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60-446D-9E1C-B300DE79C5E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760-446D-9E1C-B300DE79C5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760-446D-9E1C-B300DE79C5E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66-4669-9D3F-08E411AF440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66-4669-9D3F-08E411AF440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66-4669-9D3F-08E411AF440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66-4669-9D3F-08E411AF440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166-4669-9D3F-08E411AF440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166-4669-9D3F-08E411AF440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166-4669-9D3F-08E411AF44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166-4669-9D3F-08E411AF44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EF-4C2E-BF04-1ED4278D04D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EF-4C2E-BF04-1ED4278D04D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EF-4C2E-BF04-1ED4278D04D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EF-4C2E-BF04-1ED4278D04D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EF-4C2E-BF04-1ED4278D04D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EF-4C2E-BF04-1ED4278D04D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EF-4C2E-BF04-1ED4278D04D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FEF-4C2E-BF04-1ED4278D04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E7-4F7B-845B-6E79BFF40CC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E7-4F7B-845B-6E79BFF40CC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E7-4F7B-845B-6E79BFF40CC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E7-4F7B-845B-6E79BFF40CC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E7-4F7B-845B-6E79BFF40CC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E7-4F7B-845B-6E79BFF40CC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E7-4F7B-845B-6E79BFF40C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9E7-4F7B-845B-6E79BFF40C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D6-4F74-BABA-9801A440A32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D6-4F74-BABA-9801A440A32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D6-4F74-BABA-9801A440A32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D6-4F74-BABA-9801A440A32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D6-4F74-BABA-9801A440A32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D6-4F74-BABA-9801A440A32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D6-4F74-BABA-9801A440A3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7D6-4F74-BABA-9801A440A3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0A-41A5-8991-24A59EB2E4E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0A-41A5-8991-24A59EB2E4E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0A-41A5-8991-24A59EB2E4E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F0A-41A5-8991-24A59EB2E4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F0A-41A5-8991-24A59EB2E4E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F0A-41A5-8991-24A59EB2E4E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F0A-41A5-8991-24A59EB2E4E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F0A-41A5-8991-24A59EB2E4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A2-4DFF-88D1-B16267AE8EE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A2-4DFF-88D1-B16267AE8EE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A2-4DFF-88D1-B16267AE8EE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A2-4DFF-88D1-B16267AE8E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A2-4DFF-88D1-B16267AE8EE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A2-4DFF-88D1-B16267AE8EE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A2-4DFF-88D1-B16267AE8E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9A2-4DFF-88D1-B16267AE8E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90-43E7-942D-B9439E17863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90-43E7-942D-B9439E17863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90-43E7-942D-B9439E17863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90-43E7-942D-B9439E17863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90-43E7-942D-B9439E17863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90-43E7-942D-B9439E17863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490-43E7-942D-B9439E1786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4490-43E7-942D-B9439E1786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20-44F1-8118-49E98EF230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20-44F1-8118-49E98EF2309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20-44F1-8118-49E98EF2309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20-44F1-8118-49E98EF2309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20-44F1-8118-49E98EF2309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20-44F1-8118-49E98EF2309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D20-44F1-8118-49E98EF230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D20-44F1-8118-49E98EF2309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14F-4E3C-BB28-19146C7E21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CD-43ED-9932-0FBC693126E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CD-43ED-9932-0FBC693126E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CD-43ED-9932-0FBC693126E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CD-43ED-9932-0FBC693126E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4CD-43ED-9932-0FBC693126E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4CD-43ED-9932-0FBC693126E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CD-43ED-9932-0FBC693126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4CD-43ED-9932-0FBC693126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03-41DD-95EC-F2E34BC3470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03-41DD-95EC-F2E34BC3470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03-41DD-95EC-F2E34BC3470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403-41DD-95EC-F2E34BC3470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403-41DD-95EC-F2E34BC3470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403-41DD-95EC-F2E34BC3470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403-41DD-95EC-F2E34BC3470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403-41DD-95EC-F2E34BC347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9B-45D4-B2EE-EF00715230F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9B-45D4-B2EE-EF00715230F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9B-45D4-B2EE-EF00715230F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9B-45D4-B2EE-EF00715230F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9B-45D4-B2EE-EF00715230F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A9B-45D4-B2EE-EF00715230F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A9B-45D4-B2EE-EF00715230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A9B-45D4-B2EE-EF00715230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FC5-41DC-B502-8F43ECD6A3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71-4C5B-82F3-7190989DC9C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71-4C5B-82F3-7190989DC9C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71-4C5B-82F3-7190989DC9C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71-4C5B-82F3-7190989DC9C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71-4C5B-82F3-7190989DC9C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71-4C5B-82F3-7190989DC9C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371-4C5B-82F3-7190989DC9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371-4C5B-82F3-7190989DC9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42-4CC7-87B1-D7BD9FBC69F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42-4CC7-87B1-D7BD9FBC69F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942-4CC7-87B1-D7BD9FBC69F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942-4CC7-87B1-D7BD9FBC69F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942-4CC7-87B1-D7BD9FBC69F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942-4CC7-87B1-D7BD9FBC69F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942-4CC7-87B1-D7BD9FBC69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942-4CC7-87B1-D7BD9FBC69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D5D-4648-ADD4-ACCF8CF19F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82-40AC-93B8-ACD2FB58858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82-40AC-93B8-ACD2FB58858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82-40AC-93B8-ACD2FB58858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82-40AC-93B8-ACD2FB58858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82-40AC-93B8-ACD2FB58858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82-40AC-93B8-ACD2FB58858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82-40AC-93B8-ACD2FB5885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382-40AC-93B8-ACD2FB58858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E0-40A7-9290-F282418A593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E0-40A7-9290-F282418A593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E0-40A7-9290-F282418A593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E0-40A7-9290-F282418A593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E0-40A7-9290-F282418A593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E0-40A7-9290-F282418A593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4E0-40A7-9290-F282418A59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4E0-40A7-9290-F282418A593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04-4ACD-B1C3-28B9258D872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04-4ACD-B1C3-28B9258D872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04-4ACD-B1C3-28B9258D872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04-4ACD-B1C3-28B9258D872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04-4ACD-B1C3-28B9258D872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04-4ACD-B1C3-28B9258D872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04-4ACD-B1C3-28B9258D87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304-4ACD-B1C3-28B9258D87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99-471B-9FE5-0891B5EED1D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99-471B-9FE5-0891B5EED1D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99-471B-9FE5-0891B5EED1D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99-471B-9FE5-0891B5EED1D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99-471B-9FE5-0891B5EED1D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99-471B-9FE5-0891B5EED1D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599-471B-9FE5-0891B5EED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599-471B-9FE5-0891B5EED1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1B3-4E1B-8472-3B0908F1767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B3-4E1B-8472-3B0908F1767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1B3-4E1B-8472-3B0908F1767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1B3-4E1B-8472-3B0908F1767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1B3-4E1B-8472-3B0908F1767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1B3-4E1B-8472-3B0908F1767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1B3-4E1B-8472-3B0908F17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1B3-4E1B-8472-3B0908F1767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FB-4510-8CD2-A42C85B7CA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FB-4510-8CD2-A42C85B7CAF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FB-4510-8CD2-A42C85B7CAF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6FB-4510-8CD2-A42C85B7CAF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6FB-4510-8CD2-A42C85B7CAF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6FB-4510-8CD2-A42C85B7CAF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6FB-4510-8CD2-A42C85B7CA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6FB-4510-8CD2-A42C85B7CAF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CDE-4A6B-9BF8-BD1188DFD6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1F-4902-ADC3-4F2C3480607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1F-4902-ADC3-4F2C3480607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1F-4902-ADC3-4F2C3480607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1F-4902-ADC3-4F2C3480607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D1F-4902-ADC3-4F2C3480607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D1F-4902-ADC3-4F2C3480607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D1F-4902-ADC3-4F2C348060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D1F-4902-ADC3-4F2C34806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2BD-4CB8-9045-26E383D816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FFE-412B-8930-9A2EDC97B70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FE-412B-8930-9A2EDC97B70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FFE-412B-8930-9A2EDC97B70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FFE-412B-8930-9A2EDC97B70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FFE-412B-8930-9A2EDC97B70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FFE-412B-8930-9A2EDC97B70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FFE-412B-8930-9A2EDC97B7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FFE-412B-8930-9A2EDC97B7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2C-4AB6-B172-795881314C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2C-4AB6-B172-795881314CE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72C-4AB6-B172-795881314CE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72C-4AB6-B172-795881314CE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72C-4AB6-B172-795881314CE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2C-4AB6-B172-795881314CE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72C-4AB6-B172-795881314C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72C-4AB6-B172-795881314C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CB9-4D42-8972-75CA30151B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00-41E5-9FCB-248A39E4AE3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00-41E5-9FCB-248A39E4AE3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200-41E5-9FCB-248A39E4AE3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200-41E5-9FCB-248A39E4AE3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200-41E5-9FCB-248A39E4AE3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200-41E5-9FCB-248A39E4AE3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200-41E5-9FCB-248A39E4AE3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200-41E5-9FCB-248A39E4AE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87-4361-961A-ED2770FF321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87-4361-961A-ED2770FF321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87-4361-961A-ED2770FF321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87-4361-961A-ED2770FF321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87-4361-961A-ED2770FF321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87-4361-961A-ED2770FF321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87-4361-961A-ED2770FF321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587-4361-961A-ED2770FF32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E0C-406C-AAEA-43DB02D02A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11-4119-A6FE-0025ED6C8E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11-4119-A6FE-0025ED6C8E4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B11-4119-A6FE-0025ED6C8E4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B11-4119-A6FE-0025ED6C8E4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B11-4119-A6FE-0025ED6C8E4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B11-4119-A6FE-0025ED6C8E4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B11-4119-A6FE-0025ED6C8E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6B11-4119-A6FE-0025ED6C8E4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07-4B61-B5FA-38D3D54837B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07-4B61-B5FA-38D3D54837B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07-4B61-B5FA-38D3D54837B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D07-4B61-B5FA-38D3D54837B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D07-4B61-B5FA-38D3D54837B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D07-4B61-B5FA-38D3D54837B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D07-4B61-B5FA-38D3D54837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D07-4B61-B5FA-38D3D54837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D2-4970-8FA5-124D693F698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D2-4970-8FA5-124D693F698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D2-4970-8FA5-124D693F698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D2-4970-8FA5-124D693F698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D2-4970-8FA5-124D693F698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D2-4970-8FA5-124D693F698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D2-4970-8FA5-124D693F69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57D2-4970-8FA5-124D693F69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88-454A-865F-9CCAFC03E92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88-454A-865F-9CCAFC03E92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88-454A-865F-9CCAFC03E92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88-454A-865F-9CCAFC03E92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88-454A-865F-9CCAFC03E92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88-454A-865F-9CCAFC03E92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88-454A-865F-9CCAFC03E9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888-454A-865F-9CCAFC03E9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24-4D26-B598-6B3375A6501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24-4D26-B598-6B3375A6501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24-4D26-B598-6B3375A6501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24-4D26-B598-6B3375A650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24-4D26-B598-6B3375A6501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24-4D26-B598-6B3375A6501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24-4D26-B598-6B3375A650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724-4D26-B598-6B3375A650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6E-4E3D-B6BB-D04FDAAACEF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6E-4E3D-B6BB-D04FDAAACEF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6E-4E3D-B6BB-D04FDAAACEF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6E-4E3D-B6BB-D04FDAAACEF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6E-4E3D-B6BB-D04FDAAACEF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96E-4E3D-B6BB-D04FDAAACEF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96E-4E3D-B6BB-D04FDAAACEF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96E-4E3D-B6BB-D04FDAAACE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D3-4EC3-9A51-D9C3DCCB3E6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D3-4EC3-9A51-D9C3DCCB3E6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D3-4EC3-9A51-D9C3DCCB3E6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ED3-4EC3-9A51-D9C3DCCB3E6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ED3-4EC3-9A51-D9C3DCCB3E6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ED3-4EC3-9A51-D9C3DCCB3E6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ED3-4EC3-9A51-D9C3DCCB3E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ED3-4EC3-9A51-D9C3DCCB3E6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55-41A4-A7E3-67FB1676F4D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55-41A4-A7E3-67FB1676F4D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55-41A4-A7E3-67FB1676F4D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55-41A4-A7E3-67FB1676F4D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55-41A4-A7E3-67FB1676F4D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55-41A4-A7E3-67FB1676F4D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55-41A4-A7E3-67FB1676F4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A55-41A4-A7E3-67FB1676F4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C33-407C-BF83-7DBBDD67E96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B9-415C-ABFD-12656FCF3E9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B9-415C-ABFD-12656FCF3E9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B9-415C-ABFD-12656FCF3E9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B9-415C-ABFD-12656FCF3E9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B9-415C-ABFD-12656FCF3E9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B9-415C-ABFD-12656FCF3E9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B9-415C-ABFD-12656FCF3E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1B9-415C-ABFD-12656FCF3E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D8-4711-9AD5-A1703FFE460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D8-4711-9AD5-A1703FFE460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8D8-4711-9AD5-A1703FFE460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8D8-4711-9AD5-A1703FFE460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8D8-4711-9AD5-A1703FFE460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8D8-4711-9AD5-A1703FFE460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8D8-4711-9AD5-A1703FFE460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8D8-4711-9AD5-A1703FFE46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040-4FBD-B93F-4CD9A6E373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46-46CD-A14E-A2B80C7A83D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46-46CD-A14E-A2B80C7A83D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46-46CD-A14E-A2B80C7A83D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46-46CD-A14E-A2B80C7A83D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46-46CD-A14E-A2B80C7A83D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46-46CD-A14E-A2B80C7A83D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46-46CD-A14E-A2B80C7A83D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046-46CD-A14E-A2B80C7A83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28-43B7-93C4-96B96E575E4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28-43B7-93C4-96B96E575E4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28-43B7-93C4-96B96E575E4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28-43B7-93C4-96B96E575E4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28-43B7-93C4-96B96E575E4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028-43B7-93C4-96B96E575E4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028-43B7-93C4-96B96E575E4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028-43B7-93C4-96B96E575E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90-4AB5-845E-7FFFCB1C5C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90-4AB5-845E-7FFFCB1C5C9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90-4AB5-845E-7FFFCB1C5C9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90-4AB5-845E-7FFFCB1C5C9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90-4AB5-845E-7FFFCB1C5C9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90-4AB5-845E-7FFFCB1C5C9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90-4AB5-845E-7FFFCB1C5C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290-4AB5-845E-7FFFCB1C5C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9D6-4DEF-AAFE-C04B135147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519-4621-ADDF-7B9B5C5AE7E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519-4621-ADDF-7B9B5C5AE7E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519-4621-ADDF-7B9B5C5AE7E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519-4621-ADDF-7B9B5C5AE7E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519-4621-ADDF-7B9B5C5AE7E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519-4621-ADDF-7B9B5C5AE7E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519-4621-ADDF-7B9B5C5AE7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519-4621-ADDF-7B9B5C5AE7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98-4014-BB1E-0281F038907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98-4014-BB1E-0281F038907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98-4014-BB1E-0281F038907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598-4014-BB1E-0281F038907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598-4014-BB1E-0281F038907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598-4014-BB1E-0281F038907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598-4014-BB1E-0281F03890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598-4014-BB1E-0281F038907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0A-487F-BA28-A228F1BA131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0A-487F-BA28-A228F1BA131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0A-487F-BA28-A228F1BA131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0A-487F-BA28-A228F1BA131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0A-487F-BA28-A228F1BA131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0A-487F-BA28-A228F1BA131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10A-487F-BA28-A228F1BA131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10A-487F-BA28-A228F1BA13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3E-489E-8034-394A1141A7B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3E-489E-8034-394A1141A7B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3E-489E-8034-394A1141A7B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3E-489E-8034-394A1141A7B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3E-489E-8034-394A1141A7B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3E-489E-8034-394A1141A7B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3E-489E-8034-394A1141A7B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63E-489E-8034-394A1141A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D7-4EDB-9E2F-CCB93490327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D7-4EDB-9E2F-CCB93490327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D7-4EDB-9E2F-CCB93490327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D7-4EDB-9E2F-CCB9349032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DD7-4EDB-9E2F-CCB93490327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DD7-4EDB-9E2F-CCB93490327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DD7-4EDB-9E2F-CCB934903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DD7-4EDB-9E2F-CCB9349032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87-4940-AB08-93E13C97DB2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87-4940-AB08-93E13C97DB2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C87-4940-AB08-93E13C97DB2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C87-4940-AB08-93E13C97DB2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C87-4940-AB08-93E13C97DB2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C87-4940-AB08-93E13C97DB2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C87-4940-AB08-93E13C97DB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4C87-4940-AB08-93E13C97DB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DA-49C2-9966-75847A686A8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DA-49C2-9966-75847A686A8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2DA-49C2-9966-75847A686A8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2DA-49C2-9966-75847A686A8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2DA-49C2-9966-75847A686A8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2DA-49C2-9966-75847A686A8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2DA-49C2-9966-75847A686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2DA-49C2-9966-75847A686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15-4411-A3DE-05A87A7CC69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15-4411-A3DE-05A87A7CC69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15-4411-A3DE-05A87A7CC69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15-4411-A3DE-05A87A7CC6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15-4411-A3DE-05A87A7CC69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15-4411-A3DE-05A87A7CC69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15-4411-A3DE-05A87A7CC6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915-4411-A3DE-05A87A7CC6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91-4FC8-BDD8-45068C6832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02-44A8-88F8-F6111AC3DB2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02-44A8-88F8-F6111AC3DB2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C02-44A8-88F8-F6111AC3DB2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C02-44A8-88F8-F6111AC3DB2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C02-44A8-88F8-F6111AC3DB2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C02-44A8-88F8-F6111AC3DB2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C02-44A8-88F8-F6111AC3DB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C02-44A8-88F8-F6111AC3DB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952-4B42-999F-25368E7D1E2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78D-45F0-BC6A-1E2F400B36A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78D-45F0-BC6A-1E2F400B36A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78D-45F0-BC6A-1E2F400B36A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78D-45F0-BC6A-1E2F400B36A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78D-45F0-BC6A-1E2F400B36A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78D-45F0-BC6A-1E2F400B36A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78D-45F0-BC6A-1E2F400B36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78D-45F0-BC6A-1E2F400B36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C3-4BBF-B3C6-0FD3F9516D8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C3-4BBF-B3C6-0FD3F9516D8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CC3-4BBF-B3C6-0FD3F9516D8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CC3-4BBF-B3C6-0FD3F9516D8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CC3-4BBF-B3C6-0FD3F9516D8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CC3-4BBF-B3C6-0FD3F9516D8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CC3-4BBF-B3C6-0FD3F9516D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CC3-4BBF-B3C6-0FD3F9516D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862-4818-BE3A-3E59443E70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0C-419C-94A7-7C5C7B748FC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0C-419C-94A7-7C5C7B748FC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0C-419C-94A7-7C5C7B748FC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0C-419C-94A7-7C5C7B748F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0C-419C-94A7-7C5C7B748FC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0C-419C-94A7-7C5C7B748FC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0C-419C-94A7-7C5C7B748F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4E0C-419C-94A7-7C5C7B748F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CB-498D-B058-E7D4441A26B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CB-498D-B058-E7D4441A26B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ECB-498D-B058-E7D4441A26B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ECB-498D-B058-E7D4441A26B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ECB-498D-B058-E7D4441A26B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ECB-498D-B058-E7D4441A26B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ECB-498D-B058-E7D4441A26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ECB-498D-B058-E7D4441A26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964-4346-A9E9-40264048D6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C3-4202-9759-A44E22EB65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C3-4202-9759-A44E22EB655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C3-4202-9759-A44E22EB655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C3-4202-9759-A44E22EB655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AC3-4202-9759-A44E22EB655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AC3-4202-9759-A44E22EB655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AC3-4202-9759-A44E22EB65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AC3-4202-9759-A44E22EB65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5C-46C8-99E0-1B71F4C82AF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5C-46C8-99E0-1B71F4C82AF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B5C-46C8-99E0-1B71F4C82AF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B5C-46C8-99E0-1B71F4C82AF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B5C-46C8-99E0-1B71F4C82AF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B5C-46C8-99E0-1B71F4C82AF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B5C-46C8-99E0-1B71F4C82A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5B5C-46C8-99E0-1B71F4C82AF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10-41B4-BE49-5C32AEF97C6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10-41B4-BE49-5C32AEF97C6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10-41B4-BE49-5C32AEF97C6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110-41B4-BE49-5C32AEF97C6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110-41B4-BE49-5C32AEF97C6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110-41B4-BE49-5C32AEF97C6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110-41B4-BE49-5C32AEF97C6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110-41B4-BE49-5C32AEF97C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42-44F2-97E0-A8683EF280B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42-44F2-97E0-A8683EF280B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42-44F2-97E0-A8683EF280B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42-44F2-97E0-A8683EF280B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42-44F2-97E0-A8683EF280B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42-44F2-97E0-A8683EF280B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42-44F2-97E0-A8683EF280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942-44F2-97E0-A8683EF280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CC-493A-B4EB-F3B1FF4680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CC-493A-B4EB-F3B1FF4680E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CC-493A-B4EB-F3B1FF4680E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CC-493A-B4EB-F3B1FF4680E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5CC-493A-B4EB-F3B1FF4680E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5CC-493A-B4EB-F3B1FF4680E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5CC-493A-B4EB-F3B1FF4680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5CC-493A-B4EB-F3B1FF4680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566-4E14-9AC4-36FECF715C1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566-4E14-9AC4-36FECF715C1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566-4E14-9AC4-36FECF715C1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566-4E14-9AC4-36FECF715C1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566-4E14-9AC4-36FECF715C1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566-4E14-9AC4-36FECF715C1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566-4E14-9AC4-36FECF715C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566-4E14-9AC4-36FECF715C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B1-4847-B2BE-77A994CA480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B1-4847-B2BE-77A994CA480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B1-4847-B2BE-77A994CA480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B1-4847-B2BE-77A994CA480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B1-4847-B2BE-77A994CA480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B1-4847-B2BE-77A994CA480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CB1-4847-B2BE-77A994CA48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CB1-4847-B2BE-77A994CA48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11-491D-A43C-34BEE5ECEDF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11-491D-A43C-34BEE5ECEDF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11-491D-A43C-34BEE5ECEDF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11-491D-A43C-34BEE5ECEDF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11-491D-A43C-34BEE5ECEDF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11-491D-A43C-34BEE5ECEDF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11-491D-A43C-34BEE5ECED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811-491D-A43C-34BEE5ECED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8AD-4625-BF0D-B69F56A269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C1-4EE2-9363-84CD119D865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C1-4EE2-9363-84CD119D865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C1-4EE2-9363-84CD119D865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C1-4EE2-9363-84CD119D865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C1-4EE2-9363-84CD119D865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C1-4EE2-9363-84CD119D865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C1-4EE2-9363-84CD119D865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6C1-4EE2-9363-84CD119D865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D5-474B-8D0C-2F88C862A6D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D5-474B-8D0C-2F88C862A6D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D5-474B-8D0C-2F88C862A6D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D5-474B-8D0C-2F88C862A6D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D5-474B-8D0C-2F88C862A6D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D5-474B-8D0C-2F88C862A6D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D5-474B-8D0C-2F88C862A6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0D5-474B-8D0C-2F88C862A6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86F-4E1A-B4F2-605FE1326B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F4-47A0-BE9C-757F27CCEE5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F4-47A0-BE9C-757F27CCEE5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F4-47A0-BE9C-757F27CCEE5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9F4-47A0-BE9C-757F27CCEE5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9F4-47A0-BE9C-757F27CCEE5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9F4-47A0-BE9C-757F27CCEE5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9F4-47A0-BE9C-757F27CCEE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9F4-47A0-BE9C-757F27CCEE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47-4469-8636-4A5B45695AF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47-4469-8636-4A5B45695AF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47-4469-8636-4A5B45695AF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47-4469-8636-4A5B45695AF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47-4469-8636-4A5B45695AF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A47-4469-8636-4A5B45695AF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A47-4469-8636-4A5B45695A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A47-4469-8636-4A5B45695A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4-4346-8789-AD61E474B5E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4-4346-8789-AD61E474B5E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4-4346-8789-AD61E474B5E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4-4346-8789-AD61E474B5E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044-4346-8789-AD61E474B5E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044-4346-8789-AD61E474B5E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044-4346-8789-AD61E474B5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044-4346-8789-AD61E474B5E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B7-4770-90BC-EE925669ED9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B7-4770-90BC-EE925669ED9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7B7-4770-90BC-EE925669ED9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7B7-4770-90BC-EE925669ED9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7B7-4770-90BC-EE925669ED9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B7-4770-90BC-EE925669ED9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7B7-4770-90BC-EE925669ED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7B7-4770-90BC-EE925669ED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7B8-42B0-A4D5-E773BB9A2C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D7-4DED-B8F4-30B0EB17A21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D7-4DED-B8F4-30B0EB17A21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D7-4DED-B8F4-30B0EB17A21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D7-4DED-B8F4-30B0EB17A21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D7-4DED-B8F4-30B0EB17A21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D7-4DED-B8F4-30B0EB17A21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D7-4DED-B8F4-30B0EB17A2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CD7-4DED-B8F4-30B0EB17A21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12-47D8-BE3A-A4A5094C609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12-47D8-BE3A-A4A5094C609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12-47D8-BE3A-A4A5094C609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12-47D8-BE3A-A4A5094C609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12-47D8-BE3A-A4A5094C609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12-47D8-BE3A-A4A5094C609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12-47D8-BE3A-A4A5094C60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A12-47D8-BE3A-A4A5094C60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0D-43D9-BEA3-039A7368966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80D-43D9-BEA3-039A7368966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80D-43D9-BEA3-039A7368966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80D-43D9-BEA3-039A7368966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80D-43D9-BEA3-039A7368966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80D-43D9-BEA3-039A7368966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80D-43D9-BEA3-039A736896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80D-43D9-BEA3-039A736896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4D-441A-8BF2-CC8AA21DD2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4D-441A-8BF2-CC8AA21DD29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4D-441A-8BF2-CC8AA21DD29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4D-441A-8BF2-CC8AA21DD29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4D-441A-8BF2-CC8AA21DD29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4D-441A-8BF2-CC8AA21DD29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4D-441A-8BF2-CC8AA21DD2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64D-441A-8BF2-CC8AA21DD2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6A-4009-AAA1-CE0F667FECF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6A-4009-AAA1-CE0F667FECF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6A-4009-AAA1-CE0F667FECF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6A-4009-AAA1-CE0F667FECF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6A-4009-AAA1-CE0F667FECF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6A-4009-AAA1-CE0F667FECF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6A-4009-AAA1-CE0F667FEC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F6A-4009-AAA1-CE0F667FEC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13-48FC-9B01-A54253961AF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13-48FC-9B01-A54253961AF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13-48FC-9B01-A54253961AF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13-48FC-9B01-A54253961AF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13-48FC-9B01-A54253961AF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F13-48FC-9B01-A54253961AF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F13-48FC-9B01-A54253961A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F13-48FC-9B01-A54253961A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5A-4AA2-ABAF-E59FEF2E343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5A-4AA2-ABAF-E59FEF2E343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5A-4AA2-ABAF-E59FEF2E343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5A-4AA2-ABAF-E59FEF2E343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5A-4AA2-ABAF-E59FEF2E343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5A-4AA2-ABAF-E59FEF2E343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5A-4AA2-ABAF-E59FEF2E343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55A-4AA2-ABAF-E59FEF2E343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3E2-4976-A1CF-B5766B9790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C9F-424E-89FC-EE41FE0197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4A-412D-8B1F-9EC3D1F43B8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4A-412D-8B1F-9EC3D1F43B8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4A-412D-8B1F-9EC3D1F43B8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4A-412D-8B1F-9EC3D1F43B8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4A-412D-8B1F-9EC3D1F43B8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94A-412D-8B1F-9EC3D1F43B8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94A-412D-8B1F-9EC3D1F43B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594A-412D-8B1F-9EC3D1F43B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3D-46D2-A4E3-D1F32802340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3D-46D2-A4E3-D1F32802340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3D-46D2-A4E3-D1F32802340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3D-46D2-A4E3-D1F32802340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13D-46D2-A4E3-D1F32802340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13D-46D2-A4E3-D1F32802340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13D-46D2-A4E3-D1F3280234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13D-46D2-A4E3-D1F3280234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B2B-4B32-AB34-4B90C1F4B5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83-4EA1-956A-AE23F15BE64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83-4EA1-956A-AE23F15BE64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783-4EA1-956A-AE23F15BE64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783-4EA1-956A-AE23F15BE6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783-4EA1-956A-AE23F15BE64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83-4EA1-956A-AE23F15BE64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783-4EA1-956A-AE23F15BE64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783-4EA1-956A-AE23F15BE6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C9-4C3D-AD4D-87D99754E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C9-4C3D-AD4D-87D99754EE2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C9-4C3D-AD4D-87D99754EE2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C9-4C3D-AD4D-87D99754EE2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C9-4C3D-AD4D-87D99754EE2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C9-4C3D-AD4D-87D99754EE2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5C9-4C3D-AD4D-87D99754E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5C9-4C3D-AD4D-87D99754EE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121-4221-9DC7-534A72E592F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3F-4A52-B239-894CFDFEDD7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3F-4A52-B239-894CFDFEDD7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3F-4A52-B239-894CFDFEDD7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3F-4A52-B239-894CFDFEDD7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3F-4A52-B239-894CFDFEDD7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3F-4A52-B239-894CFDFEDD7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3F-4A52-B239-894CFDFEDD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23F-4A52-B239-894CFDFEDD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82-496F-9F64-4E4A334D152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82-496F-9F64-4E4A334D152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82-496F-9F64-4E4A334D152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482-496F-9F64-4E4A334D152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482-496F-9F64-4E4A334D152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482-496F-9F64-4E4A334D152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482-496F-9F64-4E4A334D15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0482-496F-9F64-4E4A334D15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A4-4920-98D8-80030E0D08A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A4-4920-98D8-80030E0D08A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A4-4920-98D8-80030E0D08A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A4-4920-98D8-80030E0D08A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A4-4920-98D8-80030E0D08A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BA4-4920-98D8-80030E0D08A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BA4-4920-98D8-80030E0D08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BA4-4920-98D8-80030E0D08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B-4A84-8691-5A4B15170BF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5B-4A84-8691-5A4B15170BF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5B-4A84-8691-5A4B15170BF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C5B-4A84-8691-5A4B15170BF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C5B-4A84-8691-5A4B15170BF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C5B-4A84-8691-5A4B15170BF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5B-4A84-8691-5A4B15170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C5B-4A84-8691-5A4B15170B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92-4BED-821C-1A3FE6D2AC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92-4BED-821C-1A3FE6D2AC4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92-4BED-821C-1A3FE6D2AC4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692-4BED-821C-1A3FE6D2AC4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692-4BED-821C-1A3FE6D2AC4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692-4BED-821C-1A3FE6D2AC4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692-4BED-821C-1A3FE6D2AC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692-4BED-821C-1A3FE6D2AC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75-4FD6-A5E8-FE8A8E14CF3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75-4FD6-A5E8-FE8A8E14CF3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75-4FD6-A5E8-FE8A8E14CF3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75-4FD6-A5E8-FE8A8E14CF3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75-4FD6-A5E8-FE8A8E14CF3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75-4FD6-A5E8-FE8A8E14CF3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75-4FD6-A5E8-FE8A8E14CF3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875-4FD6-A5E8-FE8A8E14CF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749-4C52-8D83-2B0697F784B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49-4C52-8D83-2B0697F784B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749-4C52-8D83-2B0697F784B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749-4C52-8D83-2B0697F784B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749-4C52-8D83-2B0697F784B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749-4C52-8D83-2B0697F784B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749-4C52-8D83-2B0697F784B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749-4C52-8D83-2B0697F784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E9-4EC5-B4F0-ACDAC9FA1AA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E9-4EC5-B4F0-ACDAC9FA1AA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E9-4EC5-B4F0-ACDAC9FA1AA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E9-4EC5-B4F0-ACDAC9FA1AA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E9-4EC5-B4F0-ACDAC9FA1AA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FE9-4EC5-B4F0-ACDAC9FA1AA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FE9-4EC5-B4F0-ACDAC9FA1A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FE9-4EC5-B4F0-ACDAC9FA1AA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A59-400A-A3A3-E86D1130BF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AC-4516-A2A0-33EC50F8EFC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AC-4516-A2A0-33EC50F8EFC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AC-4516-A2A0-33EC50F8EFC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AC-4516-A2A0-33EC50F8EF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AC-4516-A2A0-33EC50F8EFC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AC-4516-A2A0-33EC50F8EFC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AC-4516-A2A0-33EC50F8EF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28AC-4516-A2A0-33EC50F8EF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9B-4711-9F2C-3C8A5613A7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9B-4711-9F2C-3C8A5613A7A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E9B-4711-9F2C-3C8A5613A7A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E9B-4711-9F2C-3C8A5613A7A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E9B-4711-9F2C-3C8A5613A7A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E9B-4711-9F2C-3C8A5613A7A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E9B-4711-9F2C-3C8A5613A7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E9B-4711-9F2C-3C8A5613A7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A81-498F-8A89-89C4303794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290-44F0-ACA0-D6B31ABDEE9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290-44F0-ACA0-D6B31ABDEE9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290-44F0-ACA0-D6B31ABDEE9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290-44F0-ACA0-D6B31ABDEE9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290-44F0-ACA0-D6B31ABDEE9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290-44F0-ACA0-D6B31ABDEE9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290-44F0-ACA0-D6B31ABDEE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290-44F0-ACA0-D6B31ABDEE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073-4075-B0E9-A9AB40C550D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73-4075-B0E9-A9AB40C550D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73-4075-B0E9-A9AB40C550D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73-4075-B0E9-A9AB40C550D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073-4075-B0E9-A9AB40C550D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073-4075-B0E9-A9AB40C550D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073-4075-B0E9-A9AB40C550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073-4075-B0E9-A9AB40C550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ED-43CA-8083-4F82525F130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1F-434B-83AB-3B83D82481B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1F-434B-83AB-3B83D82481B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C1F-434B-83AB-3B83D82481B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C1F-434B-83AB-3B83D82481B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C1F-434B-83AB-3B83D82481B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C1F-434B-83AB-3B83D82481B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C1F-434B-83AB-3B83D82481B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4C1F-434B-83AB-3B83D82481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DD-4240-A9B0-CF426BF3E9A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DD-4240-A9B0-CF426BF3E9A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DD-4240-A9B0-CF426BF3E9A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6DD-4240-A9B0-CF426BF3E9A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6DD-4240-A9B0-CF426BF3E9A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6DD-4240-A9B0-CF426BF3E9A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6DD-4240-A9B0-CF426BF3E9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6DD-4240-A9B0-CF426BF3E9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B5D-4658-88A5-82AE8520F93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B5D-4658-88A5-82AE8520F93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B5D-4658-88A5-82AE8520F93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B5D-4658-88A5-82AE8520F93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B5D-4658-88A5-82AE8520F93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B5D-4658-88A5-82AE8520F93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B5D-4658-88A5-82AE8520F9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B5D-4658-88A5-82AE8520F9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6E-4E8C-9D82-904375EEECE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6E-4E8C-9D82-904375EEECE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6E-4E8C-9D82-904375EEECE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6E-4E8C-9D82-904375EEECE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6E-4E8C-9D82-904375EEECE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6E-4E8C-9D82-904375EEECE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6E-4E8C-9D82-904375EEECE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06E-4E8C-9D82-904375EEEC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F6-4E3C-A589-7DD6BC474AF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F6-4E3C-A589-7DD6BC474AF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F6-4E3C-A589-7DD6BC474AF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F6-4E3C-A589-7DD6BC474AF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F6-4E3C-A589-7DD6BC474AF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F6-4E3C-A589-7DD6BC474AF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F6-4E3C-A589-7DD6BC474A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5F6-4E3C-A589-7DD6BC474A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2C-4235-8A33-9DDD41AF516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2C-4235-8A33-9DDD41AF516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2C-4235-8A33-9DDD41AF516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E2C-4235-8A33-9DDD41AF516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E2C-4235-8A33-9DDD41AF516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E2C-4235-8A33-9DDD41AF516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E2C-4235-8A33-9DDD41AF516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E2C-4235-8A33-9DDD41AF51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64-48C7-80F6-7B9D0CD8368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64-48C7-80F6-7B9D0CD8368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664-48C7-80F6-7B9D0CD8368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664-48C7-80F6-7B9D0CD8368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664-48C7-80F6-7B9D0CD8368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664-48C7-80F6-7B9D0CD8368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664-48C7-80F6-7B9D0CD836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664-48C7-80F6-7B9D0CD8368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85-4C95-9D9E-83E04C1A9BF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85-4C95-9D9E-83E04C1A9BF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B85-4C95-9D9E-83E04C1A9BF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B85-4C95-9D9E-83E04C1A9BF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B85-4C95-9D9E-83E04C1A9BF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B85-4C95-9D9E-83E04C1A9BF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B85-4C95-9D9E-83E04C1A9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B85-4C95-9D9E-83E04C1A9B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BE7-4306-B21E-F151C277BD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F9-456A-9CC8-4B839DC1E47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F9-456A-9CC8-4B839DC1E47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F9-456A-9CC8-4B839DC1E47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F9-456A-9CC8-4B839DC1E47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F9-456A-9CC8-4B839DC1E47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F9-456A-9CC8-4B839DC1E47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F9-456A-9CC8-4B839DC1E4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9F9-456A-9CC8-4B839DC1E4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16-4B23-8C7B-2C1E69DA208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16-4B23-8C7B-2C1E69DA208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16-4B23-8C7B-2C1E69DA208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16-4B23-8C7B-2C1E69DA208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A16-4B23-8C7B-2C1E69DA208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A16-4B23-8C7B-2C1E69DA208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A16-4B23-8C7B-2C1E69DA20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A16-4B23-8C7B-2C1E69DA20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80-4690-BD04-D8CDB445374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80-4690-BD04-D8CDB445374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80-4690-BD04-D8CDB445374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80-4690-BD04-D8CDB445374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680-4690-BD04-D8CDB445374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680-4690-BD04-D8CDB445374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80-4690-BD04-D8CDB44537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680-4690-BD04-D8CDB44537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E4-42FC-9C76-C61CB4CA22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44-4F56-BE3A-4A53B2A5FEA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44-4F56-BE3A-4A53B2A5FEA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44-4F56-BE3A-4A53B2A5FEA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D44-4F56-BE3A-4A53B2A5FEA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D44-4F56-BE3A-4A53B2A5FEA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D44-4F56-BE3A-4A53B2A5FEA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D44-4F56-BE3A-4A53B2A5FE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D44-4F56-BE3A-4A53B2A5F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B0-4461-A7CF-084BA4601A2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B0-4461-A7CF-084BA4601A2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B0-4461-A7CF-084BA4601A2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B0-4461-A7CF-084BA4601A2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B0-4461-A7CF-084BA4601A2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B0-4461-A7CF-084BA4601A2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B0-4461-A7CF-084BA4601A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DB0-4461-A7CF-084BA4601A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A4-4BDA-BD56-73A27F6A6D3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F-4941-839C-66FA88E5CB3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F-4941-839C-66FA88E5CB3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F-4941-839C-66FA88E5CB3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F-4941-839C-66FA88E5CB3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F-4941-839C-66FA88E5CB3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F-4941-839C-66FA88E5CB3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F-4941-839C-66FA88E5CB3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0CF-4941-839C-66FA88E5CB3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6B-4212-8276-DFDA67076DA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6B-4212-8276-DFDA67076DA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6B-4212-8276-DFDA67076DA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36B-4212-8276-DFDA67076DA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36B-4212-8276-DFDA67076DA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36B-4212-8276-DFDA67076DA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36B-4212-8276-DFDA67076D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036B-4212-8276-DFDA67076DA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9D-4E59-8CF4-606A9750628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9D-4E59-8CF4-606A9750628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9D-4E59-8CF4-606A9750628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9D-4E59-8CF4-606A9750628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9D-4E59-8CF4-606A9750628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9D-4E59-8CF4-606A9750628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9D-4E59-8CF4-606A975062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F9D-4E59-8CF4-606A975062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F4-41DB-9343-A747AD277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F4-41DB-9343-A747AD277DB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BF4-41DB-9343-A747AD277DB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BF4-41DB-9343-A747AD277DB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BF4-41DB-9343-A747AD277DB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BF4-41DB-9343-A747AD277DB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BF4-41DB-9343-A747AD277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BF4-41DB-9343-A747AD277D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BE-4D63-8E0D-0F3B62CAA77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BE-4D63-8E0D-0F3B62CAA77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BE-4D63-8E0D-0F3B62CAA77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BE-4D63-8E0D-0F3B62CAA7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BE-4D63-8E0D-0F3B62CAA77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BE-4D63-8E0D-0F3B62CAA77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BE-4D63-8E0D-0F3B62CAA7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0BE-4D63-8E0D-0F3B62CAA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35F-4AD1-8895-B425A419D27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5F-4AD1-8895-B425A419D27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35F-4AD1-8895-B425A419D27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35F-4AD1-8895-B425A419D27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35F-4AD1-8895-B425A419D27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35F-4AD1-8895-B425A419D27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35F-4AD1-8895-B425A419D2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35F-4AD1-8895-B425A419D2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98-4049-A225-D85E25E7D53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98-4049-A225-D85E25E7D53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C98-4049-A225-D85E25E7D53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C98-4049-A225-D85E25E7D53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C98-4049-A225-D85E25E7D53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C98-4049-A225-D85E25E7D53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C98-4049-A225-D85E25E7D5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C98-4049-A225-D85E25E7D5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3FD-4277-A682-94F42C783A7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FD-4277-A682-94F42C783A7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3FD-4277-A682-94F42C783A7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3FD-4277-A682-94F42C783A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3FD-4277-A682-94F42C783A7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3FD-4277-A682-94F42C783A7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3FD-4277-A682-94F42C783A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3FD-4277-A682-94F42C783A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0D-4DE3-AA5B-A0CD7DA0543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0D-4DE3-AA5B-A0CD7DA0543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C0D-4DE3-AA5B-A0CD7DA0543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C0D-4DE3-AA5B-A0CD7DA0543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C0D-4DE3-AA5B-A0CD7DA0543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C0D-4DE3-AA5B-A0CD7DA0543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C0D-4DE3-AA5B-A0CD7DA054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C0D-4DE3-AA5B-A0CD7DA054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D67-47F9-9D77-B821D29774D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67-47F9-9D77-B821D29774D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D67-47F9-9D77-B821D29774D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D67-47F9-9D77-B821D29774D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D67-47F9-9D77-B821D29774D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D67-47F9-9D77-B821D29774D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D67-47F9-9D77-B821D29774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D67-47F9-9D77-B821D29774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F6-4DBE-B045-4969A200393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2F6-4DBE-B045-4969A200393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2F6-4DBE-B045-4969A200393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2F6-4DBE-B045-4969A200393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2F6-4DBE-B045-4969A200393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2F6-4DBE-B045-4969A200393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2F6-4DBE-B045-4969A20039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2F6-4DBE-B045-4969A20039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4C-4FED-8174-BD9AB63F391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4C-4FED-8174-BD9AB63F391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4C-4FED-8174-BD9AB63F391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4C-4FED-8174-BD9AB63F391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4C-4FED-8174-BD9AB63F391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4C-4FED-8174-BD9AB63F391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84C-4FED-8174-BD9AB63F391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84C-4FED-8174-BD9AB63F39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B5-4DFF-B125-3CA4CEE2C7E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B5-4DFF-B125-3CA4CEE2C7E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B5-4DFF-B125-3CA4CEE2C7E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B5-4DFF-B125-3CA4CEE2C7E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B5-4DFF-B125-3CA4CEE2C7E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B5-4DFF-B125-3CA4CEE2C7E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B5-4DFF-B125-3CA4CEE2C7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AB5-4DFF-B125-3CA4CEE2C7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BA6-40BB-9C33-48665822C24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BA6-40BB-9C33-48665822C24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BA6-40BB-9C33-48665822C24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BA6-40BB-9C33-48665822C24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BA6-40BB-9C33-48665822C24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BA6-40BB-9C33-48665822C24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BA6-40BB-9C33-48665822C24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BA6-40BB-9C33-48665822C2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DA-4F68-A5CE-0E3988D21F9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DA-4F68-A5CE-0E3988D21F9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DA-4F68-A5CE-0E3988D21F9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4DA-4F68-A5CE-0E3988D21F9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4DA-4F68-A5CE-0E3988D21F9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4DA-4F68-A5CE-0E3988D21F9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4DA-4F68-A5CE-0E3988D21F9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4DA-4F68-A5CE-0E3988D21F9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E3E-49F3-A080-E1AEA24ABC2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E3E-49F3-A080-E1AEA24ABC2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E3E-49F3-A080-E1AEA24ABC2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E3E-49F3-A080-E1AEA24ABC2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E3E-49F3-A080-E1AEA24ABC2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E3E-49F3-A080-E1AEA24ABC2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E3E-49F3-A080-E1AEA24ABC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E3E-49F3-A080-E1AEA24ABC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2C-490D-ABBA-F21B4C5461F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2C-490D-ABBA-F21B4C5461F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2C-490D-ABBA-F21B4C5461F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2C-490D-ABBA-F21B4C5461F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2C-490D-ABBA-F21B4C5461F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2C-490D-ABBA-F21B4C5461F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2C-490D-ABBA-F21B4C5461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82C-490D-ABBA-F21B4C5461F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52-4BC3-974C-8B953FAFB77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52-4BC3-974C-8B953FAFB77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52-4BC3-974C-8B953FAFB77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52-4BC3-974C-8B953FAFB7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52-4BC3-974C-8B953FAFB77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52-4BC3-974C-8B953FAFB77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52-4BC3-974C-8B953FAFB7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952-4BC3-974C-8B953FAFB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8A-4E4C-B929-167471FCBFE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8A-4E4C-B929-167471FCBFE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8A-4E4C-B929-167471FCBFE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8A-4E4C-B929-167471FCBF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8A-4E4C-B929-167471FCBFE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8A-4E4C-B929-167471FCBFE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8A-4E4C-B929-167471FCBFE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F8A-4E4C-B929-167471FCBF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90-430B-A6F2-7AE9B0D0D67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90-430B-A6F2-7AE9B0D0D67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90-430B-A6F2-7AE9B0D0D67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90-430B-A6F2-7AE9B0D0D6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90-430B-A6F2-7AE9B0D0D67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90-430B-A6F2-7AE9B0D0D67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90-430B-A6F2-7AE9B0D0D6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8090-430B-A6F2-7AE9B0D0D6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F8-4C7F-BA26-CDDB933F4C3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F8-4C7F-BA26-CDDB933F4C3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F8-4C7F-BA26-CDDB933F4C3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F8-4C7F-BA26-CDDB933F4C3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F8-4C7F-BA26-CDDB933F4C3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F8-4C7F-BA26-CDDB933F4C3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F8-4C7F-BA26-CDDB933F4C3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CF8-4C7F-BA26-CDDB933F4C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C9-455B-A439-7EA2359DA51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C9-455B-A439-7EA2359DA51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C9-455B-A439-7EA2359DA51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C9-455B-A439-7EA2359DA51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C9-455B-A439-7EA2359DA51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C9-455B-A439-7EA2359DA51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C9-455B-A439-7EA2359DA5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3C9-455B-A439-7EA2359DA5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C6-442A-88A6-4B8DA349F4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C6-442A-88A6-4B8DA349F40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C6-442A-88A6-4B8DA349F40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0C6-442A-88A6-4B8DA349F40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0C6-442A-88A6-4B8DA349F40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0C6-442A-88A6-4B8DA349F40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0C6-442A-88A6-4B8DA349F4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0C6-442A-88A6-4B8DA349F4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13-4BFA-8668-5007420F9DB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13-4BFA-8668-5007420F9DB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13-4BFA-8668-5007420F9DB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13-4BFA-8668-5007420F9DB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13-4BFA-8668-5007420F9DB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13-4BFA-8668-5007420F9DB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13-4BFA-8668-5007420F9D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513-4BFA-8668-5007420F9D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41-46EC-992B-614B4902DBA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141-46EC-992B-614B4902DBA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141-46EC-992B-614B4902DBA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141-46EC-992B-614B4902DBA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141-46EC-992B-614B4902DBA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141-46EC-992B-614B4902DBA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141-46EC-992B-614B4902DB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141-46EC-992B-614B4902DB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09-45CB-80A2-8309A0F0A5D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09-45CB-80A2-8309A0F0A5D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09-45CB-80A2-8309A0F0A5D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09-45CB-80A2-8309A0F0A5D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09-45CB-80A2-8309A0F0A5D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09-45CB-80A2-8309A0F0A5D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09-45CB-80A2-8309A0F0A5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109-45CB-80A2-8309A0F0A5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2F-4C46-BA54-0933F43AE62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2F-4C46-BA54-0933F43AE62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2F-4C46-BA54-0933F43AE62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2F-4C46-BA54-0933F43AE62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2F-4C46-BA54-0933F43AE62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2F-4C46-BA54-0933F43AE62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12F-4C46-BA54-0933F43AE6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12F-4C46-BA54-0933F43AE6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C3-4560-811F-99EF5E257E1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C3-4560-811F-99EF5E257E1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C3-4560-811F-99EF5E257E1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C3-4560-811F-99EF5E257E1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C3-4560-811F-99EF5E257E1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C3-4560-811F-99EF5E257E1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EC3-4560-811F-99EF5E257E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EC3-4560-811F-99EF5E257E1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02-425E-BFFA-2B18CF0BF9F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02-425E-BFFA-2B18CF0BF9F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02-425E-BFFA-2B18CF0BF9F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02-425E-BFFA-2B18CF0BF9F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02-425E-BFFA-2B18CF0BF9F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02-425E-BFFA-2B18CF0BF9F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02-425E-BFFA-2B18CF0BF9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602-425E-BFFA-2B18CF0BF9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22A-4A0C-A019-FF856AEF1D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22A-4A0C-A019-FF856AEF1D5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22A-4A0C-A019-FF856AEF1D5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22A-4A0C-A019-FF856AEF1D5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22A-4A0C-A019-FF856AEF1D5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22A-4A0C-A019-FF856AEF1D5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22A-4A0C-A019-FF856AEF1D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22A-4A0C-A019-FF856AEF1D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90-4EC9-8E35-886FCD7EC51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90-4EC9-8E35-886FCD7EC51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90-4EC9-8E35-886FCD7EC51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90-4EC9-8E35-886FCD7EC51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E90-4EC9-8E35-886FCD7EC51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E90-4EC9-8E35-886FCD7EC51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E90-4EC9-8E35-886FCD7EC51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E90-4EC9-8E35-886FCD7EC5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B0-418D-8CA0-7C5E0E497F1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B0-418D-8CA0-7C5E0E497F1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B0-418D-8CA0-7C5E0E497F1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B0-418D-8CA0-7C5E0E497F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B0-418D-8CA0-7C5E0E497F1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B0-418D-8CA0-7C5E0E497F1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8B0-418D-8CA0-7C5E0E497F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8B0-418D-8CA0-7C5E0E497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FB-435A-9AD2-D5A718291E1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FB-435A-9AD2-D5A718291E1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DFB-435A-9AD2-D5A718291E1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DFB-435A-9AD2-D5A718291E1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DFB-435A-9AD2-D5A718291E1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DFB-435A-9AD2-D5A718291E1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DFB-435A-9AD2-D5A718291E1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DFB-435A-9AD2-D5A718291E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A3-4AA2-B56E-0911D78D5D7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A3-4AA2-B56E-0911D78D5D7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A3-4AA2-B56E-0911D78D5D7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A3-4AA2-B56E-0911D78D5D7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A3-4AA2-B56E-0911D78D5D7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A3-4AA2-B56E-0911D78D5D7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4A3-4AA2-B56E-0911D78D5D7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4A3-4AA2-B56E-0911D78D5D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55-4F7A-8810-FBF2625CD77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55-4F7A-8810-FBF2625CD77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55-4F7A-8810-FBF2625CD77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455-4F7A-8810-FBF2625CD77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455-4F7A-8810-FBF2625CD77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455-4F7A-8810-FBF2625CD77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455-4F7A-8810-FBF2625CD7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455-4F7A-8810-FBF2625CD7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09-42E3-AE6A-36246B1DC5D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09-42E3-AE6A-36246B1DC5D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09-42E3-AE6A-36246B1DC5D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409-42E3-AE6A-36246B1DC5D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409-42E3-AE6A-36246B1DC5D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409-42E3-AE6A-36246B1DC5D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409-42E3-AE6A-36246B1DC5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409-42E3-AE6A-36246B1DC5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DF-40F4-A641-971279D39F2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DF-40F4-A641-971279D39F2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DF-40F4-A641-971279D39F2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DF-40F4-A641-971279D39F2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DF-40F4-A641-971279D39F2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DF-40F4-A641-971279D39F2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9DF-40F4-A641-971279D39F2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9DF-40F4-A641-971279D39F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2C-4C44-8B9C-B97D1CB2AE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2C-4C44-8B9C-B97D1CB2AE8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2C-4C44-8B9C-B97D1CB2AE8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2C-4C44-8B9C-B97D1CB2AE8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2C-4C44-8B9C-B97D1CB2AE8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2C-4C44-8B9C-B97D1CB2AE8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32C-4C44-8B9C-B97D1CB2AE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32C-4C44-8B9C-B97D1CB2AE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2C-448D-A434-69560FDE878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2C-448D-A434-69560FDE878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2C-448D-A434-69560FDE878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2C-448D-A434-69560FDE878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2C-448D-A434-69560FDE878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2C-448D-A434-69560FDE878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2C-448D-A434-69560FDE878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02C-448D-A434-69560FDE87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41-4CFF-BF7D-687FEEC574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41-4CFF-BF7D-687FEEC574A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41-4CFF-BF7D-687FEEC574A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41-4CFF-BF7D-687FEEC574A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41-4CFF-BF7D-687FEEC574A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41-4CFF-BF7D-687FEEC574A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41-4CFF-BF7D-687FEEC574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441-4CFF-BF7D-687FEEC574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8C-4FA7-A800-0F9FCC22251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8C-4FA7-A800-0F9FCC22251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8C-4FA7-A800-0F9FCC22251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8C-4FA7-A800-0F9FCC22251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38C-4FA7-A800-0F9FCC22251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38C-4FA7-A800-0F9FCC22251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38C-4FA7-A800-0F9FCC22251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38C-4FA7-A800-0F9FCC2225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601-48BF-9E5C-91D3199C939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601-48BF-9E5C-91D3199C939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601-48BF-9E5C-91D3199C939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601-48BF-9E5C-91D3199C93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601-48BF-9E5C-91D3199C939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601-48BF-9E5C-91D3199C939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601-48BF-9E5C-91D3199C93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601-48BF-9E5C-91D3199C93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43-49E2-9CB4-B364F2FE75A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43-49E2-9CB4-B364F2FE75A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43-49E2-9CB4-B364F2FE75A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43-49E2-9CB4-B364F2FE75A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43-49E2-9CB4-B364F2FE75A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43-49E2-9CB4-B364F2FE75A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43-49E2-9CB4-B364F2FE75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143-49E2-9CB4-B364F2FE75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6E-4428-B117-8B8E155AD4B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26E-4428-B117-8B8E155AD4B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26E-4428-B117-8B8E155AD4B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26E-4428-B117-8B8E155AD4B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26E-4428-B117-8B8E155AD4B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26E-4428-B117-8B8E155AD4B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26E-4428-B117-8B8E155AD4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26E-4428-B117-8B8E155AD4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40-4383-82ED-5EEB61EC7DE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40-4383-82ED-5EEB61EC7DE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40-4383-82ED-5EEB61EC7DE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840-4383-82ED-5EEB61EC7DE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840-4383-82ED-5EEB61EC7DE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840-4383-82ED-5EEB61EC7DE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840-4383-82ED-5EEB61EC7D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840-4383-82ED-5EEB61EC7D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B5-4F77-A757-C48A611637D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B5-4F77-A757-C48A611637D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B5-4F77-A757-C48A611637D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0B5-4F77-A757-C48A611637D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0B5-4F77-A757-C48A611637D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0B5-4F77-A757-C48A611637D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0B5-4F77-A757-C48A611637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0B5-4F77-A757-C48A611637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4B-487F-BCD4-2639534B1DD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4B-487F-BCD4-2639534B1DD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4B-487F-BCD4-2639534B1DD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04B-487F-BCD4-2639534B1DD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04B-487F-BCD4-2639534B1DD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04B-487F-BCD4-2639534B1DD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04B-487F-BCD4-2639534B1D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04B-487F-BCD4-2639534B1D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8C-487D-9E09-74D8D73836A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8C-487D-9E09-74D8D73836A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8C-487D-9E09-74D8D73836A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8C-487D-9E09-74D8D73836A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8C-487D-9E09-74D8D73836A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8C-487D-9E09-74D8D73836A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8C-487D-9E09-74D8D73836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E8C-487D-9E09-74D8D73836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E2-4BCE-8DB4-525C7026ACF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E2-4BCE-8DB4-525C7026ACF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E2-4BCE-8DB4-525C7026ACF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E2-4BCE-8DB4-525C7026ACF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E2-4BCE-8DB4-525C7026ACF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E2-4BCE-8DB4-525C7026ACF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E2-4BCE-8DB4-525C7026ACF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8E2-4BCE-8DB4-525C7026AC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0C-4E76-AD54-A793BD351F1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0C-4E76-AD54-A793BD351F1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0C-4E76-AD54-A793BD351F1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0C-4E76-AD54-A793BD351F1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0C-4E76-AD54-A793BD351F1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0C-4E76-AD54-A793BD351F1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0C-4E76-AD54-A793BD351F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050C-4E76-AD54-A793BD351F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142-4915-8289-3B8189FB71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86-47D3-9A54-D9CF3DD531D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86-47D3-9A54-D9CF3DD531D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86-47D3-9A54-D9CF3DD531D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86-47D3-9A54-D9CF3DD531D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86-47D3-9A54-D9CF3DD531D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86-47D3-9A54-D9CF3DD531D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886-47D3-9A54-D9CF3DD531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886-47D3-9A54-D9CF3DD531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4F-406A-A317-6FB3C631049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4F-406A-A317-6FB3C631049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34F-406A-A317-6FB3C631049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34F-406A-A317-6FB3C631049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34F-406A-A317-6FB3C631049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34F-406A-A317-6FB3C631049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34F-406A-A317-6FB3C63104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34F-406A-A317-6FB3C63104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3B-4AFA-9762-5E7296C141D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3B-4AFA-9762-5E7296C141D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3B-4AFA-9762-5E7296C141D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3B-4AFA-9762-5E7296C141D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3B-4AFA-9762-5E7296C141D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3B-4AFA-9762-5E7296C141D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3B-4AFA-9762-5E7296C141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13B-4AFA-9762-5E7296C141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46-44AE-A498-9C197C5C3A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46-44AE-A498-9C197C5C3AD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46-44AE-A498-9C197C5C3AD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46-44AE-A498-9C197C5C3AD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46-44AE-A498-9C197C5C3AD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46-44AE-A498-9C197C5C3AD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46-44AE-A498-9C197C5C3A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A46-44AE-A498-9C197C5C3A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C6-49C4-BB37-F3EE3A4CA9E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DC6-49C4-BB37-F3EE3A4CA9E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DC6-49C4-BB37-F3EE3A4CA9E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DC6-49C4-BB37-F3EE3A4CA9E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DC6-49C4-BB37-F3EE3A4CA9E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DC6-49C4-BB37-F3EE3A4CA9E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DC6-49C4-BB37-F3EE3A4CA9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DC6-49C4-BB37-F3EE3A4CA9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40-4534-926E-51E545D1F7D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40-4534-926E-51E545D1F7D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40-4534-926E-51E545D1F7D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C40-4534-926E-51E545D1F7D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C40-4534-926E-51E545D1F7D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C40-4534-926E-51E545D1F7D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40-4534-926E-51E545D1F7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C40-4534-926E-51E545D1F7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3A-4B87-BA6C-D8DE99593BB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3A-4B87-BA6C-D8DE99593BB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3A-4B87-BA6C-D8DE99593BB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43A-4B87-BA6C-D8DE99593BB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43A-4B87-BA6C-D8DE99593BB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43A-4B87-BA6C-D8DE99593BB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43A-4B87-BA6C-D8DE99593BB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43A-4B87-BA6C-D8DE99593B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7D7-4651-9336-B863BD225BF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7D7-4651-9336-B863BD225BF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7D7-4651-9336-B863BD225BF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7D7-4651-9336-B863BD225BF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7D7-4651-9336-B863BD225BF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7D7-4651-9336-B863BD225BF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7D7-4651-9336-B863BD225B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7D7-4651-9336-B863BD225B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232-4DA7-93D5-8A9BDA5193E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232-4DA7-93D5-8A9BDA5193E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232-4DA7-93D5-8A9BDA5193E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232-4DA7-93D5-8A9BDA5193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232-4DA7-93D5-8A9BDA5193E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232-4DA7-93D5-8A9BDA5193E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232-4DA7-93D5-8A9BDA5193E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232-4DA7-93D5-8A9BDA5193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F5-4D40-93BF-8DBC80897C4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F5-4D40-93BF-8DBC80897C4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F5-4D40-93BF-8DBC80897C4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F5-4D40-93BF-8DBC80897C4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F5-4D40-93BF-8DBC80897C4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F5-4D40-93BF-8DBC80897C4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7F5-4D40-93BF-8DBC80897C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7F5-4D40-93BF-8DBC80897C4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E09-4AF8-BF4E-CEBCC3BA412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09-4AF8-BF4E-CEBCC3BA412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E09-4AF8-BF4E-CEBCC3BA412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E09-4AF8-BF4E-CEBCC3BA412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E09-4AF8-BF4E-CEBCC3BA412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E09-4AF8-BF4E-CEBCC3BA412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E09-4AF8-BF4E-CEBCC3BA4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8E09-4AF8-BF4E-CEBCC3BA41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6B-4959-A7D6-FCCDD8B8F21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6B-4959-A7D6-FCCDD8B8F21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6B-4959-A7D6-FCCDD8B8F21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6B-4959-A7D6-FCCDD8B8F21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6B-4959-A7D6-FCCDD8B8F21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6B-4959-A7D6-FCCDD8B8F21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86B-4959-A7D6-FCCDD8B8F21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86B-4959-A7D6-FCCDD8B8F2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BC-4093-AF2E-33635A9334B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BC-4093-AF2E-33635A9334B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BC-4093-AF2E-33635A9334B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BC-4093-AF2E-33635A9334B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BC-4093-AF2E-33635A9334B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BC-4093-AF2E-33635A9334B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BC-4093-AF2E-33635A9334B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8BC-4093-AF2E-33635A9334B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DE-4697-A75A-30A2F68B052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DE-4697-A75A-30A2F68B052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BDE-4697-A75A-30A2F68B052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BDE-4697-A75A-30A2F68B052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BDE-4697-A75A-30A2F68B052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BDE-4697-A75A-30A2F68B052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BDE-4697-A75A-30A2F68B05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BDE-4697-A75A-30A2F68B052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8A-4A7E-8F89-477D84C79F8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8A-4A7E-8F89-477D84C79F8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98A-4A7E-8F89-477D84C79F8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98A-4A7E-8F89-477D84C79F8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98A-4A7E-8F89-477D84C79F8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98A-4A7E-8F89-477D84C79F8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98A-4A7E-8F89-477D84C79F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98A-4A7E-8F89-477D84C79F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27-41B3-9259-869545A6B76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27-41B3-9259-869545A6B76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27-41B3-9259-869545A6B76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27-41B3-9259-869545A6B76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27-41B3-9259-869545A6B76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27-41B3-9259-869545A6B76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A27-41B3-9259-869545A6B7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A27-41B3-9259-869545A6B76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F59-482F-87FE-C5554C4F675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74-4304-8F24-5DC42057A41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74-4304-8F24-5DC42057A41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74-4304-8F24-5DC42057A41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374-4304-8F24-5DC42057A41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374-4304-8F24-5DC42057A41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374-4304-8F24-5DC42057A41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374-4304-8F24-5DC42057A4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374-4304-8F24-5DC42057A4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EA-4BF8-9840-000ED803D8B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EA-4BF8-9840-000ED803D8B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EA-4BF8-9840-000ED803D8B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7EA-4BF8-9840-000ED803D8B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EA-4BF8-9840-000ED803D8B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7EA-4BF8-9840-000ED803D8B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7EA-4BF8-9840-000ED803D8B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7EA-4BF8-9840-000ED803D8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140-47B3-B741-74837084C1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BE-4FD9-926F-2F4E160A74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BE-4FD9-926F-2F4E160A740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BE-4FD9-926F-2F4E160A740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BE-4FD9-926F-2F4E160A740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0BE-4FD9-926F-2F4E160A740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0BE-4FD9-926F-2F4E160A740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0BE-4FD9-926F-2F4E160A74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0BE-4FD9-926F-2F4E160A74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72-4A05-ADBD-4AD1F66B230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72-4A05-ADBD-4AD1F66B230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72-4A05-ADBD-4AD1F66B230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572-4A05-ADBD-4AD1F66B230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572-4A05-ADBD-4AD1F66B230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572-4A05-ADBD-4AD1F66B230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572-4A05-ADBD-4AD1F66B23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572-4A05-ADBD-4AD1F66B23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24-44CB-92A4-1FB3E25C640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24-44CB-92A4-1FB3E25C640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24-44CB-92A4-1FB3E25C640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24-44CB-92A4-1FB3E25C640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24-44CB-92A4-1FB3E25C640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24-44CB-92A4-1FB3E25C640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224-44CB-92A4-1FB3E25C640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224-44CB-92A4-1FB3E25C64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3C-4279-94D6-1937B1CD11E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3C-4279-94D6-1937B1CD11E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3C-4279-94D6-1937B1CD11E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3C-4279-94D6-1937B1CD11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3C-4279-94D6-1937B1CD11E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3C-4279-94D6-1937B1CD11E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13C-4279-94D6-1937B1CD11E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213C-4279-94D6-1937B1CD11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C7-4787-B20B-E07D2F5E1FB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C7-4787-B20B-E07D2F5E1FB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C7-4787-B20B-E07D2F5E1FB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C7-4787-B20B-E07D2F5E1FB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C7-4787-B20B-E07D2F5E1FB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C7-4787-B20B-E07D2F5E1FB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C7-4787-B20B-E07D2F5E1F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3C7-4787-B20B-E07D2F5E1F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E5F-45E1-89CE-5B6DBA9E1B1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E5F-45E1-89CE-5B6DBA9E1B1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E5F-45E1-89CE-5B6DBA9E1B1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E5F-45E1-89CE-5B6DBA9E1B1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E5F-45E1-89CE-5B6DBA9E1B1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E5F-45E1-89CE-5B6DBA9E1B1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E5F-45E1-89CE-5B6DBA9E1B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E5F-45E1-89CE-5B6DBA9E1B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E5-4EF0-BA33-E1941CF4C4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06-4084-BA6A-19AA49314C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306-4084-BA6A-19AA49314CF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306-4084-BA6A-19AA49314CF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306-4084-BA6A-19AA49314CF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306-4084-BA6A-19AA49314CF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306-4084-BA6A-19AA49314CF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306-4084-BA6A-19AA49314C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306-4084-BA6A-19AA49314C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55-4B61-B34B-EB0484543D7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55-4B61-B34B-EB0484543D7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55-4B61-B34B-EB0484543D7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55-4B61-B34B-EB0484543D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55-4B61-B34B-EB0484543D7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55-4B61-B34B-EB0484543D7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55-4B61-B34B-EB0484543D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C55-4B61-B34B-EB0484543D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F8-488C-B426-D59F102851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90-4549-951B-F810F77E108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90-4549-951B-F810F77E108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90-4549-951B-F810F77E108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A90-4549-951B-F810F77E108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A90-4549-951B-F810F77E108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A90-4549-951B-F810F77E108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A90-4549-951B-F810F77E10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A90-4549-951B-F810F77E10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4D-48E5-9815-523A43AB785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4D-48E5-9815-523A43AB785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4D-48E5-9815-523A43AB785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4D-48E5-9815-523A43AB785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4D-48E5-9815-523A43AB785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4D-48E5-9815-523A43AB785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4D-48E5-9815-523A43AB78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EE4D-48E5-9815-523A43AB78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6A6-4232-A0DB-62182835E6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9DA-4AF6-8CAA-8B272ACF8AF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9DA-4AF6-8CAA-8B272ACF8AF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9DA-4AF6-8CAA-8B272ACF8AF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9DA-4AF6-8CAA-8B272ACF8AF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9DA-4AF6-8CAA-8B272ACF8AF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9DA-4AF6-8CAA-8B272ACF8AF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9DA-4AF6-8CAA-8B272ACF8A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9DA-4AF6-8CAA-8B272ACF8A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BFF-45CE-B11B-811C178394F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BFF-45CE-B11B-811C178394F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BFF-45CE-B11B-811C178394F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BFF-45CE-B11B-811C178394F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BFF-45CE-B11B-811C178394F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BFF-45CE-B11B-811C178394F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BFF-45CE-B11B-811C178394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BFF-45CE-B11B-811C178394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B9-40BF-856D-369026D2827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B9-40BF-856D-369026D2827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B9-40BF-856D-369026D2827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4B9-40BF-856D-369026D2827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4B9-40BF-856D-369026D2827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4B9-40BF-856D-369026D2827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4B9-40BF-856D-369026D282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74B9-40BF-856D-369026D2827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41-4927-B7E0-77BAC125A22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41-4927-B7E0-77BAC125A22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41-4927-B7E0-77BAC125A22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41-4927-B7E0-77BAC125A22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D41-4927-B7E0-77BAC125A22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D41-4927-B7E0-77BAC125A22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D41-4927-B7E0-77BAC125A2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D41-4927-B7E0-77BAC125A2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30-4A65-BCF0-3619399C6E4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30-4A65-BCF0-3619399C6E4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630-4A65-BCF0-3619399C6E4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630-4A65-BCF0-3619399C6E4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630-4A65-BCF0-3619399C6E4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630-4A65-BCF0-3619399C6E4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630-4A65-BCF0-3619399C6E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630-4A65-BCF0-3619399C6E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F3-4BA7-B813-753FE88BD38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F3-4BA7-B813-753FE88BD38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6F3-4BA7-B813-753FE88BD38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6F3-4BA7-B813-753FE88BD38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6F3-4BA7-B813-753FE88BD38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6F3-4BA7-B813-753FE88BD38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6F3-4BA7-B813-753FE88BD3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6F3-4BA7-B813-753FE88BD3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326-4892-957C-0055F243FBB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326-4892-957C-0055F243FBB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326-4892-957C-0055F243FBB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326-4892-957C-0055F243FBB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326-4892-957C-0055F243FBB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326-4892-957C-0055F243FBB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326-4892-957C-0055F243FBB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326-4892-957C-0055F243FB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F7-49DB-8D19-84A2A44D52C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F7-49DB-8D19-84A2A44D52CE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F7-49DB-8D19-84A2A44D52CE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CF7-49DB-8D19-84A2A44D52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CF7-49DB-8D19-84A2A44D52CE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CF7-49DB-8D19-84A2A44D52CE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F7-49DB-8D19-84A2A44D52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CF7-49DB-8D19-84A2A44D52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473-4EA1-A40D-4F554386001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FF-41CE-8B2B-57C05580A1B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FF-41CE-8B2B-57C05580A1B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FF-41CE-8B2B-57C05580A1B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FF-41CE-8B2B-57C05580A1B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EFF-41CE-8B2B-57C05580A1B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EFF-41CE-8B2B-57C05580A1B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EFF-41CE-8B2B-57C05580A1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2EFF-41CE-8B2B-57C05580A1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49-4F65-9030-55B056FBB84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49-4F65-9030-55B056FBB84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49-4F65-9030-55B056FBB84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49-4F65-9030-55B056FBB84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D49-4F65-9030-55B056FBB84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D49-4F65-9030-55B056FBB84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D49-4F65-9030-55B056FBB8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D49-4F65-9030-55B056FBB8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691-43D9-A152-371BA8DD26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24-4608-98EC-12C7767E55D9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24-4608-98EC-12C7767E55D9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24-4608-98EC-12C7767E55D9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24-4608-98EC-12C7767E55D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24-4608-98EC-12C7767E55D9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724-4608-98EC-12C7767E55D9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724-4608-98EC-12C7767E55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724-4608-98EC-12C7767E55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E7-4667-A182-81FF419AA2E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E7-4667-A182-81FF419AA2E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E7-4667-A182-81FF419AA2E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E7-4667-A182-81FF419AA2E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3E7-4667-A182-81FF419AA2E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3E7-4667-A182-81FF419AA2E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3E7-4667-A182-81FF419AA2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3E7-4667-A182-81FF419AA2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9E-4594-A6EE-1373074A7F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9E-4594-A6EE-1373074A7FD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79E-4594-A6EE-1373074A7FDD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79E-4594-A6EE-1373074A7FD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79E-4594-A6EE-1373074A7FDD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79E-4594-A6EE-1373074A7FDD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79E-4594-A6EE-1373074A7F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79E-4594-A6EE-1373074A7F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C7E-41DF-B92C-6C16DF5142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9E-4423-90A3-DC765AF9CF1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9E-4423-90A3-DC765AF9CF1C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9E-4423-90A3-DC765AF9CF1C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9E-4423-90A3-DC765AF9CF1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9E-4423-90A3-DC765AF9CF1C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9E-4423-90A3-DC765AF9CF1C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9E-4423-90A3-DC765AF9CF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29E-4423-90A3-DC765AF9CF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2F-4AFE-955C-6B12877C245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2F-4AFE-955C-6B12877C245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2F-4AFE-955C-6B12877C245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2F-4AFE-955C-6B12877C245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2F-4AFE-955C-6B12877C245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2F-4AFE-955C-6B12877C245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2F-4AFE-955C-6B12877C24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92F-4AFE-955C-6B12877C24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81-48DB-971E-ABBC1092D3E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81-48DB-971E-ABBC1092D3E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81-48DB-971E-ABBC1092D3E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81-48DB-971E-ABBC1092D3E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481-48DB-971E-ABBC1092D3E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481-48DB-971E-ABBC1092D3E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81-48DB-971E-ABBC1092D3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481-48DB-971E-ABBC1092D3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7F-48C7-A2CE-14FE75B29EA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7F-48C7-A2CE-14FE75B29EA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7F-48C7-A2CE-14FE75B29EA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7F-48C7-A2CE-14FE75B29EA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D7F-48C7-A2CE-14FE75B29EA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D7F-48C7-A2CE-14FE75B29EA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D7F-48C7-A2CE-14FE75B29E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CD7F-48C7-A2CE-14FE75B29E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DB-4BAE-B1BB-2BCCFEFA289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DB-4BAE-B1BB-2BCCFEFA289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5DB-4BAE-B1BB-2BCCFEFA289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5DB-4BAE-B1BB-2BCCFEFA28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5DB-4BAE-B1BB-2BCCFEFA289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5DB-4BAE-B1BB-2BCCFEFA289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5DB-4BAE-B1BB-2BCCFEFA28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5DB-4BAE-B1BB-2BCCFEFA28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A1-4D0F-BCFC-A2010D6F0D0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A1-4D0F-BCFC-A2010D6F0D0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A1-4D0F-BCFC-A2010D6F0D0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A1-4D0F-BCFC-A2010D6F0D0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A1-4D0F-BCFC-A2010D6F0D0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A1-4D0F-BCFC-A2010D6F0D0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A1-4D0F-BCFC-A2010D6F0D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9A1-4D0F-BCFC-A2010D6F0D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A6-41D5-94F6-EE0A60233E3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A6-41D5-94F6-EE0A60233E3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A6-41D5-94F6-EE0A60233E3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A6-41D5-94F6-EE0A60233E3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A6-41D5-94F6-EE0A60233E3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A6-41D5-94F6-EE0A60233E3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A6-41D5-94F6-EE0A60233E3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F6A6-41D5-94F6-EE0A60233E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165-443D-83D1-6D37012C81D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C5-4CA3-A6A5-A3C47C621BC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C5-4CA3-A6A5-A3C47C621BC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CC5-4CA3-A6A5-A3C47C621BC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CC5-4CA3-A6A5-A3C47C621BC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CC5-4CA3-A6A5-A3C47C621BC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CC5-4CA3-A6A5-A3C47C621BC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CC5-4CA3-A6A5-A3C47C621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BCC5-4CA3-A6A5-A3C47C621B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ABC-43AA-9EDB-57140A4C892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ABC-43AA-9EDB-57140A4C892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ABC-43AA-9EDB-57140A4C892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ABC-43AA-9EDB-57140A4C892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ABC-43AA-9EDB-57140A4C892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ABC-43AA-9EDB-57140A4C892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ABC-43AA-9EDB-57140A4C89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ABC-43AA-9EDB-57140A4C89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2B-48DC-9A66-7D1E30990D9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2B-48DC-9A66-7D1E30990D9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2B-48DC-9A66-7D1E30990D9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2B-48DC-9A66-7D1E30990D9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2B-48DC-9A66-7D1E30990D9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2B-48DC-9A66-7D1E30990D9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42B-48DC-9A66-7D1E30990D9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842B-48DC-9A66-7D1E30990D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2A7-4268-8EFC-F57EA12C020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66-46DC-BBD0-98CCA8040D1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66-46DC-BBD0-98CCA8040D1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66-46DC-BBD0-98CCA8040D1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466-46DC-BBD0-98CCA8040D1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466-46DC-BBD0-98CCA8040D1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466-46DC-BBD0-98CCA8040D1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466-46DC-BBD0-98CCA8040D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3466-46DC-BBD0-98CCA8040D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70B-4BBD-A8A6-67F4E628FA5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0B-4BBD-A8A6-67F4E628FA5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70B-4BBD-A8A6-67F4E628FA5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70B-4BBD-A8A6-67F4E628FA5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70B-4BBD-A8A6-67F4E628FA5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70B-4BBD-A8A6-67F4E628FA5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70B-4BBD-A8A6-67F4E628FA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370B-4BBD-A8A6-67F4E628FA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434-4E4F-BD62-717FEEDF968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E8-4291-AB16-6D302217651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E8-4291-AB16-6D302217651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E8-4291-AB16-6D302217651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E8-4291-AB16-6D302217651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E8-4291-AB16-6D302217651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5E8-4291-AB16-6D302217651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5E8-4291-AB16-6D30221765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5E8-4291-AB16-6D30221765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AD-4189-86B6-0E724042275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AD-4189-86B6-0E724042275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AD-4189-86B6-0E724042275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AD-4189-86B6-0E724042275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AD-4189-86B6-0E724042275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BAD-4189-86B6-0E724042275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BAD-4189-86B6-0E72404227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BAD-4189-86B6-0E724042275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FFE-4D68-B8B2-0C49FD463A2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FE-4D68-B8B2-0C49FD463A2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FFE-4D68-B8B2-0C49FD463A23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FFE-4D68-B8B2-0C49FD463A2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FFE-4D68-B8B2-0C49FD463A23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FFE-4D68-B8B2-0C49FD463A23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FFE-4D68-B8B2-0C49FD463A2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1FFE-4D68-B8B2-0C49FD463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92-42D2-87F2-955042AF754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92-42D2-87F2-955042AF754A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92-42D2-87F2-955042AF754A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592-42D2-87F2-955042AF754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592-42D2-87F2-955042AF754A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592-42D2-87F2-955042AF754A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592-42D2-87F2-955042AF754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592-42D2-87F2-955042AF75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D8-41AB-B160-B723BC45BC4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D8-41AB-B160-B723BC45BC4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CD8-41AB-B160-B723BC45BC4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CD8-41AB-B160-B723BC45BC4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CD8-41AB-B160-B723BC45BC47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CD8-41AB-B160-B723BC45BC47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CD8-41AB-B160-B723BC45BC4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5CD8-41AB-B160-B723BC45BC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69-4E2B-B140-A5D4445458F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69-4E2B-B140-A5D4445458F5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69-4E2B-B140-A5D4445458F5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69-4E2B-B140-A5D4445458F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69-4E2B-B140-A5D4445458F5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69-4E2B-B140-A5D4445458F5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569-4E2B-B140-A5D4445458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4569-4E2B-B140-A5D4445458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'[3]Plan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'[3]Plan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1B8-43B9-9F29-514507EF44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46-4D8A-929F-0277856F7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46-4D8A-929F-0277856F7E2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46-4D8A-929F-0277856F7E2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46-4D8A-929F-0277856F7E2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46-4D8A-929F-0277856F7E2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46-4D8A-929F-0277856F7E2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46-4D8A-929F-0277856F7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5146-4D8A-929F-0277856F7E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59-4E63-A229-F90DAB6314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59-4E63-A229-F90DAB631441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59-4E63-A229-F90DAB631441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59-4E63-A229-F90DAB63144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59-4E63-A229-F90DAB631441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59-4E63-A229-F90DAB631441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59-4E63-A229-F90DAB6314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DA59-4E63-A229-F90DAB6314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B19-4BFC-AC21-CFAFC80496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257-4B38-918A-760FD17099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257-4B38-918A-760FD17099B6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257-4B38-918A-760FD17099B6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257-4B38-918A-760FD17099B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257-4B38-918A-760FD17099B6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257-4B38-918A-760FD17099B6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257-4B38-918A-760FD17099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257-4B38-918A-760FD17099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16-4CE9-A8E8-4C37739B799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16-4CE9-A8E8-4C37739B799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16-4CE9-A8E8-4C37739B799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416-4CE9-A8E8-4C37739B799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416-4CE9-A8E8-4C37739B799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416-4CE9-A8E8-4C37739B799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416-4CE9-A8E8-4C37739B799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416-4CE9-A8E8-4C37739B79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2E5-412B-A2C4-DB5023E7A5A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8B-4B77-9350-0B3959346D8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8B-4B77-9350-0B3959346D8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8B-4B77-9350-0B3959346D88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8B-4B77-9350-0B3959346D8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8B-4B77-9350-0B3959346D88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8B-4B77-9350-0B3959346D88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8B-4B77-9350-0B3959346D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A8B-4B77-9350-0B3959346D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11-4C75-B6EA-2EC045B6962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11-4C75-B6EA-2EC045B6962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311-4C75-B6EA-2EC045B6962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311-4C75-B6EA-2EC045B6962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311-4C75-B6EA-2EC045B6962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311-4C75-B6EA-2EC045B6962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311-4C75-B6EA-2EC045B696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311-4C75-B6EA-2EC045B696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B6-428E-9A1E-4CE4B601DFD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B6-428E-9A1E-4CE4B601DFD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B6-428E-9A1E-4CE4B601DFD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B6-428E-9A1E-4CE4B601DFD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B6-428E-9A1E-4CE4B601DFD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5B6-428E-9A1E-4CE4B601DFD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5B6-428E-9A1E-4CE4B601DF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95B6-428E-9A1E-4CE4B601DF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0-4528-B4AF-BBEA8C232E6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0-4528-B4AF-BBEA8C232E6B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0-4528-B4AF-BBEA8C232E6B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450-4528-B4AF-BBEA8C232E6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450-4528-B4AF-BBEA8C232E6B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450-4528-B4AF-BBEA8C232E6B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450-4528-B4AF-BBEA8C232E6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2450-4528-B4AF-BBEA8C232E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40-4727-BCCF-F16740A3103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40-4727-BCCF-F16740A3103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40-4727-BCCF-F16740A3103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640-4727-BCCF-F16740A3103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640-4727-BCCF-F16740A3103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640-4727-BCCF-F16740A3103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640-4727-BCCF-F16740A310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640-4727-BCCF-F16740A310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26-4B65-B623-DB93166C114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26-4B65-B623-DB93166C1142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26-4B65-B623-DB93166C1142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026-4B65-B623-DB93166C11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026-4B65-B623-DB93166C1142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026-4B65-B623-DB93166C1142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026-4B65-B623-DB93166C114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6026-4B65-B623-DB93166C11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AA-49B7-95B2-D44E8BAFE2C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AA-49B7-95B2-D44E8BAFE2C4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AA-49B7-95B2-D44E8BAFE2C4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AA-49B7-95B2-D44E8BAFE2C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AA-49B7-95B2-D44E8BAFE2C4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AA-49B7-95B2-D44E8BAFE2C4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CAA-49B7-95B2-D44E8BAFE2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CAA-49B7-95B2-D44E8BAFE2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C0-48D7-8A4D-7A7A79394B3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1C0-48D7-8A4D-7A7A79394B3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1C0-48D7-8A4D-7A7A79394B3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1C0-48D7-8A4D-7A7A79394B3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1C0-48D7-8A4D-7A7A79394B3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1C0-48D7-8A4D-7A7A79394B3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1C0-48D7-8A4D-7A7A79394B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1C0-48D7-8A4D-7A7A79394B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'[1]Plan de estudios  2009-1'!#REF!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'[1]Plan de estudios  2009-1'!#REF!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792-4B21-ABEC-AE31200D73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7F-4F58-AF5B-C7A7FFD6C3D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7F-4F58-AF5B-C7A7FFD6C3D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7F-4F58-AF5B-C7A7FFD6C3D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C7F-4F58-AF5B-C7A7FFD6C3D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C7F-4F58-AF5B-C7A7FFD6C3D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C7F-4F58-AF5B-C7A7FFD6C3D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7F-4F58-AF5B-C7A7FFD6C3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FC7F-4F58-AF5B-C7A7FFD6C3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59-4768-BEC5-E783444C5A4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59-4768-BEC5-E783444C5A4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59-4768-BEC5-E783444C5A40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559-4768-BEC5-E783444C5A4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559-4768-BEC5-E783444C5A40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559-4768-BEC5-E783444C5A40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559-4768-BEC5-E783444C5A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2</c:v>
              </c:pt>
              <c:pt idx="2">
                <c:v>4</c:v>
              </c:pt>
              <c:pt idx="3">
                <c:v>38</c:v>
              </c:pt>
              <c:pt idx="4">
                <c:v>36</c:v>
              </c:pt>
              <c:pt idx="5">
                <c:v>138</c:v>
              </c:pt>
              <c:pt idx="6">
                <c:v>38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E-A559-4768-BEC5-E783444C5A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'[2]Plan de estudios'!#REF!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'[2]Plan de estudios'!#REF!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236-47A5-AE9C-62665E57C7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8-4A1E-B8DC-C1FD605A7BE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8-4A1E-B8DC-C1FD605A7BEF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8-4A1E-B8DC-C1FD605A7BEF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8-4A1E-B8DC-C1FD605A7B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8-4A1E-B8DC-C1FD605A7BEF}"/>
              </c:ext>
            </c:extLst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8-4A1E-B8DC-C1FD605A7BEF}"/>
              </c:ext>
            </c:extLst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C8-4A1E-B8DC-C1FD605A7BE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</c:num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9C8-4A1E-B8DC-C1FD605A7B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1.xml"/><Relationship Id="rId18" Type="http://schemas.openxmlformats.org/officeDocument/2006/relationships/chart" Target="../charts/chart266.xml"/><Relationship Id="rId26" Type="http://schemas.openxmlformats.org/officeDocument/2006/relationships/chart" Target="../charts/chart274.xml"/><Relationship Id="rId39" Type="http://schemas.openxmlformats.org/officeDocument/2006/relationships/chart" Target="../charts/chart287.xml"/><Relationship Id="rId21" Type="http://schemas.openxmlformats.org/officeDocument/2006/relationships/chart" Target="../charts/chart269.xml"/><Relationship Id="rId34" Type="http://schemas.openxmlformats.org/officeDocument/2006/relationships/chart" Target="../charts/chart282.xml"/><Relationship Id="rId42" Type="http://schemas.openxmlformats.org/officeDocument/2006/relationships/chart" Target="../charts/chart290.xml"/><Relationship Id="rId47" Type="http://schemas.openxmlformats.org/officeDocument/2006/relationships/chart" Target="../charts/chart295.xml"/><Relationship Id="rId50" Type="http://schemas.openxmlformats.org/officeDocument/2006/relationships/chart" Target="../charts/chart298.xml"/><Relationship Id="rId7" Type="http://schemas.openxmlformats.org/officeDocument/2006/relationships/chart" Target="../charts/chart255.xml"/><Relationship Id="rId2" Type="http://schemas.openxmlformats.org/officeDocument/2006/relationships/chart" Target="../charts/chart250.xml"/><Relationship Id="rId16" Type="http://schemas.openxmlformats.org/officeDocument/2006/relationships/chart" Target="../charts/chart264.xml"/><Relationship Id="rId29" Type="http://schemas.openxmlformats.org/officeDocument/2006/relationships/chart" Target="../charts/chart277.xml"/><Relationship Id="rId11" Type="http://schemas.openxmlformats.org/officeDocument/2006/relationships/chart" Target="../charts/chart259.xml"/><Relationship Id="rId24" Type="http://schemas.openxmlformats.org/officeDocument/2006/relationships/chart" Target="../charts/chart272.xml"/><Relationship Id="rId32" Type="http://schemas.openxmlformats.org/officeDocument/2006/relationships/chart" Target="../charts/chart280.xml"/><Relationship Id="rId37" Type="http://schemas.openxmlformats.org/officeDocument/2006/relationships/chart" Target="../charts/chart285.xml"/><Relationship Id="rId40" Type="http://schemas.openxmlformats.org/officeDocument/2006/relationships/chart" Target="../charts/chart288.xml"/><Relationship Id="rId45" Type="http://schemas.openxmlformats.org/officeDocument/2006/relationships/chart" Target="../charts/chart293.xml"/><Relationship Id="rId53" Type="http://schemas.openxmlformats.org/officeDocument/2006/relationships/chart" Target="../charts/chart301.xml"/><Relationship Id="rId5" Type="http://schemas.openxmlformats.org/officeDocument/2006/relationships/chart" Target="../charts/chart253.xml"/><Relationship Id="rId10" Type="http://schemas.openxmlformats.org/officeDocument/2006/relationships/chart" Target="../charts/chart258.xml"/><Relationship Id="rId19" Type="http://schemas.openxmlformats.org/officeDocument/2006/relationships/chart" Target="../charts/chart267.xml"/><Relationship Id="rId31" Type="http://schemas.openxmlformats.org/officeDocument/2006/relationships/chart" Target="../charts/chart279.xml"/><Relationship Id="rId44" Type="http://schemas.openxmlformats.org/officeDocument/2006/relationships/chart" Target="../charts/chart292.xml"/><Relationship Id="rId52" Type="http://schemas.openxmlformats.org/officeDocument/2006/relationships/chart" Target="../charts/chart300.xml"/><Relationship Id="rId4" Type="http://schemas.openxmlformats.org/officeDocument/2006/relationships/chart" Target="../charts/chart252.xml"/><Relationship Id="rId9" Type="http://schemas.openxmlformats.org/officeDocument/2006/relationships/chart" Target="../charts/chart257.xml"/><Relationship Id="rId14" Type="http://schemas.openxmlformats.org/officeDocument/2006/relationships/chart" Target="../charts/chart262.xml"/><Relationship Id="rId22" Type="http://schemas.openxmlformats.org/officeDocument/2006/relationships/chart" Target="../charts/chart270.xml"/><Relationship Id="rId27" Type="http://schemas.openxmlformats.org/officeDocument/2006/relationships/chart" Target="../charts/chart275.xml"/><Relationship Id="rId30" Type="http://schemas.openxmlformats.org/officeDocument/2006/relationships/chart" Target="../charts/chart278.xml"/><Relationship Id="rId35" Type="http://schemas.openxmlformats.org/officeDocument/2006/relationships/chart" Target="../charts/chart283.xml"/><Relationship Id="rId43" Type="http://schemas.openxmlformats.org/officeDocument/2006/relationships/chart" Target="../charts/chart291.xml"/><Relationship Id="rId48" Type="http://schemas.openxmlformats.org/officeDocument/2006/relationships/chart" Target="../charts/chart296.xml"/><Relationship Id="rId8" Type="http://schemas.openxmlformats.org/officeDocument/2006/relationships/chart" Target="../charts/chart256.xml"/><Relationship Id="rId51" Type="http://schemas.openxmlformats.org/officeDocument/2006/relationships/chart" Target="../charts/chart299.xml"/><Relationship Id="rId3" Type="http://schemas.openxmlformats.org/officeDocument/2006/relationships/chart" Target="../charts/chart251.xml"/><Relationship Id="rId12" Type="http://schemas.openxmlformats.org/officeDocument/2006/relationships/chart" Target="../charts/chart260.xml"/><Relationship Id="rId17" Type="http://schemas.openxmlformats.org/officeDocument/2006/relationships/chart" Target="../charts/chart265.xml"/><Relationship Id="rId25" Type="http://schemas.openxmlformats.org/officeDocument/2006/relationships/chart" Target="../charts/chart273.xml"/><Relationship Id="rId33" Type="http://schemas.openxmlformats.org/officeDocument/2006/relationships/chart" Target="../charts/chart281.xml"/><Relationship Id="rId38" Type="http://schemas.openxmlformats.org/officeDocument/2006/relationships/chart" Target="../charts/chart286.xml"/><Relationship Id="rId46" Type="http://schemas.openxmlformats.org/officeDocument/2006/relationships/chart" Target="../charts/chart294.xml"/><Relationship Id="rId20" Type="http://schemas.openxmlformats.org/officeDocument/2006/relationships/chart" Target="../charts/chart268.xml"/><Relationship Id="rId41" Type="http://schemas.openxmlformats.org/officeDocument/2006/relationships/chart" Target="../charts/chart289.xml"/><Relationship Id="rId54" Type="http://schemas.openxmlformats.org/officeDocument/2006/relationships/chart" Target="../charts/chart302.xml"/><Relationship Id="rId1" Type="http://schemas.openxmlformats.org/officeDocument/2006/relationships/chart" Target="../charts/chart249.xml"/><Relationship Id="rId6" Type="http://schemas.openxmlformats.org/officeDocument/2006/relationships/chart" Target="../charts/chart254.xml"/><Relationship Id="rId15" Type="http://schemas.openxmlformats.org/officeDocument/2006/relationships/chart" Target="../charts/chart263.xml"/><Relationship Id="rId23" Type="http://schemas.openxmlformats.org/officeDocument/2006/relationships/chart" Target="../charts/chart271.xml"/><Relationship Id="rId28" Type="http://schemas.openxmlformats.org/officeDocument/2006/relationships/chart" Target="../charts/chart276.xml"/><Relationship Id="rId36" Type="http://schemas.openxmlformats.org/officeDocument/2006/relationships/chart" Target="../charts/chart284.xml"/><Relationship Id="rId49" Type="http://schemas.openxmlformats.org/officeDocument/2006/relationships/chart" Target="../charts/chart29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39" Type="http://schemas.openxmlformats.org/officeDocument/2006/relationships/chart" Target="../charts/chart77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40" Type="http://schemas.openxmlformats.org/officeDocument/2006/relationships/chart" Target="../charts/chart78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8" Type="http://schemas.openxmlformats.org/officeDocument/2006/relationships/chart" Target="../charts/chart46.xml"/><Relationship Id="rId3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1.xml"/><Relationship Id="rId18" Type="http://schemas.openxmlformats.org/officeDocument/2006/relationships/chart" Target="../charts/chart96.xml"/><Relationship Id="rId26" Type="http://schemas.openxmlformats.org/officeDocument/2006/relationships/chart" Target="../charts/chart104.xml"/><Relationship Id="rId39" Type="http://schemas.openxmlformats.org/officeDocument/2006/relationships/chart" Target="../charts/chart117.xml"/><Relationship Id="rId21" Type="http://schemas.openxmlformats.org/officeDocument/2006/relationships/chart" Target="../charts/chart99.xml"/><Relationship Id="rId34" Type="http://schemas.openxmlformats.org/officeDocument/2006/relationships/chart" Target="../charts/chart112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17" Type="http://schemas.openxmlformats.org/officeDocument/2006/relationships/chart" Target="../charts/chart95.xml"/><Relationship Id="rId25" Type="http://schemas.openxmlformats.org/officeDocument/2006/relationships/chart" Target="../charts/chart103.xml"/><Relationship Id="rId33" Type="http://schemas.openxmlformats.org/officeDocument/2006/relationships/chart" Target="../charts/chart111.xml"/><Relationship Id="rId38" Type="http://schemas.openxmlformats.org/officeDocument/2006/relationships/chart" Target="../charts/chart116.xml"/><Relationship Id="rId2" Type="http://schemas.openxmlformats.org/officeDocument/2006/relationships/chart" Target="../charts/chart80.xml"/><Relationship Id="rId16" Type="http://schemas.openxmlformats.org/officeDocument/2006/relationships/chart" Target="../charts/chart94.xml"/><Relationship Id="rId20" Type="http://schemas.openxmlformats.org/officeDocument/2006/relationships/chart" Target="../charts/chart98.xml"/><Relationship Id="rId29" Type="http://schemas.openxmlformats.org/officeDocument/2006/relationships/chart" Target="../charts/chart107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24" Type="http://schemas.openxmlformats.org/officeDocument/2006/relationships/chart" Target="../charts/chart102.xml"/><Relationship Id="rId32" Type="http://schemas.openxmlformats.org/officeDocument/2006/relationships/chart" Target="../charts/chart110.xml"/><Relationship Id="rId37" Type="http://schemas.openxmlformats.org/officeDocument/2006/relationships/chart" Target="../charts/chart115.xml"/><Relationship Id="rId40" Type="http://schemas.openxmlformats.org/officeDocument/2006/relationships/chart" Target="../charts/chart118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23" Type="http://schemas.openxmlformats.org/officeDocument/2006/relationships/chart" Target="../charts/chart101.xml"/><Relationship Id="rId28" Type="http://schemas.openxmlformats.org/officeDocument/2006/relationships/chart" Target="../charts/chart106.xml"/><Relationship Id="rId36" Type="http://schemas.openxmlformats.org/officeDocument/2006/relationships/chart" Target="../charts/chart114.xml"/><Relationship Id="rId10" Type="http://schemas.openxmlformats.org/officeDocument/2006/relationships/chart" Target="../charts/chart88.xml"/><Relationship Id="rId19" Type="http://schemas.openxmlformats.org/officeDocument/2006/relationships/chart" Target="../charts/chart97.xml"/><Relationship Id="rId31" Type="http://schemas.openxmlformats.org/officeDocument/2006/relationships/chart" Target="../charts/chart109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Relationship Id="rId22" Type="http://schemas.openxmlformats.org/officeDocument/2006/relationships/chart" Target="../charts/chart100.xml"/><Relationship Id="rId27" Type="http://schemas.openxmlformats.org/officeDocument/2006/relationships/chart" Target="../charts/chart105.xml"/><Relationship Id="rId30" Type="http://schemas.openxmlformats.org/officeDocument/2006/relationships/chart" Target="../charts/chart108.xml"/><Relationship Id="rId35" Type="http://schemas.openxmlformats.org/officeDocument/2006/relationships/chart" Target="../charts/chart113.xml"/><Relationship Id="rId8" Type="http://schemas.openxmlformats.org/officeDocument/2006/relationships/chart" Target="../charts/chart86.xml"/><Relationship Id="rId3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6.xml"/><Relationship Id="rId13" Type="http://schemas.openxmlformats.org/officeDocument/2006/relationships/chart" Target="../charts/chart131.xml"/><Relationship Id="rId18" Type="http://schemas.openxmlformats.org/officeDocument/2006/relationships/chart" Target="../charts/chart136.xml"/><Relationship Id="rId26" Type="http://schemas.openxmlformats.org/officeDocument/2006/relationships/chart" Target="../charts/chart144.xml"/><Relationship Id="rId3" Type="http://schemas.openxmlformats.org/officeDocument/2006/relationships/chart" Target="../charts/chart121.xml"/><Relationship Id="rId21" Type="http://schemas.openxmlformats.org/officeDocument/2006/relationships/chart" Target="../charts/chart139.xml"/><Relationship Id="rId7" Type="http://schemas.openxmlformats.org/officeDocument/2006/relationships/chart" Target="../charts/chart125.xml"/><Relationship Id="rId12" Type="http://schemas.openxmlformats.org/officeDocument/2006/relationships/chart" Target="../charts/chart130.xml"/><Relationship Id="rId17" Type="http://schemas.openxmlformats.org/officeDocument/2006/relationships/chart" Target="../charts/chart135.xml"/><Relationship Id="rId25" Type="http://schemas.openxmlformats.org/officeDocument/2006/relationships/chart" Target="../charts/chart143.xml"/><Relationship Id="rId2" Type="http://schemas.openxmlformats.org/officeDocument/2006/relationships/chart" Target="../charts/chart120.xml"/><Relationship Id="rId16" Type="http://schemas.openxmlformats.org/officeDocument/2006/relationships/chart" Target="../charts/chart134.xml"/><Relationship Id="rId20" Type="http://schemas.openxmlformats.org/officeDocument/2006/relationships/chart" Target="../charts/chart138.xml"/><Relationship Id="rId29" Type="http://schemas.openxmlformats.org/officeDocument/2006/relationships/chart" Target="../charts/chart147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11" Type="http://schemas.openxmlformats.org/officeDocument/2006/relationships/chart" Target="../charts/chart129.xml"/><Relationship Id="rId24" Type="http://schemas.openxmlformats.org/officeDocument/2006/relationships/chart" Target="../charts/chart142.xml"/><Relationship Id="rId5" Type="http://schemas.openxmlformats.org/officeDocument/2006/relationships/chart" Target="../charts/chart123.xml"/><Relationship Id="rId15" Type="http://schemas.openxmlformats.org/officeDocument/2006/relationships/chart" Target="../charts/chart133.xml"/><Relationship Id="rId23" Type="http://schemas.openxmlformats.org/officeDocument/2006/relationships/chart" Target="../charts/chart141.xml"/><Relationship Id="rId28" Type="http://schemas.openxmlformats.org/officeDocument/2006/relationships/chart" Target="../charts/chart146.xml"/><Relationship Id="rId10" Type="http://schemas.openxmlformats.org/officeDocument/2006/relationships/chart" Target="../charts/chart128.xml"/><Relationship Id="rId19" Type="http://schemas.openxmlformats.org/officeDocument/2006/relationships/chart" Target="../charts/chart137.xml"/><Relationship Id="rId4" Type="http://schemas.openxmlformats.org/officeDocument/2006/relationships/chart" Target="../charts/chart122.xml"/><Relationship Id="rId9" Type="http://schemas.openxmlformats.org/officeDocument/2006/relationships/chart" Target="../charts/chart127.xml"/><Relationship Id="rId14" Type="http://schemas.openxmlformats.org/officeDocument/2006/relationships/chart" Target="../charts/chart132.xml"/><Relationship Id="rId22" Type="http://schemas.openxmlformats.org/officeDocument/2006/relationships/chart" Target="../charts/chart140.xml"/><Relationship Id="rId27" Type="http://schemas.openxmlformats.org/officeDocument/2006/relationships/chart" Target="../charts/chart145.xml"/><Relationship Id="rId30" Type="http://schemas.openxmlformats.org/officeDocument/2006/relationships/chart" Target="../charts/chart1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6.xml"/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3" Type="http://schemas.openxmlformats.org/officeDocument/2006/relationships/chart" Target="../charts/chart151.xml"/><Relationship Id="rId21" Type="http://schemas.openxmlformats.org/officeDocument/2006/relationships/chart" Target="../charts/chart169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6.xml"/><Relationship Id="rId13" Type="http://schemas.openxmlformats.org/officeDocument/2006/relationships/chart" Target="../charts/chart191.xml"/><Relationship Id="rId18" Type="http://schemas.openxmlformats.org/officeDocument/2006/relationships/chart" Target="../charts/chart196.xml"/><Relationship Id="rId26" Type="http://schemas.openxmlformats.org/officeDocument/2006/relationships/chart" Target="../charts/chart204.xml"/><Relationship Id="rId3" Type="http://schemas.openxmlformats.org/officeDocument/2006/relationships/chart" Target="../charts/chart181.xml"/><Relationship Id="rId21" Type="http://schemas.openxmlformats.org/officeDocument/2006/relationships/chart" Target="../charts/chart199.xml"/><Relationship Id="rId7" Type="http://schemas.openxmlformats.org/officeDocument/2006/relationships/chart" Target="../charts/chart185.xml"/><Relationship Id="rId12" Type="http://schemas.openxmlformats.org/officeDocument/2006/relationships/chart" Target="../charts/chart190.xml"/><Relationship Id="rId17" Type="http://schemas.openxmlformats.org/officeDocument/2006/relationships/chart" Target="../charts/chart195.xml"/><Relationship Id="rId25" Type="http://schemas.openxmlformats.org/officeDocument/2006/relationships/chart" Target="../charts/chart203.xml"/><Relationship Id="rId2" Type="http://schemas.openxmlformats.org/officeDocument/2006/relationships/chart" Target="../charts/chart180.xml"/><Relationship Id="rId16" Type="http://schemas.openxmlformats.org/officeDocument/2006/relationships/chart" Target="../charts/chart194.xml"/><Relationship Id="rId20" Type="http://schemas.openxmlformats.org/officeDocument/2006/relationships/chart" Target="../charts/chart198.xml"/><Relationship Id="rId1" Type="http://schemas.openxmlformats.org/officeDocument/2006/relationships/chart" Target="../charts/chart179.xml"/><Relationship Id="rId6" Type="http://schemas.openxmlformats.org/officeDocument/2006/relationships/chart" Target="../charts/chart184.xml"/><Relationship Id="rId11" Type="http://schemas.openxmlformats.org/officeDocument/2006/relationships/chart" Target="../charts/chart189.xml"/><Relationship Id="rId24" Type="http://schemas.openxmlformats.org/officeDocument/2006/relationships/chart" Target="../charts/chart202.xml"/><Relationship Id="rId5" Type="http://schemas.openxmlformats.org/officeDocument/2006/relationships/chart" Target="../charts/chart183.xml"/><Relationship Id="rId15" Type="http://schemas.openxmlformats.org/officeDocument/2006/relationships/chart" Target="../charts/chart193.xml"/><Relationship Id="rId23" Type="http://schemas.openxmlformats.org/officeDocument/2006/relationships/chart" Target="../charts/chart201.xml"/><Relationship Id="rId28" Type="http://schemas.openxmlformats.org/officeDocument/2006/relationships/chart" Target="../charts/chart206.xml"/><Relationship Id="rId10" Type="http://schemas.openxmlformats.org/officeDocument/2006/relationships/chart" Target="../charts/chart188.xml"/><Relationship Id="rId19" Type="http://schemas.openxmlformats.org/officeDocument/2006/relationships/chart" Target="../charts/chart197.xml"/><Relationship Id="rId4" Type="http://schemas.openxmlformats.org/officeDocument/2006/relationships/chart" Target="../charts/chart182.xml"/><Relationship Id="rId9" Type="http://schemas.openxmlformats.org/officeDocument/2006/relationships/chart" Target="../charts/chart187.xml"/><Relationship Id="rId14" Type="http://schemas.openxmlformats.org/officeDocument/2006/relationships/chart" Target="../charts/chart192.xml"/><Relationship Id="rId22" Type="http://schemas.openxmlformats.org/officeDocument/2006/relationships/chart" Target="../charts/chart200.xml"/><Relationship Id="rId27" Type="http://schemas.openxmlformats.org/officeDocument/2006/relationships/chart" Target="../charts/chart20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9.xml"/><Relationship Id="rId18" Type="http://schemas.openxmlformats.org/officeDocument/2006/relationships/chart" Target="../charts/chart224.xml"/><Relationship Id="rId26" Type="http://schemas.openxmlformats.org/officeDocument/2006/relationships/chart" Target="../charts/chart232.xml"/><Relationship Id="rId39" Type="http://schemas.openxmlformats.org/officeDocument/2006/relationships/chart" Target="../charts/chart245.xml"/><Relationship Id="rId21" Type="http://schemas.openxmlformats.org/officeDocument/2006/relationships/chart" Target="../charts/chart227.xml"/><Relationship Id="rId34" Type="http://schemas.openxmlformats.org/officeDocument/2006/relationships/chart" Target="../charts/chart240.xml"/><Relationship Id="rId42" Type="http://schemas.openxmlformats.org/officeDocument/2006/relationships/chart" Target="../charts/chart248.xml"/><Relationship Id="rId7" Type="http://schemas.openxmlformats.org/officeDocument/2006/relationships/chart" Target="../charts/chart213.xml"/><Relationship Id="rId2" Type="http://schemas.openxmlformats.org/officeDocument/2006/relationships/chart" Target="../charts/chart208.xml"/><Relationship Id="rId16" Type="http://schemas.openxmlformats.org/officeDocument/2006/relationships/chart" Target="../charts/chart222.xml"/><Relationship Id="rId20" Type="http://schemas.openxmlformats.org/officeDocument/2006/relationships/chart" Target="../charts/chart226.xml"/><Relationship Id="rId29" Type="http://schemas.openxmlformats.org/officeDocument/2006/relationships/chart" Target="../charts/chart235.xml"/><Relationship Id="rId41" Type="http://schemas.openxmlformats.org/officeDocument/2006/relationships/chart" Target="../charts/chart247.xml"/><Relationship Id="rId1" Type="http://schemas.openxmlformats.org/officeDocument/2006/relationships/chart" Target="../charts/chart207.xml"/><Relationship Id="rId6" Type="http://schemas.openxmlformats.org/officeDocument/2006/relationships/chart" Target="../charts/chart212.xml"/><Relationship Id="rId11" Type="http://schemas.openxmlformats.org/officeDocument/2006/relationships/chart" Target="../charts/chart217.xml"/><Relationship Id="rId24" Type="http://schemas.openxmlformats.org/officeDocument/2006/relationships/chart" Target="../charts/chart230.xml"/><Relationship Id="rId32" Type="http://schemas.openxmlformats.org/officeDocument/2006/relationships/chart" Target="../charts/chart238.xml"/><Relationship Id="rId37" Type="http://schemas.openxmlformats.org/officeDocument/2006/relationships/chart" Target="../charts/chart243.xml"/><Relationship Id="rId40" Type="http://schemas.openxmlformats.org/officeDocument/2006/relationships/chart" Target="../charts/chart246.xml"/><Relationship Id="rId5" Type="http://schemas.openxmlformats.org/officeDocument/2006/relationships/chart" Target="../charts/chart211.xml"/><Relationship Id="rId15" Type="http://schemas.openxmlformats.org/officeDocument/2006/relationships/chart" Target="../charts/chart221.xml"/><Relationship Id="rId23" Type="http://schemas.openxmlformats.org/officeDocument/2006/relationships/chart" Target="../charts/chart229.xml"/><Relationship Id="rId28" Type="http://schemas.openxmlformats.org/officeDocument/2006/relationships/chart" Target="../charts/chart234.xml"/><Relationship Id="rId36" Type="http://schemas.openxmlformats.org/officeDocument/2006/relationships/chart" Target="../charts/chart242.xml"/><Relationship Id="rId10" Type="http://schemas.openxmlformats.org/officeDocument/2006/relationships/chart" Target="../charts/chart216.xml"/><Relationship Id="rId19" Type="http://schemas.openxmlformats.org/officeDocument/2006/relationships/chart" Target="../charts/chart225.xml"/><Relationship Id="rId31" Type="http://schemas.openxmlformats.org/officeDocument/2006/relationships/chart" Target="../charts/chart237.xml"/><Relationship Id="rId4" Type="http://schemas.openxmlformats.org/officeDocument/2006/relationships/chart" Target="../charts/chart210.xml"/><Relationship Id="rId9" Type="http://schemas.openxmlformats.org/officeDocument/2006/relationships/chart" Target="../charts/chart215.xml"/><Relationship Id="rId14" Type="http://schemas.openxmlformats.org/officeDocument/2006/relationships/chart" Target="../charts/chart220.xml"/><Relationship Id="rId22" Type="http://schemas.openxmlformats.org/officeDocument/2006/relationships/chart" Target="../charts/chart228.xml"/><Relationship Id="rId27" Type="http://schemas.openxmlformats.org/officeDocument/2006/relationships/chart" Target="../charts/chart233.xml"/><Relationship Id="rId30" Type="http://schemas.openxmlformats.org/officeDocument/2006/relationships/chart" Target="../charts/chart236.xml"/><Relationship Id="rId35" Type="http://schemas.openxmlformats.org/officeDocument/2006/relationships/chart" Target="../charts/chart241.xml"/><Relationship Id="rId8" Type="http://schemas.openxmlformats.org/officeDocument/2006/relationships/chart" Target="../charts/chart214.xml"/><Relationship Id="rId3" Type="http://schemas.openxmlformats.org/officeDocument/2006/relationships/chart" Target="../charts/chart209.xml"/><Relationship Id="rId12" Type="http://schemas.openxmlformats.org/officeDocument/2006/relationships/chart" Target="../charts/chart218.xml"/><Relationship Id="rId17" Type="http://schemas.openxmlformats.org/officeDocument/2006/relationships/chart" Target="../charts/chart223.xml"/><Relationship Id="rId25" Type="http://schemas.openxmlformats.org/officeDocument/2006/relationships/chart" Target="../charts/chart231.xml"/><Relationship Id="rId33" Type="http://schemas.openxmlformats.org/officeDocument/2006/relationships/chart" Target="../charts/chart239.xml"/><Relationship Id="rId38" Type="http://schemas.openxmlformats.org/officeDocument/2006/relationships/chart" Target="../charts/chart2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2</xdr:col>
      <xdr:colOff>0</xdr:colOff>
      <xdr:row>53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6A13731-F5C0-4AAD-ADA7-4C7D450EB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</xdr:col>
      <xdr:colOff>0</xdr:colOff>
      <xdr:row>53</xdr:row>
      <xdr:rowOff>0</xdr:rowOff>
    </xdr:to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6A330572-C6B0-445E-911A-5EDC64B8D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</xdr:col>
      <xdr:colOff>0</xdr:colOff>
      <xdr:row>53</xdr:row>
      <xdr:rowOff>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4316F55E-2885-484B-BB17-C05F3D54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034BDC1-0B0F-4D13-A665-0C0B69B6C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63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1F090D4E-F32D-4742-8241-3E4604362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63</xdr:row>
      <xdr:rowOff>0</xdr:rowOff>
    </xdr:to>
    <xdr:graphicFrame macro="">
      <xdr:nvGraphicFramePr>
        <xdr:cNvPr id="7" name="Chart 19">
          <a:extLst>
            <a:ext uri="{FF2B5EF4-FFF2-40B4-BE49-F238E27FC236}">
              <a16:creationId xmlns:a16="http://schemas.microsoft.com/office/drawing/2014/main" id="{16DD6303-E872-4439-AB6A-D41F47A9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64ED17E-9B66-4E96-8D42-9110C8EBA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CBCA5100-301B-446E-8AEB-A5D60FCE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EF439D54-19E8-4DFA-BC29-C72AD183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</xdr:col>
      <xdr:colOff>0</xdr:colOff>
      <xdr:row>123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8B06DDF3-20CE-4389-ABC3-D2B0F780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</xdr:col>
      <xdr:colOff>0</xdr:colOff>
      <xdr:row>123</xdr:row>
      <xdr:rowOff>0</xdr:rowOff>
    </xdr:to>
    <xdr:graphicFrame macro="">
      <xdr:nvGraphicFramePr>
        <xdr:cNvPr id="12" name="Chart 16">
          <a:extLst>
            <a:ext uri="{FF2B5EF4-FFF2-40B4-BE49-F238E27FC236}">
              <a16:creationId xmlns:a16="http://schemas.microsoft.com/office/drawing/2014/main" id="{12CEDD23-A106-4B42-99F1-C053D17A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</xdr:col>
      <xdr:colOff>0</xdr:colOff>
      <xdr:row>123</xdr:row>
      <xdr:rowOff>0</xdr:rowOff>
    </xdr:to>
    <xdr:graphicFrame macro="">
      <xdr:nvGraphicFramePr>
        <xdr:cNvPr id="13" name="Chart 19">
          <a:extLst>
            <a:ext uri="{FF2B5EF4-FFF2-40B4-BE49-F238E27FC236}">
              <a16:creationId xmlns:a16="http://schemas.microsoft.com/office/drawing/2014/main" id="{FC3730DB-8B00-4421-8BDD-8B69D6EA2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</xdr:col>
      <xdr:colOff>0</xdr:colOff>
      <xdr:row>127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9A183AC9-423E-4462-8771-2B6825C3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</xdr:col>
      <xdr:colOff>0</xdr:colOff>
      <xdr:row>127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0CD09EC0-90AA-44B3-AD82-22017625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</xdr:col>
      <xdr:colOff>0</xdr:colOff>
      <xdr:row>127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47E61E6E-2770-4385-B071-F5589CD3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1</xdr:col>
      <xdr:colOff>0</xdr:colOff>
      <xdr:row>191</xdr:row>
      <xdr:rowOff>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5A2D2275-E245-4D12-9D4E-AD075BF09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1</xdr:col>
      <xdr:colOff>0</xdr:colOff>
      <xdr:row>191</xdr:row>
      <xdr:rowOff>0</xdr:rowOff>
    </xdr:to>
    <xdr:graphicFrame macro="">
      <xdr:nvGraphicFramePr>
        <xdr:cNvPr id="18" name="Chart 16">
          <a:extLst>
            <a:ext uri="{FF2B5EF4-FFF2-40B4-BE49-F238E27FC236}">
              <a16:creationId xmlns:a16="http://schemas.microsoft.com/office/drawing/2014/main" id="{30CD8C12-D880-4C48-9ABC-E2F9B177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1</xdr:col>
      <xdr:colOff>0</xdr:colOff>
      <xdr:row>191</xdr:row>
      <xdr:rowOff>0</xdr:rowOff>
    </xdr:to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6FA82928-F524-4859-ADC9-FDF30AF4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AC896E29-8B1D-49C1-A6E7-BCE85909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6C3A06BA-1CAA-4EE1-91BF-E152FA36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2" name="Chart 19">
          <a:extLst>
            <a:ext uri="{FF2B5EF4-FFF2-40B4-BE49-F238E27FC236}">
              <a16:creationId xmlns:a16="http://schemas.microsoft.com/office/drawing/2014/main" id="{E6148C69-87B9-4687-A126-5CD8BF82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9AAE578-AD26-49E4-B622-4A1054590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4" name="Chart 16">
          <a:extLst>
            <a:ext uri="{FF2B5EF4-FFF2-40B4-BE49-F238E27FC236}">
              <a16:creationId xmlns:a16="http://schemas.microsoft.com/office/drawing/2014/main" id="{69E67F24-0C75-4667-B2BE-710DD74A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graphicFrame macro="">
      <xdr:nvGraphicFramePr>
        <xdr:cNvPr id="25" name="Chart 19">
          <a:extLst>
            <a:ext uri="{FF2B5EF4-FFF2-40B4-BE49-F238E27FC236}">
              <a16:creationId xmlns:a16="http://schemas.microsoft.com/office/drawing/2014/main" id="{37982D7B-E85C-480E-B4D8-37E5C034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1</xdr:col>
      <xdr:colOff>0</xdr:colOff>
      <xdr:row>250</xdr:row>
      <xdr:rowOff>0</xdr:rowOff>
    </xdr:to>
    <xdr:graphicFrame macro="">
      <xdr:nvGraphicFramePr>
        <xdr:cNvPr id="26" name="Chart 2">
          <a:extLst>
            <a:ext uri="{FF2B5EF4-FFF2-40B4-BE49-F238E27FC236}">
              <a16:creationId xmlns:a16="http://schemas.microsoft.com/office/drawing/2014/main" id="{62B01AC9-7680-4F7B-9C1B-0866EC24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1</xdr:col>
      <xdr:colOff>0</xdr:colOff>
      <xdr:row>250</xdr:row>
      <xdr:rowOff>0</xdr:rowOff>
    </xdr:to>
    <xdr:graphicFrame macro="">
      <xdr:nvGraphicFramePr>
        <xdr:cNvPr id="27" name="Chart 16">
          <a:extLst>
            <a:ext uri="{FF2B5EF4-FFF2-40B4-BE49-F238E27FC236}">
              <a16:creationId xmlns:a16="http://schemas.microsoft.com/office/drawing/2014/main" id="{F1A6F0EC-CAC5-4DD3-915C-F02F3C9B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1</xdr:col>
      <xdr:colOff>0</xdr:colOff>
      <xdr:row>250</xdr:row>
      <xdr:rowOff>0</xdr:rowOff>
    </xdr:to>
    <xdr:graphicFrame macro="">
      <xdr:nvGraphicFramePr>
        <xdr:cNvPr id="28" name="Chart 19">
          <a:extLst>
            <a:ext uri="{FF2B5EF4-FFF2-40B4-BE49-F238E27FC236}">
              <a16:creationId xmlns:a16="http://schemas.microsoft.com/office/drawing/2014/main" id="{F0FF8092-1EFE-489C-8D48-9255570F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1C0D6C62-03C8-447C-95F0-6BFCCC33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30" name="Chart 16">
          <a:extLst>
            <a:ext uri="{FF2B5EF4-FFF2-40B4-BE49-F238E27FC236}">
              <a16:creationId xmlns:a16="http://schemas.microsoft.com/office/drawing/2014/main" id="{1EE3BE2C-973C-46AA-AC39-10952774D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31" name="Chart 19">
          <a:extLst>
            <a:ext uri="{FF2B5EF4-FFF2-40B4-BE49-F238E27FC236}">
              <a16:creationId xmlns:a16="http://schemas.microsoft.com/office/drawing/2014/main" id="{17983202-0022-4EDA-A717-303466B61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2887CADC-75E9-4281-876D-599A2BA2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33" name="Chart 16">
          <a:extLst>
            <a:ext uri="{FF2B5EF4-FFF2-40B4-BE49-F238E27FC236}">
              <a16:creationId xmlns:a16="http://schemas.microsoft.com/office/drawing/2014/main" id="{63A65E91-3A00-4801-B654-338AE5A5B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34" name="Chart 19">
          <a:extLst>
            <a:ext uri="{FF2B5EF4-FFF2-40B4-BE49-F238E27FC236}">
              <a16:creationId xmlns:a16="http://schemas.microsoft.com/office/drawing/2014/main" id="{ED25834B-21DB-48F3-B50E-669B06C2E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1512A492-3022-4D33-9548-3D223BCF7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graphicFrame macro="">
      <xdr:nvGraphicFramePr>
        <xdr:cNvPr id="36" name="Chart 16">
          <a:extLst>
            <a:ext uri="{FF2B5EF4-FFF2-40B4-BE49-F238E27FC236}">
              <a16:creationId xmlns:a16="http://schemas.microsoft.com/office/drawing/2014/main" id="{354041FA-21C4-4654-A739-BB80BA89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graphicFrame macro="">
      <xdr:nvGraphicFramePr>
        <xdr:cNvPr id="37" name="Chart 19">
          <a:extLst>
            <a:ext uri="{FF2B5EF4-FFF2-40B4-BE49-F238E27FC236}">
              <a16:creationId xmlns:a16="http://schemas.microsoft.com/office/drawing/2014/main" id="{459893F0-0D59-413B-9DCA-7633E815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297</xdr:row>
      <xdr:rowOff>0</xdr:rowOff>
    </xdr:from>
    <xdr:to>
      <xdr:col>1</xdr:col>
      <xdr:colOff>0</xdr:colOff>
      <xdr:row>297</xdr:row>
      <xdr:rowOff>0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4B10C4D4-402E-414B-BE8F-1A71687D3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297</xdr:row>
      <xdr:rowOff>0</xdr:rowOff>
    </xdr:from>
    <xdr:to>
      <xdr:col>1</xdr:col>
      <xdr:colOff>0</xdr:colOff>
      <xdr:row>297</xdr:row>
      <xdr:rowOff>0</xdr:rowOff>
    </xdr:to>
    <xdr:graphicFrame macro="">
      <xdr:nvGraphicFramePr>
        <xdr:cNvPr id="39" name="Chart 16">
          <a:extLst>
            <a:ext uri="{FF2B5EF4-FFF2-40B4-BE49-F238E27FC236}">
              <a16:creationId xmlns:a16="http://schemas.microsoft.com/office/drawing/2014/main" id="{86C98A43-6671-4236-9C7E-80C7E25B4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297</xdr:row>
      <xdr:rowOff>0</xdr:rowOff>
    </xdr:from>
    <xdr:to>
      <xdr:col>1</xdr:col>
      <xdr:colOff>0</xdr:colOff>
      <xdr:row>297</xdr:row>
      <xdr:rowOff>0</xdr:rowOff>
    </xdr:to>
    <xdr:graphicFrame macro="">
      <xdr:nvGraphicFramePr>
        <xdr:cNvPr id="40" name="Chart 19">
          <a:extLst>
            <a:ext uri="{FF2B5EF4-FFF2-40B4-BE49-F238E27FC236}">
              <a16:creationId xmlns:a16="http://schemas.microsoft.com/office/drawing/2014/main" id="{534DA30F-AF14-444F-B1FE-15D4FCEC9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77A8A9C0-D5D5-4A02-A42A-D4062132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graphicFrame macro="">
      <xdr:nvGraphicFramePr>
        <xdr:cNvPr id="42" name="Chart 16">
          <a:extLst>
            <a:ext uri="{FF2B5EF4-FFF2-40B4-BE49-F238E27FC236}">
              <a16:creationId xmlns:a16="http://schemas.microsoft.com/office/drawing/2014/main" id="{14D22BBE-B982-46A5-B8EC-ECC4EFB1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graphicFrame macro="">
      <xdr:nvGraphicFramePr>
        <xdr:cNvPr id="43" name="Chart 19">
          <a:extLst>
            <a:ext uri="{FF2B5EF4-FFF2-40B4-BE49-F238E27FC236}">
              <a16:creationId xmlns:a16="http://schemas.microsoft.com/office/drawing/2014/main" id="{555F7AB2-73EB-49B4-A330-A2A8390F3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007A5504-2425-47B0-B9A1-28012CB67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graphicFrame macro="">
      <xdr:nvGraphicFramePr>
        <xdr:cNvPr id="45" name="Chart 16">
          <a:extLst>
            <a:ext uri="{FF2B5EF4-FFF2-40B4-BE49-F238E27FC236}">
              <a16:creationId xmlns:a16="http://schemas.microsoft.com/office/drawing/2014/main" id="{5B939CC1-11A0-478A-8C83-B7BEF8507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graphicFrame macro="">
      <xdr:nvGraphicFramePr>
        <xdr:cNvPr id="46" name="Chart 19">
          <a:extLst>
            <a:ext uri="{FF2B5EF4-FFF2-40B4-BE49-F238E27FC236}">
              <a16:creationId xmlns:a16="http://schemas.microsoft.com/office/drawing/2014/main" id="{FC851746-2B4C-401D-A7E2-CB1F9F3C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438</xdr:row>
      <xdr:rowOff>0</xdr:rowOff>
    </xdr:from>
    <xdr:to>
      <xdr:col>1</xdr:col>
      <xdr:colOff>0</xdr:colOff>
      <xdr:row>438</xdr:row>
      <xdr:rowOff>0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53341A29-67D8-4C3D-9177-5EFFC4E2F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438</xdr:row>
      <xdr:rowOff>0</xdr:rowOff>
    </xdr:from>
    <xdr:to>
      <xdr:col>1</xdr:col>
      <xdr:colOff>0</xdr:colOff>
      <xdr:row>438</xdr:row>
      <xdr:rowOff>0</xdr:rowOff>
    </xdr:to>
    <xdr:graphicFrame macro="">
      <xdr:nvGraphicFramePr>
        <xdr:cNvPr id="48" name="Chart 16">
          <a:extLst>
            <a:ext uri="{FF2B5EF4-FFF2-40B4-BE49-F238E27FC236}">
              <a16:creationId xmlns:a16="http://schemas.microsoft.com/office/drawing/2014/main" id="{E1644C7A-7016-4791-949D-0299DB5D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438</xdr:row>
      <xdr:rowOff>0</xdr:rowOff>
    </xdr:from>
    <xdr:to>
      <xdr:col>1</xdr:col>
      <xdr:colOff>0</xdr:colOff>
      <xdr:row>438</xdr:row>
      <xdr:rowOff>0</xdr:rowOff>
    </xdr:to>
    <xdr:graphicFrame macro="">
      <xdr:nvGraphicFramePr>
        <xdr:cNvPr id="49" name="Chart 19">
          <a:extLst>
            <a:ext uri="{FF2B5EF4-FFF2-40B4-BE49-F238E27FC236}">
              <a16:creationId xmlns:a16="http://schemas.microsoft.com/office/drawing/2014/main" id="{E9712EA4-432C-4104-9065-17D16E86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445</xdr:row>
      <xdr:rowOff>0</xdr:rowOff>
    </xdr:from>
    <xdr:to>
      <xdr:col>1</xdr:col>
      <xdr:colOff>0</xdr:colOff>
      <xdr:row>445</xdr:row>
      <xdr:rowOff>0</xdr:rowOff>
    </xdr:to>
    <xdr:graphicFrame macro="">
      <xdr:nvGraphicFramePr>
        <xdr:cNvPr id="50" name="Chart 2">
          <a:extLst>
            <a:ext uri="{FF2B5EF4-FFF2-40B4-BE49-F238E27FC236}">
              <a16:creationId xmlns:a16="http://schemas.microsoft.com/office/drawing/2014/main" id="{21E3CD27-9CE9-4069-BF93-4DDD852F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445</xdr:row>
      <xdr:rowOff>0</xdr:rowOff>
    </xdr:from>
    <xdr:to>
      <xdr:col>1</xdr:col>
      <xdr:colOff>0</xdr:colOff>
      <xdr:row>445</xdr:row>
      <xdr:rowOff>0</xdr:rowOff>
    </xdr:to>
    <xdr:graphicFrame macro="">
      <xdr:nvGraphicFramePr>
        <xdr:cNvPr id="51" name="Chart 16">
          <a:extLst>
            <a:ext uri="{FF2B5EF4-FFF2-40B4-BE49-F238E27FC236}">
              <a16:creationId xmlns:a16="http://schemas.microsoft.com/office/drawing/2014/main" id="{7963AA25-B940-408B-8750-F4554DD4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445</xdr:row>
      <xdr:rowOff>0</xdr:rowOff>
    </xdr:from>
    <xdr:to>
      <xdr:col>1</xdr:col>
      <xdr:colOff>0</xdr:colOff>
      <xdr:row>445</xdr:row>
      <xdr:rowOff>0</xdr:rowOff>
    </xdr:to>
    <xdr:graphicFrame macro="">
      <xdr:nvGraphicFramePr>
        <xdr:cNvPr id="52" name="Chart 19">
          <a:extLst>
            <a:ext uri="{FF2B5EF4-FFF2-40B4-BE49-F238E27FC236}">
              <a16:creationId xmlns:a16="http://schemas.microsoft.com/office/drawing/2014/main" id="{6028834B-A1F9-4192-993F-51AE70CB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</xdr:col>
      <xdr:colOff>0</xdr:colOff>
      <xdr:row>497</xdr:row>
      <xdr:rowOff>0</xdr:rowOff>
    </xdr:to>
    <xdr:graphicFrame macro="">
      <xdr:nvGraphicFramePr>
        <xdr:cNvPr id="53" name="Chart 2">
          <a:extLst>
            <a:ext uri="{FF2B5EF4-FFF2-40B4-BE49-F238E27FC236}">
              <a16:creationId xmlns:a16="http://schemas.microsoft.com/office/drawing/2014/main" id="{1616872C-65E4-4E10-B960-D8357519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</xdr:col>
      <xdr:colOff>0</xdr:colOff>
      <xdr:row>497</xdr:row>
      <xdr:rowOff>0</xdr:rowOff>
    </xdr:to>
    <xdr:graphicFrame macro="">
      <xdr:nvGraphicFramePr>
        <xdr:cNvPr id="54" name="Chart 16">
          <a:extLst>
            <a:ext uri="{FF2B5EF4-FFF2-40B4-BE49-F238E27FC236}">
              <a16:creationId xmlns:a16="http://schemas.microsoft.com/office/drawing/2014/main" id="{FECF89DC-8590-4E3E-AF3B-0FCC05EC7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</xdr:col>
      <xdr:colOff>0</xdr:colOff>
      <xdr:row>497</xdr:row>
      <xdr:rowOff>0</xdr:rowOff>
    </xdr:to>
    <xdr:graphicFrame macro="">
      <xdr:nvGraphicFramePr>
        <xdr:cNvPr id="55" name="Chart 19">
          <a:extLst>
            <a:ext uri="{FF2B5EF4-FFF2-40B4-BE49-F238E27FC236}">
              <a16:creationId xmlns:a16="http://schemas.microsoft.com/office/drawing/2014/main" id="{AAA3C3C4-49C9-49A3-A415-AD34FC1AB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56" name="Chart 2">
          <a:extLst>
            <a:ext uri="{FF2B5EF4-FFF2-40B4-BE49-F238E27FC236}">
              <a16:creationId xmlns:a16="http://schemas.microsoft.com/office/drawing/2014/main" id="{A234F86D-2F54-4425-8745-A079B5719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57" name="Chart 16">
          <a:extLst>
            <a:ext uri="{FF2B5EF4-FFF2-40B4-BE49-F238E27FC236}">
              <a16:creationId xmlns:a16="http://schemas.microsoft.com/office/drawing/2014/main" id="{87AC9D58-6A0D-41DD-8655-F81EC3B36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58" name="Chart 19">
          <a:extLst>
            <a:ext uri="{FF2B5EF4-FFF2-40B4-BE49-F238E27FC236}">
              <a16:creationId xmlns:a16="http://schemas.microsoft.com/office/drawing/2014/main" id="{D3BAA2CC-68BA-481D-A28E-EE52FF0B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59" name="Chart 2">
          <a:extLst>
            <a:ext uri="{FF2B5EF4-FFF2-40B4-BE49-F238E27FC236}">
              <a16:creationId xmlns:a16="http://schemas.microsoft.com/office/drawing/2014/main" id="{FF8478C8-2121-462A-80B3-C578795F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60" name="Chart 16">
          <a:extLst>
            <a:ext uri="{FF2B5EF4-FFF2-40B4-BE49-F238E27FC236}">
              <a16:creationId xmlns:a16="http://schemas.microsoft.com/office/drawing/2014/main" id="{39BE541D-97BC-45D2-A465-C530E9CE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graphicFrame macro="">
      <xdr:nvGraphicFramePr>
        <xdr:cNvPr id="61" name="Chart 19">
          <a:extLst>
            <a:ext uri="{FF2B5EF4-FFF2-40B4-BE49-F238E27FC236}">
              <a16:creationId xmlns:a16="http://schemas.microsoft.com/office/drawing/2014/main" id="{A3768FD1-E387-4483-A3DC-1F008BE97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53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119BA15-478F-4873-B687-2CC151043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33966588-9468-48C4-A1C7-9970291D1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D7090831-7D8D-444A-9E9D-4AAE3DAC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64ED17E-9B66-4E96-8D42-9110C8EBA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CBCA5100-301B-446E-8AEB-A5D60FCE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53</xdr:row>
      <xdr:rowOff>0</xdr:rowOff>
    </xdr:to>
    <xdr:graphicFrame macro="">
      <xdr:nvGraphicFramePr>
        <xdr:cNvPr id="7" name="Chart 19">
          <a:extLst>
            <a:ext uri="{FF2B5EF4-FFF2-40B4-BE49-F238E27FC236}">
              <a16:creationId xmlns:a16="http://schemas.microsoft.com/office/drawing/2014/main" id="{EF439D54-19E8-4DFA-BC29-C72AD183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812DC-6BC7-4631-BC4A-45FE04B01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16</xdr:col>
      <xdr:colOff>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C7D2D-E3E1-49D4-8699-DECF41ED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C89E3-DCD5-4BCB-A148-6FE4163F0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BBAA7179-3E1B-4640-8824-B646C636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16</xdr:col>
      <xdr:colOff>0</xdr:colOff>
      <xdr:row>54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E98711B7-D0A2-4F8A-89D1-19917A749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751DCE3-1090-4B8C-AE28-DCB77D2BE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92A0CE0D-DD7F-4759-81D9-BBECDC82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16</xdr:col>
      <xdr:colOff>0</xdr:colOff>
      <xdr:row>54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615F5682-21A5-4021-B9C1-825B5F38F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572B38DF-1095-4305-83C9-0284923D0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53</xdr:row>
      <xdr:rowOff>0</xdr:rowOff>
    </xdr:from>
    <xdr:to>
      <xdr:col>8</xdr:col>
      <xdr:colOff>371475</xdr:colOff>
      <xdr:row>53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19FC0766-1C7C-45A7-A828-96EB43ED0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53</xdr:row>
      <xdr:rowOff>0</xdr:rowOff>
    </xdr:from>
    <xdr:to>
      <xdr:col>8</xdr:col>
      <xdr:colOff>371475</xdr:colOff>
      <xdr:row>53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E8651B96-D7D9-4A23-9311-16056736E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8B06DDF3-20CE-4389-ABC3-D2B0F7806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12CEDD23-A106-4B42-99F1-C053D17A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FC3730DB-8B00-4421-8BDD-8B69D6EA2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58</xdr:row>
      <xdr:rowOff>0</xdr:rowOff>
    </xdr:from>
    <xdr:to>
      <xdr:col>8</xdr:col>
      <xdr:colOff>371475</xdr:colOff>
      <xdr:row>58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51A0BC4-AC1C-448C-B35E-9B46333F8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C4C15B36-8CEF-41B2-94F2-86A3A8A50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3619500</xdr:colOff>
      <xdr:row>58</xdr:row>
      <xdr:rowOff>0</xdr:rowOff>
    </xdr:from>
    <xdr:to>
      <xdr:col>9</xdr:col>
      <xdr:colOff>0</xdr:colOff>
      <xdr:row>58</xdr:row>
      <xdr:rowOff>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78AE37C4-7861-4A7E-AB8C-FD7E3C506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876300</xdr:colOff>
      <xdr:row>58</xdr:row>
      <xdr:rowOff>0</xdr:rowOff>
    </xdr:from>
    <xdr:to>
      <xdr:col>8</xdr:col>
      <xdr:colOff>371475</xdr:colOff>
      <xdr:row>58</xdr:row>
      <xdr:rowOff>0</xdr:rowOff>
    </xdr:to>
    <xdr:graphicFrame macro="">
      <xdr:nvGraphicFramePr>
        <xdr:cNvPr id="20" name="Chart 15">
          <a:extLst>
            <a:ext uri="{FF2B5EF4-FFF2-40B4-BE49-F238E27FC236}">
              <a16:creationId xmlns:a16="http://schemas.microsoft.com/office/drawing/2014/main" id="{659B21FF-D0CC-4D5A-AE4B-123277DE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2114D3B5-FD82-48C5-B480-9E8A9AFE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3619500</xdr:colOff>
      <xdr:row>58</xdr:row>
      <xdr:rowOff>0</xdr:rowOff>
    </xdr:from>
    <xdr:to>
      <xdr:col>9</xdr:col>
      <xdr:colOff>0</xdr:colOff>
      <xdr:row>58</xdr:row>
      <xdr:rowOff>0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600D7BEC-2071-492E-BD57-482A2A44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876300</xdr:colOff>
      <xdr:row>58</xdr:row>
      <xdr:rowOff>0</xdr:rowOff>
    </xdr:from>
    <xdr:to>
      <xdr:col>8</xdr:col>
      <xdr:colOff>371475</xdr:colOff>
      <xdr:row>58</xdr:row>
      <xdr:rowOff>0</xdr:rowOff>
    </xdr:to>
    <xdr:graphicFrame macro="">
      <xdr:nvGraphicFramePr>
        <xdr:cNvPr id="23" name="Chart 18">
          <a:extLst>
            <a:ext uri="{FF2B5EF4-FFF2-40B4-BE49-F238E27FC236}">
              <a16:creationId xmlns:a16="http://schemas.microsoft.com/office/drawing/2014/main" id="{B9E81C6E-DED9-4D94-BC45-4798A29C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F991E9A1-2D1F-40DE-9E97-D1A2DC3A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3619500</xdr:colOff>
      <xdr:row>58</xdr:row>
      <xdr:rowOff>0</xdr:rowOff>
    </xdr:from>
    <xdr:to>
      <xdr:col>9</xdr:col>
      <xdr:colOff>0</xdr:colOff>
      <xdr:row>58</xdr:row>
      <xdr:rowOff>0</xdr:rowOff>
    </xdr:to>
    <xdr:graphicFrame macro="">
      <xdr:nvGraphicFramePr>
        <xdr:cNvPr id="25" name="Chart 20">
          <a:extLst>
            <a:ext uri="{FF2B5EF4-FFF2-40B4-BE49-F238E27FC236}">
              <a16:creationId xmlns:a16="http://schemas.microsoft.com/office/drawing/2014/main" id="{A7142BF2-3C2F-4D60-83A8-A7307A4F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9A183AC9-423E-4462-8771-2B6825C3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29" name="Chart 16">
          <a:extLst>
            <a:ext uri="{FF2B5EF4-FFF2-40B4-BE49-F238E27FC236}">
              <a16:creationId xmlns:a16="http://schemas.microsoft.com/office/drawing/2014/main" id="{0CD09EC0-90AA-44B3-AD82-22017625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30" name="Chart 19">
          <a:extLst>
            <a:ext uri="{FF2B5EF4-FFF2-40B4-BE49-F238E27FC236}">
              <a16:creationId xmlns:a16="http://schemas.microsoft.com/office/drawing/2014/main" id="{47E61E6E-2770-4385-B071-F5589CD3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55</xdr:row>
      <xdr:rowOff>0</xdr:rowOff>
    </xdr:from>
    <xdr:to>
      <xdr:col>8</xdr:col>
      <xdr:colOff>371475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09442-10F4-4F96-940D-D2417E783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16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FCF8C-540E-4FA5-952A-915EAF82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55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10556-8AA3-4868-A530-190390B0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8</xdr:col>
      <xdr:colOff>371475</xdr:colOff>
      <xdr:row>55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AF6A3DC6-F132-4B09-A2AD-86C7AB450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16</xdr:col>
      <xdr:colOff>0</xdr:colOff>
      <xdr:row>55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C239F7B3-0A51-4E53-8614-58BF671D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55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33651314-6497-4753-A379-4203E00FF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8</xdr:col>
      <xdr:colOff>371475</xdr:colOff>
      <xdr:row>55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476E9452-BDE9-410D-A653-571B31710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16</xdr:col>
      <xdr:colOff>0</xdr:colOff>
      <xdr:row>55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40232883-7751-41CF-8A2C-F41F24B28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55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76BFFD86-83D3-4718-99D7-D9491493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1FE606F7-57E6-4A0C-8A6C-98055F55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46A2D109-B83B-4C47-B98C-443A0989E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</xdr:col>
      <xdr:colOff>0</xdr:colOff>
      <xdr:row>55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5A2D2275-E245-4D12-9D4E-AD075BF09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</xdr:col>
      <xdr:colOff>0</xdr:colOff>
      <xdr:row>55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30CD8C12-D880-4C48-9ABC-E2F9B177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</xdr:col>
      <xdr:colOff>0</xdr:colOff>
      <xdr:row>55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6FA82928-F524-4859-ADC9-FDF30AF4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4863685-6211-48A7-91A7-87FBA758B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7CA11F07-7DA9-4E25-A21D-6E9ADCE0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39C269EA-2202-4D4E-8C19-006338FB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20" name="Chart 15">
          <a:extLst>
            <a:ext uri="{FF2B5EF4-FFF2-40B4-BE49-F238E27FC236}">
              <a16:creationId xmlns:a16="http://schemas.microsoft.com/office/drawing/2014/main" id="{A98D3574-7A09-492A-A6F6-02F3AF60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84280073-4A84-4683-B90F-E83C2DD8F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DF4226AA-BE3E-412F-B004-44C0A3DC6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23" name="Chart 18">
          <a:extLst>
            <a:ext uri="{FF2B5EF4-FFF2-40B4-BE49-F238E27FC236}">
              <a16:creationId xmlns:a16="http://schemas.microsoft.com/office/drawing/2014/main" id="{A04363ED-E50F-4F4A-BC0D-772840CD2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A0D37623-D644-4434-997C-3DE62590D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25" name="Chart 20">
          <a:extLst>
            <a:ext uri="{FF2B5EF4-FFF2-40B4-BE49-F238E27FC236}">
              <a16:creationId xmlns:a16="http://schemas.microsoft.com/office/drawing/2014/main" id="{BC3EF215-5E8D-496A-88A1-F52341A77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7B52AE98-6C3C-4D31-A8E5-FC5B2B1EC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27" name="Chart 24">
          <a:extLst>
            <a:ext uri="{FF2B5EF4-FFF2-40B4-BE49-F238E27FC236}">
              <a16:creationId xmlns:a16="http://schemas.microsoft.com/office/drawing/2014/main" id="{3AD17E38-DC25-4564-AAE8-AE638CD3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AC896E29-8B1D-49C1-A6E7-BCE85909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29" name="Chart 16">
          <a:extLst>
            <a:ext uri="{FF2B5EF4-FFF2-40B4-BE49-F238E27FC236}">
              <a16:creationId xmlns:a16="http://schemas.microsoft.com/office/drawing/2014/main" id="{6C3A06BA-1CAA-4EE1-91BF-E152FA36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30" name="Chart 19">
          <a:extLst>
            <a:ext uri="{FF2B5EF4-FFF2-40B4-BE49-F238E27FC236}">
              <a16:creationId xmlns:a16="http://schemas.microsoft.com/office/drawing/2014/main" id="{E6148C69-87B9-4687-A126-5CD8BF82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3224CF25-DB70-4C15-8A08-2D77C09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6B9F1651-6466-489A-8154-C88CEA70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3DBC7520-DF6B-4E8D-86C7-9E4C600F9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34" name="Chart 15">
          <a:extLst>
            <a:ext uri="{FF2B5EF4-FFF2-40B4-BE49-F238E27FC236}">
              <a16:creationId xmlns:a16="http://schemas.microsoft.com/office/drawing/2014/main" id="{BB3FF4B8-30DE-4BAB-9CD9-30ED9F776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675E833C-A38F-4C1C-971E-CAAAB87A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6" name="Chart 17">
          <a:extLst>
            <a:ext uri="{FF2B5EF4-FFF2-40B4-BE49-F238E27FC236}">
              <a16:creationId xmlns:a16="http://schemas.microsoft.com/office/drawing/2014/main" id="{3D1830C0-0F40-412A-924B-8A5C47BEC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876300</xdr:colOff>
      <xdr:row>61</xdr:row>
      <xdr:rowOff>0</xdr:rowOff>
    </xdr:from>
    <xdr:to>
      <xdr:col>15</xdr:col>
      <xdr:colOff>371475</xdr:colOff>
      <xdr:row>61</xdr:row>
      <xdr:rowOff>0</xdr:rowOff>
    </xdr:to>
    <xdr:graphicFrame macro="">
      <xdr:nvGraphicFramePr>
        <xdr:cNvPr id="37" name="Chart 18">
          <a:extLst>
            <a:ext uri="{FF2B5EF4-FFF2-40B4-BE49-F238E27FC236}">
              <a16:creationId xmlns:a16="http://schemas.microsoft.com/office/drawing/2014/main" id="{AB4B2176-6F39-4D77-9624-47B2E8EC8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8" name="Chart 19">
          <a:extLst>
            <a:ext uri="{FF2B5EF4-FFF2-40B4-BE49-F238E27FC236}">
              <a16:creationId xmlns:a16="http://schemas.microsoft.com/office/drawing/2014/main" id="{F5730228-A212-4753-8791-FFF799A19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3619500</xdr:colOff>
      <xdr:row>61</xdr:row>
      <xdr:rowOff>0</xdr:rowOff>
    </xdr:from>
    <xdr:to>
      <xdr:col>16</xdr:col>
      <xdr:colOff>0</xdr:colOff>
      <xdr:row>61</xdr:row>
      <xdr:rowOff>0</xdr:rowOff>
    </xdr:to>
    <xdr:graphicFrame macro="">
      <xdr:nvGraphicFramePr>
        <xdr:cNvPr id="39" name="Chart 20">
          <a:extLst>
            <a:ext uri="{FF2B5EF4-FFF2-40B4-BE49-F238E27FC236}">
              <a16:creationId xmlns:a16="http://schemas.microsoft.com/office/drawing/2014/main" id="{4C9A1458-748B-4804-94D4-A14C596A4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19AAE578-AD26-49E4-B622-4A1054590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43" name="Chart 16">
          <a:extLst>
            <a:ext uri="{FF2B5EF4-FFF2-40B4-BE49-F238E27FC236}">
              <a16:creationId xmlns:a16="http://schemas.microsoft.com/office/drawing/2014/main" id="{69E67F24-0C75-4667-B2BE-710DD74A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44" name="Chart 19">
          <a:extLst>
            <a:ext uri="{FF2B5EF4-FFF2-40B4-BE49-F238E27FC236}">
              <a16:creationId xmlns:a16="http://schemas.microsoft.com/office/drawing/2014/main" id="{37982D7B-E85C-480E-B4D8-37E5C034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50</xdr:row>
      <xdr:rowOff>0</xdr:rowOff>
    </xdr:from>
    <xdr:to>
      <xdr:col>11</xdr:col>
      <xdr:colOff>371475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40695-46CF-443D-A79D-6CC5A3A00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5F04D-B509-4F92-B4DA-E6AB6945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50</xdr:row>
      <xdr:rowOff>0</xdr:rowOff>
    </xdr:from>
    <xdr:to>
      <xdr:col>12</xdr:col>
      <xdr:colOff>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276CF-9F24-475F-8B58-3216C67D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50</xdr:row>
      <xdr:rowOff>0</xdr:rowOff>
    </xdr:from>
    <xdr:to>
      <xdr:col>11</xdr:col>
      <xdr:colOff>371475</xdr:colOff>
      <xdr:row>50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12EA4AAA-4805-465C-B0BE-8D79971A6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B133883B-C3EF-462A-B5BF-ADD146503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50</xdr:row>
      <xdr:rowOff>0</xdr:rowOff>
    </xdr:from>
    <xdr:to>
      <xdr:col>12</xdr:col>
      <xdr:colOff>0</xdr:colOff>
      <xdr:row>50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46CCAFAA-7DB2-4FD9-BAC9-C5FB3C103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50</xdr:row>
      <xdr:rowOff>0</xdr:rowOff>
    </xdr:from>
    <xdr:to>
      <xdr:col>11</xdr:col>
      <xdr:colOff>371475</xdr:colOff>
      <xdr:row>50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5AD54E50-0985-4233-A82E-6654A86B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82112E18-4321-4134-B214-226D55B4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50</xdr:row>
      <xdr:rowOff>0</xdr:rowOff>
    </xdr:from>
    <xdr:to>
      <xdr:col>12</xdr:col>
      <xdr:colOff>0</xdr:colOff>
      <xdr:row>50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62A0D030-C0DF-4C75-B5C5-91ADB58A6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FF2EF82C-94CE-409D-8712-4A30284D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D8B93766-D722-4514-BDC2-0E72B5BF2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</xdr:col>
      <xdr:colOff>0</xdr:colOff>
      <xdr:row>50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62B01AC9-7680-4F7B-9C1B-0866EC24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</xdr:col>
      <xdr:colOff>0</xdr:colOff>
      <xdr:row>50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F1A6F0EC-CAC5-4DD3-915C-F02F3C9B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</xdr:col>
      <xdr:colOff>0</xdr:colOff>
      <xdr:row>50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F0FF8092-1EFE-489C-8D48-9255570F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5E7EC99-3040-4AC9-A141-01825D898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3CBA086D-C2D8-4093-99EB-7FA96CDB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4A67A9A-575E-437D-923B-61886D76A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0" name="Chart 15">
          <a:extLst>
            <a:ext uri="{FF2B5EF4-FFF2-40B4-BE49-F238E27FC236}">
              <a16:creationId xmlns:a16="http://schemas.microsoft.com/office/drawing/2014/main" id="{A636B58B-2511-4E2B-9FE7-92048C52A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22A28CC7-952B-4E90-AED2-04EA5C54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F422DEDB-B5B0-47FD-B8E0-4F4EA230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3" name="Chart 18">
          <a:extLst>
            <a:ext uri="{FF2B5EF4-FFF2-40B4-BE49-F238E27FC236}">
              <a16:creationId xmlns:a16="http://schemas.microsoft.com/office/drawing/2014/main" id="{2C5E1DE6-ADD3-4A23-B59F-2F80BF3E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339F98DC-3750-4C83-BF51-E174628D7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5" name="Chart 20">
          <a:extLst>
            <a:ext uri="{FF2B5EF4-FFF2-40B4-BE49-F238E27FC236}">
              <a16:creationId xmlns:a16="http://schemas.microsoft.com/office/drawing/2014/main" id="{611D9454-FB3B-40C3-9083-00DA61DE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B379548F-2C7A-4F89-8724-AA918F44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7" name="Chart 24">
          <a:extLst>
            <a:ext uri="{FF2B5EF4-FFF2-40B4-BE49-F238E27FC236}">
              <a16:creationId xmlns:a16="http://schemas.microsoft.com/office/drawing/2014/main" id="{56C41B71-189D-47A6-A983-D86D7907B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1C0D6C62-03C8-447C-95F0-6BFCCC33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9" name="Chart 16">
          <a:extLst>
            <a:ext uri="{FF2B5EF4-FFF2-40B4-BE49-F238E27FC236}">
              <a16:creationId xmlns:a16="http://schemas.microsoft.com/office/drawing/2014/main" id="{1EE3BE2C-973C-46AA-AC39-10952774D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30" name="Chart 19">
          <a:extLst>
            <a:ext uri="{FF2B5EF4-FFF2-40B4-BE49-F238E27FC236}">
              <a16:creationId xmlns:a16="http://schemas.microsoft.com/office/drawing/2014/main" id="{17983202-0022-4EDA-A717-303466B61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866C5CC6-4043-47F4-BCBB-A1F04A67E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A2CA2CED-A030-42BF-883C-471C815F7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9FAD35EB-CBE3-4555-8F76-4E902C63A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4" name="Chart 15">
          <a:extLst>
            <a:ext uri="{FF2B5EF4-FFF2-40B4-BE49-F238E27FC236}">
              <a16:creationId xmlns:a16="http://schemas.microsoft.com/office/drawing/2014/main" id="{4AF91330-5C65-4CA8-9C60-18BF1697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190BA0FC-A5CB-4219-AC72-93D7A434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6" name="Chart 17">
          <a:extLst>
            <a:ext uri="{FF2B5EF4-FFF2-40B4-BE49-F238E27FC236}">
              <a16:creationId xmlns:a16="http://schemas.microsoft.com/office/drawing/2014/main" id="{30EE4495-FF33-427F-8FD1-092D7724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7" name="Chart 18">
          <a:extLst>
            <a:ext uri="{FF2B5EF4-FFF2-40B4-BE49-F238E27FC236}">
              <a16:creationId xmlns:a16="http://schemas.microsoft.com/office/drawing/2014/main" id="{63DA9EE6-8266-4CB3-8CFB-8134E798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20</xdr:col>
      <xdr:colOff>0</xdr:colOff>
      <xdr:row>56</xdr:row>
      <xdr:rowOff>0</xdr:rowOff>
    </xdr:to>
    <xdr:graphicFrame macro="">
      <xdr:nvGraphicFramePr>
        <xdr:cNvPr id="38" name="Chart 19">
          <a:extLst>
            <a:ext uri="{FF2B5EF4-FFF2-40B4-BE49-F238E27FC236}">
              <a16:creationId xmlns:a16="http://schemas.microsoft.com/office/drawing/2014/main" id="{0871D1DE-2EA4-43BB-B58E-9234FB9DC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9" name="Chart 20">
          <a:extLst>
            <a:ext uri="{FF2B5EF4-FFF2-40B4-BE49-F238E27FC236}">
              <a16:creationId xmlns:a16="http://schemas.microsoft.com/office/drawing/2014/main" id="{BAD8F279-687E-4368-9C7B-F49D46520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2887CADC-75E9-4281-876D-599A2BA2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3" name="Chart 16">
          <a:extLst>
            <a:ext uri="{FF2B5EF4-FFF2-40B4-BE49-F238E27FC236}">
              <a16:creationId xmlns:a16="http://schemas.microsoft.com/office/drawing/2014/main" id="{63A65E91-3A00-4801-B654-338AE5A5B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4" name="Chart 19">
          <a:extLst>
            <a:ext uri="{FF2B5EF4-FFF2-40B4-BE49-F238E27FC236}">
              <a16:creationId xmlns:a16="http://schemas.microsoft.com/office/drawing/2014/main" id="{ED25834B-21DB-48F3-B50E-669B06C2E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26</xdr:row>
      <xdr:rowOff>0</xdr:rowOff>
    </xdr:from>
    <xdr:to>
      <xdr:col>8</xdr:col>
      <xdr:colOff>371475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D6AA4-1DF0-4576-AD3F-4954D355A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127B8-17D1-40FC-BE9A-F7A58635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26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36208-A1E2-4AF4-BCF2-B4C31CB7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26</xdr:row>
      <xdr:rowOff>0</xdr:rowOff>
    </xdr:from>
    <xdr:to>
      <xdr:col>8</xdr:col>
      <xdr:colOff>371475</xdr:colOff>
      <xdr:row>26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63222EF3-9C02-4205-89C9-DE96143D7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BA6C1D6C-97AD-4DC3-B9A0-87A1A0E67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26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0E6424ED-4AB6-4853-A935-843585D32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26</xdr:row>
      <xdr:rowOff>0</xdr:rowOff>
    </xdr:from>
    <xdr:to>
      <xdr:col>8</xdr:col>
      <xdr:colOff>371475</xdr:colOff>
      <xdr:row>26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8886B24A-4C28-4BE7-B8B5-0E5648225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BD4AD407-E675-452D-B92F-BC3C0C55C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26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3C780444-DB1A-4766-8279-B7BE30C4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25</xdr:row>
      <xdr:rowOff>0</xdr:rowOff>
    </xdr:from>
    <xdr:to>
      <xdr:col>8</xdr:col>
      <xdr:colOff>371475</xdr:colOff>
      <xdr:row>25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1266F7BB-B366-4853-B870-7B9E609F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25</xdr:row>
      <xdr:rowOff>0</xdr:rowOff>
    </xdr:from>
    <xdr:to>
      <xdr:col>8</xdr:col>
      <xdr:colOff>371475</xdr:colOff>
      <xdr:row>25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5B63D3F0-D140-4756-9056-258C81E42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</xdr:col>
      <xdr:colOff>0</xdr:colOff>
      <xdr:row>26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1512A492-3022-4D33-9548-3D223BCF7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</xdr:col>
      <xdr:colOff>0</xdr:colOff>
      <xdr:row>26</xdr:row>
      <xdr:rowOff>0</xdr:rowOff>
    </xdr:to>
    <xdr:graphicFrame macro="">
      <xdr:nvGraphicFramePr>
        <xdr:cNvPr id="14" name="Chart 16">
          <a:extLst>
            <a:ext uri="{FF2B5EF4-FFF2-40B4-BE49-F238E27FC236}">
              <a16:creationId xmlns:a16="http://schemas.microsoft.com/office/drawing/2014/main" id="{354041FA-21C4-4654-A739-BB80BA89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</xdr:col>
      <xdr:colOff>0</xdr:colOff>
      <xdr:row>26</xdr:row>
      <xdr:rowOff>0</xdr:rowOff>
    </xdr:to>
    <xdr:graphicFrame macro="">
      <xdr:nvGraphicFramePr>
        <xdr:cNvPr id="15" name="Chart 19">
          <a:extLst>
            <a:ext uri="{FF2B5EF4-FFF2-40B4-BE49-F238E27FC236}">
              <a16:creationId xmlns:a16="http://schemas.microsoft.com/office/drawing/2014/main" id="{459893F0-0D59-413B-9DCA-7633E815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0BF6D3F-0637-47E6-ABDA-6403846A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BE7A70A2-08EF-48AD-B80F-22819762D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A943744B-1D51-480D-84C3-991352E9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31" name="Chart 2">
          <a:extLst>
            <a:ext uri="{FF2B5EF4-FFF2-40B4-BE49-F238E27FC236}">
              <a16:creationId xmlns:a16="http://schemas.microsoft.com/office/drawing/2014/main" id="{7BEDC3B4-1900-433F-84B0-B90BFA307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3619500</xdr:colOff>
      <xdr:row>32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2" name="Chart 3">
          <a:extLst>
            <a:ext uri="{FF2B5EF4-FFF2-40B4-BE49-F238E27FC236}">
              <a16:creationId xmlns:a16="http://schemas.microsoft.com/office/drawing/2014/main" id="{461EFCB7-C8D5-4BFE-8BB4-2B771794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33" name="Chart 15">
          <a:extLst>
            <a:ext uri="{FF2B5EF4-FFF2-40B4-BE49-F238E27FC236}">
              <a16:creationId xmlns:a16="http://schemas.microsoft.com/office/drawing/2014/main" id="{E2835E0F-E458-4E85-89E8-4542DEDB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34" name="Chart 16">
          <a:extLst>
            <a:ext uri="{FF2B5EF4-FFF2-40B4-BE49-F238E27FC236}">
              <a16:creationId xmlns:a16="http://schemas.microsoft.com/office/drawing/2014/main" id="{53BAD3A4-F77A-4068-B77E-269E2971D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3619500</xdr:colOff>
      <xdr:row>32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5" name="Chart 17">
          <a:extLst>
            <a:ext uri="{FF2B5EF4-FFF2-40B4-BE49-F238E27FC236}">
              <a16:creationId xmlns:a16="http://schemas.microsoft.com/office/drawing/2014/main" id="{0684E4B9-757D-4103-A960-ED0FC3ECE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36" name="Chart 18">
          <a:extLst>
            <a:ext uri="{FF2B5EF4-FFF2-40B4-BE49-F238E27FC236}">
              <a16:creationId xmlns:a16="http://schemas.microsoft.com/office/drawing/2014/main" id="{475A89E8-E0BE-43BA-9132-29E6C6C3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37" name="Chart 19">
          <a:extLst>
            <a:ext uri="{FF2B5EF4-FFF2-40B4-BE49-F238E27FC236}">
              <a16:creationId xmlns:a16="http://schemas.microsoft.com/office/drawing/2014/main" id="{B42CB7F6-417B-4F63-BDE5-AEC555AD2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3619500</xdr:colOff>
      <xdr:row>32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8" name="Chart 20">
          <a:extLst>
            <a:ext uri="{FF2B5EF4-FFF2-40B4-BE49-F238E27FC236}">
              <a16:creationId xmlns:a16="http://schemas.microsoft.com/office/drawing/2014/main" id="{8D412F46-CC4D-4128-A3D3-8B48C6DD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39" name="Chart 24">
          <a:extLst>
            <a:ext uri="{FF2B5EF4-FFF2-40B4-BE49-F238E27FC236}">
              <a16:creationId xmlns:a16="http://schemas.microsoft.com/office/drawing/2014/main" id="{795AAF64-35DA-4F24-90CA-BA4827EDC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876300</xdr:colOff>
      <xdr:row>32</xdr:row>
      <xdr:rowOff>0</xdr:rowOff>
    </xdr:from>
    <xdr:to>
      <xdr:col>8</xdr:col>
      <xdr:colOff>371475</xdr:colOff>
      <xdr:row>32</xdr:row>
      <xdr:rowOff>0</xdr:rowOff>
    </xdr:to>
    <xdr:graphicFrame macro="">
      <xdr:nvGraphicFramePr>
        <xdr:cNvPr id="40" name="Chart 24">
          <a:extLst>
            <a:ext uri="{FF2B5EF4-FFF2-40B4-BE49-F238E27FC236}">
              <a16:creationId xmlns:a16="http://schemas.microsoft.com/office/drawing/2014/main" id="{388C882D-1192-4A70-8BD0-1448939EA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4B10C4D4-402E-414B-BE8F-1A71687D3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42" name="Chart 16">
          <a:extLst>
            <a:ext uri="{FF2B5EF4-FFF2-40B4-BE49-F238E27FC236}">
              <a16:creationId xmlns:a16="http://schemas.microsoft.com/office/drawing/2014/main" id="{86C98A43-6671-4236-9C7E-80C7E25B4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43" name="Chart 19">
          <a:extLst>
            <a:ext uri="{FF2B5EF4-FFF2-40B4-BE49-F238E27FC236}">
              <a16:creationId xmlns:a16="http://schemas.microsoft.com/office/drawing/2014/main" id="{534DA30F-AF14-444F-B1FE-15D4FCEC9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4836C-C7BD-4213-BF2E-E9B229DE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8159B-C9D8-47DA-9B24-3CF44181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FCA35-632A-4CD9-85E7-781D853A0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688E1C6B-F0C4-4BD2-8EBF-0C671D893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253475D4-DD66-4F76-A06F-FD88D23C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CAFFDBE0-7B12-460D-887E-A013E24D2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54</xdr:row>
      <xdr:rowOff>0</xdr:rowOff>
    </xdr:from>
    <xdr:to>
      <xdr:col>8</xdr:col>
      <xdr:colOff>371475</xdr:colOff>
      <xdr:row>54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5AD18B3D-148D-4507-86CF-F8CC8A2C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1E936A34-EDF3-4EBF-B5E8-D139D309F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54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E1ADCDA2-EB59-4359-8654-F715CBEE8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53</xdr:row>
      <xdr:rowOff>0</xdr:rowOff>
    </xdr:from>
    <xdr:to>
      <xdr:col>8</xdr:col>
      <xdr:colOff>371475</xdr:colOff>
      <xdr:row>53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E27D5B92-6585-41DF-B53A-41B465973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53</xdr:row>
      <xdr:rowOff>0</xdr:rowOff>
    </xdr:from>
    <xdr:to>
      <xdr:col>8</xdr:col>
      <xdr:colOff>371475</xdr:colOff>
      <xdr:row>53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46DC4B79-5C49-41A3-8ACC-B3CC4E15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77A8A9C0-D5D5-4A02-A42A-D4062132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14D22BBE-B982-46A5-B8EC-ECC4EFB1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</xdr:col>
      <xdr:colOff>0</xdr:colOff>
      <xdr:row>54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555F7AB2-73EB-49B4-A330-A2A8390F3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61</xdr:row>
      <xdr:rowOff>0</xdr:rowOff>
    </xdr:from>
    <xdr:to>
      <xdr:col>8</xdr:col>
      <xdr:colOff>371475</xdr:colOff>
      <xdr:row>61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EC15E092-0EA3-473F-88AD-58E7485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13</xdr:col>
      <xdr:colOff>0</xdr:colOff>
      <xdr:row>61</xdr:row>
      <xdr:rowOff>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99B4E31D-EC9D-4AC9-9E36-B47C327A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3619500</xdr:colOff>
      <xdr:row>61</xdr:row>
      <xdr:rowOff>0</xdr:rowOff>
    </xdr:from>
    <xdr:to>
      <xdr:col>9</xdr:col>
      <xdr:colOff>0</xdr:colOff>
      <xdr:row>61</xdr:row>
      <xdr:rowOff>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9CBD939-8B85-4DD2-A08B-5B9803841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876300</xdr:colOff>
      <xdr:row>61</xdr:row>
      <xdr:rowOff>0</xdr:rowOff>
    </xdr:from>
    <xdr:to>
      <xdr:col>8</xdr:col>
      <xdr:colOff>371475</xdr:colOff>
      <xdr:row>61</xdr:row>
      <xdr:rowOff>0</xdr:rowOff>
    </xdr:to>
    <xdr:graphicFrame macro="">
      <xdr:nvGraphicFramePr>
        <xdr:cNvPr id="20" name="Chart 15">
          <a:extLst>
            <a:ext uri="{FF2B5EF4-FFF2-40B4-BE49-F238E27FC236}">
              <a16:creationId xmlns:a16="http://schemas.microsoft.com/office/drawing/2014/main" id="{F978256A-FFED-4952-A465-8E898FB2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13</xdr:col>
      <xdr:colOff>0</xdr:colOff>
      <xdr:row>61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CA13181F-1A86-43E4-8DA4-B1398354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3619500</xdr:colOff>
      <xdr:row>61</xdr:row>
      <xdr:rowOff>0</xdr:rowOff>
    </xdr:from>
    <xdr:to>
      <xdr:col>9</xdr:col>
      <xdr:colOff>0</xdr:colOff>
      <xdr:row>61</xdr:row>
      <xdr:rowOff>0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A95F186C-B449-44C0-A5AE-78E63CA1F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876300</xdr:colOff>
      <xdr:row>61</xdr:row>
      <xdr:rowOff>0</xdr:rowOff>
    </xdr:from>
    <xdr:to>
      <xdr:col>8</xdr:col>
      <xdr:colOff>371475</xdr:colOff>
      <xdr:row>61</xdr:row>
      <xdr:rowOff>0</xdr:rowOff>
    </xdr:to>
    <xdr:graphicFrame macro="">
      <xdr:nvGraphicFramePr>
        <xdr:cNvPr id="23" name="Chart 18">
          <a:extLst>
            <a:ext uri="{FF2B5EF4-FFF2-40B4-BE49-F238E27FC236}">
              <a16:creationId xmlns:a16="http://schemas.microsoft.com/office/drawing/2014/main" id="{A589C7EC-A574-4AF2-98C7-AC06F847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13</xdr:col>
      <xdr:colOff>0</xdr:colOff>
      <xdr:row>61</xdr:row>
      <xdr:rowOff>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DC2DF1C3-B9C7-4AEE-A570-F813F0A6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3619500</xdr:colOff>
      <xdr:row>61</xdr:row>
      <xdr:rowOff>0</xdr:rowOff>
    </xdr:from>
    <xdr:to>
      <xdr:col>9</xdr:col>
      <xdr:colOff>0</xdr:colOff>
      <xdr:row>61</xdr:row>
      <xdr:rowOff>0</xdr:rowOff>
    </xdr:to>
    <xdr:graphicFrame macro="">
      <xdr:nvGraphicFramePr>
        <xdr:cNvPr id="25" name="Chart 20">
          <a:extLst>
            <a:ext uri="{FF2B5EF4-FFF2-40B4-BE49-F238E27FC236}">
              <a16:creationId xmlns:a16="http://schemas.microsoft.com/office/drawing/2014/main" id="{79247369-438A-4C19-A141-2D2C7985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876300</xdr:colOff>
      <xdr:row>60</xdr:row>
      <xdr:rowOff>0</xdr:rowOff>
    </xdr:from>
    <xdr:to>
      <xdr:col>8</xdr:col>
      <xdr:colOff>371475</xdr:colOff>
      <xdr:row>60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05508363-C3D7-4CF3-BA85-49126336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876300</xdr:colOff>
      <xdr:row>60</xdr:row>
      <xdr:rowOff>0</xdr:rowOff>
    </xdr:from>
    <xdr:to>
      <xdr:col>8</xdr:col>
      <xdr:colOff>371475</xdr:colOff>
      <xdr:row>60</xdr:row>
      <xdr:rowOff>0</xdr:rowOff>
    </xdr:to>
    <xdr:graphicFrame macro="">
      <xdr:nvGraphicFramePr>
        <xdr:cNvPr id="27" name="Chart 24">
          <a:extLst>
            <a:ext uri="{FF2B5EF4-FFF2-40B4-BE49-F238E27FC236}">
              <a16:creationId xmlns:a16="http://schemas.microsoft.com/office/drawing/2014/main" id="{F82C6451-AB28-4234-BC7C-43CE54DDE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007A5504-2425-47B0-B9A1-28012CB67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29" name="Chart 16">
          <a:extLst>
            <a:ext uri="{FF2B5EF4-FFF2-40B4-BE49-F238E27FC236}">
              <a16:creationId xmlns:a16="http://schemas.microsoft.com/office/drawing/2014/main" id="{5B939CC1-11A0-478A-8C83-B7BEF8507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</xdr:col>
      <xdr:colOff>0</xdr:colOff>
      <xdr:row>61</xdr:row>
      <xdr:rowOff>0</xdr:rowOff>
    </xdr:to>
    <xdr:graphicFrame macro="">
      <xdr:nvGraphicFramePr>
        <xdr:cNvPr id="30" name="Chart 19">
          <a:extLst>
            <a:ext uri="{FF2B5EF4-FFF2-40B4-BE49-F238E27FC236}">
              <a16:creationId xmlns:a16="http://schemas.microsoft.com/office/drawing/2014/main" id="{FC851746-2B4C-401D-A7E2-CB1F9F3C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876300</xdr:colOff>
      <xdr:row>62</xdr:row>
      <xdr:rowOff>0</xdr:rowOff>
    </xdr:from>
    <xdr:to>
      <xdr:col>8</xdr:col>
      <xdr:colOff>371475</xdr:colOff>
      <xdr:row>62</xdr:row>
      <xdr:rowOff>0</xdr:rowOff>
    </xdr:to>
    <xdr:graphicFrame macro="">
      <xdr:nvGraphicFramePr>
        <xdr:cNvPr id="40" name="Chart 24">
          <a:extLst>
            <a:ext uri="{FF2B5EF4-FFF2-40B4-BE49-F238E27FC236}">
              <a16:creationId xmlns:a16="http://schemas.microsoft.com/office/drawing/2014/main" id="{CC3864F6-DA13-49B6-BB98-0AE1C107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876300</xdr:colOff>
      <xdr:row>62</xdr:row>
      <xdr:rowOff>0</xdr:rowOff>
    </xdr:from>
    <xdr:to>
      <xdr:col>8</xdr:col>
      <xdr:colOff>371475</xdr:colOff>
      <xdr:row>62</xdr:row>
      <xdr:rowOff>0</xdr:rowOff>
    </xdr:to>
    <xdr:graphicFrame macro="">
      <xdr:nvGraphicFramePr>
        <xdr:cNvPr id="41" name="Chart 24">
          <a:extLst>
            <a:ext uri="{FF2B5EF4-FFF2-40B4-BE49-F238E27FC236}">
              <a16:creationId xmlns:a16="http://schemas.microsoft.com/office/drawing/2014/main" id="{C6FCEC70-D632-4331-AED8-5FD2B057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C87A2-C9F5-4F63-89D3-D7E147AA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B32A-3EB2-4189-8EC9-7960F8D2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F1C84-D1DE-44BE-B084-F82B4E97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B29EFA76-F52D-494D-B380-FEE1B4CE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C4B2755E-3FB4-4193-8C86-35999CEA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B1591CD-519C-4406-AB7B-6CFFC17F9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2E37080E-B679-4C5A-8F49-BEB46910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5A5A584A-B4D0-4CE3-AE6C-F86B404D1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88FD1DDE-1909-4E87-AB6F-14F8D660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48</xdr:row>
      <xdr:rowOff>0</xdr:rowOff>
    </xdr:from>
    <xdr:to>
      <xdr:col>11</xdr:col>
      <xdr:colOff>371475</xdr:colOff>
      <xdr:row>48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522133CE-668D-4DA8-8814-0644E72EF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48</xdr:row>
      <xdr:rowOff>0</xdr:rowOff>
    </xdr:from>
    <xdr:to>
      <xdr:col>11</xdr:col>
      <xdr:colOff>371475</xdr:colOff>
      <xdr:row>48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224F5F2D-61AC-45F4-B042-76C72940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53341A29-67D8-4C3D-9177-5EFFC4E2F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E1644C7A-7016-4791-949D-0299DB5D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6" name="Chart 19">
          <a:extLst>
            <a:ext uri="{FF2B5EF4-FFF2-40B4-BE49-F238E27FC236}">
              <a16:creationId xmlns:a16="http://schemas.microsoft.com/office/drawing/2014/main" id="{E9712EA4-432C-4104-9065-17D16E86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C3A95FD0-D03C-41C2-AAE1-578329CF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5E29D728-96D3-4FC0-88C1-348CFACF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161C77CF-50E2-4DF4-9219-A2EAC591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0" name="Chart 15">
          <a:extLst>
            <a:ext uri="{FF2B5EF4-FFF2-40B4-BE49-F238E27FC236}">
              <a16:creationId xmlns:a16="http://schemas.microsoft.com/office/drawing/2014/main" id="{83785064-232C-4D07-9EB8-2CEE978C7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21" name="Chart 16">
          <a:extLst>
            <a:ext uri="{FF2B5EF4-FFF2-40B4-BE49-F238E27FC236}">
              <a16:creationId xmlns:a16="http://schemas.microsoft.com/office/drawing/2014/main" id="{E75C5095-6D53-42FC-A368-0F9CCC20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2" name="Chart 17">
          <a:extLst>
            <a:ext uri="{FF2B5EF4-FFF2-40B4-BE49-F238E27FC236}">
              <a16:creationId xmlns:a16="http://schemas.microsoft.com/office/drawing/2014/main" id="{9A2C1466-E640-43E9-8A22-02E728B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3" name="Chart 18">
          <a:extLst>
            <a:ext uri="{FF2B5EF4-FFF2-40B4-BE49-F238E27FC236}">
              <a16:creationId xmlns:a16="http://schemas.microsoft.com/office/drawing/2014/main" id="{0C1F98E2-F76E-4AEE-9DA3-479523743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24" name="Chart 19">
          <a:extLst>
            <a:ext uri="{FF2B5EF4-FFF2-40B4-BE49-F238E27FC236}">
              <a16:creationId xmlns:a16="http://schemas.microsoft.com/office/drawing/2014/main" id="{855A8224-608C-4246-8372-65C8AD4E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5" name="Chart 20">
          <a:extLst>
            <a:ext uri="{FF2B5EF4-FFF2-40B4-BE49-F238E27FC236}">
              <a16:creationId xmlns:a16="http://schemas.microsoft.com/office/drawing/2014/main" id="{DC227AE3-5802-4A8F-A125-37FD0F59A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11</xdr:col>
      <xdr:colOff>371475</xdr:colOff>
      <xdr:row>55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5B4D7CCC-563F-4509-A982-DD023AF6F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11</xdr:col>
      <xdr:colOff>371475</xdr:colOff>
      <xdr:row>55</xdr:row>
      <xdr:rowOff>0</xdr:rowOff>
    </xdr:to>
    <xdr:graphicFrame macro="">
      <xdr:nvGraphicFramePr>
        <xdr:cNvPr id="27" name="Chart 24">
          <a:extLst>
            <a:ext uri="{FF2B5EF4-FFF2-40B4-BE49-F238E27FC236}">
              <a16:creationId xmlns:a16="http://schemas.microsoft.com/office/drawing/2014/main" id="{C5FB022D-F6FA-44B8-BFB3-EF386F591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21E3CD27-9CE9-4069-BF93-4DDD852F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9" name="Chart 16">
          <a:extLst>
            <a:ext uri="{FF2B5EF4-FFF2-40B4-BE49-F238E27FC236}">
              <a16:creationId xmlns:a16="http://schemas.microsoft.com/office/drawing/2014/main" id="{7963AA25-B940-408B-8750-F4554DD4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30" name="Chart 19">
          <a:extLst>
            <a:ext uri="{FF2B5EF4-FFF2-40B4-BE49-F238E27FC236}">
              <a16:creationId xmlns:a16="http://schemas.microsoft.com/office/drawing/2014/main" id="{6028834B-A1F9-4192-993F-51AE70CB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67B2E-2D03-47BE-ACE8-2217E692F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5CCEF-603F-4258-934E-AD8B828D9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77884-53B2-4565-B79C-B07C8338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5773BB26-F058-48B2-A59A-E0F3AAFC1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26BCE4C1-A4C0-43BF-A43C-608E25A3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DA165675-88B3-4C44-AD6B-4127F8608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876300</xdr:colOff>
      <xdr:row>49</xdr:row>
      <xdr:rowOff>0</xdr:rowOff>
    </xdr:from>
    <xdr:to>
      <xdr:col>11</xdr:col>
      <xdr:colOff>371475</xdr:colOff>
      <xdr:row>49</xdr:row>
      <xdr:rowOff>0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90F7BA1A-4539-406F-A43B-8E86F176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19</xdr:col>
      <xdr:colOff>0</xdr:colOff>
      <xdr:row>49</xdr:row>
      <xdr:rowOff>0</xdr:rowOff>
    </xdr:to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18D3DB3B-E74A-4EB0-BD61-25A675C63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3619500</xdr:colOff>
      <xdr:row>49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10" name="Chart 20">
          <a:extLst>
            <a:ext uri="{FF2B5EF4-FFF2-40B4-BE49-F238E27FC236}">
              <a16:creationId xmlns:a16="http://schemas.microsoft.com/office/drawing/2014/main" id="{B8CBBAF1-45A8-4E9C-9AA5-CA2784B0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876300</xdr:colOff>
      <xdr:row>48</xdr:row>
      <xdr:rowOff>0</xdr:rowOff>
    </xdr:from>
    <xdr:to>
      <xdr:col>11</xdr:col>
      <xdr:colOff>371475</xdr:colOff>
      <xdr:row>48</xdr:row>
      <xdr:rowOff>0</xdr:rowOff>
    </xdr:to>
    <xdr:graphicFrame macro="">
      <xdr:nvGraphicFramePr>
        <xdr:cNvPr id="11" name="Chart 24">
          <a:extLst>
            <a:ext uri="{FF2B5EF4-FFF2-40B4-BE49-F238E27FC236}">
              <a16:creationId xmlns:a16="http://schemas.microsoft.com/office/drawing/2014/main" id="{DC0EB096-FBA1-471D-A64E-A0B023DFE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876300</xdr:colOff>
      <xdr:row>48</xdr:row>
      <xdr:rowOff>0</xdr:rowOff>
    </xdr:from>
    <xdr:to>
      <xdr:col>11</xdr:col>
      <xdr:colOff>371475</xdr:colOff>
      <xdr:row>48</xdr:row>
      <xdr:rowOff>0</xdr:rowOff>
    </xdr:to>
    <xdr:graphicFrame macro="">
      <xdr:nvGraphicFramePr>
        <xdr:cNvPr id="12" name="Chart 24">
          <a:extLst>
            <a:ext uri="{FF2B5EF4-FFF2-40B4-BE49-F238E27FC236}">
              <a16:creationId xmlns:a16="http://schemas.microsoft.com/office/drawing/2014/main" id="{D8EC0392-C873-476F-A2B6-5BBC4C952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1616872C-65E4-4E10-B960-D8357519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4" name="Chart 16">
          <a:extLst>
            <a:ext uri="{FF2B5EF4-FFF2-40B4-BE49-F238E27FC236}">
              <a16:creationId xmlns:a16="http://schemas.microsoft.com/office/drawing/2014/main" id="{FECF89DC-8590-4E3E-AF3B-0FCC05EC7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15" name="Chart 19">
          <a:extLst>
            <a:ext uri="{FF2B5EF4-FFF2-40B4-BE49-F238E27FC236}">
              <a16:creationId xmlns:a16="http://schemas.microsoft.com/office/drawing/2014/main" id="{AAA3C3C4-49C9-49A3-A415-AD34FC1AB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2AB37B7D-287C-4338-BD5E-31D875BBB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2EBCFDA0-E27E-48BA-9648-9E6D691EC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8CBC4154-6ECF-4EFA-9380-45F1E5CF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33AE5ACC-7CE1-4CE5-818A-1CCB4048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20" name="Chart 16">
          <a:extLst>
            <a:ext uri="{FF2B5EF4-FFF2-40B4-BE49-F238E27FC236}">
              <a16:creationId xmlns:a16="http://schemas.microsoft.com/office/drawing/2014/main" id="{0165DE16-F8DD-4ADA-8E72-B0B6C6A3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1" name="Chart 17">
          <a:extLst>
            <a:ext uri="{FF2B5EF4-FFF2-40B4-BE49-F238E27FC236}">
              <a16:creationId xmlns:a16="http://schemas.microsoft.com/office/drawing/2014/main" id="{A7D62157-7720-4DEB-B66F-0F149926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22" name="Chart 18">
          <a:extLst>
            <a:ext uri="{FF2B5EF4-FFF2-40B4-BE49-F238E27FC236}">
              <a16:creationId xmlns:a16="http://schemas.microsoft.com/office/drawing/2014/main" id="{02DFBA80-40B7-4044-99EA-CEF4D61C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23" name="Chart 19">
          <a:extLst>
            <a:ext uri="{FF2B5EF4-FFF2-40B4-BE49-F238E27FC236}">
              <a16:creationId xmlns:a16="http://schemas.microsoft.com/office/drawing/2014/main" id="{3AC6AB4F-B50A-436A-9C8E-2FA5A1174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24" name="Chart 20">
          <a:extLst>
            <a:ext uri="{FF2B5EF4-FFF2-40B4-BE49-F238E27FC236}">
              <a16:creationId xmlns:a16="http://schemas.microsoft.com/office/drawing/2014/main" id="{88620724-C34B-4A9A-80E3-34B5411B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11</xdr:col>
      <xdr:colOff>371475</xdr:colOff>
      <xdr:row>55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BA7EB7-7A1B-47FC-8A78-9B626FE8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876300</xdr:colOff>
      <xdr:row>55</xdr:row>
      <xdr:rowOff>0</xdr:rowOff>
    </xdr:from>
    <xdr:to>
      <xdr:col>11</xdr:col>
      <xdr:colOff>371475</xdr:colOff>
      <xdr:row>55</xdr:row>
      <xdr:rowOff>0</xdr:rowOff>
    </xdr:to>
    <xdr:graphicFrame macro="">
      <xdr:nvGraphicFramePr>
        <xdr:cNvPr id="26" name="Chart 24">
          <a:extLst>
            <a:ext uri="{FF2B5EF4-FFF2-40B4-BE49-F238E27FC236}">
              <a16:creationId xmlns:a16="http://schemas.microsoft.com/office/drawing/2014/main" id="{E785424D-40DF-4FCF-99CB-AF008C320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A234F86D-2F54-4425-8745-A079B5719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8" name="Chart 16">
          <a:extLst>
            <a:ext uri="{FF2B5EF4-FFF2-40B4-BE49-F238E27FC236}">
              <a16:creationId xmlns:a16="http://schemas.microsoft.com/office/drawing/2014/main" id="{87AC9D58-6A0D-41DD-8655-F81EC3B36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29" name="Chart 19">
          <a:extLst>
            <a:ext uri="{FF2B5EF4-FFF2-40B4-BE49-F238E27FC236}">
              <a16:creationId xmlns:a16="http://schemas.microsoft.com/office/drawing/2014/main" id="{D3BAA2CC-68BA-481D-A28E-EE52FF0B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C3DF0046-FFDA-4D85-B8C8-1A69F28C7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31" name="Chart 2">
          <a:extLst>
            <a:ext uri="{FF2B5EF4-FFF2-40B4-BE49-F238E27FC236}">
              <a16:creationId xmlns:a16="http://schemas.microsoft.com/office/drawing/2014/main" id="{C2946B92-B028-48A5-BD4A-A2D15239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2" name="Chart 3">
          <a:extLst>
            <a:ext uri="{FF2B5EF4-FFF2-40B4-BE49-F238E27FC236}">
              <a16:creationId xmlns:a16="http://schemas.microsoft.com/office/drawing/2014/main" id="{28A4E7E8-C4BC-4B28-B0C7-8C154CFB6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3" name="Chart 15">
          <a:extLst>
            <a:ext uri="{FF2B5EF4-FFF2-40B4-BE49-F238E27FC236}">
              <a16:creationId xmlns:a16="http://schemas.microsoft.com/office/drawing/2014/main" id="{56D688A6-42BF-476C-B3D0-5E8A69B95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34" name="Chart 16">
          <a:extLst>
            <a:ext uri="{FF2B5EF4-FFF2-40B4-BE49-F238E27FC236}">
              <a16:creationId xmlns:a16="http://schemas.microsoft.com/office/drawing/2014/main" id="{C29D34D0-FAB1-4177-B038-273B84545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5" name="Chart 17">
          <a:extLst>
            <a:ext uri="{FF2B5EF4-FFF2-40B4-BE49-F238E27FC236}">
              <a16:creationId xmlns:a16="http://schemas.microsoft.com/office/drawing/2014/main" id="{ED9DC8DE-9481-472B-A028-57008BC5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6" name="Chart 18">
          <a:extLst>
            <a:ext uri="{FF2B5EF4-FFF2-40B4-BE49-F238E27FC236}">
              <a16:creationId xmlns:a16="http://schemas.microsoft.com/office/drawing/2014/main" id="{0E62E4EB-E037-44DD-9D85-7073396E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37" name="Chart 19">
          <a:extLst>
            <a:ext uri="{FF2B5EF4-FFF2-40B4-BE49-F238E27FC236}">
              <a16:creationId xmlns:a16="http://schemas.microsoft.com/office/drawing/2014/main" id="{D81C3015-3AD6-4E5C-A5B0-3545D00B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3619500</xdr:colOff>
      <xdr:row>56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8" name="Chart 20">
          <a:extLst>
            <a:ext uri="{FF2B5EF4-FFF2-40B4-BE49-F238E27FC236}">
              <a16:creationId xmlns:a16="http://schemas.microsoft.com/office/drawing/2014/main" id="{8E152509-6C8A-4762-A434-EBA1059C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39" name="Chart 24">
          <a:extLst>
            <a:ext uri="{FF2B5EF4-FFF2-40B4-BE49-F238E27FC236}">
              <a16:creationId xmlns:a16="http://schemas.microsoft.com/office/drawing/2014/main" id="{0C4A5841-20D9-4185-95ED-CDBB914F8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876300</xdr:colOff>
      <xdr:row>56</xdr:row>
      <xdr:rowOff>0</xdr:rowOff>
    </xdr:from>
    <xdr:to>
      <xdr:col>11</xdr:col>
      <xdr:colOff>371475</xdr:colOff>
      <xdr:row>56</xdr:row>
      <xdr:rowOff>0</xdr:rowOff>
    </xdr:to>
    <xdr:graphicFrame macro="">
      <xdr:nvGraphicFramePr>
        <xdr:cNvPr id="40" name="Chart 24">
          <a:extLst>
            <a:ext uri="{FF2B5EF4-FFF2-40B4-BE49-F238E27FC236}">
              <a16:creationId xmlns:a16="http://schemas.microsoft.com/office/drawing/2014/main" id="{E8F5BC32-3CD2-4808-BC64-699E94263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FF8478C8-2121-462A-80B3-C578795F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2" name="Chart 16">
          <a:extLst>
            <a:ext uri="{FF2B5EF4-FFF2-40B4-BE49-F238E27FC236}">
              <a16:creationId xmlns:a16="http://schemas.microsoft.com/office/drawing/2014/main" id="{39BE541D-97BC-45D2-A465-C530E9CE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3" name="Chart 19">
          <a:extLst>
            <a:ext uri="{FF2B5EF4-FFF2-40B4-BE49-F238E27FC236}">
              <a16:creationId xmlns:a16="http://schemas.microsoft.com/office/drawing/2014/main" id="{A3768FD1-E387-4483-A3DC-1F008BE97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il\01%20Carrera\22%2002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 IS-16"/>
      <sheetName val="PC IS-19"/>
      <sheetName val="PC IS-22"/>
      <sheetName val="PC SW-22"/>
      <sheetName val="Directorio"/>
      <sheetName val="Horarios"/>
      <sheetName val="Hora-Amb"/>
      <sheetName val="Hor-Doc"/>
      <sheetName val="HorasDoc"/>
      <sheetName val="Medición"/>
      <sheetName val="Plan de estudios"/>
      <sheetName val="Plan de estudios  2009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K6" t="str">
            <v>Bloque</v>
          </cell>
        </row>
        <row r="7">
          <cell r="K7" t="str">
            <v>FC-PREISF01C1M</v>
          </cell>
        </row>
        <row r="8">
          <cell r="K8" t="str">
            <v>FC-PREISF01A1TN</v>
          </cell>
        </row>
        <row r="9">
          <cell r="K9" t="str">
            <v>FC-PREISF01A1TN</v>
          </cell>
        </row>
        <row r="10">
          <cell r="K10" t="str">
            <v>FC-PREISF01A1M</v>
          </cell>
        </row>
        <row r="11">
          <cell r="K11" t="str">
            <v>FC-PREISF01A1M</v>
          </cell>
        </row>
        <row r="12">
          <cell r="K12" t="str">
            <v>FC-PREISF01B1M</v>
          </cell>
        </row>
        <row r="13">
          <cell r="K13" t="str">
            <v>FC-PREISF01A1M</v>
          </cell>
        </row>
        <row r="14">
          <cell r="K14" t="str">
            <v>FC-PREISF01B1M</v>
          </cell>
        </row>
        <row r="15">
          <cell r="K15" t="str">
            <v>FC-PREISF01G1M</v>
          </cell>
        </row>
        <row r="26">
          <cell r="K26" t="str">
            <v>Bloque</v>
          </cell>
        </row>
        <row r="27">
          <cell r="K27" t="str">
            <v>FC-PREISF02A1T(H)</v>
          </cell>
        </row>
        <row r="28">
          <cell r="K28" t="str">
            <v>FC-PREISF02B1T(H)</v>
          </cell>
        </row>
        <row r="29">
          <cell r="K29" t="str">
            <v>FC-PREISF02A1MN</v>
          </cell>
        </row>
        <row r="30">
          <cell r="K30" t="str">
            <v>FC-PREISF02A1T</v>
          </cell>
        </row>
        <row r="31">
          <cell r="K31" t="str">
            <v>FC-PREISF02A1M</v>
          </cell>
        </row>
        <row r="32">
          <cell r="K32" t="str">
            <v>FC-PREISF02C1T</v>
          </cell>
        </row>
        <row r="46">
          <cell r="K46" t="str">
            <v>Bloque</v>
          </cell>
        </row>
        <row r="47">
          <cell r="K47" t="str">
            <v>FC-PREISF02B1T</v>
          </cell>
        </row>
        <row r="48">
          <cell r="K48" t="str">
            <v>FC-PREISF02G1M</v>
          </cell>
        </row>
        <row r="49">
          <cell r="K49" t="str">
            <v>FC-PREISF02G1T</v>
          </cell>
        </row>
        <row r="66">
          <cell r="K66" t="str">
            <v>Bloque</v>
          </cell>
        </row>
        <row r="67">
          <cell r="K67" t="str">
            <v>FC-PREISF03K1M</v>
          </cell>
        </row>
        <row r="68">
          <cell r="K68" t="str">
            <v>FC-PREISF03C1M</v>
          </cell>
        </row>
        <row r="69">
          <cell r="K69" t="str">
            <v>FC-PREISI03B1M</v>
          </cell>
        </row>
        <row r="70">
          <cell r="K70" t="str">
            <v>FC-PREISI03A1M</v>
          </cell>
        </row>
        <row r="86">
          <cell r="K86" t="str">
            <v>Bloque</v>
          </cell>
        </row>
        <row r="87">
          <cell r="K87" t="str">
            <v>FC-PREISF03D1N</v>
          </cell>
        </row>
        <row r="88">
          <cell r="K88" t="str">
            <v>FC-PREISF03L1N</v>
          </cell>
        </row>
        <row r="89">
          <cell r="K89" t="str">
            <v>FC-PREISF03B1M(H)</v>
          </cell>
        </row>
        <row r="90">
          <cell r="K90" t="str">
            <v>FC-PREISF03A1M</v>
          </cell>
        </row>
        <row r="91">
          <cell r="K91" t="str">
            <v>FC-PREISF03D1M(H)</v>
          </cell>
        </row>
        <row r="106">
          <cell r="K106" t="str">
            <v>Bloque</v>
          </cell>
        </row>
        <row r="107">
          <cell r="K107" t="str">
            <v>FC-PREISF04A1T(H)</v>
          </cell>
        </row>
        <row r="108">
          <cell r="K108" t="str">
            <v>FC-PREISF04A1M</v>
          </cell>
        </row>
        <row r="109">
          <cell r="K109" t="str">
            <v>FC-PREISI04A1M(H)</v>
          </cell>
        </row>
        <row r="110">
          <cell r="K110" t="str">
            <v>FC-PREISI04B1M(H)</v>
          </cell>
        </row>
        <row r="111">
          <cell r="K111" t="str">
            <v>FC-PREISI04A1T</v>
          </cell>
        </row>
        <row r="112">
          <cell r="K112" t="str">
            <v>FC-PREISI04D1N</v>
          </cell>
        </row>
        <row r="113">
          <cell r="K113" t="str">
            <v>FC-PREISI04H1T</v>
          </cell>
        </row>
        <row r="114">
          <cell r="K114" t="str">
            <v>FC-PREISI04G1N</v>
          </cell>
        </row>
        <row r="115">
          <cell r="K115" t="str">
            <v>FC-PREISI04F1N</v>
          </cell>
        </row>
        <row r="116">
          <cell r="K116" t="str">
            <v>FC-PREISI04A1M</v>
          </cell>
        </row>
        <row r="126">
          <cell r="K126" t="str">
            <v>Bloque</v>
          </cell>
        </row>
        <row r="127">
          <cell r="K127" t="str">
            <v>FC-PREADM04D1M</v>
          </cell>
        </row>
        <row r="128">
          <cell r="K128" t="str">
            <v>FC-PREADM04C1T</v>
          </cell>
        </row>
        <row r="129">
          <cell r="K129" t="str">
            <v>FC-PREADM04A1M</v>
          </cell>
        </row>
        <row r="130">
          <cell r="K130" t="str">
            <v>FC-PREADM04B1M</v>
          </cell>
        </row>
        <row r="131">
          <cell r="K131" t="str">
            <v>FC-PREADM04F1N</v>
          </cell>
        </row>
        <row r="132">
          <cell r="K132" t="str">
            <v>FC-PREADM04C1M</v>
          </cell>
        </row>
        <row r="146">
          <cell r="K146" t="str">
            <v>Bloque</v>
          </cell>
        </row>
        <row r="147">
          <cell r="K147" t="str">
            <v>FC-PREISI05D1N(H)</v>
          </cell>
        </row>
        <row r="148">
          <cell r="K148" t="str">
            <v>FC-PREISI05A1T(H)</v>
          </cell>
        </row>
        <row r="149">
          <cell r="K149" t="str">
            <v>FC-PREISI05G1M</v>
          </cell>
        </row>
        <row r="150">
          <cell r="K150" t="str">
            <v>FC-PREISI05A1M</v>
          </cell>
        </row>
        <row r="151">
          <cell r="K151" t="str">
            <v>FC-PREISI05C1N</v>
          </cell>
        </row>
        <row r="152">
          <cell r="K152" t="str">
            <v>FC-PREISI05D1M</v>
          </cell>
        </row>
        <row r="153">
          <cell r="K153" t="str">
            <v>FC-PREISI05D1T</v>
          </cell>
        </row>
        <row r="154">
          <cell r="K154" t="str">
            <v>FC-PREISI0H1M</v>
          </cell>
        </row>
        <row r="166">
          <cell r="K166" t="str">
            <v>Bloque</v>
          </cell>
        </row>
        <row r="167">
          <cell r="K167" t="str">
            <v>FC-PREISI06A1N</v>
          </cell>
        </row>
        <row r="168">
          <cell r="K168" t="str">
            <v>FC-PREISI06A1M</v>
          </cell>
        </row>
        <row r="169">
          <cell r="K169" t="str">
            <v>FC-PREISI06B1N(H)</v>
          </cell>
        </row>
        <row r="170">
          <cell r="K170" t="str">
            <v>FC-PREISI06A1N</v>
          </cell>
        </row>
        <row r="171">
          <cell r="K171" t="str">
            <v>FC-PREISI06A1T(H)</v>
          </cell>
        </row>
        <row r="172">
          <cell r="K172" t="str">
            <v>FC-PREISI06B1T</v>
          </cell>
        </row>
        <row r="186">
          <cell r="K186" t="str">
            <v>Bloque</v>
          </cell>
        </row>
        <row r="187">
          <cell r="K187" t="str">
            <v>FC-PREISI07D1T</v>
          </cell>
        </row>
        <row r="188">
          <cell r="K188" t="str">
            <v>FC-PREISI07J1N</v>
          </cell>
        </row>
        <row r="189">
          <cell r="K189" t="str">
            <v>FC-PREISI07B1N</v>
          </cell>
        </row>
        <row r="190">
          <cell r="K190" t="str">
            <v>FC-PREISI07E1T</v>
          </cell>
        </row>
        <row r="191">
          <cell r="K191" t="str">
            <v>FC-PREISI07B1M</v>
          </cell>
        </row>
        <row r="192">
          <cell r="K192" t="str">
            <v>FC-PREISI07A1N</v>
          </cell>
        </row>
        <row r="193">
          <cell r="K193" t="str">
            <v>FC-PREISI07A1N(H)</v>
          </cell>
        </row>
        <row r="194">
          <cell r="K194" t="str">
            <v>FC-PREISI07A1M</v>
          </cell>
        </row>
        <row r="196">
          <cell r="K196" t="str">
            <v>FC-PREISI07B1T</v>
          </cell>
        </row>
        <row r="206">
          <cell r="K206" t="str">
            <v>Bloque</v>
          </cell>
        </row>
        <row r="207">
          <cell r="K207" t="str">
            <v>FC-PREISI08J1T</v>
          </cell>
        </row>
        <row r="208">
          <cell r="K208" t="str">
            <v>FC-PREISI08A1N</v>
          </cell>
        </row>
        <row r="209">
          <cell r="K209" t="str">
            <v>FC-PREISI08J1M</v>
          </cell>
        </row>
        <row r="210">
          <cell r="K210" t="str">
            <v>FC-PREISI08C1N</v>
          </cell>
        </row>
        <row r="211">
          <cell r="K211" t="str">
            <v>FC-PREISI08B1T</v>
          </cell>
        </row>
        <row r="212">
          <cell r="K212" t="str">
            <v>FC-PREISI08B1N</v>
          </cell>
        </row>
        <row r="213">
          <cell r="K213" t="str">
            <v>FC-PREISI08K1M</v>
          </cell>
        </row>
        <row r="214">
          <cell r="K214" t="str">
            <v>FC-PREISI08A1M</v>
          </cell>
        </row>
        <row r="215">
          <cell r="K215" t="str">
            <v>FC-PREISI08B1M</v>
          </cell>
        </row>
        <row r="216">
          <cell r="K216" t="str">
            <v>FC-PREADM08D1N</v>
          </cell>
        </row>
        <row r="226">
          <cell r="K226" t="str">
            <v>Bloque</v>
          </cell>
        </row>
        <row r="227">
          <cell r="K227" t="str">
            <v>FC-PREINF09B1N</v>
          </cell>
        </row>
        <row r="228">
          <cell r="K228" t="str">
            <v>FC-PREINF09A1N</v>
          </cell>
        </row>
        <row r="229">
          <cell r="K229" t="str">
            <v>FC-PREISI09A1N</v>
          </cell>
        </row>
        <row r="246">
          <cell r="K246" t="str">
            <v>Bloque</v>
          </cell>
        </row>
        <row r="247">
          <cell r="K247" t="str">
            <v>FC-PREISI10A1N</v>
          </cell>
        </row>
        <row r="248">
          <cell r="K248" t="str">
            <v>FC-PREISI10A1T</v>
          </cell>
        </row>
        <row r="249">
          <cell r="K249" t="str">
            <v>FC-PREISI10A1N</v>
          </cell>
        </row>
        <row r="250">
          <cell r="K250" t="str">
            <v>FC-PREINGISI10A1T</v>
          </cell>
        </row>
        <row r="251">
          <cell r="K251" t="str">
            <v>FC-PREISI10D1N</v>
          </cell>
        </row>
        <row r="252">
          <cell r="K252" t="str">
            <v>FC-PREISI10A1N</v>
          </cell>
        </row>
        <row r="253">
          <cell r="K253" t="str">
            <v>FC-PREISI10B1N</v>
          </cell>
        </row>
      </sheetData>
      <sheetData sheetId="6" refreshError="1"/>
      <sheetData sheetId="7" refreshError="1"/>
      <sheetData sheetId="8" refreshError="1"/>
      <sheetData sheetId="9">
        <row r="4">
          <cell r="J4" t="str">
            <v>P8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zoomScale="115" zoomScaleNormal="115" workbookViewId="0">
      <selection activeCell="C57" sqref="C57"/>
    </sheetView>
    <sheetView workbookViewId="1"/>
  </sheetViews>
  <sheetFormatPr baseColWidth="10" defaultRowHeight="12.75" x14ac:dyDescent="0.2"/>
  <cols>
    <col min="1" max="1" width="6.5703125" bestFit="1" customWidth="1"/>
    <col min="2" max="2" width="8.140625" bestFit="1" customWidth="1"/>
    <col min="3" max="3" width="34.42578125" bestFit="1" customWidth="1"/>
    <col min="4" max="4" width="11" bestFit="1" customWidth="1"/>
    <col min="5" max="5" width="3.42578125" bestFit="1" customWidth="1"/>
    <col min="6" max="6" width="6.5703125" bestFit="1" customWidth="1"/>
    <col min="7" max="7" width="9.42578125" bestFit="1" customWidth="1"/>
    <col min="8" max="8" width="32.7109375" bestFit="1" customWidth="1"/>
    <col min="9" max="9" width="11" bestFit="1" customWidth="1"/>
    <col min="10" max="10" width="3.42578125" bestFit="1" customWidth="1"/>
    <col min="11" max="11" width="6.5703125" bestFit="1" customWidth="1"/>
    <col min="12" max="12" width="10.42578125" bestFit="1" customWidth="1"/>
    <col min="13" max="13" width="41.140625" bestFit="1" customWidth="1"/>
    <col min="14" max="14" width="11" bestFit="1" customWidth="1"/>
    <col min="15" max="15" width="3.42578125" bestFit="1" customWidth="1"/>
    <col min="16" max="16" width="6.5703125" bestFit="1" customWidth="1"/>
    <col min="17" max="17" width="10.42578125" bestFit="1" customWidth="1"/>
    <col min="18" max="18" width="22.140625" bestFit="1" customWidth="1"/>
    <col min="19" max="19" width="11" bestFit="1" customWidth="1"/>
    <col min="20" max="20" width="3.42578125" bestFit="1" customWidth="1"/>
  </cols>
  <sheetData>
    <row r="1" spans="1:20" ht="15.75" x14ac:dyDescent="0.25">
      <c r="K1" s="213" t="s">
        <v>418</v>
      </c>
      <c r="L1" s="213"/>
      <c r="M1" s="213"/>
      <c r="N1" s="213"/>
      <c r="O1" s="213"/>
    </row>
    <row r="3" spans="1:20" ht="14.25" x14ac:dyDescent="0.2">
      <c r="A3" s="214" t="s">
        <v>428</v>
      </c>
      <c r="B3" s="215"/>
      <c r="C3" s="215"/>
      <c r="D3" s="215"/>
      <c r="E3" s="215"/>
      <c r="F3" s="216" t="s">
        <v>420</v>
      </c>
      <c r="G3" s="216"/>
      <c r="H3" s="216"/>
      <c r="I3" s="216"/>
      <c r="J3" s="216"/>
      <c r="K3" s="214" t="s">
        <v>419</v>
      </c>
      <c r="L3" s="215"/>
      <c r="M3" s="215"/>
      <c r="N3" s="215"/>
      <c r="O3" s="215"/>
      <c r="P3" s="214" t="s">
        <v>429</v>
      </c>
      <c r="Q3" s="215"/>
      <c r="R3" s="215"/>
      <c r="S3" s="215"/>
      <c r="T3" s="215"/>
    </row>
    <row r="4" spans="1:20" ht="57" customHeight="1" x14ac:dyDescent="0.2">
      <c r="A4" s="103" t="s">
        <v>0</v>
      </c>
      <c r="B4" s="103" t="s">
        <v>416</v>
      </c>
      <c r="C4" s="103" t="s">
        <v>417</v>
      </c>
      <c r="D4" s="103" t="s">
        <v>421</v>
      </c>
      <c r="E4" s="103" t="s">
        <v>4</v>
      </c>
      <c r="F4" s="104" t="s">
        <v>0</v>
      </c>
      <c r="G4" s="104" t="s">
        <v>416</v>
      </c>
      <c r="H4" s="104" t="s">
        <v>417</v>
      </c>
      <c r="I4" s="104" t="s">
        <v>421</v>
      </c>
      <c r="J4" s="104" t="s">
        <v>4</v>
      </c>
      <c r="K4" s="103" t="s">
        <v>0</v>
      </c>
      <c r="L4" s="103" t="s">
        <v>416</v>
      </c>
      <c r="M4" s="103" t="s">
        <v>417</v>
      </c>
      <c r="N4" s="103" t="s">
        <v>421</v>
      </c>
      <c r="O4" s="103" t="s">
        <v>4</v>
      </c>
      <c r="P4" s="103" t="s">
        <v>0</v>
      </c>
      <c r="Q4" s="103" t="s">
        <v>416</v>
      </c>
      <c r="R4" s="103" t="s">
        <v>417</v>
      </c>
      <c r="S4" s="103" t="s">
        <v>421</v>
      </c>
      <c r="T4" s="103" t="s">
        <v>4</v>
      </c>
    </row>
    <row r="5" spans="1:20" x14ac:dyDescent="0.2">
      <c r="A5" s="88">
        <v>1</v>
      </c>
      <c r="B5" s="88" t="s">
        <v>244</v>
      </c>
      <c r="C5" s="89" t="s">
        <v>365</v>
      </c>
      <c r="D5" s="90" t="s">
        <v>422</v>
      </c>
      <c r="E5" s="91">
        <v>3</v>
      </c>
      <c r="F5" s="117">
        <v>1</v>
      </c>
      <c r="G5" s="118" t="s">
        <v>244</v>
      </c>
      <c r="H5" s="119" t="s">
        <v>231</v>
      </c>
      <c r="I5" s="105" t="s">
        <v>422</v>
      </c>
      <c r="J5" s="120">
        <v>3</v>
      </c>
      <c r="K5" s="108">
        <v>1</v>
      </c>
      <c r="L5" s="109" t="s">
        <v>423</v>
      </c>
      <c r="N5" s="110" t="s">
        <v>422</v>
      </c>
      <c r="O5" s="111">
        <v>2</v>
      </c>
      <c r="P5" s="106"/>
      <c r="Q5" s="106"/>
      <c r="R5" s="106"/>
      <c r="S5" s="106"/>
      <c r="T5" s="106"/>
    </row>
    <row r="6" spans="1:20" x14ac:dyDescent="0.2">
      <c r="A6" s="88">
        <v>1</v>
      </c>
      <c r="B6" s="88"/>
      <c r="C6" s="89" t="s">
        <v>366</v>
      </c>
      <c r="D6" s="90" t="s">
        <v>422</v>
      </c>
      <c r="E6" s="91">
        <v>3</v>
      </c>
      <c r="F6" s="111"/>
      <c r="G6" s="106"/>
      <c r="H6" s="106"/>
      <c r="I6" s="106"/>
      <c r="J6" s="111"/>
      <c r="K6" s="106"/>
      <c r="L6" s="106"/>
      <c r="M6" s="110"/>
      <c r="N6" s="106"/>
      <c r="O6" s="106"/>
      <c r="P6" s="106"/>
      <c r="Q6" s="106"/>
      <c r="R6" s="106"/>
      <c r="S6" s="106"/>
      <c r="T6" s="106"/>
    </row>
    <row r="7" spans="1:20" x14ac:dyDescent="0.2">
      <c r="A7" s="88">
        <v>1</v>
      </c>
      <c r="B7" s="88" t="s">
        <v>364</v>
      </c>
      <c r="C7" s="92" t="s">
        <v>363</v>
      </c>
      <c r="D7" s="90" t="s">
        <v>422</v>
      </c>
      <c r="E7" s="91">
        <v>4</v>
      </c>
      <c r="F7" s="117">
        <v>1</v>
      </c>
      <c r="G7" s="118" t="s">
        <v>55</v>
      </c>
      <c r="H7" s="119" t="s">
        <v>439</v>
      </c>
      <c r="I7" s="105" t="s">
        <v>422</v>
      </c>
      <c r="J7" s="120">
        <v>4</v>
      </c>
      <c r="K7" s="108">
        <v>1</v>
      </c>
      <c r="L7" s="109" t="s">
        <v>55</v>
      </c>
      <c r="M7" s="110" t="s">
        <v>439</v>
      </c>
      <c r="N7" s="110" t="s">
        <v>422</v>
      </c>
      <c r="O7" s="111">
        <v>4</v>
      </c>
      <c r="P7" s="106"/>
      <c r="Q7" s="106"/>
      <c r="R7" s="106"/>
      <c r="S7" s="106"/>
      <c r="T7" s="106"/>
    </row>
    <row r="8" spans="1:20" x14ac:dyDescent="0.2">
      <c r="A8" s="88">
        <v>1</v>
      </c>
      <c r="B8" s="88" t="s">
        <v>457</v>
      </c>
      <c r="C8" s="93" t="s">
        <v>362</v>
      </c>
      <c r="D8" s="90" t="s">
        <v>422</v>
      </c>
      <c r="E8" s="94">
        <v>3</v>
      </c>
      <c r="F8" s="111"/>
      <c r="G8" s="106"/>
      <c r="H8" s="106"/>
      <c r="I8" s="106"/>
      <c r="J8" s="111"/>
      <c r="K8" s="106"/>
      <c r="L8" s="106"/>
      <c r="M8" s="106"/>
      <c r="N8" s="106"/>
      <c r="O8" s="106"/>
      <c r="P8" s="106"/>
      <c r="Q8" s="106"/>
      <c r="R8" s="106"/>
      <c r="S8" s="106"/>
      <c r="T8" s="106"/>
    </row>
    <row r="9" spans="1:20" x14ac:dyDescent="0.2">
      <c r="A9" s="88">
        <v>1</v>
      </c>
      <c r="B9" s="88" t="s">
        <v>361</v>
      </c>
      <c r="C9" s="92" t="s">
        <v>372</v>
      </c>
      <c r="D9" s="90" t="s">
        <v>422</v>
      </c>
      <c r="E9" s="91">
        <v>4</v>
      </c>
      <c r="F9" s="117">
        <v>1</v>
      </c>
      <c r="G9" s="118" t="s">
        <v>56</v>
      </c>
      <c r="H9" s="119" t="s">
        <v>430</v>
      </c>
      <c r="I9" s="105" t="s">
        <v>422</v>
      </c>
      <c r="J9" s="120">
        <v>4</v>
      </c>
      <c r="K9" s="108">
        <v>1</v>
      </c>
      <c r="L9" s="109" t="s">
        <v>56</v>
      </c>
      <c r="M9" s="110" t="s">
        <v>430</v>
      </c>
      <c r="N9" s="110" t="s">
        <v>422</v>
      </c>
      <c r="O9" s="111">
        <v>4</v>
      </c>
      <c r="P9" s="106"/>
      <c r="Q9" s="106"/>
      <c r="R9" s="106"/>
      <c r="S9" s="106"/>
      <c r="T9" s="106"/>
    </row>
    <row r="10" spans="1:20" x14ac:dyDescent="0.2">
      <c r="A10" s="88">
        <v>1</v>
      </c>
      <c r="B10" s="88" t="s">
        <v>458</v>
      </c>
      <c r="C10" s="92" t="s">
        <v>84</v>
      </c>
      <c r="D10" s="90" t="s">
        <v>422</v>
      </c>
      <c r="E10" s="91">
        <v>5</v>
      </c>
      <c r="F10" s="117">
        <v>1</v>
      </c>
      <c r="G10" s="118" t="s">
        <v>57</v>
      </c>
      <c r="H10" s="119" t="s">
        <v>431</v>
      </c>
      <c r="I10" s="105" t="s">
        <v>422</v>
      </c>
      <c r="J10" s="120">
        <v>4</v>
      </c>
      <c r="K10" s="108">
        <v>1</v>
      </c>
      <c r="L10" s="109" t="s">
        <v>57</v>
      </c>
      <c r="M10" s="110" t="s">
        <v>431</v>
      </c>
      <c r="N10" s="110" t="s">
        <v>422</v>
      </c>
      <c r="O10" s="111">
        <v>4</v>
      </c>
      <c r="P10" s="106"/>
      <c r="Q10" s="106"/>
      <c r="R10" s="106"/>
      <c r="S10" s="106"/>
      <c r="T10" s="106"/>
    </row>
    <row r="11" spans="1:20" x14ac:dyDescent="0.2">
      <c r="A11" s="88">
        <v>2</v>
      </c>
      <c r="B11" s="88" t="s">
        <v>236</v>
      </c>
      <c r="C11" s="89" t="s">
        <v>373</v>
      </c>
      <c r="D11" s="90" t="s">
        <v>422</v>
      </c>
      <c r="E11" s="91">
        <v>4</v>
      </c>
      <c r="F11" s="121">
        <v>2</v>
      </c>
      <c r="G11" s="122" t="s">
        <v>244</v>
      </c>
      <c r="H11" s="122" t="s">
        <v>235</v>
      </c>
      <c r="I11" s="107" t="s">
        <v>422</v>
      </c>
      <c r="J11" s="123">
        <v>4</v>
      </c>
      <c r="K11" s="108">
        <v>5</v>
      </c>
      <c r="L11" s="109" t="s">
        <v>88</v>
      </c>
      <c r="M11" s="110" t="s">
        <v>450</v>
      </c>
      <c r="N11" s="110" t="s">
        <v>422</v>
      </c>
      <c r="O11" s="111">
        <v>2</v>
      </c>
      <c r="P11" s="106"/>
      <c r="Q11" s="106"/>
      <c r="R11" s="106"/>
      <c r="S11" s="106"/>
      <c r="T11" s="106"/>
    </row>
    <row r="12" spans="1:20" x14ac:dyDescent="0.2">
      <c r="A12" s="88">
        <v>2</v>
      </c>
      <c r="B12" s="88" t="s">
        <v>244</v>
      </c>
      <c r="C12" s="89" t="s">
        <v>374</v>
      </c>
      <c r="D12" s="90" t="s">
        <v>422</v>
      </c>
      <c r="E12" s="91">
        <v>2</v>
      </c>
      <c r="F12" s="117">
        <v>1</v>
      </c>
      <c r="G12" s="118" t="s">
        <v>244</v>
      </c>
      <c r="H12" s="119" t="s">
        <v>233</v>
      </c>
      <c r="I12" s="105" t="s">
        <v>422</v>
      </c>
      <c r="J12" s="120">
        <v>4</v>
      </c>
      <c r="K12" s="108">
        <v>3</v>
      </c>
      <c r="L12" s="109" t="s">
        <v>189</v>
      </c>
      <c r="M12" s="110" t="s">
        <v>82</v>
      </c>
      <c r="N12" s="110" t="s">
        <v>422</v>
      </c>
      <c r="O12" s="111">
        <v>4</v>
      </c>
      <c r="P12" s="106"/>
      <c r="Q12" s="106"/>
      <c r="R12" s="106"/>
      <c r="S12" s="106"/>
      <c r="T12" s="106"/>
    </row>
    <row r="13" spans="1:20" x14ac:dyDescent="0.2">
      <c r="A13" s="88">
        <v>2</v>
      </c>
      <c r="B13" s="88" t="s">
        <v>459</v>
      </c>
      <c r="C13" s="92" t="s">
        <v>13</v>
      </c>
      <c r="D13" s="90" t="s">
        <v>422</v>
      </c>
      <c r="E13" s="91">
        <v>4</v>
      </c>
      <c r="F13" s="121">
        <v>2</v>
      </c>
      <c r="G13" s="122" t="s">
        <v>59</v>
      </c>
      <c r="H13" s="122" t="s">
        <v>440</v>
      </c>
      <c r="I13" s="107" t="s">
        <v>422</v>
      </c>
      <c r="J13" s="123">
        <v>4</v>
      </c>
      <c r="K13" s="108">
        <v>2</v>
      </c>
      <c r="L13" s="109" t="s">
        <v>59</v>
      </c>
      <c r="M13" s="110" t="s">
        <v>440</v>
      </c>
      <c r="N13" s="110" t="s">
        <v>422</v>
      </c>
      <c r="O13" s="111">
        <v>4</v>
      </c>
      <c r="P13" s="106"/>
      <c r="Q13" s="106"/>
      <c r="R13" s="106"/>
      <c r="S13" s="106"/>
      <c r="T13" s="106"/>
    </row>
    <row r="14" spans="1:20" x14ac:dyDescent="0.2">
      <c r="A14" s="88">
        <v>2</v>
      </c>
      <c r="B14" s="88" t="s">
        <v>457</v>
      </c>
      <c r="C14" s="92" t="s">
        <v>375</v>
      </c>
      <c r="D14" s="90" t="s">
        <v>422</v>
      </c>
      <c r="E14" s="91">
        <v>4</v>
      </c>
      <c r="F14" s="121">
        <v>2</v>
      </c>
      <c r="G14" s="122" t="s">
        <v>62</v>
      </c>
      <c r="H14" s="122" t="s">
        <v>12</v>
      </c>
      <c r="I14" s="107" t="s">
        <v>422</v>
      </c>
      <c r="J14" s="123">
        <v>4</v>
      </c>
      <c r="K14" s="108">
        <v>2</v>
      </c>
      <c r="L14" s="109" t="s">
        <v>62</v>
      </c>
      <c r="M14" s="110" t="s">
        <v>12</v>
      </c>
      <c r="N14" s="110" t="s">
        <v>422</v>
      </c>
      <c r="O14" s="111">
        <v>4</v>
      </c>
      <c r="P14" s="106"/>
      <c r="Q14" s="106"/>
      <c r="R14" s="106"/>
      <c r="S14" s="106"/>
      <c r="T14" s="106"/>
    </row>
    <row r="15" spans="1:20" x14ac:dyDescent="0.2">
      <c r="A15" s="88">
        <v>2</v>
      </c>
      <c r="B15" s="88" t="s">
        <v>460</v>
      </c>
      <c r="C15" s="92" t="s">
        <v>16</v>
      </c>
      <c r="D15" s="90" t="s">
        <v>422</v>
      </c>
      <c r="E15" s="91">
        <v>3</v>
      </c>
      <c r="F15" s="124">
        <v>5</v>
      </c>
      <c r="G15" s="125" t="s">
        <v>63</v>
      </c>
      <c r="H15" s="125" t="s">
        <v>16</v>
      </c>
      <c r="I15" s="98" t="s">
        <v>422</v>
      </c>
      <c r="J15" s="126">
        <v>4</v>
      </c>
      <c r="K15" s="106"/>
      <c r="L15" s="106"/>
      <c r="M15" s="106"/>
      <c r="N15" s="106"/>
      <c r="O15" s="106"/>
      <c r="P15" s="106"/>
      <c r="Q15" s="106"/>
      <c r="R15" s="106"/>
      <c r="S15" s="106"/>
      <c r="T15" s="106"/>
    </row>
    <row r="16" spans="1:20" x14ac:dyDescent="0.2">
      <c r="A16" s="88">
        <v>2</v>
      </c>
      <c r="B16" s="88" t="s">
        <v>458</v>
      </c>
      <c r="C16" s="92" t="s">
        <v>91</v>
      </c>
      <c r="D16" s="90" t="s">
        <v>422</v>
      </c>
      <c r="E16" s="91">
        <v>5</v>
      </c>
      <c r="F16" s="121">
        <v>2</v>
      </c>
      <c r="G16" s="122" t="s">
        <v>60</v>
      </c>
      <c r="H16" s="122" t="s">
        <v>91</v>
      </c>
      <c r="I16" s="107" t="s">
        <v>422</v>
      </c>
      <c r="J16" s="123">
        <v>4</v>
      </c>
      <c r="K16" s="108">
        <v>2</v>
      </c>
      <c r="L16" s="109" t="s">
        <v>60</v>
      </c>
      <c r="M16" s="110" t="s">
        <v>91</v>
      </c>
      <c r="N16" s="110" t="s">
        <v>422</v>
      </c>
      <c r="O16" s="111">
        <v>4</v>
      </c>
      <c r="P16" s="106"/>
      <c r="Q16" s="106"/>
      <c r="R16" s="106"/>
      <c r="S16" s="106"/>
      <c r="T16" s="106"/>
    </row>
    <row r="17" spans="1:20" x14ac:dyDescent="0.2">
      <c r="A17" s="88">
        <v>3</v>
      </c>
      <c r="B17" s="88" t="s">
        <v>244</v>
      </c>
      <c r="C17" s="89" t="s">
        <v>382</v>
      </c>
      <c r="D17" s="90" t="s">
        <v>422</v>
      </c>
      <c r="E17" s="91">
        <v>4</v>
      </c>
      <c r="F17" s="111"/>
      <c r="G17" s="106"/>
      <c r="H17" s="106"/>
      <c r="I17" s="106"/>
      <c r="J17" s="111"/>
      <c r="K17" s="108">
        <v>6</v>
      </c>
      <c r="L17" s="109" t="s">
        <v>93</v>
      </c>
      <c r="M17" s="110" t="s">
        <v>92</v>
      </c>
      <c r="N17" s="110" t="s">
        <v>422</v>
      </c>
      <c r="O17" s="111">
        <v>2</v>
      </c>
      <c r="P17" s="106"/>
      <c r="Q17" s="106"/>
      <c r="R17" s="106"/>
      <c r="S17" s="106"/>
      <c r="T17" s="106"/>
    </row>
    <row r="18" spans="1:20" x14ac:dyDescent="0.2">
      <c r="A18" s="88">
        <v>3</v>
      </c>
      <c r="B18" s="88" t="s">
        <v>427</v>
      </c>
      <c r="C18" s="89" t="s">
        <v>378</v>
      </c>
      <c r="D18" s="90" t="s">
        <v>422</v>
      </c>
      <c r="E18" s="91">
        <v>4</v>
      </c>
      <c r="F18" s="127">
        <v>3</v>
      </c>
      <c r="G18" s="128" t="s">
        <v>86</v>
      </c>
      <c r="H18" s="128" t="s">
        <v>432</v>
      </c>
      <c r="I18" s="112" t="s">
        <v>422</v>
      </c>
      <c r="J18" s="129">
        <v>4</v>
      </c>
      <c r="K18" s="108">
        <v>4</v>
      </c>
      <c r="L18" s="109" t="s">
        <v>86</v>
      </c>
      <c r="M18" s="110" t="s">
        <v>432</v>
      </c>
      <c r="N18" s="110" t="s">
        <v>422</v>
      </c>
      <c r="O18" s="111">
        <v>4</v>
      </c>
      <c r="P18" s="106"/>
      <c r="Q18" s="106"/>
      <c r="R18" s="106"/>
      <c r="S18" s="106"/>
      <c r="T18" s="106"/>
    </row>
    <row r="19" spans="1:20" x14ac:dyDescent="0.2">
      <c r="A19" s="88">
        <v>3</v>
      </c>
      <c r="B19" s="88" t="s">
        <v>244</v>
      </c>
      <c r="C19" s="89" t="s">
        <v>377</v>
      </c>
      <c r="D19" s="90" t="s">
        <v>422</v>
      </c>
      <c r="E19" s="91">
        <v>4</v>
      </c>
      <c r="F19" s="130">
        <v>4</v>
      </c>
      <c r="G19" s="131" t="s">
        <v>198</v>
      </c>
      <c r="H19" s="131" t="s">
        <v>433</v>
      </c>
      <c r="I19" s="97" t="s">
        <v>422</v>
      </c>
      <c r="J19" s="132">
        <v>4</v>
      </c>
      <c r="K19" s="108">
        <v>4</v>
      </c>
      <c r="L19" s="109" t="s">
        <v>198</v>
      </c>
      <c r="M19" s="110" t="s">
        <v>197</v>
      </c>
      <c r="N19" s="110" t="s">
        <v>422</v>
      </c>
      <c r="O19" s="111">
        <v>4</v>
      </c>
      <c r="P19" s="106"/>
      <c r="Q19" s="106"/>
      <c r="R19" s="106"/>
      <c r="S19" s="106"/>
      <c r="T19" s="106"/>
    </row>
    <row r="20" spans="1:20" x14ac:dyDescent="0.2">
      <c r="A20" s="88">
        <v>3</v>
      </c>
      <c r="B20" s="88" t="s">
        <v>427</v>
      </c>
      <c r="C20" s="89" t="s">
        <v>380</v>
      </c>
      <c r="D20" s="90" t="s">
        <v>422</v>
      </c>
      <c r="E20" s="91">
        <v>2</v>
      </c>
      <c r="F20" s="130"/>
      <c r="G20" s="131"/>
      <c r="H20" s="131"/>
      <c r="I20" s="97"/>
      <c r="J20" s="132"/>
      <c r="K20" s="108">
        <v>7</v>
      </c>
      <c r="L20" s="109" t="s">
        <v>126</v>
      </c>
      <c r="M20" s="110" t="s">
        <v>125</v>
      </c>
      <c r="N20" s="110" t="s">
        <v>422</v>
      </c>
      <c r="O20" s="111">
        <v>4</v>
      </c>
      <c r="P20" s="102">
        <v>7</v>
      </c>
      <c r="Q20" s="106"/>
      <c r="R20" s="113" t="s">
        <v>125</v>
      </c>
      <c r="S20" s="106" t="s">
        <v>422</v>
      </c>
      <c r="T20" s="114">
        <v>4</v>
      </c>
    </row>
    <row r="21" spans="1:20" x14ac:dyDescent="0.2">
      <c r="A21" s="88">
        <v>3</v>
      </c>
      <c r="B21" s="88" t="s">
        <v>461</v>
      </c>
      <c r="C21" s="95" t="s">
        <v>381</v>
      </c>
      <c r="D21" s="90" t="s">
        <v>422</v>
      </c>
      <c r="E21" s="91">
        <v>3</v>
      </c>
      <c r="F21" s="133">
        <v>7</v>
      </c>
      <c r="G21" s="134" t="s">
        <v>70</v>
      </c>
      <c r="H21" s="134" t="s">
        <v>434</v>
      </c>
      <c r="I21" s="101" t="s">
        <v>422</v>
      </c>
      <c r="J21" s="135">
        <v>4</v>
      </c>
      <c r="K21" s="136">
        <v>9</v>
      </c>
      <c r="L21" s="109" t="s">
        <v>70</v>
      </c>
      <c r="M21" s="110" t="s">
        <v>434</v>
      </c>
      <c r="N21" s="110" t="s">
        <v>422</v>
      </c>
      <c r="O21" s="111">
        <v>4</v>
      </c>
      <c r="P21" s="102">
        <v>7</v>
      </c>
      <c r="Q21" s="106"/>
      <c r="R21" s="113" t="s">
        <v>20</v>
      </c>
      <c r="S21" s="106" t="s">
        <v>422</v>
      </c>
      <c r="T21" s="114">
        <v>4</v>
      </c>
    </row>
    <row r="22" spans="1:20" x14ac:dyDescent="0.2">
      <c r="A22" s="88">
        <v>3</v>
      </c>
      <c r="B22" s="88" t="s">
        <v>458</v>
      </c>
      <c r="C22" s="92" t="s">
        <v>98</v>
      </c>
      <c r="D22" s="90" t="s">
        <v>422</v>
      </c>
      <c r="E22" s="91">
        <v>5</v>
      </c>
      <c r="F22" s="127">
        <v>3</v>
      </c>
      <c r="G22" s="128" t="s">
        <v>65</v>
      </c>
      <c r="H22" s="128" t="s">
        <v>98</v>
      </c>
      <c r="I22" s="112" t="s">
        <v>422</v>
      </c>
      <c r="J22" s="129">
        <v>4</v>
      </c>
      <c r="K22" s="108">
        <v>3</v>
      </c>
      <c r="L22" s="109" t="s">
        <v>65</v>
      </c>
      <c r="M22" s="110" t="s">
        <v>98</v>
      </c>
      <c r="N22" s="110" t="s">
        <v>422</v>
      </c>
      <c r="O22" s="111">
        <v>4</v>
      </c>
      <c r="P22" s="106"/>
      <c r="Q22" s="106"/>
      <c r="R22" s="106"/>
      <c r="S22" s="106"/>
      <c r="T22" s="106"/>
    </row>
    <row r="23" spans="1:20" ht="13.5" customHeight="1" x14ac:dyDescent="0.2">
      <c r="A23" s="88">
        <v>4</v>
      </c>
      <c r="B23" s="88" t="s">
        <v>427</v>
      </c>
      <c r="C23" s="89" t="s">
        <v>251</v>
      </c>
      <c r="D23" s="90" t="s">
        <v>422</v>
      </c>
      <c r="E23" s="91">
        <v>4</v>
      </c>
      <c r="F23" s="124">
        <v>5</v>
      </c>
      <c r="G23" s="125" t="s">
        <v>244</v>
      </c>
      <c r="H23" s="125" t="s">
        <v>251</v>
      </c>
      <c r="I23" s="98" t="s">
        <v>422</v>
      </c>
      <c r="J23" s="126">
        <v>4</v>
      </c>
      <c r="K23" s="108">
        <v>7</v>
      </c>
      <c r="L23" s="109" t="s">
        <v>105</v>
      </c>
      <c r="M23" s="110" t="s">
        <v>451</v>
      </c>
      <c r="N23" s="110" t="s">
        <v>422</v>
      </c>
      <c r="O23" s="111">
        <v>2</v>
      </c>
      <c r="P23" s="102">
        <v>6</v>
      </c>
      <c r="Q23" s="106"/>
      <c r="R23" s="113" t="s">
        <v>118</v>
      </c>
      <c r="S23" s="106" t="s">
        <v>422</v>
      </c>
      <c r="T23" s="114">
        <v>2</v>
      </c>
    </row>
    <row r="24" spans="1:20" x14ac:dyDescent="0.2">
      <c r="A24" s="88">
        <v>4</v>
      </c>
      <c r="B24" s="88" t="s">
        <v>462</v>
      </c>
      <c r="C24" s="96" t="s">
        <v>383</v>
      </c>
      <c r="D24" s="90" t="s">
        <v>422</v>
      </c>
      <c r="E24" s="91">
        <v>4</v>
      </c>
      <c r="F24" s="121">
        <v>2</v>
      </c>
      <c r="G24" s="122" t="s">
        <v>66</v>
      </c>
      <c r="H24" s="122" t="s">
        <v>441</v>
      </c>
      <c r="I24" s="107" t="s">
        <v>422</v>
      </c>
      <c r="J24" s="123">
        <v>4</v>
      </c>
      <c r="K24" s="108">
        <v>2</v>
      </c>
      <c r="L24" s="109" t="s">
        <v>66</v>
      </c>
      <c r="M24" s="110" t="s">
        <v>441</v>
      </c>
      <c r="N24" s="110" t="s">
        <v>422</v>
      </c>
      <c r="O24" s="111">
        <v>4</v>
      </c>
      <c r="P24" s="106"/>
      <c r="Q24" s="106"/>
      <c r="R24" s="106"/>
      <c r="S24" s="106"/>
      <c r="T24" s="106"/>
    </row>
    <row r="25" spans="1:20" x14ac:dyDescent="0.2">
      <c r="A25" s="88">
        <v>4</v>
      </c>
      <c r="B25" s="88" t="s">
        <v>244</v>
      </c>
      <c r="C25" s="89" t="s">
        <v>245</v>
      </c>
      <c r="D25" s="90" t="s">
        <v>422</v>
      </c>
      <c r="E25" s="91">
        <v>4</v>
      </c>
      <c r="F25" s="130">
        <v>4</v>
      </c>
      <c r="G25" s="131" t="s">
        <v>244</v>
      </c>
      <c r="H25" s="131" t="s">
        <v>245</v>
      </c>
      <c r="I25" s="97" t="s">
        <v>422</v>
      </c>
      <c r="J25" s="132">
        <v>2</v>
      </c>
      <c r="K25" s="108">
        <v>5</v>
      </c>
      <c r="L25" s="109" t="s">
        <v>64</v>
      </c>
      <c r="M25" s="110" t="s">
        <v>452</v>
      </c>
      <c r="N25" s="110" t="s">
        <v>422</v>
      </c>
      <c r="O25" s="111">
        <v>2</v>
      </c>
      <c r="P25" s="106"/>
      <c r="Q25" s="106"/>
      <c r="R25" s="106"/>
      <c r="S25" s="106"/>
      <c r="T25" s="106"/>
    </row>
    <row r="26" spans="1:20" x14ac:dyDescent="0.2">
      <c r="A26" s="88">
        <v>4</v>
      </c>
      <c r="B26" s="88" t="s">
        <v>427</v>
      </c>
      <c r="C26" s="89" t="s">
        <v>108</v>
      </c>
      <c r="D26" s="90" t="s">
        <v>422</v>
      </c>
      <c r="E26" s="91">
        <v>2</v>
      </c>
      <c r="F26" s="130">
        <v>4</v>
      </c>
      <c r="G26" s="131" t="s">
        <v>199</v>
      </c>
      <c r="H26" s="131" t="s">
        <v>108</v>
      </c>
      <c r="I26" s="137" t="s">
        <v>422</v>
      </c>
      <c r="J26" s="132">
        <v>2</v>
      </c>
      <c r="K26" s="108">
        <v>5</v>
      </c>
      <c r="L26" s="109" t="s">
        <v>199</v>
      </c>
      <c r="M26" s="110" t="s">
        <v>453</v>
      </c>
      <c r="N26" s="110" t="s">
        <v>422</v>
      </c>
      <c r="O26" s="111">
        <v>4</v>
      </c>
      <c r="P26" s="106"/>
      <c r="Q26" s="106"/>
      <c r="R26" s="106"/>
      <c r="S26" s="106"/>
      <c r="T26" s="106"/>
    </row>
    <row r="27" spans="1:20" x14ac:dyDescent="0.2">
      <c r="A27" s="88">
        <v>4</v>
      </c>
      <c r="B27" s="88" t="s">
        <v>463</v>
      </c>
      <c r="C27" s="95" t="s">
        <v>384</v>
      </c>
      <c r="D27" s="90" t="s">
        <v>422</v>
      </c>
      <c r="E27" s="91">
        <v>3</v>
      </c>
      <c r="F27" s="138">
        <v>8</v>
      </c>
      <c r="G27" s="139" t="s">
        <v>76</v>
      </c>
      <c r="H27" s="139" t="s">
        <v>435</v>
      </c>
      <c r="I27" s="99" t="s">
        <v>422</v>
      </c>
      <c r="J27" s="140">
        <v>4</v>
      </c>
      <c r="K27" s="108">
        <v>8</v>
      </c>
      <c r="L27" s="109" t="s">
        <v>76</v>
      </c>
      <c r="M27" s="110" t="s">
        <v>435</v>
      </c>
      <c r="N27" s="110" t="s">
        <v>422</v>
      </c>
      <c r="O27" s="111">
        <v>4</v>
      </c>
      <c r="P27" s="102">
        <v>8</v>
      </c>
      <c r="Q27" s="106"/>
      <c r="R27" s="113" t="s">
        <v>22</v>
      </c>
      <c r="S27" s="106" t="s">
        <v>422</v>
      </c>
      <c r="T27" s="114">
        <v>4</v>
      </c>
    </row>
    <row r="28" spans="1:20" x14ac:dyDescent="0.2">
      <c r="A28" s="88">
        <v>4</v>
      </c>
      <c r="B28" s="88" t="s">
        <v>458</v>
      </c>
      <c r="C28" s="92" t="s">
        <v>103</v>
      </c>
      <c r="D28" s="90" t="s">
        <v>422</v>
      </c>
      <c r="E28" s="91">
        <v>5</v>
      </c>
      <c r="F28" s="130">
        <v>4</v>
      </c>
      <c r="G28" s="131" t="s">
        <v>67</v>
      </c>
      <c r="H28" s="131" t="s">
        <v>103</v>
      </c>
      <c r="I28" s="97" t="s">
        <v>422</v>
      </c>
      <c r="J28" s="132">
        <v>4</v>
      </c>
      <c r="K28" s="108">
        <v>4</v>
      </c>
      <c r="L28" s="109" t="s">
        <v>67</v>
      </c>
      <c r="M28" s="110" t="s">
        <v>103</v>
      </c>
      <c r="N28" s="110" t="s">
        <v>422</v>
      </c>
      <c r="O28" s="111">
        <v>4</v>
      </c>
      <c r="P28" s="106"/>
      <c r="Q28" s="106"/>
      <c r="R28" s="106"/>
      <c r="S28" s="106"/>
      <c r="T28" s="106"/>
    </row>
    <row r="29" spans="1:20" x14ac:dyDescent="0.2">
      <c r="A29" s="88">
        <v>5</v>
      </c>
      <c r="B29" s="88" t="s">
        <v>238</v>
      </c>
      <c r="C29" s="89" t="s">
        <v>237</v>
      </c>
      <c r="D29" s="90" t="s">
        <v>422</v>
      </c>
      <c r="E29" s="91">
        <v>4</v>
      </c>
      <c r="F29" s="111">
        <v>3</v>
      </c>
      <c r="G29" s="106" t="s">
        <v>238</v>
      </c>
      <c r="H29" s="106" t="s">
        <v>237</v>
      </c>
      <c r="I29" s="98" t="s">
        <v>422</v>
      </c>
      <c r="J29" s="111">
        <v>4</v>
      </c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x14ac:dyDescent="0.2">
      <c r="A30" s="88">
        <v>5</v>
      </c>
      <c r="B30" s="88" t="s">
        <v>464</v>
      </c>
      <c r="C30" s="89" t="s">
        <v>127</v>
      </c>
      <c r="D30" s="90" t="s">
        <v>422</v>
      </c>
      <c r="E30" s="91">
        <v>2</v>
      </c>
      <c r="F30" s="111">
        <v>7</v>
      </c>
      <c r="G30" s="106" t="s">
        <v>288</v>
      </c>
      <c r="H30" s="106" t="s">
        <v>287</v>
      </c>
      <c r="I30" s="106" t="s">
        <v>425</v>
      </c>
      <c r="J30" s="111">
        <v>4</v>
      </c>
      <c r="K30" s="108">
        <v>8</v>
      </c>
      <c r="L30" s="109" t="s">
        <v>128</v>
      </c>
      <c r="M30" s="110" t="s">
        <v>447</v>
      </c>
      <c r="N30" s="110" t="s">
        <v>422</v>
      </c>
      <c r="O30" s="111">
        <v>2</v>
      </c>
      <c r="P30" s="102">
        <v>7</v>
      </c>
      <c r="Q30" s="106"/>
      <c r="R30" s="113" t="s">
        <v>127</v>
      </c>
      <c r="S30" s="106" t="s">
        <v>422</v>
      </c>
      <c r="T30" s="114">
        <v>2</v>
      </c>
    </row>
    <row r="31" spans="1:20" x14ac:dyDescent="0.2">
      <c r="A31" s="88">
        <v>5</v>
      </c>
      <c r="B31" s="88" t="s">
        <v>244</v>
      </c>
      <c r="C31" s="89" t="s">
        <v>249</v>
      </c>
      <c r="D31" s="90" t="s">
        <v>422</v>
      </c>
      <c r="E31" s="91">
        <v>4</v>
      </c>
      <c r="F31" s="124">
        <v>5</v>
      </c>
      <c r="G31" s="125" t="s">
        <v>244</v>
      </c>
      <c r="H31" s="125" t="s">
        <v>249</v>
      </c>
      <c r="I31" s="98" t="s">
        <v>422</v>
      </c>
      <c r="J31" s="126">
        <v>2</v>
      </c>
      <c r="K31" s="108">
        <v>6</v>
      </c>
      <c r="L31" s="109" t="s">
        <v>68</v>
      </c>
      <c r="M31" s="110" t="s">
        <v>454</v>
      </c>
      <c r="N31" s="110" t="s">
        <v>422</v>
      </c>
      <c r="O31" s="111">
        <v>4</v>
      </c>
      <c r="P31" s="106"/>
      <c r="Q31" s="106"/>
      <c r="R31" s="106"/>
      <c r="S31" s="106"/>
      <c r="T31" s="106"/>
    </row>
    <row r="32" spans="1:20" x14ac:dyDescent="0.2">
      <c r="A32" s="88">
        <v>5</v>
      </c>
      <c r="B32" s="88" t="s">
        <v>244</v>
      </c>
      <c r="C32" s="89" t="s">
        <v>259</v>
      </c>
      <c r="D32" s="90" t="s">
        <v>422</v>
      </c>
      <c r="E32" s="91">
        <v>4</v>
      </c>
      <c r="F32" s="111">
        <v>6</v>
      </c>
      <c r="G32" s="106" t="s">
        <v>260</v>
      </c>
      <c r="H32" s="106" t="s">
        <v>259</v>
      </c>
      <c r="I32" s="106" t="s">
        <v>422</v>
      </c>
      <c r="J32" s="111">
        <v>3</v>
      </c>
      <c r="K32" s="106"/>
      <c r="L32" s="106"/>
      <c r="M32" s="106"/>
      <c r="N32" s="106"/>
      <c r="O32" s="106"/>
      <c r="P32" s="106"/>
      <c r="Q32" s="106"/>
      <c r="R32" s="106"/>
      <c r="S32" s="106"/>
      <c r="T32" s="106"/>
    </row>
    <row r="33" spans="1:20" x14ac:dyDescent="0.2">
      <c r="A33" s="88">
        <v>5</v>
      </c>
      <c r="B33" s="88" t="s">
        <v>465</v>
      </c>
      <c r="C33" s="93" t="s">
        <v>385</v>
      </c>
      <c r="D33" s="90" t="s">
        <v>422</v>
      </c>
      <c r="E33" s="91">
        <v>3</v>
      </c>
      <c r="F33" s="133">
        <v>7</v>
      </c>
      <c r="G33" s="134" t="s">
        <v>74</v>
      </c>
      <c r="H33" s="134" t="s">
        <v>442</v>
      </c>
      <c r="I33" s="101" t="s">
        <v>422</v>
      </c>
      <c r="J33" s="135">
        <v>3</v>
      </c>
      <c r="K33" s="108">
        <v>4</v>
      </c>
      <c r="L33" s="109" t="s">
        <v>74</v>
      </c>
      <c r="M33" s="110" t="s">
        <v>442</v>
      </c>
      <c r="N33" s="110" t="s">
        <v>422</v>
      </c>
      <c r="O33" s="111">
        <v>3</v>
      </c>
      <c r="P33" s="102">
        <v>6</v>
      </c>
      <c r="Q33" s="106"/>
      <c r="R33" s="113" t="s">
        <v>123</v>
      </c>
      <c r="S33" s="106" t="s">
        <v>422</v>
      </c>
      <c r="T33" s="114">
        <v>3</v>
      </c>
    </row>
    <row r="34" spans="1:20" x14ac:dyDescent="0.2">
      <c r="A34" s="88">
        <v>5</v>
      </c>
      <c r="B34" s="88" t="s">
        <v>466</v>
      </c>
      <c r="C34" s="95" t="s">
        <v>21</v>
      </c>
      <c r="D34" s="90" t="s">
        <v>422</v>
      </c>
      <c r="E34" s="91">
        <v>3</v>
      </c>
      <c r="F34" s="124">
        <v>5</v>
      </c>
      <c r="G34" s="125" t="s">
        <v>73</v>
      </c>
      <c r="H34" s="125" t="s">
        <v>436</v>
      </c>
      <c r="I34" s="98" t="s">
        <v>422</v>
      </c>
      <c r="J34" s="126">
        <v>4</v>
      </c>
      <c r="K34" s="108">
        <v>8</v>
      </c>
      <c r="L34" s="109" t="s">
        <v>73</v>
      </c>
      <c r="M34" s="110" t="s">
        <v>436</v>
      </c>
      <c r="N34" s="110" t="s">
        <v>422</v>
      </c>
      <c r="O34" s="111">
        <v>4</v>
      </c>
      <c r="P34" s="106"/>
      <c r="Q34" s="106"/>
      <c r="R34" s="106"/>
      <c r="S34" s="106"/>
      <c r="T34" s="106"/>
    </row>
    <row r="35" spans="1:20" ht="12" customHeight="1" x14ac:dyDescent="0.2">
      <c r="A35" s="88">
        <v>6</v>
      </c>
      <c r="B35" s="88" t="s">
        <v>258</v>
      </c>
      <c r="C35" s="89" t="s">
        <v>257</v>
      </c>
      <c r="D35" s="90" t="s">
        <v>422</v>
      </c>
      <c r="E35" s="91">
        <v>4</v>
      </c>
      <c r="F35" s="111">
        <v>6</v>
      </c>
      <c r="G35" s="106" t="s">
        <v>258</v>
      </c>
      <c r="H35" s="106" t="s">
        <v>257</v>
      </c>
      <c r="I35" s="106" t="s">
        <v>422</v>
      </c>
      <c r="J35" s="111">
        <v>4</v>
      </c>
      <c r="K35" s="106"/>
      <c r="L35" s="106"/>
      <c r="M35" s="106"/>
      <c r="N35" s="106"/>
      <c r="O35" s="106"/>
      <c r="P35" s="106"/>
      <c r="Q35" s="106"/>
      <c r="R35" s="106"/>
      <c r="S35" s="106"/>
      <c r="T35" s="106"/>
    </row>
    <row r="36" spans="1:20" x14ac:dyDescent="0.2">
      <c r="A36" s="88">
        <v>6</v>
      </c>
      <c r="B36" s="88" t="s">
        <v>244</v>
      </c>
      <c r="C36" s="89" t="s">
        <v>388</v>
      </c>
      <c r="D36" s="90" t="s">
        <v>422</v>
      </c>
      <c r="E36" s="91">
        <v>2</v>
      </c>
      <c r="F36" s="111"/>
      <c r="G36" s="106"/>
      <c r="H36" s="106"/>
      <c r="I36" s="106"/>
      <c r="J36" s="111"/>
      <c r="K36" s="106"/>
      <c r="L36" s="106"/>
      <c r="M36" s="106"/>
      <c r="N36" s="106"/>
      <c r="O36" s="106"/>
      <c r="P36" s="102">
        <v>10</v>
      </c>
      <c r="Q36" s="106"/>
      <c r="R36" s="113" t="s">
        <v>151</v>
      </c>
      <c r="S36" s="106" t="s">
        <v>422</v>
      </c>
      <c r="T36" s="114">
        <v>2</v>
      </c>
    </row>
    <row r="37" spans="1:20" x14ac:dyDescent="0.2">
      <c r="A37" s="88">
        <v>6</v>
      </c>
      <c r="B37" s="88" t="s">
        <v>427</v>
      </c>
      <c r="C37" s="89" t="s">
        <v>389</v>
      </c>
      <c r="D37" s="90" t="s">
        <v>422</v>
      </c>
      <c r="E37" s="91">
        <v>2</v>
      </c>
      <c r="F37" s="111"/>
      <c r="G37" s="106"/>
      <c r="H37" s="106"/>
      <c r="I37" s="106"/>
      <c r="J37" s="111"/>
      <c r="K37" s="106"/>
      <c r="L37" s="106"/>
      <c r="M37" s="106"/>
      <c r="N37" s="106"/>
      <c r="O37" s="106"/>
      <c r="P37" s="102"/>
      <c r="Q37" s="106"/>
      <c r="R37" s="113"/>
      <c r="S37" s="106"/>
      <c r="T37" s="114"/>
    </row>
    <row r="38" spans="1:20" x14ac:dyDescent="0.2">
      <c r="A38" s="88">
        <v>6</v>
      </c>
      <c r="B38" s="88" t="s">
        <v>427</v>
      </c>
      <c r="C38" s="89" t="s">
        <v>116</v>
      </c>
      <c r="D38" s="90" t="s">
        <v>422</v>
      </c>
      <c r="E38" s="91">
        <v>4</v>
      </c>
      <c r="F38" s="141">
        <v>6</v>
      </c>
      <c r="G38" s="142" t="s">
        <v>209</v>
      </c>
      <c r="H38" s="142" t="s">
        <v>437</v>
      </c>
      <c r="I38" s="115" t="s">
        <v>422</v>
      </c>
      <c r="J38" s="143">
        <v>2</v>
      </c>
      <c r="K38" s="108">
        <v>8</v>
      </c>
      <c r="L38" s="109" t="s">
        <v>209</v>
      </c>
      <c r="M38" s="110" t="s">
        <v>437</v>
      </c>
      <c r="N38" s="110" t="s">
        <v>422</v>
      </c>
      <c r="O38" s="111">
        <v>2</v>
      </c>
      <c r="P38" s="106"/>
      <c r="Q38" s="106"/>
      <c r="R38" s="106"/>
      <c r="S38" s="106"/>
      <c r="T38" s="106"/>
    </row>
    <row r="39" spans="1:20" x14ac:dyDescent="0.2">
      <c r="A39" s="88">
        <v>6</v>
      </c>
      <c r="B39" s="88" t="s">
        <v>467</v>
      </c>
      <c r="C39" s="96" t="s">
        <v>390</v>
      </c>
      <c r="D39" s="90" t="s">
        <v>422</v>
      </c>
      <c r="E39" s="91">
        <v>4</v>
      </c>
      <c r="F39" s="138">
        <v>8</v>
      </c>
      <c r="G39" s="139" t="s">
        <v>206</v>
      </c>
      <c r="H39" s="139" t="s">
        <v>443</v>
      </c>
      <c r="I39" s="99" t="s">
        <v>422</v>
      </c>
      <c r="J39" s="140">
        <v>2</v>
      </c>
      <c r="K39" s="108">
        <v>6</v>
      </c>
      <c r="L39" s="109" t="s">
        <v>206</v>
      </c>
      <c r="M39" s="110" t="s">
        <v>443</v>
      </c>
      <c r="N39" s="110" t="s">
        <v>422</v>
      </c>
      <c r="O39" s="111">
        <v>2</v>
      </c>
      <c r="P39" s="106"/>
      <c r="Q39" s="106"/>
      <c r="R39" s="106"/>
      <c r="S39" s="106"/>
      <c r="T39" s="106"/>
    </row>
    <row r="40" spans="1:20" x14ac:dyDescent="0.2">
      <c r="A40" s="88">
        <v>7</v>
      </c>
      <c r="B40" s="88" t="s">
        <v>244</v>
      </c>
      <c r="C40" s="89" t="s">
        <v>241</v>
      </c>
      <c r="D40" s="90" t="s">
        <v>422</v>
      </c>
      <c r="E40" s="91">
        <v>4</v>
      </c>
      <c r="F40" s="111">
        <v>3</v>
      </c>
      <c r="G40" s="106" t="s">
        <v>242</v>
      </c>
      <c r="H40" s="106" t="s">
        <v>241</v>
      </c>
      <c r="I40" s="106" t="s">
        <v>422</v>
      </c>
      <c r="J40" s="111">
        <v>3</v>
      </c>
      <c r="K40" s="106"/>
      <c r="L40" s="106"/>
      <c r="M40" s="106"/>
      <c r="N40" s="106"/>
      <c r="O40" s="106"/>
      <c r="P40" s="106"/>
      <c r="Q40" s="106"/>
      <c r="R40" s="106"/>
      <c r="S40" s="106"/>
      <c r="T40" s="106"/>
    </row>
    <row r="41" spans="1:20" x14ac:dyDescent="0.2">
      <c r="A41" s="88">
        <v>7</v>
      </c>
      <c r="B41" s="88" t="s">
        <v>426</v>
      </c>
      <c r="C41" s="89" t="s">
        <v>391</v>
      </c>
      <c r="D41" s="90" t="s">
        <v>422</v>
      </c>
      <c r="E41" s="91">
        <v>4</v>
      </c>
      <c r="F41" s="111"/>
      <c r="G41" s="106"/>
      <c r="H41" s="106"/>
      <c r="I41" s="106"/>
      <c r="J41" s="111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0" x14ac:dyDescent="0.2">
      <c r="A42" s="88">
        <v>7</v>
      </c>
      <c r="B42" s="88" t="s">
        <v>426</v>
      </c>
      <c r="C42" s="89" t="s">
        <v>131</v>
      </c>
      <c r="D42" s="90" t="s">
        <v>422</v>
      </c>
      <c r="E42" s="91">
        <v>2</v>
      </c>
      <c r="F42" s="111"/>
      <c r="G42" s="106"/>
      <c r="H42" s="106"/>
      <c r="I42" s="106"/>
      <c r="J42" s="111"/>
      <c r="K42" s="106"/>
      <c r="L42" s="106"/>
      <c r="M42" s="106"/>
      <c r="N42" s="106"/>
      <c r="O42" s="106"/>
      <c r="P42" s="106"/>
      <c r="Q42" s="106"/>
      <c r="R42" s="106"/>
      <c r="S42" s="106"/>
      <c r="T42" s="106"/>
    </row>
    <row r="43" spans="1:20" x14ac:dyDescent="0.2">
      <c r="A43" s="88">
        <v>7</v>
      </c>
      <c r="B43" s="88" t="s">
        <v>468</v>
      </c>
      <c r="C43" s="89" t="s">
        <v>129</v>
      </c>
      <c r="D43" s="90" t="s">
        <v>422</v>
      </c>
      <c r="E43" s="91">
        <v>4</v>
      </c>
      <c r="F43" s="133">
        <v>7</v>
      </c>
      <c r="G43" s="134" t="s">
        <v>208</v>
      </c>
      <c r="H43" s="134" t="s">
        <v>444</v>
      </c>
      <c r="I43" s="101" t="s">
        <v>422</v>
      </c>
      <c r="J43" s="135">
        <v>4</v>
      </c>
      <c r="K43" s="108">
        <v>7</v>
      </c>
      <c r="L43" s="109" t="s">
        <v>208</v>
      </c>
      <c r="M43" s="110" t="s">
        <v>207</v>
      </c>
      <c r="N43" s="110" t="s">
        <v>422</v>
      </c>
      <c r="O43" s="111">
        <v>4</v>
      </c>
      <c r="P43" s="102">
        <v>7</v>
      </c>
      <c r="Q43" s="106"/>
      <c r="R43" s="113" t="s">
        <v>129</v>
      </c>
      <c r="S43" s="106" t="s">
        <v>422</v>
      </c>
      <c r="T43" s="114">
        <v>4</v>
      </c>
    </row>
    <row r="44" spans="1:20" x14ac:dyDescent="0.2">
      <c r="A44" s="88">
        <v>7</v>
      </c>
      <c r="B44" s="88" t="s">
        <v>469</v>
      </c>
      <c r="C44" s="93" t="s">
        <v>392</v>
      </c>
      <c r="D44" s="90" t="s">
        <v>422</v>
      </c>
      <c r="E44" s="91">
        <v>3</v>
      </c>
      <c r="F44" s="111"/>
      <c r="G44" s="106"/>
      <c r="H44" s="106"/>
      <c r="I44" s="106"/>
      <c r="J44" s="111"/>
      <c r="K44" s="106"/>
      <c r="L44" s="106"/>
      <c r="M44" s="106"/>
      <c r="N44" s="106"/>
      <c r="O44" s="106"/>
      <c r="P44" s="106"/>
      <c r="Q44" s="106"/>
      <c r="R44" s="106"/>
      <c r="S44" s="106"/>
      <c r="T44" s="106"/>
    </row>
    <row r="45" spans="1:20" x14ac:dyDescent="0.2">
      <c r="A45" s="88">
        <v>8</v>
      </c>
      <c r="B45" s="88" t="s">
        <v>244</v>
      </c>
      <c r="C45" s="89" t="s">
        <v>393</v>
      </c>
      <c r="D45" s="90" t="s">
        <v>422</v>
      </c>
      <c r="E45" s="91">
        <v>4</v>
      </c>
      <c r="F45" s="144">
        <v>8</v>
      </c>
      <c r="G45" s="106"/>
      <c r="H45" s="109" t="s">
        <v>268</v>
      </c>
      <c r="I45" s="106" t="s">
        <v>422</v>
      </c>
      <c r="J45" s="111">
        <v>2</v>
      </c>
      <c r="K45" s="108">
        <v>7</v>
      </c>
      <c r="L45" s="109" t="s">
        <v>424</v>
      </c>
      <c r="M45" s="110" t="s">
        <v>448</v>
      </c>
      <c r="N45" s="110" t="s">
        <v>425</v>
      </c>
      <c r="O45" s="111">
        <v>4</v>
      </c>
      <c r="P45" s="106"/>
      <c r="Q45" s="106"/>
      <c r="R45" s="106"/>
      <c r="S45" s="106"/>
      <c r="T45" s="106"/>
    </row>
    <row r="46" spans="1:20" x14ac:dyDescent="0.2">
      <c r="A46" s="88">
        <v>8</v>
      </c>
      <c r="B46" s="88" t="s">
        <v>426</v>
      </c>
      <c r="C46" s="89" t="s">
        <v>395</v>
      </c>
      <c r="D46" s="90" t="s">
        <v>422</v>
      </c>
      <c r="E46" s="91">
        <v>4</v>
      </c>
      <c r="F46" s="144">
        <v>9</v>
      </c>
      <c r="G46" s="109" t="s">
        <v>211</v>
      </c>
      <c r="H46" s="110" t="s">
        <v>438</v>
      </c>
      <c r="I46" s="145" t="s">
        <v>422</v>
      </c>
      <c r="J46" s="111">
        <v>4</v>
      </c>
      <c r="K46" s="108">
        <v>9</v>
      </c>
      <c r="L46" s="109" t="s">
        <v>211</v>
      </c>
      <c r="M46" s="110" t="s">
        <v>438</v>
      </c>
      <c r="N46" s="110" t="s">
        <v>422</v>
      </c>
      <c r="O46" s="111">
        <v>4</v>
      </c>
      <c r="P46" s="102">
        <v>9</v>
      </c>
      <c r="Q46" s="106"/>
      <c r="R46" s="113" t="s">
        <v>145</v>
      </c>
      <c r="S46" s="106" t="s">
        <v>422</v>
      </c>
      <c r="T46" s="114">
        <v>4</v>
      </c>
    </row>
    <row r="47" spans="1:20" x14ac:dyDescent="0.2">
      <c r="A47" s="88">
        <v>8</v>
      </c>
      <c r="B47" s="88" t="s">
        <v>340</v>
      </c>
      <c r="C47" s="89" t="s">
        <v>396</v>
      </c>
      <c r="D47" s="90" t="s">
        <v>422</v>
      </c>
      <c r="E47" s="91">
        <v>2</v>
      </c>
      <c r="F47" s="133">
        <v>7</v>
      </c>
      <c r="G47" s="134" t="s">
        <v>427</v>
      </c>
      <c r="H47" s="134" t="s">
        <v>263</v>
      </c>
      <c r="I47" s="101" t="s">
        <v>422</v>
      </c>
      <c r="J47" s="135">
        <v>2</v>
      </c>
      <c r="K47" s="108">
        <v>9</v>
      </c>
      <c r="L47" s="109" t="s">
        <v>142</v>
      </c>
      <c r="M47" s="110" t="s">
        <v>455</v>
      </c>
      <c r="N47" s="110" t="s">
        <v>422</v>
      </c>
      <c r="O47" s="111">
        <v>2</v>
      </c>
      <c r="P47" s="102">
        <v>9</v>
      </c>
      <c r="Q47" s="106"/>
      <c r="R47" s="113" t="s">
        <v>45</v>
      </c>
      <c r="S47" s="106" t="s">
        <v>422</v>
      </c>
      <c r="T47" s="114">
        <v>2</v>
      </c>
    </row>
    <row r="48" spans="1:20" x14ac:dyDescent="0.2">
      <c r="A48" s="88">
        <v>8</v>
      </c>
      <c r="B48" s="88" t="s">
        <v>340</v>
      </c>
      <c r="C48" s="89" t="s">
        <v>315</v>
      </c>
      <c r="D48" s="90" t="s">
        <v>422</v>
      </c>
      <c r="E48" s="91">
        <v>4</v>
      </c>
      <c r="F48" s="138"/>
      <c r="G48" s="139"/>
      <c r="H48" s="139"/>
      <c r="I48" s="99"/>
      <c r="J48" s="140"/>
      <c r="K48" s="106"/>
      <c r="L48" s="106"/>
      <c r="M48" s="106"/>
      <c r="N48" s="106"/>
      <c r="O48" s="106"/>
      <c r="P48" s="106"/>
      <c r="Q48" s="106"/>
      <c r="R48" s="106"/>
      <c r="S48" s="106"/>
      <c r="T48" s="106"/>
    </row>
    <row r="49" spans="1:20" ht="12" customHeight="1" x14ac:dyDescent="0.2">
      <c r="A49" s="88">
        <v>8</v>
      </c>
      <c r="B49" s="88" t="s">
        <v>470</v>
      </c>
      <c r="C49" s="95" t="s">
        <v>397</v>
      </c>
      <c r="D49" s="90" t="s">
        <v>422</v>
      </c>
      <c r="E49" s="91">
        <v>3</v>
      </c>
      <c r="F49" s="144"/>
      <c r="G49" s="109"/>
      <c r="H49" s="110"/>
      <c r="I49" s="106"/>
      <c r="J49" s="111"/>
      <c r="K49" s="106"/>
      <c r="L49" s="106"/>
      <c r="M49" s="106"/>
      <c r="N49" s="106"/>
      <c r="O49" s="106"/>
      <c r="P49" s="102">
        <v>7</v>
      </c>
      <c r="Q49" s="106"/>
      <c r="R49" s="113" t="s">
        <v>131</v>
      </c>
      <c r="S49" s="106" t="s">
        <v>422</v>
      </c>
      <c r="T49" s="114">
        <v>2</v>
      </c>
    </row>
    <row r="50" spans="1:20" x14ac:dyDescent="0.2">
      <c r="A50" s="88">
        <v>9</v>
      </c>
      <c r="B50" s="100" t="s">
        <v>340</v>
      </c>
      <c r="C50" s="89" t="s">
        <v>398</v>
      </c>
      <c r="D50" s="90" t="s">
        <v>422</v>
      </c>
      <c r="E50" s="91">
        <v>4</v>
      </c>
      <c r="F50" s="133"/>
      <c r="G50" s="134"/>
      <c r="H50" s="134"/>
      <c r="I50" s="101"/>
      <c r="J50" s="135"/>
      <c r="K50" s="106"/>
      <c r="L50" s="106"/>
      <c r="M50" s="106"/>
      <c r="N50" s="106"/>
      <c r="O50" s="106"/>
      <c r="P50" s="106"/>
      <c r="Q50" s="106"/>
      <c r="R50" s="106"/>
      <c r="S50" s="106"/>
      <c r="T50" s="106"/>
    </row>
    <row r="51" spans="1:20" x14ac:dyDescent="0.2">
      <c r="A51" s="88">
        <v>9</v>
      </c>
      <c r="B51" s="100" t="s">
        <v>340</v>
      </c>
      <c r="C51" s="89" t="s">
        <v>399</v>
      </c>
      <c r="D51" s="90" t="s">
        <v>422</v>
      </c>
      <c r="E51" s="91">
        <v>4</v>
      </c>
      <c r="F51" s="111"/>
      <c r="G51" s="106"/>
      <c r="H51" s="106"/>
      <c r="I51" s="106"/>
      <c r="J51" s="111"/>
      <c r="K51" s="108"/>
      <c r="L51" s="109"/>
      <c r="M51" s="110"/>
      <c r="N51" s="110"/>
      <c r="O51" s="111"/>
      <c r="P51" s="102"/>
      <c r="Q51" s="106"/>
      <c r="R51" s="113"/>
      <c r="S51" s="106"/>
      <c r="T51" s="114"/>
    </row>
    <row r="52" spans="1:20" x14ac:dyDescent="0.2">
      <c r="A52" s="88">
        <v>9</v>
      </c>
      <c r="B52" s="100" t="s">
        <v>340</v>
      </c>
      <c r="C52" s="89" t="s">
        <v>400</v>
      </c>
      <c r="D52" s="90" t="s">
        <v>422</v>
      </c>
      <c r="E52" s="91">
        <v>4</v>
      </c>
      <c r="F52" s="138">
        <v>8</v>
      </c>
      <c r="G52" s="139" t="s">
        <v>340</v>
      </c>
      <c r="H52" s="139" t="s">
        <v>445</v>
      </c>
      <c r="I52" s="99" t="s">
        <v>422</v>
      </c>
      <c r="J52" s="140">
        <v>3</v>
      </c>
      <c r="K52" s="108">
        <v>10</v>
      </c>
      <c r="L52" s="109" t="s">
        <v>214</v>
      </c>
      <c r="M52" s="110" t="s">
        <v>456</v>
      </c>
      <c r="N52" s="110" t="s">
        <v>422</v>
      </c>
      <c r="O52" s="111">
        <v>4</v>
      </c>
      <c r="P52" s="102">
        <v>10</v>
      </c>
      <c r="Q52" s="106"/>
      <c r="R52" s="113" t="s">
        <v>149</v>
      </c>
      <c r="S52" s="106" t="s">
        <v>422</v>
      </c>
      <c r="T52" s="114">
        <v>4</v>
      </c>
    </row>
    <row r="53" spans="1:20" x14ac:dyDescent="0.2">
      <c r="A53" s="88">
        <v>9</v>
      </c>
      <c r="B53" s="100" t="s">
        <v>471</v>
      </c>
      <c r="C53" s="89" t="s">
        <v>106</v>
      </c>
      <c r="D53" s="90" t="s">
        <v>422</v>
      </c>
      <c r="E53" s="91">
        <v>2</v>
      </c>
      <c r="F53" s="146">
        <v>10</v>
      </c>
      <c r="G53" s="147" t="s">
        <v>107</v>
      </c>
      <c r="H53" s="147" t="s">
        <v>106</v>
      </c>
      <c r="I53" s="116" t="s">
        <v>422</v>
      </c>
      <c r="J53" s="148">
        <v>2</v>
      </c>
      <c r="K53" s="108">
        <v>5</v>
      </c>
      <c r="L53" s="109" t="s">
        <v>107</v>
      </c>
      <c r="M53" s="110" t="s">
        <v>449</v>
      </c>
      <c r="N53" s="110" t="s">
        <v>422</v>
      </c>
      <c r="O53" s="111">
        <v>2</v>
      </c>
      <c r="P53" s="102"/>
      <c r="Q53" s="106"/>
      <c r="R53" s="113"/>
      <c r="S53" s="106"/>
      <c r="T53" s="114"/>
    </row>
    <row r="54" spans="1:20" x14ac:dyDescent="0.2">
      <c r="A54" s="88">
        <v>9</v>
      </c>
      <c r="B54" s="100" t="s">
        <v>340</v>
      </c>
      <c r="C54" s="89" t="s">
        <v>310</v>
      </c>
      <c r="D54" s="90" t="s">
        <v>422</v>
      </c>
      <c r="E54" s="91">
        <v>2</v>
      </c>
      <c r="F54" s="111"/>
      <c r="G54" s="106"/>
      <c r="H54" s="106"/>
      <c r="I54" s="106"/>
      <c r="J54" s="111"/>
      <c r="K54" s="106"/>
      <c r="L54" s="106"/>
      <c r="M54" s="106"/>
      <c r="N54" s="106"/>
      <c r="O54" s="106"/>
      <c r="P54" s="102"/>
      <c r="Q54" s="106"/>
      <c r="R54" s="113"/>
      <c r="S54" s="106"/>
      <c r="T54" s="114"/>
    </row>
    <row r="55" spans="1:20" x14ac:dyDescent="0.2">
      <c r="A55" s="88">
        <v>10</v>
      </c>
      <c r="B55" s="100" t="s">
        <v>286</v>
      </c>
      <c r="C55" s="89" t="s">
        <v>285</v>
      </c>
      <c r="D55" s="90" t="s">
        <v>422</v>
      </c>
      <c r="E55" s="91">
        <v>4</v>
      </c>
      <c r="F55" s="146">
        <v>10</v>
      </c>
      <c r="G55" s="147" t="s">
        <v>426</v>
      </c>
      <c r="H55" s="147" t="s">
        <v>285</v>
      </c>
      <c r="I55" s="116" t="s">
        <v>422</v>
      </c>
      <c r="J55" s="148">
        <v>4</v>
      </c>
      <c r="K55" s="108">
        <v>9</v>
      </c>
      <c r="L55" s="109" t="s">
        <v>162</v>
      </c>
      <c r="M55" s="110" t="s">
        <v>161</v>
      </c>
      <c r="N55" s="110" t="s">
        <v>425</v>
      </c>
      <c r="O55" s="111">
        <v>4</v>
      </c>
      <c r="P55" s="106"/>
      <c r="Q55" s="106"/>
      <c r="R55" s="106"/>
      <c r="S55" s="106"/>
      <c r="T55" s="106"/>
    </row>
    <row r="56" spans="1:20" x14ac:dyDescent="0.2">
      <c r="A56" s="88">
        <v>10</v>
      </c>
      <c r="B56" s="100" t="s">
        <v>427</v>
      </c>
      <c r="C56" s="89" t="s">
        <v>265</v>
      </c>
      <c r="D56" s="90" t="s">
        <v>422</v>
      </c>
      <c r="E56" s="91">
        <v>4</v>
      </c>
      <c r="F56" s="111">
        <v>7</v>
      </c>
      <c r="G56" s="106"/>
      <c r="H56" s="106" t="s">
        <v>265</v>
      </c>
      <c r="I56" s="106" t="s">
        <v>422</v>
      </c>
      <c r="J56" s="111">
        <v>2</v>
      </c>
      <c r="K56" s="106"/>
      <c r="L56" s="106"/>
      <c r="M56" s="106"/>
      <c r="N56" s="106"/>
      <c r="O56" s="106"/>
      <c r="P56" s="102"/>
      <c r="Q56" s="106"/>
      <c r="R56" s="113"/>
      <c r="S56" s="106"/>
      <c r="T56" s="114"/>
    </row>
    <row r="57" spans="1:20" x14ac:dyDescent="0.2">
      <c r="A57" s="88">
        <v>10</v>
      </c>
      <c r="B57" s="100" t="s">
        <v>340</v>
      </c>
      <c r="C57" s="89" t="s">
        <v>402</v>
      </c>
      <c r="D57" s="90" t="s">
        <v>422</v>
      </c>
      <c r="E57" s="91">
        <v>4</v>
      </c>
      <c r="F57" s="138">
        <v>8</v>
      </c>
      <c r="G57" s="139" t="s">
        <v>340</v>
      </c>
      <c r="H57" s="139" t="s">
        <v>446</v>
      </c>
      <c r="I57" s="99" t="s">
        <v>422</v>
      </c>
      <c r="J57" s="140">
        <v>3</v>
      </c>
      <c r="K57" s="106"/>
      <c r="L57" s="106"/>
      <c r="M57" s="106"/>
      <c r="N57" s="106"/>
      <c r="O57" s="106"/>
      <c r="P57" s="102"/>
      <c r="Q57" s="106"/>
      <c r="R57" s="113"/>
      <c r="S57" s="106"/>
      <c r="T57" s="114"/>
    </row>
    <row r="58" spans="1:20" x14ac:dyDescent="0.2">
      <c r="A58" s="88">
        <v>10</v>
      </c>
      <c r="B58" s="100" t="s">
        <v>340</v>
      </c>
      <c r="C58" s="96" t="s">
        <v>403</v>
      </c>
      <c r="D58" s="90" t="s">
        <v>422</v>
      </c>
      <c r="E58" s="91">
        <v>2</v>
      </c>
      <c r="F58" s="108">
        <v>8</v>
      </c>
      <c r="G58" s="106"/>
      <c r="H58" s="149" t="s">
        <v>270</v>
      </c>
      <c r="I58" s="106" t="s">
        <v>422</v>
      </c>
      <c r="J58" s="111">
        <v>2</v>
      </c>
      <c r="K58" s="106"/>
      <c r="L58" s="106"/>
      <c r="M58" s="106"/>
      <c r="N58" s="106"/>
      <c r="O58" s="106"/>
      <c r="P58" s="106"/>
      <c r="Q58" s="106"/>
      <c r="R58" s="106"/>
      <c r="S58" s="106"/>
      <c r="T58" s="106"/>
    </row>
    <row r="59" spans="1:20" x14ac:dyDescent="0.2">
      <c r="A59" s="88">
        <v>10</v>
      </c>
      <c r="B59" s="100" t="s">
        <v>254</v>
      </c>
      <c r="C59" s="89" t="s">
        <v>253</v>
      </c>
      <c r="D59" s="90" t="s">
        <v>422</v>
      </c>
      <c r="E59" s="91">
        <v>2</v>
      </c>
      <c r="F59" s="108">
        <v>5</v>
      </c>
      <c r="G59" s="106"/>
      <c r="H59" s="150" t="s">
        <v>253</v>
      </c>
      <c r="I59" s="106"/>
      <c r="J59" s="111">
        <v>2</v>
      </c>
      <c r="K59" s="106"/>
      <c r="L59" s="106"/>
      <c r="M59" s="106"/>
      <c r="N59" s="106"/>
      <c r="O59" s="106"/>
      <c r="P59" s="102"/>
      <c r="Q59" s="106"/>
      <c r="R59" s="113"/>
      <c r="S59" s="106"/>
      <c r="T59" s="114"/>
    </row>
    <row r="60" spans="1:20" x14ac:dyDescent="0.2">
      <c r="A60" s="88">
        <v>6</v>
      </c>
      <c r="B60" s="100" t="s">
        <v>244</v>
      </c>
      <c r="C60" s="151" t="s">
        <v>405</v>
      </c>
      <c r="D60" s="90" t="s">
        <v>425</v>
      </c>
      <c r="E60" s="152">
        <v>4</v>
      </c>
      <c r="F60" s="83"/>
      <c r="G60" s="83"/>
      <c r="H60" s="83"/>
      <c r="I60" s="83"/>
      <c r="J60" s="155"/>
      <c r="K60" s="83"/>
      <c r="L60" s="83"/>
      <c r="M60" s="83"/>
      <c r="N60" s="83"/>
      <c r="O60" s="83"/>
      <c r="P60" s="83"/>
      <c r="Q60" s="83"/>
      <c r="R60" s="83"/>
      <c r="S60" s="83"/>
      <c r="T60" s="83"/>
    </row>
    <row r="61" spans="1:20" x14ac:dyDescent="0.2">
      <c r="A61" s="88">
        <v>6</v>
      </c>
      <c r="B61" s="100" t="s">
        <v>244</v>
      </c>
      <c r="C61" s="151" t="s">
        <v>404</v>
      </c>
      <c r="D61" s="90" t="s">
        <v>425</v>
      </c>
      <c r="E61" s="152">
        <v>4</v>
      </c>
      <c r="F61" s="83"/>
      <c r="G61" s="83"/>
      <c r="H61" s="83"/>
      <c r="I61" s="83"/>
      <c r="J61" s="155"/>
      <c r="K61" s="88">
        <v>8</v>
      </c>
      <c r="L61" s="83"/>
      <c r="M61" s="157" t="s">
        <v>159</v>
      </c>
      <c r="N61" s="83"/>
      <c r="O61" s="91">
        <v>4</v>
      </c>
      <c r="P61" s="88">
        <v>8</v>
      </c>
      <c r="Q61" s="83"/>
      <c r="R61" s="157" t="s">
        <v>159</v>
      </c>
      <c r="S61" s="83"/>
      <c r="T61" s="91">
        <v>4</v>
      </c>
    </row>
    <row r="62" spans="1:20" x14ac:dyDescent="0.2">
      <c r="A62" s="88">
        <v>7</v>
      </c>
      <c r="B62" s="100" t="s">
        <v>244</v>
      </c>
      <c r="C62" s="151" t="s">
        <v>406</v>
      </c>
      <c r="D62" s="90" t="s">
        <v>425</v>
      </c>
      <c r="E62" s="152">
        <v>4</v>
      </c>
      <c r="F62" s="153"/>
      <c r="G62" s="83"/>
      <c r="H62" s="154"/>
      <c r="I62" s="91"/>
      <c r="J62" s="155"/>
      <c r="K62" s="83"/>
      <c r="L62" s="83"/>
      <c r="M62" s="83"/>
      <c r="N62" s="83"/>
      <c r="O62" s="83"/>
      <c r="P62" s="83"/>
      <c r="Q62" s="83"/>
      <c r="R62" s="83"/>
      <c r="S62" s="83"/>
      <c r="T62" s="83"/>
    </row>
    <row r="63" spans="1:20" x14ac:dyDescent="0.2">
      <c r="A63" s="88">
        <v>7</v>
      </c>
      <c r="B63" s="100" t="s">
        <v>244</v>
      </c>
      <c r="C63" s="151" t="s">
        <v>407</v>
      </c>
      <c r="D63" s="90" t="s">
        <v>425</v>
      </c>
      <c r="E63" s="152">
        <v>4</v>
      </c>
      <c r="F63" s="153"/>
      <c r="G63" s="83"/>
      <c r="H63" s="154"/>
      <c r="I63" s="91"/>
      <c r="J63" s="155"/>
      <c r="K63" s="83"/>
      <c r="L63" s="83"/>
      <c r="M63" s="83"/>
      <c r="N63" s="83"/>
      <c r="O63" s="83"/>
      <c r="P63" s="83"/>
      <c r="Q63" s="83"/>
      <c r="R63" s="83"/>
      <c r="S63" s="83"/>
      <c r="T63" s="83"/>
    </row>
    <row r="64" spans="1:20" x14ac:dyDescent="0.2">
      <c r="A64" s="88">
        <v>8</v>
      </c>
      <c r="B64" s="100" t="s">
        <v>349</v>
      </c>
      <c r="C64" s="151" t="s">
        <v>348</v>
      </c>
      <c r="D64" s="90" t="s">
        <v>425</v>
      </c>
      <c r="E64" s="152">
        <v>4</v>
      </c>
      <c r="F64" s="153"/>
      <c r="G64" s="83"/>
      <c r="H64" s="154"/>
      <c r="I64" s="91"/>
      <c r="J64" s="155"/>
      <c r="K64" s="83"/>
      <c r="L64" s="83"/>
      <c r="M64" s="83"/>
      <c r="N64" s="83"/>
      <c r="O64" s="83"/>
      <c r="P64" s="83"/>
      <c r="Q64" s="83"/>
      <c r="R64" s="83"/>
      <c r="S64" s="83"/>
      <c r="T64" s="83"/>
    </row>
    <row r="65" spans="1:20" x14ac:dyDescent="0.2">
      <c r="A65" s="88">
        <v>8</v>
      </c>
      <c r="B65" s="100" t="s">
        <v>468</v>
      </c>
      <c r="C65" s="151" t="s">
        <v>137</v>
      </c>
      <c r="D65" s="90" t="s">
        <v>425</v>
      </c>
      <c r="E65" s="152">
        <v>4</v>
      </c>
      <c r="F65" s="83"/>
      <c r="G65" s="83"/>
      <c r="H65" s="83"/>
      <c r="I65" s="83"/>
      <c r="J65" s="155"/>
      <c r="K65" s="83"/>
      <c r="L65" s="83"/>
      <c r="M65" s="83"/>
      <c r="N65" s="83"/>
      <c r="O65" s="83"/>
      <c r="P65" s="83"/>
      <c r="Q65" s="83"/>
      <c r="R65" s="83"/>
      <c r="S65" s="83"/>
      <c r="T65" s="83"/>
    </row>
    <row r="66" spans="1:20" x14ac:dyDescent="0.2">
      <c r="A66" s="88">
        <v>9</v>
      </c>
      <c r="B66" s="100" t="s">
        <v>340</v>
      </c>
      <c r="C66" s="151" t="s">
        <v>408</v>
      </c>
      <c r="D66" s="90" t="s">
        <v>425</v>
      </c>
      <c r="E66" s="152">
        <v>4</v>
      </c>
      <c r="F66" s="83"/>
      <c r="G66" s="83"/>
      <c r="H66" s="83"/>
      <c r="I66" s="83"/>
      <c r="J66" s="155"/>
      <c r="K66" s="83"/>
      <c r="L66" s="83"/>
      <c r="M66" s="83"/>
      <c r="N66" s="83"/>
      <c r="O66" s="83"/>
      <c r="P66" s="83"/>
      <c r="Q66" s="83"/>
      <c r="R66" s="83"/>
      <c r="S66" s="83"/>
      <c r="T66" s="83"/>
    </row>
    <row r="67" spans="1:20" x14ac:dyDescent="0.2">
      <c r="A67" s="88">
        <v>9</v>
      </c>
      <c r="B67" s="100" t="s">
        <v>468</v>
      </c>
      <c r="C67" s="151" t="s">
        <v>409</v>
      </c>
      <c r="D67" s="90" t="s">
        <v>425</v>
      </c>
      <c r="E67" s="152">
        <v>4</v>
      </c>
      <c r="F67" s="83"/>
      <c r="G67" s="83"/>
      <c r="H67" s="83"/>
      <c r="I67" s="83"/>
      <c r="J67" s="155"/>
      <c r="K67" s="83"/>
      <c r="L67" s="83"/>
      <c r="M67" s="83"/>
      <c r="N67" s="83"/>
      <c r="O67" s="83"/>
      <c r="P67" s="83"/>
      <c r="Q67" s="83"/>
      <c r="R67" s="83"/>
      <c r="S67" s="83"/>
      <c r="T67" s="83"/>
    </row>
    <row r="68" spans="1:20" x14ac:dyDescent="0.2">
      <c r="A68" s="88">
        <v>10</v>
      </c>
      <c r="B68" s="100" t="s">
        <v>340</v>
      </c>
      <c r="C68" s="151" t="s">
        <v>410</v>
      </c>
      <c r="D68" s="90" t="s">
        <v>425</v>
      </c>
      <c r="E68" s="152">
        <v>4</v>
      </c>
      <c r="F68" s="83"/>
      <c r="G68" s="83"/>
      <c r="H68" s="83"/>
      <c r="I68" s="83"/>
      <c r="J68" s="155"/>
      <c r="K68" s="83"/>
      <c r="L68" s="83"/>
      <c r="M68" s="83"/>
      <c r="N68" s="83"/>
      <c r="O68" s="83"/>
      <c r="P68" s="83"/>
      <c r="Q68" s="83"/>
      <c r="R68" s="83"/>
      <c r="S68" s="83"/>
      <c r="T68" s="83"/>
    </row>
    <row r="69" spans="1:20" x14ac:dyDescent="0.2">
      <c r="A69" s="88">
        <v>10</v>
      </c>
      <c r="B69" s="100" t="s">
        <v>294</v>
      </c>
      <c r="C69" s="151" t="s">
        <v>293</v>
      </c>
      <c r="D69" s="90" t="s">
        <v>425</v>
      </c>
      <c r="E69" s="152">
        <v>4</v>
      </c>
      <c r="F69" s="153">
        <v>10</v>
      </c>
      <c r="G69" s="83"/>
      <c r="H69" s="154" t="s">
        <v>293</v>
      </c>
      <c r="I69" s="90" t="s">
        <v>425</v>
      </c>
      <c r="J69" s="156">
        <v>4</v>
      </c>
      <c r="K69" s="83"/>
      <c r="L69" s="83"/>
      <c r="M69" s="83"/>
      <c r="N69" s="83"/>
      <c r="O69" s="83"/>
      <c r="P69" s="83"/>
      <c r="Q69" s="83"/>
      <c r="R69" s="83"/>
      <c r="S69" s="83"/>
      <c r="T69" s="83"/>
    </row>
  </sheetData>
  <mergeCells count="5">
    <mergeCell ref="K1:O1"/>
    <mergeCell ref="K3:O3"/>
    <mergeCell ref="P3:T3"/>
    <mergeCell ref="A3:E3"/>
    <mergeCell ref="F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0" zoomScale="70" zoomScaleNormal="70" workbookViewId="0">
      <selection activeCell="J21" sqref="J21"/>
    </sheetView>
    <sheetView workbookViewId="1">
      <selection activeCell="C2" sqref="C2:E66"/>
    </sheetView>
  </sheetViews>
  <sheetFormatPr baseColWidth="10" defaultColWidth="11.42578125" defaultRowHeight="12.75" x14ac:dyDescent="0.2"/>
  <cols>
    <col min="1" max="1" width="8.5703125" style="30" bestFit="1" customWidth="1"/>
    <col min="2" max="2" width="3.5703125" style="6" bestFit="1" customWidth="1"/>
    <col min="3" max="3" width="36.140625" style="6" bestFit="1" customWidth="1"/>
    <col min="4" max="4" width="5.85546875" style="6" bestFit="1" customWidth="1"/>
    <col min="5" max="5" width="3" style="6" bestFit="1" customWidth="1"/>
    <col min="12" max="12" width="11.5703125" customWidth="1"/>
    <col min="13" max="13" width="3" style="6" hidden="1" customWidth="1"/>
    <col min="14" max="14" width="3.140625" style="6" hidden="1" customWidth="1"/>
    <col min="15" max="15" width="3" style="6" hidden="1" customWidth="1"/>
    <col min="16" max="16" width="3.140625" style="6" hidden="1" customWidth="1"/>
    <col min="17" max="17" width="3" style="6" hidden="1" customWidth="1"/>
    <col min="18" max="18" width="3.140625" style="6" hidden="1" customWidth="1"/>
    <col min="19" max="19" width="40.28515625" style="6" hidden="1" customWidth="1"/>
    <col min="20" max="16384" width="11.42578125" style="6"/>
  </cols>
  <sheetData>
    <row r="1" spans="1:19" ht="15" customHeight="1" thickBot="1" x14ac:dyDescent="0.25">
      <c r="A1" s="77" t="s">
        <v>3</v>
      </c>
      <c r="B1" s="77" t="s">
        <v>4</v>
      </c>
      <c r="C1" s="76" t="s">
        <v>1</v>
      </c>
      <c r="D1" s="76" t="s">
        <v>0</v>
      </c>
      <c r="E1" s="78" t="s">
        <v>54</v>
      </c>
      <c r="F1" s="260" t="s">
        <v>585</v>
      </c>
      <c r="M1" s="13" t="s">
        <v>360</v>
      </c>
      <c r="N1" s="15" t="s">
        <v>367</v>
      </c>
      <c r="O1" s="15" t="s">
        <v>370</v>
      </c>
      <c r="P1" s="28" t="s">
        <v>371</v>
      </c>
      <c r="Q1" s="28" t="s">
        <v>368</v>
      </c>
      <c r="R1" s="28" t="s">
        <v>369</v>
      </c>
      <c r="S1" s="77" t="s">
        <v>8</v>
      </c>
    </row>
    <row r="2" spans="1:19" ht="15" customHeight="1" x14ac:dyDescent="0.2">
      <c r="A2" s="31" t="s">
        <v>232</v>
      </c>
      <c r="B2" s="31">
        <v>3</v>
      </c>
      <c r="C2" s="12" t="s">
        <v>231</v>
      </c>
      <c r="D2" s="31">
        <v>1</v>
      </c>
      <c r="E2" s="9">
        <f t="shared" ref="E2:E33" si="0">SUM(M2:R2)</f>
        <v>5</v>
      </c>
      <c r="F2" s="231" t="s">
        <v>588</v>
      </c>
      <c r="M2" s="3"/>
      <c r="N2" s="3">
        <v>1</v>
      </c>
      <c r="O2" s="3"/>
      <c r="P2" s="3">
        <v>2</v>
      </c>
      <c r="Q2" s="3"/>
      <c r="R2" s="3">
        <v>2</v>
      </c>
      <c r="S2" s="12"/>
    </row>
    <row r="3" spans="1:19" ht="15" customHeight="1" x14ac:dyDescent="0.2">
      <c r="A3" s="31" t="s">
        <v>234</v>
      </c>
      <c r="B3" s="31">
        <v>4</v>
      </c>
      <c r="C3" s="12" t="s">
        <v>233</v>
      </c>
      <c r="D3" s="31">
        <v>1</v>
      </c>
      <c r="E3" s="9">
        <f t="shared" si="0"/>
        <v>6</v>
      </c>
      <c r="F3" s="231" t="s">
        <v>588</v>
      </c>
      <c r="M3" s="3">
        <v>2</v>
      </c>
      <c r="N3" s="3"/>
      <c r="O3" s="3">
        <v>2</v>
      </c>
      <c r="P3" s="3"/>
      <c r="Q3" s="3">
        <v>2</v>
      </c>
      <c r="R3" s="3"/>
      <c r="S3" s="12"/>
    </row>
    <row r="4" spans="1:19" ht="15" customHeight="1" x14ac:dyDescent="0.2">
      <c r="A4" s="31" t="s">
        <v>364</v>
      </c>
      <c r="B4" s="31">
        <v>4</v>
      </c>
      <c r="C4" s="176" t="s">
        <v>363</v>
      </c>
      <c r="D4" s="31">
        <v>1</v>
      </c>
      <c r="E4" s="9">
        <f t="shared" si="0"/>
        <v>6</v>
      </c>
      <c r="F4" s="231" t="s">
        <v>588</v>
      </c>
      <c r="M4" s="3"/>
      <c r="N4" s="3">
        <v>2</v>
      </c>
      <c r="O4" s="3"/>
      <c r="P4" s="3">
        <v>4</v>
      </c>
      <c r="Q4" s="3"/>
      <c r="R4" s="3"/>
      <c r="S4" s="12"/>
    </row>
    <row r="5" spans="1:19" ht="15" customHeight="1" x14ac:dyDescent="0.2">
      <c r="A5" s="31" t="s">
        <v>457</v>
      </c>
      <c r="B5" s="31">
        <v>4</v>
      </c>
      <c r="C5" s="12" t="s">
        <v>372</v>
      </c>
      <c r="D5" s="31">
        <v>1</v>
      </c>
      <c r="E5" s="9">
        <f t="shared" si="0"/>
        <v>6</v>
      </c>
      <c r="F5" s="231" t="s">
        <v>588</v>
      </c>
      <c r="M5" s="3"/>
      <c r="N5" s="3">
        <v>2</v>
      </c>
      <c r="O5" s="3"/>
      <c r="P5" s="3">
        <v>4</v>
      </c>
      <c r="Q5" s="3"/>
      <c r="R5" s="3"/>
      <c r="S5" s="12"/>
    </row>
    <row r="6" spans="1:19" ht="15" customHeight="1" x14ac:dyDescent="0.2">
      <c r="A6" s="31" t="s">
        <v>361</v>
      </c>
      <c r="B6" s="31">
        <v>3</v>
      </c>
      <c r="C6" s="176" t="s">
        <v>386</v>
      </c>
      <c r="D6" s="31">
        <v>1</v>
      </c>
      <c r="E6" s="9">
        <f t="shared" si="0"/>
        <v>4</v>
      </c>
      <c r="F6" s="231" t="s">
        <v>588</v>
      </c>
      <c r="M6" s="3"/>
      <c r="N6" s="3">
        <v>2</v>
      </c>
      <c r="O6" s="3"/>
      <c r="P6" s="3">
        <v>2</v>
      </c>
      <c r="Q6" s="3"/>
      <c r="R6" s="3"/>
      <c r="S6" s="12"/>
    </row>
    <row r="7" spans="1:19" ht="15" customHeight="1" thickBot="1" x14ac:dyDescent="0.25">
      <c r="A7" s="31" t="s">
        <v>458</v>
      </c>
      <c r="B7" s="31">
        <v>5</v>
      </c>
      <c r="C7" s="176" t="s">
        <v>84</v>
      </c>
      <c r="D7" s="31">
        <v>1</v>
      </c>
      <c r="E7" s="9">
        <f t="shared" si="0"/>
        <v>6</v>
      </c>
      <c r="F7" s="231" t="s">
        <v>588</v>
      </c>
      <c r="M7" s="3"/>
      <c r="N7" s="3">
        <v>2</v>
      </c>
      <c r="O7" s="3"/>
      <c r="P7" s="3">
        <v>4</v>
      </c>
      <c r="Q7" s="3"/>
      <c r="R7" s="3"/>
      <c r="S7" s="12"/>
    </row>
    <row r="8" spans="1:19" ht="15" customHeight="1" x14ac:dyDescent="0.2">
      <c r="A8" s="31" t="s">
        <v>244</v>
      </c>
      <c r="B8" s="31">
        <v>2</v>
      </c>
      <c r="C8" s="12" t="s">
        <v>243</v>
      </c>
      <c r="D8" s="33">
        <v>2</v>
      </c>
      <c r="E8" s="57">
        <f t="shared" si="0"/>
        <v>4</v>
      </c>
      <c r="F8" s="231" t="s">
        <v>588</v>
      </c>
      <c r="M8" s="3"/>
      <c r="N8" s="3"/>
      <c r="O8" s="3">
        <v>2</v>
      </c>
      <c r="P8" s="3"/>
      <c r="Q8" s="3">
        <v>2</v>
      </c>
      <c r="R8" s="3"/>
      <c r="S8" s="12" t="s">
        <v>231</v>
      </c>
    </row>
    <row r="9" spans="1:19" ht="15" customHeight="1" x14ac:dyDescent="0.2">
      <c r="A9" s="31" t="s">
        <v>240</v>
      </c>
      <c r="B9" s="31">
        <v>4</v>
      </c>
      <c r="C9" s="12" t="s">
        <v>239</v>
      </c>
      <c r="D9" s="31">
        <v>2</v>
      </c>
      <c r="E9" s="57">
        <f t="shared" si="0"/>
        <v>6</v>
      </c>
      <c r="F9" s="231" t="s">
        <v>588</v>
      </c>
      <c r="M9" s="3">
        <v>2</v>
      </c>
      <c r="N9" s="3"/>
      <c r="O9" s="3">
        <v>2</v>
      </c>
      <c r="P9" s="3"/>
      <c r="Q9" s="3">
        <v>2</v>
      </c>
      <c r="R9" s="3"/>
      <c r="S9" s="12" t="s">
        <v>233</v>
      </c>
    </row>
    <row r="10" spans="1:19" ht="15" customHeight="1" x14ac:dyDescent="0.2">
      <c r="A10" s="31" t="s">
        <v>59</v>
      </c>
      <c r="B10" s="31">
        <v>4</v>
      </c>
      <c r="C10" s="12" t="s">
        <v>13</v>
      </c>
      <c r="D10" s="31">
        <v>2</v>
      </c>
      <c r="E10" s="57">
        <f t="shared" si="0"/>
        <v>6</v>
      </c>
      <c r="F10" s="231" t="s">
        <v>588</v>
      </c>
      <c r="M10" s="3"/>
      <c r="N10" s="3">
        <v>2</v>
      </c>
      <c r="O10" s="3"/>
      <c r="P10" s="3">
        <v>4</v>
      </c>
      <c r="Q10" s="3"/>
      <c r="R10" s="3"/>
      <c r="S10" s="12" t="s">
        <v>363</v>
      </c>
    </row>
    <row r="11" spans="1:19" ht="15" customHeight="1" x14ac:dyDescent="0.2">
      <c r="A11" s="31" t="s">
        <v>457</v>
      </c>
      <c r="B11" s="31">
        <v>4</v>
      </c>
      <c r="C11" s="176" t="s">
        <v>375</v>
      </c>
      <c r="D11" s="31">
        <v>2</v>
      </c>
      <c r="E11" s="57">
        <f t="shared" si="0"/>
        <v>6</v>
      </c>
      <c r="F11" s="231" t="s">
        <v>588</v>
      </c>
      <c r="M11" s="3"/>
      <c r="N11" s="3">
        <v>2</v>
      </c>
      <c r="O11" s="3"/>
      <c r="P11" s="3">
        <v>4</v>
      </c>
      <c r="Q11" s="3"/>
      <c r="R11" s="3"/>
      <c r="S11" s="12" t="s">
        <v>372</v>
      </c>
    </row>
    <row r="12" spans="1:19" ht="15" customHeight="1" x14ac:dyDescent="0.2">
      <c r="A12" s="31" t="s">
        <v>460</v>
      </c>
      <c r="B12" s="31">
        <v>3</v>
      </c>
      <c r="C12" s="176" t="s">
        <v>16</v>
      </c>
      <c r="D12" s="31">
        <v>2</v>
      </c>
      <c r="E12" s="57">
        <f t="shared" si="0"/>
        <v>4</v>
      </c>
      <c r="F12" s="231" t="s">
        <v>588</v>
      </c>
      <c r="M12" s="3"/>
      <c r="N12" s="3">
        <v>2</v>
      </c>
      <c r="O12" s="3"/>
      <c r="P12" s="3">
        <v>2</v>
      </c>
      <c r="Q12" s="3"/>
      <c r="R12" s="3"/>
      <c r="S12" s="12"/>
    </row>
    <row r="13" spans="1:19" ht="15" customHeight="1" x14ac:dyDescent="0.2">
      <c r="A13" s="31" t="s">
        <v>458</v>
      </c>
      <c r="B13" s="31">
        <v>5</v>
      </c>
      <c r="C13" s="176" t="s">
        <v>91</v>
      </c>
      <c r="D13" s="31">
        <v>2</v>
      </c>
      <c r="E13" s="57">
        <f t="shared" si="0"/>
        <v>8</v>
      </c>
      <c r="F13" s="231" t="s">
        <v>588</v>
      </c>
      <c r="M13" s="3"/>
      <c r="N13" s="3">
        <v>2</v>
      </c>
      <c r="O13" s="3"/>
      <c r="P13" s="3">
        <v>6</v>
      </c>
      <c r="Q13" s="3"/>
      <c r="R13" s="3"/>
      <c r="S13" s="12" t="s">
        <v>84</v>
      </c>
    </row>
    <row r="14" spans="1:19" ht="15" customHeight="1" x14ac:dyDescent="0.2">
      <c r="A14" s="31" t="s">
        <v>236</v>
      </c>
      <c r="B14" s="31">
        <v>4</v>
      </c>
      <c r="C14" s="12" t="s">
        <v>235</v>
      </c>
      <c r="D14" s="31">
        <v>3</v>
      </c>
      <c r="E14" s="57">
        <f t="shared" si="0"/>
        <v>6</v>
      </c>
      <c r="F14" s="231" t="s">
        <v>588</v>
      </c>
      <c r="M14" s="3"/>
      <c r="N14" s="3">
        <v>2</v>
      </c>
      <c r="O14" s="3"/>
      <c r="P14" s="3">
        <v>2</v>
      </c>
      <c r="Q14" s="3"/>
      <c r="R14" s="3">
        <v>2</v>
      </c>
      <c r="S14" s="12" t="s">
        <v>243</v>
      </c>
    </row>
    <row r="15" spans="1:19" ht="15" customHeight="1" x14ac:dyDescent="0.2">
      <c r="A15" s="31" t="s">
        <v>246</v>
      </c>
      <c r="B15" s="31">
        <v>2</v>
      </c>
      <c r="C15" s="12" t="s">
        <v>245</v>
      </c>
      <c r="D15" s="31">
        <v>3</v>
      </c>
      <c r="E15" s="57">
        <f t="shared" si="0"/>
        <v>4</v>
      </c>
      <c r="F15" s="231" t="s">
        <v>588</v>
      </c>
      <c r="M15" s="3"/>
      <c r="N15" s="3"/>
      <c r="O15" s="3"/>
      <c r="P15" s="3">
        <v>2</v>
      </c>
      <c r="Q15" s="3"/>
      <c r="R15" s="3">
        <v>2</v>
      </c>
      <c r="S15" s="12" t="s">
        <v>522</v>
      </c>
    </row>
    <row r="16" spans="1:19" ht="15" customHeight="1" x14ac:dyDescent="0.2">
      <c r="A16" s="31" t="s">
        <v>97</v>
      </c>
      <c r="B16" s="31">
        <v>4</v>
      </c>
      <c r="C16" s="12" t="s">
        <v>96</v>
      </c>
      <c r="D16" s="31">
        <v>3</v>
      </c>
      <c r="E16" s="57">
        <f t="shared" si="0"/>
        <v>6</v>
      </c>
      <c r="F16" s="231" t="s">
        <v>588</v>
      </c>
      <c r="M16" s="3"/>
      <c r="N16" s="3">
        <v>2</v>
      </c>
      <c r="O16" s="3"/>
      <c r="P16" s="3">
        <v>4</v>
      </c>
      <c r="Q16" s="3"/>
      <c r="R16" s="3"/>
      <c r="S16" s="16" t="s">
        <v>13</v>
      </c>
    </row>
    <row r="17" spans="1:19" ht="15" customHeight="1" x14ac:dyDescent="0.2">
      <c r="A17" s="31" t="s">
        <v>462</v>
      </c>
      <c r="B17" s="31">
        <v>4</v>
      </c>
      <c r="C17" s="12" t="s">
        <v>387</v>
      </c>
      <c r="D17" s="31">
        <v>3</v>
      </c>
      <c r="E17" s="57">
        <f t="shared" si="0"/>
        <v>6</v>
      </c>
      <c r="F17" s="231" t="s">
        <v>588</v>
      </c>
      <c r="M17" s="3"/>
      <c r="N17" s="3">
        <v>2</v>
      </c>
      <c r="O17" s="3"/>
      <c r="P17" s="3">
        <v>2</v>
      </c>
      <c r="Q17" s="3"/>
      <c r="R17" s="3">
        <v>2</v>
      </c>
      <c r="S17" s="12" t="s">
        <v>363</v>
      </c>
    </row>
    <row r="18" spans="1:19" ht="15" customHeight="1" x14ac:dyDescent="0.2">
      <c r="A18" s="31" t="s">
        <v>461</v>
      </c>
      <c r="B18" s="31">
        <v>3</v>
      </c>
      <c r="C18" s="12" t="s">
        <v>521</v>
      </c>
      <c r="D18" s="31">
        <v>3</v>
      </c>
      <c r="E18" s="57">
        <f t="shared" si="0"/>
        <v>4</v>
      </c>
      <c r="F18" s="231" t="s">
        <v>588</v>
      </c>
      <c r="M18" s="3"/>
      <c r="N18" s="3">
        <v>2</v>
      </c>
      <c r="O18" s="3"/>
      <c r="P18" s="3">
        <v>2</v>
      </c>
      <c r="Q18" s="3"/>
      <c r="R18" s="3"/>
      <c r="S18" s="12"/>
    </row>
    <row r="19" spans="1:19" ht="15" customHeight="1" x14ac:dyDescent="0.2">
      <c r="A19" s="31" t="s">
        <v>458</v>
      </c>
      <c r="B19" s="31">
        <v>5</v>
      </c>
      <c r="C19" s="177" t="s">
        <v>98</v>
      </c>
      <c r="D19" s="31">
        <v>3</v>
      </c>
      <c r="E19" s="57">
        <f t="shared" si="0"/>
        <v>8</v>
      </c>
      <c r="F19" s="231" t="s">
        <v>588</v>
      </c>
      <c r="M19" s="3"/>
      <c r="N19" s="3">
        <v>2</v>
      </c>
      <c r="O19" s="3"/>
      <c r="P19" s="3">
        <v>6</v>
      </c>
      <c r="Q19" s="3"/>
      <c r="R19" s="3"/>
      <c r="S19" s="12" t="s">
        <v>91</v>
      </c>
    </row>
    <row r="20" spans="1:19" ht="15" customHeight="1" x14ac:dyDescent="0.2">
      <c r="A20" s="31" t="s">
        <v>238</v>
      </c>
      <c r="B20" s="31">
        <v>4</v>
      </c>
      <c r="C20" s="12" t="s">
        <v>237</v>
      </c>
      <c r="D20" s="31">
        <v>4</v>
      </c>
      <c r="E20" s="57">
        <f t="shared" si="0"/>
        <v>6</v>
      </c>
      <c r="F20" s="231" t="s">
        <v>588</v>
      </c>
      <c r="M20" s="3"/>
      <c r="N20" s="3">
        <v>2</v>
      </c>
      <c r="O20" s="3"/>
      <c r="P20" s="3">
        <v>2</v>
      </c>
      <c r="Q20" s="3"/>
      <c r="R20" s="3">
        <v>2</v>
      </c>
      <c r="S20" s="12" t="s">
        <v>235</v>
      </c>
    </row>
    <row r="21" spans="1:19" ht="15" customHeight="1" x14ac:dyDescent="0.2">
      <c r="A21" s="31" t="s">
        <v>523</v>
      </c>
      <c r="B21" s="31">
        <v>4</v>
      </c>
      <c r="C21" s="12" t="s">
        <v>474</v>
      </c>
      <c r="D21" s="31">
        <v>4</v>
      </c>
      <c r="E21" s="57">
        <f t="shared" si="0"/>
        <v>6</v>
      </c>
      <c r="F21" s="231" t="s">
        <v>588</v>
      </c>
      <c r="M21" s="3"/>
      <c r="N21" s="3">
        <v>2</v>
      </c>
      <c r="O21" s="3"/>
      <c r="P21" s="3">
        <v>2</v>
      </c>
      <c r="Q21" s="3"/>
      <c r="R21" s="3">
        <v>2</v>
      </c>
      <c r="S21" s="16" t="s">
        <v>96</v>
      </c>
    </row>
    <row r="22" spans="1:19" ht="15" customHeight="1" x14ac:dyDescent="0.2">
      <c r="A22" s="31" t="s">
        <v>242</v>
      </c>
      <c r="B22" s="31">
        <v>3</v>
      </c>
      <c r="C22" s="12" t="s">
        <v>241</v>
      </c>
      <c r="D22" s="31">
        <v>4</v>
      </c>
      <c r="E22" s="57">
        <f t="shared" si="0"/>
        <v>6</v>
      </c>
      <c r="F22" s="231" t="s">
        <v>588</v>
      </c>
      <c r="M22" s="3"/>
      <c r="N22" s="3">
        <v>2</v>
      </c>
      <c r="O22" s="3"/>
      <c r="P22" s="3">
        <v>2</v>
      </c>
      <c r="Q22" s="3"/>
      <c r="R22" s="3">
        <v>2</v>
      </c>
      <c r="S22" s="16" t="s">
        <v>235</v>
      </c>
    </row>
    <row r="23" spans="1:19" ht="13.15" customHeight="1" x14ac:dyDescent="0.2">
      <c r="A23" s="31" t="s">
        <v>524</v>
      </c>
      <c r="B23" s="31">
        <v>4</v>
      </c>
      <c r="C23" s="12" t="s">
        <v>377</v>
      </c>
      <c r="D23" s="31">
        <v>4</v>
      </c>
      <c r="E23" s="57">
        <f t="shared" si="0"/>
        <v>4</v>
      </c>
      <c r="F23" s="231" t="s">
        <v>588</v>
      </c>
      <c r="M23" s="3"/>
      <c r="N23" s="3">
        <v>2</v>
      </c>
      <c r="O23" s="3"/>
      <c r="P23" s="3">
        <v>2</v>
      </c>
      <c r="Q23" s="3"/>
      <c r="R23" s="3"/>
      <c r="S23" s="12" t="s">
        <v>96</v>
      </c>
    </row>
    <row r="24" spans="1:19" ht="13.15" customHeight="1" x14ac:dyDescent="0.2">
      <c r="A24" s="31" t="s">
        <v>463</v>
      </c>
      <c r="B24" s="31">
        <v>3</v>
      </c>
      <c r="C24" s="12" t="s">
        <v>384</v>
      </c>
      <c r="D24" s="31">
        <v>4</v>
      </c>
      <c r="E24" s="57">
        <f t="shared" si="0"/>
        <v>4</v>
      </c>
      <c r="F24" s="231" t="s">
        <v>588</v>
      </c>
      <c r="M24" s="3"/>
      <c r="N24" s="3">
        <v>2</v>
      </c>
      <c r="O24" s="3"/>
      <c r="P24" s="3">
        <v>2</v>
      </c>
      <c r="Q24" s="3"/>
      <c r="R24" s="3"/>
      <c r="S24" s="16" t="s">
        <v>521</v>
      </c>
    </row>
    <row r="25" spans="1:19" ht="13.15" customHeight="1" x14ac:dyDescent="0.2">
      <c r="A25" s="31" t="s">
        <v>458</v>
      </c>
      <c r="B25" s="31">
        <v>5</v>
      </c>
      <c r="C25" s="177" t="s">
        <v>103</v>
      </c>
      <c r="D25" s="31">
        <v>4</v>
      </c>
      <c r="E25" s="57">
        <f t="shared" si="0"/>
        <v>4</v>
      </c>
      <c r="F25" s="231" t="s">
        <v>588</v>
      </c>
      <c r="M25" s="3"/>
      <c r="N25" s="3">
        <v>2</v>
      </c>
      <c r="O25" s="3"/>
      <c r="P25" s="3">
        <v>2</v>
      </c>
      <c r="Q25" s="3"/>
      <c r="R25" s="3"/>
      <c r="S25" s="12" t="s">
        <v>98</v>
      </c>
    </row>
    <row r="26" spans="1:19" ht="15" customHeight="1" x14ac:dyDescent="0.2">
      <c r="A26" s="31" t="s">
        <v>424</v>
      </c>
      <c r="B26" s="31">
        <v>4</v>
      </c>
      <c r="C26" s="12" t="s">
        <v>157</v>
      </c>
      <c r="D26" s="31">
        <v>5</v>
      </c>
      <c r="E26" s="57">
        <f t="shared" si="0"/>
        <v>6</v>
      </c>
      <c r="F26" s="231" t="s">
        <v>588</v>
      </c>
      <c r="M26" s="3">
        <v>2</v>
      </c>
      <c r="N26" s="3"/>
      <c r="O26" s="3">
        <v>2</v>
      </c>
      <c r="P26" s="3"/>
      <c r="Q26" s="3">
        <v>2</v>
      </c>
      <c r="R26" s="3"/>
      <c r="S26" s="16" t="s">
        <v>243</v>
      </c>
    </row>
    <row r="27" spans="1:19" ht="15" customHeight="1" x14ac:dyDescent="0.2">
      <c r="A27" s="31" t="s">
        <v>250</v>
      </c>
      <c r="B27" s="31">
        <v>2</v>
      </c>
      <c r="C27" s="12" t="s">
        <v>249</v>
      </c>
      <c r="D27" s="31">
        <v>5</v>
      </c>
      <c r="E27" s="57">
        <f t="shared" si="0"/>
        <v>4</v>
      </c>
      <c r="F27" s="231" t="s">
        <v>588</v>
      </c>
      <c r="M27" s="3"/>
      <c r="N27" s="3"/>
      <c r="O27" s="3">
        <v>2</v>
      </c>
      <c r="P27" s="3"/>
      <c r="Q27" s="3">
        <v>2</v>
      </c>
      <c r="R27" s="3"/>
      <c r="S27" s="16" t="s">
        <v>245</v>
      </c>
    </row>
    <row r="28" spans="1:19" ht="15" customHeight="1" x14ac:dyDescent="0.2">
      <c r="A28" s="31" t="s">
        <v>527</v>
      </c>
      <c r="B28" s="31">
        <v>4</v>
      </c>
      <c r="C28" s="12" t="s">
        <v>525</v>
      </c>
      <c r="D28" s="31">
        <v>5</v>
      </c>
      <c r="E28" s="57">
        <f t="shared" si="0"/>
        <v>6</v>
      </c>
      <c r="F28" s="231" t="s">
        <v>588</v>
      </c>
      <c r="M28" s="3">
        <v>2</v>
      </c>
      <c r="N28" s="3"/>
      <c r="O28" s="3">
        <v>2</v>
      </c>
      <c r="P28" s="3"/>
      <c r="Q28" s="3">
        <v>2</v>
      </c>
      <c r="R28" s="3"/>
      <c r="S28" s="16" t="s">
        <v>474</v>
      </c>
    </row>
    <row r="29" spans="1:19" ht="15" customHeight="1" x14ac:dyDescent="0.2">
      <c r="A29" s="31" t="s">
        <v>528</v>
      </c>
      <c r="B29" s="31">
        <v>4</v>
      </c>
      <c r="C29" s="12" t="s">
        <v>526</v>
      </c>
      <c r="D29" s="31">
        <v>5</v>
      </c>
      <c r="E29" s="57">
        <f t="shared" si="0"/>
        <v>6</v>
      </c>
      <c r="F29" s="231" t="s">
        <v>588</v>
      </c>
      <c r="M29" s="3">
        <v>2</v>
      </c>
      <c r="N29" s="3"/>
      <c r="O29" s="3">
        <v>2</v>
      </c>
      <c r="P29" s="3"/>
      <c r="Q29" s="3">
        <v>2</v>
      </c>
      <c r="R29" s="3"/>
      <c r="S29" s="12" t="s">
        <v>241</v>
      </c>
    </row>
    <row r="30" spans="1:19" ht="14.45" customHeight="1" x14ac:dyDescent="0.2">
      <c r="A30" s="31" t="s">
        <v>465</v>
      </c>
      <c r="B30" s="31">
        <v>3</v>
      </c>
      <c r="C30" s="12" t="s">
        <v>385</v>
      </c>
      <c r="D30" s="31">
        <v>5</v>
      </c>
      <c r="E30" s="57">
        <f t="shared" si="0"/>
        <v>3</v>
      </c>
      <c r="F30" s="231" t="s">
        <v>588</v>
      </c>
      <c r="M30" s="3"/>
      <c r="N30" s="3">
        <v>3</v>
      </c>
      <c r="O30" s="3"/>
      <c r="P30" s="3"/>
      <c r="Q30" s="3"/>
      <c r="R30" s="3"/>
      <c r="S30" s="12" t="s">
        <v>386</v>
      </c>
    </row>
    <row r="31" spans="1:19" ht="14.45" customHeight="1" x14ac:dyDescent="0.2">
      <c r="A31" s="31" t="s">
        <v>466</v>
      </c>
      <c r="B31" s="31">
        <v>3</v>
      </c>
      <c r="C31" s="12" t="s">
        <v>21</v>
      </c>
      <c r="D31" s="31">
        <v>5</v>
      </c>
      <c r="E31" s="57">
        <f t="shared" si="0"/>
        <v>3</v>
      </c>
      <c r="F31" s="231" t="s">
        <v>588</v>
      </c>
      <c r="M31" s="3"/>
      <c r="N31" s="3">
        <v>3</v>
      </c>
      <c r="O31" s="3"/>
      <c r="P31" s="3"/>
      <c r="Q31" s="3"/>
      <c r="R31" s="3"/>
      <c r="S31" s="12" t="s">
        <v>16</v>
      </c>
    </row>
    <row r="32" spans="1:19" ht="15" customHeight="1" x14ac:dyDescent="0.2">
      <c r="A32" s="31" t="s">
        <v>532</v>
      </c>
      <c r="B32" s="31">
        <v>4</v>
      </c>
      <c r="C32" s="12" t="s">
        <v>529</v>
      </c>
      <c r="D32" s="31">
        <v>6</v>
      </c>
      <c r="E32" s="57">
        <f t="shared" si="0"/>
        <v>6</v>
      </c>
      <c r="F32" s="231" t="s">
        <v>588</v>
      </c>
      <c r="M32" s="3">
        <v>2</v>
      </c>
      <c r="N32" s="3"/>
      <c r="O32" s="3">
        <v>2</v>
      </c>
      <c r="P32" s="3"/>
      <c r="Q32" s="3">
        <v>2</v>
      </c>
      <c r="R32" s="3"/>
      <c r="S32" s="16" t="s">
        <v>474</v>
      </c>
    </row>
    <row r="33" spans="1:19" ht="15" customHeight="1" x14ac:dyDescent="0.2">
      <c r="A33" s="31" t="s">
        <v>533</v>
      </c>
      <c r="B33" s="31">
        <v>3</v>
      </c>
      <c r="C33" s="12" t="s">
        <v>530</v>
      </c>
      <c r="D33" s="31">
        <v>6</v>
      </c>
      <c r="E33" s="57">
        <f t="shared" si="0"/>
        <v>5</v>
      </c>
      <c r="F33" s="231" t="s">
        <v>588</v>
      </c>
      <c r="M33" s="3">
        <v>1</v>
      </c>
      <c r="N33" s="3"/>
      <c r="O33" s="3">
        <v>2</v>
      </c>
      <c r="P33" s="3"/>
      <c r="Q33" s="3">
        <v>2</v>
      </c>
      <c r="R33" s="3"/>
      <c r="S33" s="12" t="s">
        <v>249</v>
      </c>
    </row>
    <row r="34" spans="1:19" ht="15" customHeight="1" x14ac:dyDescent="0.2">
      <c r="A34" s="31" t="s">
        <v>534</v>
      </c>
      <c r="B34" s="31">
        <v>4</v>
      </c>
      <c r="C34" s="12" t="s">
        <v>531</v>
      </c>
      <c r="D34" s="31">
        <v>6</v>
      </c>
      <c r="E34" s="57">
        <f t="shared" ref="E34:E66" si="1">SUM(M34:R34)</f>
        <v>6</v>
      </c>
      <c r="F34" s="231" t="s">
        <v>588</v>
      </c>
      <c r="M34" s="3"/>
      <c r="N34" s="3">
        <v>2</v>
      </c>
      <c r="O34" s="3"/>
      <c r="P34" s="3">
        <v>2</v>
      </c>
      <c r="Q34" s="3"/>
      <c r="R34" s="3">
        <v>2</v>
      </c>
      <c r="S34" s="12" t="s">
        <v>525</v>
      </c>
    </row>
    <row r="35" spans="1:19" ht="15" customHeight="1" x14ac:dyDescent="0.2">
      <c r="A35" s="31" t="s">
        <v>260</v>
      </c>
      <c r="B35" s="31">
        <v>3</v>
      </c>
      <c r="C35" s="12" t="s">
        <v>259</v>
      </c>
      <c r="D35" s="31">
        <v>6</v>
      </c>
      <c r="E35" s="57">
        <f t="shared" si="1"/>
        <v>5</v>
      </c>
      <c r="F35" s="231" t="s">
        <v>588</v>
      </c>
      <c r="M35" s="3">
        <v>1</v>
      </c>
      <c r="N35" s="3"/>
      <c r="O35" s="3">
        <v>2</v>
      </c>
      <c r="P35" s="3"/>
      <c r="Q35" s="3">
        <v>2</v>
      </c>
      <c r="R35" s="3"/>
      <c r="S35" s="12" t="s">
        <v>241</v>
      </c>
    </row>
    <row r="36" spans="1:19" ht="15" customHeight="1" thickBot="1" x14ac:dyDescent="0.25">
      <c r="A36" s="31" t="s">
        <v>467</v>
      </c>
      <c r="B36" s="31">
        <v>4</v>
      </c>
      <c r="C36" s="176" t="s">
        <v>390</v>
      </c>
      <c r="D36" s="31">
        <v>6</v>
      </c>
      <c r="E36" s="57">
        <f t="shared" si="1"/>
        <v>3</v>
      </c>
      <c r="F36" s="231" t="s">
        <v>588</v>
      </c>
      <c r="M36" s="3"/>
      <c r="N36" s="3">
        <v>3</v>
      </c>
      <c r="O36" s="3"/>
      <c r="P36" s="3"/>
      <c r="Q36" s="3"/>
      <c r="R36" s="3"/>
      <c r="S36" s="12" t="s">
        <v>387</v>
      </c>
    </row>
    <row r="37" spans="1:19" ht="15" customHeight="1" x14ac:dyDescent="0.2">
      <c r="A37" s="31" t="s">
        <v>536</v>
      </c>
      <c r="B37" s="31">
        <v>4</v>
      </c>
      <c r="C37" s="12" t="s">
        <v>535</v>
      </c>
      <c r="D37" s="33">
        <v>7</v>
      </c>
      <c r="E37" s="57">
        <f t="shared" si="1"/>
        <v>6</v>
      </c>
      <c r="F37" s="231" t="s">
        <v>588</v>
      </c>
      <c r="M37" s="3"/>
      <c r="N37" s="3">
        <v>2</v>
      </c>
      <c r="O37" s="3"/>
      <c r="P37" s="3">
        <v>2</v>
      </c>
      <c r="Q37" s="3"/>
      <c r="R37" s="3">
        <v>2</v>
      </c>
      <c r="S37" s="12" t="s">
        <v>157</v>
      </c>
    </row>
    <row r="38" spans="1:19" ht="15" customHeight="1" x14ac:dyDescent="0.2">
      <c r="A38" s="31" t="s">
        <v>342</v>
      </c>
      <c r="B38" s="31">
        <v>2</v>
      </c>
      <c r="C38" s="12" t="s">
        <v>315</v>
      </c>
      <c r="D38" s="31">
        <v>7</v>
      </c>
      <c r="E38" s="57">
        <f t="shared" si="1"/>
        <v>3</v>
      </c>
      <c r="F38" s="231" t="s">
        <v>588</v>
      </c>
      <c r="M38" s="3"/>
      <c r="N38" s="3"/>
      <c r="O38" s="3"/>
      <c r="P38" s="3"/>
      <c r="Q38" s="3"/>
      <c r="R38" s="3">
        <v>3</v>
      </c>
      <c r="S38" s="12" t="s">
        <v>241</v>
      </c>
    </row>
    <row r="39" spans="1:19" ht="15" customHeight="1" x14ac:dyDescent="0.2">
      <c r="A39" s="31" t="s">
        <v>537</v>
      </c>
      <c r="B39" s="31">
        <v>4</v>
      </c>
      <c r="C39" s="12" t="s">
        <v>399</v>
      </c>
      <c r="D39" s="31">
        <v>7</v>
      </c>
      <c r="E39" s="57">
        <f t="shared" si="1"/>
        <v>4</v>
      </c>
      <c r="F39" s="231" t="s">
        <v>588</v>
      </c>
      <c r="M39" s="3"/>
      <c r="N39" s="3"/>
      <c r="O39" s="3"/>
      <c r="P39" s="3">
        <v>2</v>
      </c>
      <c r="Q39" s="3"/>
      <c r="R39" s="3">
        <v>2</v>
      </c>
      <c r="S39" s="16" t="s">
        <v>525</v>
      </c>
    </row>
    <row r="40" spans="1:19" ht="15" customHeight="1" x14ac:dyDescent="0.2">
      <c r="A40" s="31" t="s">
        <v>338</v>
      </c>
      <c r="B40" s="31">
        <v>3</v>
      </c>
      <c r="C40" s="12" t="s">
        <v>312</v>
      </c>
      <c r="D40" s="31">
        <v>7</v>
      </c>
      <c r="E40" s="57">
        <f t="shared" si="1"/>
        <v>3</v>
      </c>
      <c r="F40" s="231" t="s">
        <v>588</v>
      </c>
      <c r="M40" s="3"/>
      <c r="N40" s="3">
        <v>1</v>
      </c>
      <c r="O40" s="3"/>
      <c r="P40" s="3">
        <v>2</v>
      </c>
      <c r="Q40" s="3"/>
      <c r="R40" s="3"/>
      <c r="S40" s="16" t="s">
        <v>245</v>
      </c>
    </row>
    <row r="41" spans="1:19" ht="15" customHeight="1" thickBot="1" x14ac:dyDescent="0.25">
      <c r="A41" s="31" t="s">
        <v>469</v>
      </c>
      <c r="B41" s="31">
        <v>3</v>
      </c>
      <c r="C41" s="12" t="s">
        <v>392</v>
      </c>
      <c r="D41" s="31">
        <v>7</v>
      </c>
      <c r="E41" s="57">
        <f t="shared" si="1"/>
        <v>4</v>
      </c>
      <c r="F41" s="231" t="s">
        <v>588</v>
      </c>
      <c r="M41" s="3"/>
      <c r="N41" s="3">
        <v>2</v>
      </c>
      <c r="O41" s="3"/>
      <c r="P41" s="3">
        <v>2</v>
      </c>
      <c r="Q41" s="3"/>
      <c r="R41" s="3"/>
      <c r="S41" s="12" t="s">
        <v>385</v>
      </c>
    </row>
    <row r="42" spans="1:19" x14ac:dyDescent="0.2">
      <c r="A42" s="31" t="s">
        <v>543</v>
      </c>
      <c r="B42" s="31">
        <v>4</v>
      </c>
      <c r="C42" s="12" t="s">
        <v>538</v>
      </c>
      <c r="D42" s="33">
        <v>8</v>
      </c>
      <c r="E42" s="57">
        <f t="shared" si="1"/>
        <v>6</v>
      </c>
      <c r="F42" s="231" t="s">
        <v>588</v>
      </c>
      <c r="M42" s="3"/>
      <c r="N42" s="3">
        <v>2</v>
      </c>
      <c r="O42" s="3"/>
      <c r="P42" s="3">
        <v>2</v>
      </c>
      <c r="Q42" s="3"/>
      <c r="R42" s="3">
        <v>2</v>
      </c>
      <c r="S42" s="16" t="s">
        <v>535</v>
      </c>
    </row>
    <row r="43" spans="1:19" ht="15" customHeight="1" x14ac:dyDescent="0.2">
      <c r="A43" s="31" t="s">
        <v>544</v>
      </c>
      <c r="B43" s="31">
        <v>3</v>
      </c>
      <c r="C43" s="12" t="s">
        <v>539</v>
      </c>
      <c r="D43" s="31">
        <v>8</v>
      </c>
      <c r="E43" s="57">
        <f t="shared" si="1"/>
        <v>6</v>
      </c>
      <c r="F43" s="231" t="s">
        <v>588</v>
      </c>
      <c r="M43" s="3"/>
      <c r="N43" s="3">
        <v>2</v>
      </c>
      <c r="O43" s="3"/>
      <c r="P43" s="3">
        <v>2</v>
      </c>
      <c r="Q43" s="3"/>
      <c r="R43" s="3">
        <v>2</v>
      </c>
      <c r="S43" s="12" t="s">
        <v>249</v>
      </c>
    </row>
    <row r="44" spans="1:19" ht="15" customHeight="1" x14ac:dyDescent="0.2">
      <c r="A44" s="31" t="s">
        <v>545</v>
      </c>
      <c r="B44" s="31">
        <v>4</v>
      </c>
      <c r="C44" s="12" t="s">
        <v>540</v>
      </c>
      <c r="D44" s="31">
        <v>8</v>
      </c>
      <c r="E44" s="57">
        <f t="shared" si="1"/>
        <v>6</v>
      </c>
      <c r="F44" s="231" t="s">
        <v>588</v>
      </c>
      <c r="M44" s="3"/>
      <c r="N44" s="3">
        <v>2</v>
      </c>
      <c r="O44" s="3"/>
      <c r="P44" s="3">
        <v>2</v>
      </c>
      <c r="Q44" s="3"/>
      <c r="R44" s="3">
        <v>2</v>
      </c>
      <c r="S44" s="16" t="s">
        <v>157</v>
      </c>
    </row>
    <row r="45" spans="1:19" ht="15" customHeight="1" x14ac:dyDescent="0.2">
      <c r="A45" s="31" t="s">
        <v>546</v>
      </c>
      <c r="B45" s="31">
        <v>4</v>
      </c>
      <c r="C45" s="12" t="s">
        <v>541</v>
      </c>
      <c r="D45" s="31">
        <v>8</v>
      </c>
      <c r="E45" s="57">
        <f t="shared" si="1"/>
        <v>6</v>
      </c>
      <c r="F45" s="231" t="s">
        <v>588</v>
      </c>
      <c r="M45" s="3"/>
      <c r="N45" s="3">
        <v>2</v>
      </c>
      <c r="O45" s="3"/>
      <c r="P45" s="3">
        <v>2</v>
      </c>
      <c r="Q45" s="3"/>
      <c r="R45" s="3">
        <v>2</v>
      </c>
      <c r="S45" s="16" t="s">
        <v>390</v>
      </c>
    </row>
    <row r="46" spans="1:19" ht="13.5" thickBot="1" x14ac:dyDescent="0.25">
      <c r="A46" s="31" t="s">
        <v>470</v>
      </c>
      <c r="B46" s="31">
        <v>3</v>
      </c>
      <c r="C46" s="12" t="s">
        <v>542</v>
      </c>
      <c r="D46" s="31">
        <v>8</v>
      </c>
      <c r="E46" s="57">
        <f t="shared" si="1"/>
        <v>3</v>
      </c>
      <c r="F46" s="231" t="s">
        <v>588</v>
      </c>
      <c r="M46" s="3"/>
      <c r="N46" s="3">
        <v>3</v>
      </c>
      <c r="O46" s="3"/>
      <c r="P46" s="3"/>
      <c r="Q46" s="3"/>
      <c r="R46" s="3"/>
      <c r="S46" s="16" t="s">
        <v>547</v>
      </c>
    </row>
    <row r="47" spans="1:19" ht="15" customHeight="1" x14ac:dyDescent="0.2">
      <c r="A47" s="31" t="s">
        <v>551</v>
      </c>
      <c r="B47" s="31">
        <v>4</v>
      </c>
      <c r="C47" s="12" t="s">
        <v>548</v>
      </c>
      <c r="D47" s="33">
        <v>9</v>
      </c>
      <c r="E47" s="57">
        <f t="shared" si="1"/>
        <v>6</v>
      </c>
      <c r="F47" s="231" t="s">
        <v>588</v>
      </c>
      <c r="M47" s="3"/>
      <c r="N47" s="3">
        <v>2</v>
      </c>
      <c r="O47" s="3"/>
      <c r="P47" s="3">
        <v>2</v>
      </c>
      <c r="Q47" s="3"/>
      <c r="R47" s="1">
        <v>2</v>
      </c>
      <c r="S47" s="12" t="s">
        <v>538</v>
      </c>
    </row>
    <row r="48" spans="1:19" ht="15" customHeight="1" x14ac:dyDescent="0.2">
      <c r="A48" s="31" t="s">
        <v>335</v>
      </c>
      <c r="B48" s="31">
        <v>2</v>
      </c>
      <c r="C48" s="12" t="s">
        <v>310</v>
      </c>
      <c r="D48" s="31">
        <v>9</v>
      </c>
      <c r="E48" s="57">
        <f t="shared" si="1"/>
        <v>2</v>
      </c>
      <c r="F48" s="231" t="s">
        <v>588</v>
      </c>
      <c r="M48" s="3">
        <v>2</v>
      </c>
      <c r="N48" s="3"/>
      <c r="O48" s="3"/>
      <c r="P48" s="3"/>
      <c r="Q48" s="3"/>
      <c r="R48" s="1"/>
      <c r="S48" s="16"/>
    </row>
    <row r="49" spans="1:19" ht="15" customHeight="1" x14ac:dyDescent="0.2">
      <c r="A49" s="31" t="s">
        <v>552</v>
      </c>
      <c r="B49" s="31">
        <v>4</v>
      </c>
      <c r="C49" s="12" t="s">
        <v>549</v>
      </c>
      <c r="D49" s="31">
        <v>9</v>
      </c>
      <c r="E49" s="57">
        <f t="shared" si="1"/>
        <v>6</v>
      </c>
      <c r="F49" s="231" t="s">
        <v>588</v>
      </c>
      <c r="M49" s="3"/>
      <c r="N49" s="3">
        <v>2</v>
      </c>
      <c r="O49" s="3"/>
      <c r="P49" s="3">
        <v>2</v>
      </c>
      <c r="Q49" s="3"/>
      <c r="R49" s="1">
        <v>2</v>
      </c>
      <c r="S49" s="16" t="s">
        <v>538</v>
      </c>
    </row>
    <row r="50" spans="1:19" ht="15" customHeight="1" x14ac:dyDescent="0.2">
      <c r="A50" s="31" t="s">
        <v>553</v>
      </c>
      <c r="B50" s="31">
        <v>4</v>
      </c>
      <c r="C50" s="12" t="s">
        <v>550</v>
      </c>
      <c r="D50" s="31">
        <v>9</v>
      </c>
      <c r="E50" s="57">
        <f t="shared" si="1"/>
        <v>6</v>
      </c>
      <c r="F50" s="231" t="s">
        <v>588</v>
      </c>
      <c r="M50" s="3">
        <v>2</v>
      </c>
      <c r="N50" s="3"/>
      <c r="O50" s="3">
        <v>2</v>
      </c>
      <c r="P50" s="3"/>
      <c r="Q50" s="3">
        <v>2</v>
      </c>
      <c r="R50" s="1"/>
      <c r="S50" s="12" t="s">
        <v>541</v>
      </c>
    </row>
    <row r="51" spans="1:19" ht="15" customHeight="1" thickBot="1" x14ac:dyDescent="0.25">
      <c r="A51" s="31" t="s">
        <v>271</v>
      </c>
      <c r="B51" s="31">
        <v>2</v>
      </c>
      <c r="C51" s="12" t="s">
        <v>270</v>
      </c>
      <c r="D51" s="31">
        <v>9</v>
      </c>
      <c r="E51" s="57">
        <f t="shared" si="1"/>
        <v>3</v>
      </c>
      <c r="F51" s="231" t="s">
        <v>588</v>
      </c>
      <c r="M51" s="3"/>
      <c r="N51" s="3">
        <v>1</v>
      </c>
      <c r="O51" s="3"/>
      <c r="P51" s="3">
        <v>2</v>
      </c>
      <c r="Q51" s="3"/>
      <c r="R51" s="1"/>
      <c r="S51" s="12" t="s">
        <v>103</v>
      </c>
    </row>
    <row r="52" spans="1:19" ht="15" customHeight="1" x14ac:dyDescent="0.2">
      <c r="A52" s="33" t="s">
        <v>556</v>
      </c>
      <c r="B52" s="31">
        <v>4</v>
      </c>
      <c r="C52" s="12" t="s">
        <v>554</v>
      </c>
      <c r="D52" s="33">
        <v>10</v>
      </c>
      <c r="E52" s="57">
        <f t="shared" si="1"/>
        <v>6</v>
      </c>
      <c r="F52" s="231" t="s">
        <v>588</v>
      </c>
      <c r="M52" s="3"/>
      <c r="N52" s="3">
        <v>2</v>
      </c>
      <c r="O52" s="3"/>
      <c r="P52" s="3">
        <v>2</v>
      </c>
      <c r="Q52" s="3"/>
      <c r="R52" s="3">
        <v>2</v>
      </c>
      <c r="S52" s="21" t="s">
        <v>529</v>
      </c>
    </row>
    <row r="53" spans="1:19" ht="15" customHeight="1" x14ac:dyDescent="0.2">
      <c r="A53" s="31" t="s">
        <v>341</v>
      </c>
      <c r="B53" s="31">
        <v>2</v>
      </c>
      <c r="C53" s="12" t="s">
        <v>314</v>
      </c>
      <c r="D53" s="31">
        <v>10</v>
      </c>
      <c r="E53" s="57">
        <f t="shared" si="1"/>
        <v>4</v>
      </c>
      <c r="F53" s="231" t="s">
        <v>588</v>
      </c>
      <c r="M53" s="3"/>
      <c r="N53" s="3"/>
      <c r="O53" s="3"/>
      <c r="P53" s="3">
        <v>2</v>
      </c>
      <c r="Q53" s="3"/>
      <c r="R53" s="3">
        <v>2</v>
      </c>
      <c r="S53" s="12" t="s">
        <v>315</v>
      </c>
    </row>
    <row r="54" spans="1:19" ht="15" customHeight="1" x14ac:dyDescent="0.2">
      <c r="A54" s="31" t="s">
        <v>334</v>
      </c>
      <c r="B54" s="31">
        <v>4</v>
      </c>
      <c r="C54" s="12" t="s">
        <v>309</v>
      </c>
      <c r="D54" s="31">
        <v>10</v>
      </c>
      <c r="E54" s="57">
        <f t="shared" si="1"/>
        <v>6</v>
      </c>
      <c r="F54" s="231" t="s">
        <v>588</v>
      </c>
      <c r="M54" s="3"/>
      <c r="N54" s="3">
        <v>2</v>
      </c>
      <c r="O54" s="3"/>
      <c r="P54" s="3">
        <v>2</v>
      </c>
      <c r="Q54" s="3"/>
      <c r="R54" s="3">
        <v>2</v>
      </c>
      <c r="S54" s="12" t="s">
        <v>241</v>
      </c>
    </row>
    <row r="55" spans="1:19" ht="15" customHeight="1" x14ac:dyDescent="0.2">
      <c r="A55" s="31" t="s">
        <v>557</v>
      </c>
      <c r="B55" s="31">
        <v>4</v>
      </c>
      <c r="C55" s="12" t="s">
        <v>555</v>
      </c>
      <c r="D55" s="31">
        <v>10</v>
      </c>
      <c r="E55" s="57">
        <f t="shared" si="1"/>
        <v>6</v>
      </c>
      <c r="F55" s="231" t="s">
        <v>588</v>
      </c>
      <c r="M55" s="3">
        <v>2</v>
      </c>
      <c r="N55" s="3"/>
      <c r="O55" s="3">
        <v>2</v>
      </c>
      <c r="P55" s="3"/>
      <c r="Q55" s="3">
        <v>2</v>
      </c>
      <c r="R55" s="3"/>
      <c r="S55" s="12" t="s">
        <v>550</v>
      </c>
    </row>
    <row r="56" spans="1:19" ht="13.5" thickBot="1" x14ac:dyDescent="0.25">
      <c r="A56" s="31" t="s">
        <v>275</v>
      </c>
      <c r="B56" s="31">
        <v>3</v>
      </c>
      <c r="C56" s="12" t="s">
        <v>274</v>
      </c>
      <c r="D56" s="31">
        <v>10</v>
      </c>
      <c r="E56" s="57">
        <f t="shared" si="1"/>
        <v>4</v>
      </c>
      <c r="F56" s="231" t="s">
        <v>588</v>
      </c>
      <c r="M56" s="3"/>
      <c r="N56" s="3">
        <v>2</v>
      </c>
      <c r="O56" s="3"/>
      <c r="P56" s="3">
        <v>2</v>
      </c>
      <c r="Q56" s="3"/>
      <c r="R56" s="3"/>
      <c r="S56" s="12" t="s">
        <v>270</v>
      </c>
    </row>
    <row r="57" spans="1:19" ht="14.45" customHeight="1" x14ac:dyDescent="0.2">
      <c r="A57" s="7" t="s">
        <v>564</v>
      </c>
      <c r="B57" s="42">
        <v>4</v>
      </c>
      <c r="C57" s="232" t="s">
        <v>405</v>
      </c>
      <c r="D57" s="233">
        <v>6</v>
      </c>
      <c r="E57" s="18">
        <f t="shared" si="1"/>
        <v>6</v>
      </c>
      <c r="F57" s="257" t="s">
        <v>588</v>
      </c>
      <c r="M57" s="43"/>
      <c r="N57" s="19">
        <v>2</v>
      </c>
      <c r="O57" s="19"/>
      <c r="P57" s="19">
        <v>2</v>
      </c>
      <c r="Q57" s="19"/>
      <c r="R57" s="19">
        <v>2</v>
      </c>
      <c r="S57" s="21" t="s">
        <v>525</v>
      </c>
    </row>
    <row r="58" spans="1:19" x14ac:dyDescent="0.2">
      <c r="A58" s="10" t="s">
        <v>558</v>
      </c>
      <c r="B58" s="44">
        <v>4</v>
      </c>
      <c r="C58" s="65" t="s">
        <v>559</v>
      </c>
      <c r="D58" s="64">
        <v>6</v>
      </c>
      <c r="E58" s="9">
        <f t="shared" si="1"/>
        <v>6</v>
      </c>
      <c r="F58" s="231" t="s">
        <v>588</v>
      </c>
      <c r="M58" s="45"/>
      <c r="N58" s="3">
        <v>2</v>
      </c>
      <c r="O58" s="3"/>
      <c r="P58" s="3">
        <v>2</v>
      </c>
      <c r="Q58" s="3"/>
      <c r="R58" s="3">
        <v>2</v>
      </c>
      <c r="S58" s="12" t="s">
        <v>525</v>
      </c>
    </row>
    <row r="59" spans="1:19" ht="14.45" customHeight="1" x14ac:dyDescent="0.2">
      <c r="A59" s="10" t="s">
        <v>565</v>
      </c>
      <c r="B59" s="44">
        <v>4</v>
      </c>
      <c r="C59" s="65" t="s">
        <v>406</v>
      </c>
      <c r="D59" s="64">
        <v>7</v>
      </c>
      <c r="E59" s="9">
        <f t="shared" si="1"/>
        <v>6</v>
      </c>
      <c r="F59" s="231" t="s">
        <v>588</v>
      </c>
      <c r="M59" s="45"/>
      <c r="N59" s="3">
        <v>2</v>
      </c>
      <c r="O59" s="3"/>
      <c r="P59" s="3">
        <v>2</v>
      </c>
      <c r="Q59" s="3"/>
      <c r="R59" s="3">
        <v>2</v>
      </c>
      <c r="S59" s="12"/>
    </row>
    <row r="60" spans="1:19" ht="14.45" customHeight="1" x14ac:dyDescent="0.2">
      <c r="A60" s="10" t="s">
        <v>566</v>
      </c>
      <c r="B60" s="44">
        <v>4</v>
      </c>
      <c r="C60" s="65" t="s">
        <v>560</v>
      </c>
      <c r="D60" s="64">
        <v>7</v>
      </c>
      <c r="E60" s="9">
        <f t="shared" si="1"/>
        <v>6</v>
      </c>
      <c r="F60" s="231" t="s">
        <v>588</v>
      </c>
      <c r="M60" s="45"/>
      <c r="N60" s="3">
        <v>2</v>
      </c>
      <c r="O60" s="3"/>
      <c r="P60" s="3">
        <v>2</v>
      </c>
      <c r="Q60" s="3"/>
      <c r="R60" s="3">
        <v>2</v>
      </c>
      <c r="S60" s="12"/>
    </row>
    <row r="61" spans="1:19" ht="14.45" customHeight="1" x14ac:dyDescent="0.2">
      <c r="A61" s="10" t="s">
        <v>349</v>
      </c>
      <c r="B61" s="44">
        <v>4</v>
      </c>
      <c r="C61" s="65" t="s">
        <v>348</v>
      </c>
      <c r="D61" s="64">
        <v>8</v>
      </c>
      <c r="E61" s="9">
        <f t="shared" si="1"/>
        <v>6</v>
      </c>
      <c r="F61" s="231" t="s">
        <v>588</v>
      </c>
      <c r="M61" s="45"/>
      <c r="N61" s="3">
        <v>2</v>
      </c>
      <c r="O61" s="3"/>
      <c r="P61" s="3">
        <v>2</v>
      </c>
      <c r="Q61" s="3"/>
      <c r="R61" s="3">
        <v>2</v>
      </c>
      <c r="S61" s="12"/>
    </row>
    <row r="62" spans="1:19" ht="14.45" customHeight="1" x14ac:dyDescent="0.2">
      <c r="A62" s="10" t="s">
        <v>567</v>
      </c>
      <c r="B62" s="44">
        <v>4</v>
      </c>
      <c r="C62" s="65" t="s">
        <v>561</v>
      </c>
      <c r="D62" s="64">
        <v>8</v>
      </c>
      <c r="E62" s="9">
        <f t="shared" si="1"/>
        <v>6</v>
      </c>
      <c r="F62" s="231" t="s">
        <v>588</v>
      </c>
      <c r="M62" s="45"/>
      <c r="N62" s="3">
        <v>2</v>
      </c>
      <c r="O62" s="3"/>
      <c r="P62" s="3">
        <v>2</v>
      </c>
      <c r="Q62" s="3"/>
      <c r="R62" s="3">
        <v>2</v>
      </c>
      <c r="S62" s="12"/>
    </row>
    <row r="63" spans="1:19" ht="14.45" customHeight="1" x14ac:dyDescent="0.2">
      <c r="A63" s="10" t="s">
        <v>568</v>
      </c>
      <c r="B63" s="44">
        <v>4</v>
      </c>
      <c r="C63" s="65" t="s">
        <v>408</v>
      </c>
      <c r="D63" s="64">
        <v>9</v>
      </c>
      <c r="E63" s="9">
        <f t="shared" si="1"/>
        <v>6</v>
      </c>
      <c r="F63" s="231" t="s">
        <v>588</v>
      </c>
      <c r="M63" s="45"/>
      <c r="N63" s="3">
        <v>2</v>
      </c>
      <c r="O63" s="3"/>
      <c r="P63" s="3">
        <v>2</v>
      </c>
      <c r="Q63" s="3"/>
      <c r="R63" s="3">
        <v>2</v>
      </c>
      <c r="S63" s="12"/>
    </row>
    <row r="64" spans="1:19" ht="14.45" customHeight="1" x14ac:dyDescent="0.2">
      <c r="A64" s="10" t="s">
        <v>569</v>
      </c>
      <c r="B64" s="44">
        <v>4</v>
      </c>
      <c r="C64" s="65" t="s">
        <v>562</v>
      </c>
      <c r="D64" s="64">
        <v>9</v>
      </c>
      <c r="E64" s="9">
        <f t="shared" si="1"/>
        <v>6</v>
      </c>
      <c r="F64" s="231" t="s">
        <v>588</v>
      </c>
      <c r="M64" s="45"/>
      <c r="N64" s="3">
        <v>2</v>
      </c>
      <c r="O64" s="3"/>
      <c r="P64" s="3">
        <v>2</v>
      </c>
      <c r="Q64" s="3"/>
      <c r="R64" s="3">
        <v>2</v>
      </c>
      <c r="S64" s="12"/>
    </row>
    <row r="65" spans="1:19" ht="14.45" customHeight="1" x14ac:dyDescent="0.2">
      <c r="A65" s="10" t="s">
        <v>570</v>
      </c>
      <c r="B65" s="44">
        <v>4</v>
      </c>
      <c r="C65" s="87" t="s">
        <v>410</v>
      </c>
      <c r="D65" s="86">
        <v>10</v>
      </c>
      <c r="E65" s="9">
        <f t="shared" si="1"/>
        <v>6</v>
      </c>
      <c r="F65" s="231" t="s">
        <v>588</v>
      </c>
      <c r="M65" s="45"/>
      <c r="N65" s="3">
        <v>2</v>
      </c>
      <c r="O65" s="3"/>
      <c r="P65" s="3">
        <v>2</v>
      </c>
      <c r="Q65" s="3"/>
      <c r="R65" s="3">
        <v>2</v>
      </c>
      <c r="S65" s="12"/>
    </row>
    <row r="66" spans="1:19" ht="14.45" customHeight="1" thickBot="1" x14ac:dyDescent="0.25">
      <c r="A66" s="11" t="s">
        <v>571</v>
      </c>
      <c r="B66" s="48">
        <v>4</v>
      </c>
      <c r="C66" s="234" t="s">
        <v>563</v>
      </c>
      <c r="D66" s="235">
        <v>10</v>
      </c>
      <c r="E66" s="23">
        <f t="shared" si="1"/>
        <v>6</v>
      </c>
      <c r="F66" s="256" t="s">
        <v>588</v>
      </c>
      <c r="M66" s="49"/>
      <c r="N66" s="24">
        <v>2</v>
      </c>
      <c r="O66" s="24"/>
      <c r="P66" s="24">
        <v>2</v>
      </c>
      <c r="Q66" s="24"/>
      <c r="R66" s="24">
        <v>2</v>
      </c>
      <c r="S66" s="25"/>
    </row>
    <row r="67" spans="1:19" x14ac:dyDescent="0.2">
      <c r="A67" s="6"/>
    </row>
    <row r="68" spans="1:19" x14ac:dyDescent="0.2">
      <c r="A68" s="6"/>
    </row>
    <row r="69" spans="1:19" x14ac:dyDescent="0.2">
      <c r="A69" s="6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workbookViewId="0"/>
    <sheetView showGridLines="0" tabSelected="1" topLeftCell="A445" workbookViewId="1">
      <selection activeCell="F442" sqref="F442"/>
    </sheetView>
  </sheetViews>
  <sheetFormatPr baseColWidth="10" defaultRowHeight="12.75" x14ac:dyDescent="0.2"/>
  <cols>
    <col min="1" max="1" width="9" bestFit="1" customWidth="1"/>
    <col min="2" max="2" width="7.85546875" bestFit="1" customWidth="1"/>
    <col min="3" max="3" width="37.5703125" style="270" customWidth="1"/>
    <col min="4" max="4" width="5.85546875" bestFit="1" customWidth="1"/>
    <col min="5" max="5" width="9.85546875" bestFit="1" customWidth="1"/>
    <col min="6" max="6" width="10.28515625" style="270" bestFit="1" customWidth="1"/>
  </cols>
  <sheetData>
    <row r="1" spans="1:6" ht="13.5" thickBot="1" x14ac:dyDescent="0.25">
      <c r="A1" s="185" t="s">
        <v>3</v>
      </c>
      <c r="B1" s="185" t="s">
        <v>573</v>
      </c>
      <c r="C1" s="186" t="s">
        <v>1</v>
      </c>
      <c r="D1" s="186" t="s">
        <v>0</v>
      </c>
      <c r="E1" s="187" t="s">
        <v>574</v>
      </c>
      <c r="F1" s="240" t="s">
        <v>576</v>
      </c>
    </row>
    <row r="2" spans="1:6" x14ac:dyDescent="0.2">
      <c r="A2" s="190" t="s">
        <v>81</v>
      </c>
      <c r="B2" s="8">
        <v>2</v>
      </c>
      <c r="C2" s="271" t="s">
        <v>80</v>
      </c>
      <c r="D2" s="190">
        <v>1</v>
      </c>
      <c r="E2" s="9">
        <f>VLOOKUP($C2,CURSOHORAS,3,FALSE)</f>
        <v>4</v>
      </c>
      <c r="F2" s="264" t="s">
        <v>575</v>
      </c>
    </row>
    <row r="3" spans="1:6" x14ac:dyDescent="0.2">
      <c r="A3" s="190" t="s">
        <v>83</v>
      </c>
      <c r="B3" s="8">
        <v>2</v>
      </c>
      <c r="C3" s="271" t="s">
        <v>82</v>
      </c>
      <c r="D3" s="190">
        <v>1</v>
      </c>
      <c r="E3" s="9">
        <f>VLOOKUP($C3,CURSOHORAS,3,FALSE)</f>
        <v>4</v>
      </c>
      <c r="F3" s="264" t="s">
        <v>575</v>
      </c>
    </row>
    <row r="4" spans="1:6" x14ac:dyDescent="0.2">
      <c r="A4" s="190" t="s">
        <v>55</v>
      </c>
      <c r="B4" s="8">
        <v>4</v>
      </c>
      <c r="C4" s="272" t="s">
        <v>10</v>
      </c>
      <c r="D4" s="190">
        <v>1</v>
      </c>
      <c r="E4" s="9">
        <f>VLOOKUP($C4,CURSOHORAS,3,FALSE)</f>
        <v>6</v>
      </c>
      <c r="F4" s="264" t="s">
        <v>575</v>
      </c>
    </row>
    <row r="5" spans="1:6" x14ac:dyDescent="0.2">
      <c r="A5" s="190" t="s">
        <v>58</v>
      </c>
      <c r="B5" s="8">
        <v>4</v>
      </c>
      <c r="C5" s="273" t="s">
        <v>9</v>
      </c>
      <c r="D5" s="190">
        <v>1</v>
      </c>
      <c r="E5" s="9">
        <f>VLOOKUP($C5,CURSOHORAS,3,FALSE)</f>
        <v>4</v>
      </c>
      <c r="F5" s="264" t="s">
        <v>575</v>
      </c>
    </row>
    <row r="6" spans="1:6" x14ac:dyDescent="0.2">
      <c r="A6" s="190" t="s">
        <v>56</v>
      </c>
      <c r="B6" s="8">
        <v>4</v>
      </c>
      <c r="C6" s="272" t="s">
        <v>11</v>
      </c>
      <c r="D6" s="190">
        <v>1</v>
      </c>
      <c r="E6" s="9">
        <f>VLOOKUP($C6,CURSOHORAS,3,FALSE)</f>
        <v>4</v>
      </c>
      <c r="F6" s="264" t="s">
        <v>575</v>
      </c>
    </row>
    <row r="7" spans="1:6" ht="13.5" thickBot="1" x14ac:dyDescent="0.25">
      <c r="A7" s="190" t="s">
        <v>57</v>
      </c>
      <c r="B7" s="8">
        <v>4</v>
      </c>
      <c r="C7" s="272" t="s">
        <v>84</v>
      </c>
      <c r="D7" s="190">
        <v>1</v>
      </c>
      <c r="E7" s="9">
        <f>VLOOKUP($C7,CURSOHORAS,3,FALSE)</f>
        <v>6</v>
      </c>
      <c r="F7" s="264" t="s">
        <v>575</v>
      </c>
    </row>
    <row r="8" spans="1:6" x14ac:dyDescent="0.2">
      <c r="A8" s="190" t="s">
        <v>59</v>
      </c>
      <c r="B8" s="8">
        <v>4</v>
      </c>
      <c r="C8" s="272" t="s">
        <v>13</v>
      </c>
      <c r="D8" s="191">
        <v>2</v>
      </c>
      <c r="E8" s="9">
        <f>VLOOKUP($C8,CURSOHORAS,3,FALSE)</f>
        <v>6</v>
      </c>
      <c r="F8" s="264" t="s">
        <v>575</v>
      </c>
    </row>
    <row r="9" spans="1:6" x14ac:dyDescent="0.2">
      <c r="A9" s="190" t="s">
        <v>86</v>
      </c>
      <c r="B9" s="8">
        <v>4</v>
      </c>
      <c r="C9" s="271" t="s">
        <v>85</v>
      </c>
      <c r="D9" s="190">
        <v>2</v>
      </c>
      <c r="E9" s="9">
        <f>VLOOKUP($C9,CURSOHORAS,3,FALSE)</f>
        <v>4</v>
      </c>
      <c r="F9" s="264" t="s">
        <v>575</v>
      </c>
    </row>
    <row r="10" spans="1:6" x14ac:dyDescent="0.2">
      <c r="A10" s="190" t="s">
        <v>88</v>
      </c>
      <c r="B10" s="8">
        <v>2</v>
      </c>
      <c r="C10" s="271" t="s">
        <v>87</v>
      </c>
      <c r="D10" s="190">
        <v>2</v>
      </c>
      <c r="E10" s="9">
        <f>VLOOKUP($C10,CURSOHORAS,3,FALSE)</f>
        <v>4</v>
      </c>
      <c r="F10" s="264" t="s">
        <v>575</v>
      </c>
    </row>
    <row r="11" spans="1:6" x14ac:dyDescent="0.2">
      <c r="A11" s="190" t="s">
        <v>90</v>
      </c>
      <c r="B11" s="8">
        <v>2</v>
      </c>
      <c r="C11" s="271" t="s">
        <v>89</v>
      </c>
      <c r="D11" s="190">
        <v>2</v>
      </c>
      <c r="E11" s="9">
        <f>VLOOKUP($C11,CURSOHORAS,3,FALSE)</f>
        <v>4</v>
      </c>
      <c r="F11" s="264" t="s">
        <v>575</v>
      </c>
    </row>
    <row r="12" spans="1:6" x14ac:dyDescent="0.2">
      <c r="A12" s="190" t="s">
        <v>62</v>
      </c>
      <c r="B12" s="8">
        <v>4</v>
      </c>
      <c r="C12" s="272" t="s">
        <v>12</v>
      </c>
      <c r="D12" s="190">
        <v>2</v>
      </c>
      <c r="E12" s="9">
        <f>VLOOKUP($C12,CURSOHORAS,3,FALSE)</f>
        <v>4</v>
      </c>
      <c r="F12" s="264" t="s">
        <v>575</v>
      </c>
    </row>
    <row r="13" spans="1:6" x14ac:dyDescent="0.2">
      <c r="A13" s="190" t="s">
        <v>60</v>
      </c>
      <c r="B13" s="8">
        <v>4</v>
      </c>
      <c r="C13" s="272" t="s">
        <v>91</v>
      </c>
      <c r="D13" s="190">
        <v>2</v>
      </c>
      <c r="E13" s="9">
        <f>VLOOKUP($C13,CURSOHORAS,3,FALSE)</f>
        <v>6</v>
      </c>
      <c r="F13" s="264" t="s">
        <v>575</v>
      </c>
    </row>
    <row r="14" spans="1:6" x14ac:dyDescent="0.2">
      <c r="A14" s="190" t="s">
        <v>64</v>
      </c>
      <c r="B14" s="8">
        <v>4</v>
      </c>
      <c r="C14" s="271" t="s">
        <v>50</v>
      </c>
      <c r="D14" s="190">
        <v>3</v>
      </c>
      <c r="E14" s="9">
        <f>VLOOKUP($C14,CURSOHORAS,3,FALSE)</f>
        <v>6</v>
      </c>
      <c r="F14" s="264" t="s">
        <v>575</v>
      </c>
    </row>
    <row r="15" spans="1:6" x14ac:dyDescent="0.2">
      <c r="A15" s="190" t="s">
        <v>93</v>
      </c>
      <c r="B15" s="8">
        <v>2</v>
      </c>
      <c r="C15" s="271" t="s">
        <v>92</v>
      </c>
      <c r="D15" s="190">
        <v>3</v>
      </c>
      <c r="E15" s="9">
        <f>VLOOKUP($C15,CURSOHORAS,3,FALSE)</f>
        <v>4</v>
      </c>
      <c r="F15" s="264" t="s">
        <v>575</v>
      </c>
    </row>
    <row r="16" spans="1:6" x14ac:dyDescent="0.2">
      <c r="A16" s="190" t="s">
        <v>95</v>
      </c>
      <c r="B16" s="8">
        <v>2</v>
      </c>
      <c r="C16" s="271" t="s">
        <v>94</v>
      </c>
      <c r="D16" s="190">
        <v>3</v>
      </c>
      <c r="E16" s="9">
        <f>VLOOKUP($C16,CURSOHORAS,3,FALSE)</f>
        <v>4</v>
      </c>
      <c r="F16" s="264" t="s">
        <v>575</v>
      </c>
    </row>
    <row r="17" spans="1:6" x14ac:dyDescent="0.2">
      <c r="A17" s="190" t="s">
        <v>97</v>
      </c>
      <c r="B17" s="8">
        <v>4</v>
      </c>
      <c r="C17" s="274" t="s">
        <v>96</v>
      </c>
      <c r="D17" s="190">
        <v>3</v>
      </c>
      <c r="E17" s="9">
        <f>VLOOKUP($C17,CURSOHORAS,3,FALSE)</f>
        <v>6</v>
      </c>
      <c r="F17" s="264" t="s">
        <v>575</v>
      </c>
    </row>
    <row r="18" spans="1:6" x14ac:dyDescent="0.2">
      <c r="A18" s="190" t="s">
        <v>63</v>
      </c>
      <c r="B18" s="8">
        <v>4</v>
      </c>
      <c r="C18" s="275" t="s">
        <v>16</v>
      </c>
      <c r="D18" s="190">
        <v>3</v>
      </c>
      <c r="E18" s="9">
        <f>VLOOKUP($C18,CURSOHORAS,3,FALSE)</f>
        <v>4</v>
      </c>
      <c r="F18" s="264" t="s">
        <v>575</v>
      </c>
    </row>
    <row r="19" spans="1:6" x14ac:dyDescent="0.2">
      <c r="A19" s="190" t="s">
        <v>65</v>
      </c>
      <c r="B19" s="8">
        <v>4</v>
      </c>
      <c r="C19" s="274" t="s">
        <v>98</v>
      </c>
      <c r="D19" s="190">
        <v>3</v>
      </c>
      <c r="E19" s="9">
        <f>VLOOKUP($C19,CURSOHORAS,3,FALSE)</f>
        <v>6</v>
      </c>
      <c r="F19" s="264" t="s">
        <v>575</v>
      </c>
    </row>
    <row r="20" spans="1:6" x14ac:dyDescent="0.2">
      <c r="A20" s="190" t="s">
        <v>100</v>
      </c>
      <c r="B20" s="8">
        <v>2</v>
      </c>
      <c r="C20" s="271" t="s">
        <v>99</v>
      </c>
      <c r="D20" s="190">
        <v>4</v>
      </c>
      <c r="E20" s="9">
        <f>VLOOKUP($C20,CURSOHORAS,3,FALSE)</f>
        <v>4</v>
      </c>
      <c r="F20" s="264" t="s">
        <v>575</v>
      </c>
    </row>
    <row r="21" spans="1:6" x14ac:dyDescent="0.2">
      <c r="A21" s="190" t="s">
        <v>68</v>
      </c>
      <c r="B21" s="8">
        <v>4</v>
      </c>
      <c r="C21" s="271" t="s">
        <v>17</v>
      </c>
      <c r="D21" s="190">
        <v>4</v>
      </c>
      <c r="E21" s="9">
        <f>VLOOKUP($C21,CURSOHORAS,3,FALSE)</f>
        <v>6</v>
      </c>
      <c r="F21" s="264" t="s">
        <v>575</v>
      </c>
    </row>
    <row r="22" spans="1:6" x14ac:dyDescent="0.2">
      <c r="A22" s="190" t="s">
        <v>102</v>
      </c>
      <c r="B22" s="8">
        <v>2</v>
      </c>
      <c r="C22" s="271" t="s">
        <v>101</v>
      </c>
      <c r="D22" s="190">
        <v>4</v>
      </c>
      <c r="E22" s="9">
        <f>VLOOKUP($C22,CURSOHORAS,3,FALSE)</f>
        <v>4</v>
      </c>
      <c r="F22" s="264" t="s">
        <v>575</v>
      </c>
    </row>
    <row r="23" spans="1:6" x14ac:dyDescent="0.2">
      <c r="A23" s="190" t="s">
        <v>66</v>
      </c>
      <c r="B23" s="8">
        <v>4</v>
      </c>
      <c r="C23" s="274" t="s">
        <v>14</v>
      </c>
      <c r="D23" s="190">
        <v>4</v>
      </c>
      <c r="E23" s="9">
        <f>VLOOKUP($C23,CURSOHORAS,3,FALSE)</f>
        <v>4</v>
      </c>
      <c r="F23" s="264" t="s">
        <v>575</v>
      </c>
    </row>
    <row r="24" spans="1:6" x14ac:dyDescent="0.2">
      <c r="A24" s="190" t="s">
        <v>73</v>
      </c>
      <c r="B24" s="8">
        <v>4</v>
      </c>
      <c r="C24" s="275" t="s">
        <v>21</v>
      </c>
      <c r="D24" s="190">
        <v>4</v>
      </c>
      <c r="E24" s="9">
        <f>VLOOKUP($C24,CURSOHORAS,3,FALSE)</f>
        <v>4</v>
      </c>
      <c r="F24" s="264" t="s">
        <v>575</v>
      </c>
    </row>
    <row r="25" spans="1:6" x14ac:dyDescent="0.2">
      <c r="A25" s="190" t="s">
        <v>67</v>
      </c>
      <c r="B25" s="8">
        <v>4</v>
      </c>
      <c r="C25" s="274" t="s">
        <v>103</v>
      </c>
      <c r="D25" s="190">
        <v>4</v>
      </c>
      <c r="E25" s="9">
        <f>VLOOKUP($C25,CURSOHORAS,3,FALSE)</f>
        <v>6</v>
      </c>
      <c r="F25" s="264" t="s">
        <v>575</v>
      </c>
    </row>
    <row r="26" spans="1:6" x14ac:dyDescent="0.2">
      <c r="A26" s="190" t="s">
        <v>105</v>
      </c>
      <c r="B26" s="8">
        <v>2</v>
      </c>
      <c r="C26" s="271" t="s">
        <v>104</v>
      </c>
      <c r="D26" s="190">
        <v>5</v>
      </c>
      <c r="E26" s="9">
        <f>VLOOKUP($C26,CURSOHORAS,3,FALSE)</f>
        <v>4</v>
      </c>
      <c r="F26" s="264" t="s">
        <v>575</v>
      </c>
    </row>
    <row r="27" spans="1:6" x14ac:dyDescent="0.2">
      <c r="A27" s="190" t="s">
        <v>107</v>
      </c>
      <c r="B27" s="8">
        <v>2</v>
      </c>
      <c r="C27" s="271" t="s">
        <v>106</v>
      </c>
      <c r="D27" s="190">
        <v>5</v>
      </c>
      <c r="E27" s="9">
        <f>VLOOKUP($C27,CURSOHORAS,3,FALSE)</f>
        <v>2</v>
      </c>
      <c r="F27" s="264" t="s">
        <v>575</v>
      </c>
    </row>
    <row r="28" spans="1:6" x14ac:dyDescent="0.2">
      <c r="A28" s="190" t="s">
        <v>109</v>
      </c>
      <c r="B28" s="8">
        <v>4</v>
      </c>
      <c r="C28" s="271" t="s">
        <v>108</v>
      </c>
      <c r="D28" s="190">
        <v>5</v>
      </c>
      <c r="E28" s="9">
        <f>VLOOKUP($C28,CURSOHORAS,3,FALSE)</f>
        <v>6</v>
      </c>
      <c r="F28" s="264" t="s">
        <v>575</v>
      </c>
    </row>
    <row r="29" spans="1:6" x14ac:dyDescent="0.2">
      <c r="A29" s="190" t="s">
        <v>69</v>
      </c>
      <c r="B29" s="8">
        <v>4</v>
      </c>
      <c r="C29" s="274" t="s">
        <v>18</v>
      </c>
      <c r="D29" s="190">
        <v>5</v>
      </c>
      <c r="E29" s="9">
        <f>VLOOKUP($C29,CURSOHORAS,3,FALSE)</f>
        <v>4</v>
      </c>
      <c r="F29" s="264" t="s">
        <v>575</v>
      </c>
    </row>
    <row r="30" spans="1:6" x14ac:dyDescent="0.2">
      <c r="A30" s="190" t="s">
        <v>111</v>
      </c>
      <c r="B30" s="8">
        <v>4</v>
      </c>
      <c r="C30" s="276" t="s">
        <v>110</v>
      </c>
      <c r="D30" s="190">
        <v>5</v>
      </c>
      <c r="E30" s="9">
        <f>VLOOKUP($C30,CURSOHORAS,3,FALSE)</f>
        <v>6</v>
      </c>
      <c r="F30" s="264" t="s">
        <v>575</v>
      </c>
    </row>
    <row r="31" spans="1:6" x14ac:dyDescent="0.2">
      <c r="A31" s="190" t="s">
        <v>113</v>
      </c>
      <c r="B31" s="8">
        <v>4</v>
      </c>
      <c r="C31" s="274" t="s">
        <v>112</v>
      </c>
      <c r="D31" s="190">
        <v>5</v>
      </c>
      <c r="E31" s="9">
        <f>VLOOKUP($C31,CURSOHORAS,3,FALSE)</f>
        <v>6</v>
      </c>
      <c r="F31" s="264" t="s">
        <v>575</v>
      </c>
    </row>
    <row r="32" spans="1:6" x14ac:dyDescent="0.2">
      <c r="A32" s="190" t="s">
        <v>115</v>
      </c>
      <c r="B32" s="8">
        <v>2</v>
      </c>
      <c r="C32" s="271" t="s">
        <v>114</v>
      </c>
      <c r="D32" s="192">
        <v>6</v>
      </c>
      <c r="E32" s="9">
        <f>VLOOKUP($C32,CURSOHORAS,3,FALSE)</f>
        <v>4</v>
      </c>
      <c r="F32" s="264" t="s">
        <v>575</v>
      </c>
    </row>
    <row r="33" spans="1:6" x14ac:dyDescent="0.2">
      <c r="A33" s="190" t="s">
        <v>117</v>
      </c>
      <c r="B33" s="8">
        <v>4</v>
      </c>
      <c r="C33" s="271" t="s">
        <v>116</v>
      </c>
      <c r="D33" s="192">
        <v>6</v>
      </c>
      <c r="E33" s="9">
        <f>VLOOKUP($C33,CURSOHORAS,3,FALSE)</f>
        <v>4</v>
      </c>
      <c r="F33" s="264" t="s">
        <v>575</v>
      </c>
    </row>
    <row r="34" spans="1:6" x14ac:dyDescent="0.2">
      <c r="A34" s="190" t="s">
        <v>119</v>
      </c>
      <c r="B34" s="8">
        <v>2</v>
      </c>
      <c r="C34" s="271" t="s">
        <v>118</v>
      </c>
      <c r="D34" s="192">
        <v>6</v>
      </c>
      <c r="E34" s="9">
        <f>VLOOKUP($C34,CURSOHORAS,3,FALSE)</f>
        <v>4</v>
      </c>
      <c r="F34" s="264" t="s">
        <v>575</v>
      </c>
    </row>
    <row r="35" spans="1:6" x14ac:dyDescent="0.2">
      <c r="A35" s="190" t="s">
        <v>72</v>
      </c>
      <c r="B35" s="8">
        <v>2</v>
      </c>
      <c r="C35" s="276" t="s">
        <v>120</v>
      </c>
      <c r="D35" s="192">
        <v>6</v>
      </c>
      <c r="E35" s="9">
        <f>VLOOKUP($C35,CURSOHORAS,3,FALSE)</f>
        <v>4</v>
      </c>
      <c r="F35" s="264" t="s">
        <v>575</v>
      </c>
    </row>
    <row r="36" spans="1:6" x14ac:dyDescent="0.2">
      <c r="A36" s="190" t="s">
        <v>122</v>
      </c>
      <c r="B36" s="8">
        <v>4</v>
      </c>
      <c r="C36" s="276" t="s">
        <v>121</v>
      </c>
      <c r="D36" s="192">
        <v>6</v>
      </c>
      <c r="E36" s="9">
        <f>VLOOKUP($C36,CURSOHORAS,3,FALSE)</f>
        <v>6</v>
      </c>
      <c r="F36" s="264" t="s">
        <v>575</v>
      </c>
    </row>
    <row r="37" spans="1:6" x14ac:dyDescent="0.2">
      <c r="A37" s="190" t="s">
        <v>74</v>
      </c>
      <c r="B37" s="8">
        <v>3</v>
      </c>
      <c r="C37" s="273" t="s">
        <v>123</v>
      </c>
      <c r="D37" s="192">
        <v>6</v>
      </c>
      <c r="E37" s="9">
        <f>VLOOKUP($C37,CURSOHORAS,3,FALSE)</f>
        <v>4</v>
      </c>
      <c r="F37" s="264" t="s">
        <v>575</v>
      </c>
    </row>
    <row r="38" spans="1:6" x14ac:dyDescent="0.2">
      <c r="A38" s="190" t="s">
        <v>75</v>
      </c>
      <c r="B38" s="8">
        <v>3</v>
      </c>
      <c r="C38" s="274" t="s">
        <v>124</v>
      </c>
      <c r="D38" s="192">
        <v>6</v>
      </c>
      <c r="E38" s="9">
        <f>VLOOKUP($C38,CURSOHORAS,3,FALSE)</f>
        <v>6</v>
      </c>
      <c r="F38" s="264" t="s">
        <v>575</v>
      </c>
    </row>
    <row r="39" spans="1:6" x14ac:dyDescent="0.2">
      <c r="A39" s="190" t="s">
        <v>126</v>
      </c>
      <c r="B39" s="8">
        <v>4</v>
      </c>
      <c r="C39" s="271" t="s">
        <v>125</v>
      </c>
      <c r="D39" s="192">
        <v>7</v>
      </c>
      <c r="E39" s="9">
        <f>VLOOKUP($C39,CURSOHORAS,3,FALSE)</f>
        <v>4</v>
      </c>
      <c r="F39" s="264" t="s">
        <v>575</v>
      </c>
    </row>
    <row r="40" spans="1:6" x14ac:dyDescent="0.2">
      <c r="A40" s="190" t="s">
        <v>128</v>
      </c>
      <c r="B40" s="8">
        <v>2</v>
      </c>
      <c r="C40" s="271" t="s">
        <v>127</v>
      </c>
      <c r="D40" s="192">
        <v>7</v>
      </c>
      <c r="E40" s="9">
        <f>VLOOKUP($C40,CURSOHORAS,3,FALSE)</f>
        <v>4</v>
      </c>
      <c r="F40" s="264" t="s">
        <v>575</v>
      </c>
    </row>
    <row r="41" spans="1:6" x14ac:dyDescent="0.2">
      <c r="A41" s="190" t="s">
        <v>130</v>
      </c>
      <c r="B41" s="8">
        <v>4</v>
      </c>
      <c r="C41" s="271" t="s">
        <v>129</v>
      </c>
      <c r="D41" s="192">
        <v>7</v>
      </c>
      <c r="E41" s="9">
        <f>VLOOKUP($C41,CURSOHORAS,3,FALSE)</f>
        <v>4</v>
      </c>
      <c r="F41" s="264" t="s">
        <v>575</v>
      </c>
    </row>
    <row r="42" spans="1:6" x14ac:dyDescent="0.2">
      <c r="A42" s="190" t="s">
        <v>132</v>
      </c>
      <c r="B42" s="8">
        <v>2</v>
      </c>
      <c r="C42" s="271" t="s">
        <v>131</v>
      </c>
      <c r="D42" s="192">
        <v>7</v>
      </c>
      <c r="E42" s="9">
        <f>VLOOKUP($C42,CURSOHORAS,3,FALSE)</f>
        <v>4</v>
      </c>
      <c r="F42" s="264" t="s">
        <v>575</v>
      </c>
    </row>
    <row r="43" spans="1:6" x14ac:dyDescent="0.2">
      <c r="A43" s="190" t="s">
        <v>70</v>
      </c>
      <c r="B43" s="8">
        <v>4</v>
      </c>
      <c r="C43" s="275" t="s">
        <v>20</v>
      </c>
      <c r="D43" s="192">
        <v>7</v>
      </c>
      <c r="E43" s="9">
        <f>VLOOKUP($C43,CURSOHORAS,3,FALSE)</f>
        <v>4</v>
      </c>
      <c r="F43" s="264" t="s">
        <v>575</v>
      </c>
    </row>
    <row r="44" spans="1:6" x14ac:dyDescent="0.2">
      <c r="A44" s="190" t="s">
        <v>134</v>
      </c>
      <c r="B44" s="8">
        <v>2</v>
      </c>
      <c r="C44" s="271" t="s">
        <v>133</v>
      </c>
      <c r="D44" s="193">
        <v>8</v>
      </c>
      <c r="E44" s="9">
        <f>VLOOKUP($C44,CURSOHORAS,3,FALSE)</f>
        <v>2</v>
      </c>
      <c r="F44" s="264" t="s">
        <v>575</v>
      </c>
    </row>
    <row r="45" spans="1:6" x14ac:dyDescent="0.2">
      <c r="A45" s="190" t="s">
        <v>136</v>
      </c>
      <c r="B45" s="8">
        <v>2</v>
      </c>
      <c r="C45" s="271" t="s">
        <v>135</v>
      </c>
      <c r="D45" s="193">
        <v>8</v>
      </c>
      <c r="E45" s="9">
        <f>VLOOKUP($C45,CURSOHORAS,3,FALSE)</f>
        <v>4</v>
      </c>
      <c r="F45" s="264" t="s">
        <v>575</v>
      </c>
    </row>
    <row r="46" spans="1:6" x14ac:dyDescent="0.2">
      <c r="A46" s="190" t="s">
        <v>71</v>
      </c>
      <c r="B46" s="8">
        <v>4</v>
      </c>
      <c r="C46" s="276" t="s">
        <v>19</v>
      </c>
      <c r="D46" s="193">
        <v>8</v>
      </c>
      <c r="E46" s="9">
        <f>VLOOKUP($C46,CURSOHORAS,3,FALSE)</f>
        <v>6</v>
      </c>
      <c r="F46" s="264" t="s">
        <v>575</v>
      </c>
    </row>
    <row r="47" spans="1:6" x14ac:dyDescent="0.2">
      <c r="A47" s="190" t="s">
        <v>138</v>
      </c>
      <c r="B47" s="8">
        <v>4</v>
      </c>
      <c r="C47" s="271" t="s">
        <v>137</v>
      </c>
      <c r="D47" s="193">
        <v>8</v>
      </c>
      <c r="E47" s="9">
        <f>VLOOKUP($C47,CURSOHORAS,3,FALSE)</f>
        <v>4</v>
      </c>
      <c r="F47" s="264" t="s">
        <v>575</v>
      </c>
    </row>
    <row r="48" spans="1:6" ht="13.5" thickBot="1" x14ac:dyDescent="0.25">
      <c r="A48" s="190" t="s">
        <v>76</v>
      </c>
      <c r="B48" s="8">
        <v>4</v>
      </c>
      <c r="C48" s="275" t="s">
        <v>22</v>
      </c>
      <c r="D48" s="193">
        <v>8</v>
      </c>
      <c r="E48" s="9">
        <f>VLOOKUP($C48,CURSOHORAS,3,FALSE)</f>
        <v>6</v>
      </c>
      <c r="F48" s="264" t="s">
        <v>575</v>
      </c>
    </row>
    <row r="49" spans="1:6" x14ac:dyDescent="0.2">
      <c r="A49" s="190" t="s">
        <v>77</v>
      </c>
      <c r="B49" s="8">
        <v>4</v>
      </c>
      <c r="C49" s="276" t="s">
        <v>139</v>
      </c>
      <c r="D49" s="194">
        <v>9</v>
      </c>
      <c r="E49" s="9">
        <f>VLOOKUP($C49,CURSOHORAS,3,FALSE)</f>
        <v>6</v>
      </c>
      <c r="F49" s="264" t="s">
        <v>575</v>
      </c>
    </row>
    <row r="50" spans="1:6" x14ac:dyDescent="0.2">
      <c r="A50" s="190" t="s">
        <v>141</v>
      </c>
      <c r="B50" s="8">
        <v>2</v>
      </c>
      <c r="C50" s="271" t="s">
        <v>140</v>
      </c>
      <c r="D50" s="193">
        <v>9</v>
      </c>
      <c r="E50" s="9">
        <f>VLOOKUP($C50,CURSOHORAS,3,FALSE)</f>
        <v>4</v>
      </c>
      <c r="F50" s="264" t="s">
        <v>575</v>
      </c>
    </row>
    <row r="51" spans="1:6" x14ac:dyDescent="0.2">
      <c r="A51" s="190" t="s">
        <v>142</v>
      </c>
      <c r="B51" s="8">
        <v>2</v>
      </c>
      <c r="C51" s="271" t="s">
        <v>45</v>
      </c>
      <c r="D51" s="193">
        <v>9</v>
      </c>
      <c r="E51" s="9">
        <f>VLOOKUP($C51,CURSOHORAS,3,FALSE)</f>
        <v>4</v>
      </c>
      <c r="F51" s="264" t="s">
        <v>575</v>
      </c>
    </row>
    <row r="52" spans="1:6" x14ac:dyDescent="0.2">
      <c r="A52" s="190" t="s">
        <v>144</v>
      </c>
      <c r="B52" s="8">
        <v>4</v>
      </c>
      <c r="C52" s="276" t="s">
        <v>143</v>
      </c>
      <c r="D52" s="193">
        <v>9</v>
      </c>
      <c r="E52" s="9">
        <f>VLOOKUP($C52,CURSOHORAS,3,FALSE)</f>
        <v>4</v>
      </c>
      <c r="F52" s="264" t="s">
        <v>575</v>
      </c>
    </row>
    <row r="53" spans="1:6" ht="13.5" thickBot="1" x14ac:dyDescent="0.25">
      <c r="A53" s="190" t="s">
        <v>146</v>
      </c>
      <c r="B53" s="8">
        <v>4</v>
      </c>
      <c r="C53" s="271" t="s">
        <v>145</v>
      </c>
      <c r="D53" s="193">
        <v>9</v>
      </c>
      <c r="E53" s="9">
        <f>VLOOKUP($C53,CURSOHORAS,3,FALSE)</f>
        <v>4</v>
      </c>
      <c r="F53" s="264" t="s">
        <v>575</v>
      </c>
    </row>
    <row r="54" spans="1:6" x14ac:dyDescent="0.2">
      <c r="A54" s="190" t="s">
        <v>148</v>
      </c>
      <c r="B54" s="8">
        <v>4</v>
      </c>
      <c r="C54" s="271" t="s">
        <v>147</v>
      </c>
      <c r="D54" s="194">
        <v>10</v>
      </c>
      <c r="E54" s="9">
        <f>VLOOKUP($C54,CURSOHORAS,3,FALSE)</f>
        <v>6</v>
      </c>
      <c r="F54" s="264" t="s">
        <v>575</v>
      </c>
    </row>
    <row r="55" spans="1:6" x14ac:dyDescent="0.2">
      <c r="A55" s="190" t="s">
        <v>150</v>
      </c>
      <c r="B55" s="8">
        <v>4</v>
      </c>
      <c r="C55" s="271" t="s">
        <v>149</v>
      </c>
      <c r="D55" s="193">
        <v>10</v>
      </c>
      <c r="E55" s="9">
        <f>VLOOKUP($C55,CURSOHORAS,3,FALSE)</f>
        <v>4</v>
      </c>
      <c r="F55" s="264" t="s">
        <v>575</v>
      </c>
    </row>
    <row r="56" spans="1:6" x14ac:dyDescent="0.2">
      <c r="A56" s="190" t="s">
        <v>152</v>
      </c>
      <c r="B56" s="8">
        <v>2</v>
      </c>
      <c r="C56" s="271" t="s">
        <v>151</v>
      </c>
      <c r="D56" s="193">
        <v>10</v>
      </c>
      <c r="E56" s="9">
        <f>VLOOKUP($C56,CURSOHORAS,3,FALSE)</f>
        <v>2</v>
      </c>
      <c r="F56" s="264" t="s">
        <v>575</v>
      </c>
    </row>
    <row r="57" spans="1:6" x14ac:dyDescent="0.2">
      <c r="A57" s="190" t="s">
        <v>154</v>
      </c>
      <c r="B57" s="8">
        <v>2</v>
      </c>
      <c r="C57" s="271" t="s">
        <v>153</v>
      </c>
      <c r="D57" s="193">
        <v>10</v>
      </c>
      <c r="E57" s="9">
        <f>VLOOKUP($C57,CURSOHORAS,3,FALSE)</f>
        <v>4</v>
      </c>
      <c r="F57" s="264" t="s">
        <v>575</v>
      </c>
    </row>
    <row r="58" spans="1:6" ht="13.5" thickBot="1" x14ac:dyDescent="0.25">
      <c r="A58" s="190" t="s">
        <v>78</v>
      </c>
      <c r="B58" s="8">
        <v>4</v>
      </c>
      <c r="C58" s="271" t="s">
        <v>155</v>
      </c>
      <c r="D58" s="193">
        <v>10</v>
      </c>
      <c r="E58" s="9">
        <f>VLOOKUP($C58,CURSOHORAS,3,FALSE)</f>
        <v>6</v>
      </c>
      <c r="F58" s="264" t="s">
        <v>575</v>
      </c>
    </row>
    <row r="59" spans="1:6" x14ac:dyDescent="0.2">
      <c r="A59" s="191" t="s">
        <v>158</v>
      </c>
      <c r="B59" s="42">
        <v>4</v>
      </c>
      <c r="C59" s="277" t="s">
        <v>157</v>
      </c>
      <c r="D59" s="195">
        <v>7</v>
      </c>
      <c r="E59" s="9">
        <f>VLOOKUP($C59,CURSOHORAS,3,FALSE)</f>
        <v>6</v>
      </c>
      <c r="F59" s="264" t="s">
        <v>575</v>
      </c>
    </row>
    <row r="60" spans="1:6" x14ac:dyDescent="0.2">
      <c r="A60" s="190" t="s">
        <v>160</v>
      </c>
      <c r="B60" s="44">
        <v>4</v>
      </c>
      <c r="C60" s="277" t="s">
        <v>159</v>
      </c>
      <c r="D60" s="195">
        <v>8</v>
      </c>
      <c r="E60" s="9">
        <f>VLOOKUP($C60,CURSOHORAS,3,FALSE)</f>
        <v>6</v>
      </c>
      <c r="F60" s="264" t="s">
        <v>575</v>
      </c>
    </row>
    <row r="61" spans="1:6" x14ac:dyDescent="0.2">
      <c r="A61" s="190" t="s">
        <v>162</v>
      </c>
      <c r="B61" s="44">
        <v>4</v>
      </c>
      <c r="C61" s="277" t="s">
        <v>161</v>
      </c>
      <c r="D61" s="195">
        <v>9</v>
      </c>
      <c r="E61" s="9">
        <f>VLOOKUP($C61,CURSOHORAS,3,FALSE)</f>
        <v>6</v>
      </c>
      <c r="F61" s="264" t="s">
        <v>575</v>
      </c>
    </row>
    <row r="62" spans="1:6" ht="13.5" thickBot="1" x14ac:dyDescent="0.25">
      <c r="A62" s="196" t="s">
        <v>163</v>
      </c>
      <c r="B62" s="48">
        <v>4</v>
      </c>
      <c r="C62" s="278" t="s">
        <v>476</v>
      </c>
      <c r="D62" s="197">
        <v>10</v>
      </c>
      <c r="E62" s="9">
        <f>VLOOKUP($C62,CURSOHORAS,3,FALSE)</f>
        <v>6</v>
      </c>
      <c r="F62" s="264" t="s">
        <v>575</v>
      </c>
    </row>
    <row r="63" spans="1:6" x14ac:dyDescent="0.2">
      <c r="A63" s="191" t="s">
        <v>166</v>
      </c>
      <c r="B63" s="42">
        <v>4</v>
      </c>
      <c r="C63" s="277" t="s">
        <v>165</v>
      </c>
      <c r="D63" s="195">
        <v>7</v>
      </c>
      <c r="E63" s="9">
        <f>VLOOKUP($C63,CURSOHORAS,3,FALSE)</f>
        <v>6</v>
      </c>
      <c r="F63" s="264" t="s">
        <v>575</v>
      </c>
    </row>
    <row r="64" spans="1:6" x14ac:dyDescent="0.2">
      <c r="A64" s="190" t="s">
        <v>168</v>
      </c>
      <c r="B64" s="44">
        <v>4</v>
      </c>
      <c r="C64" s="277" t="s">
        <v>167</v>
      </c>
      <c r="D64" s="195">
        <v>8</v>
      </c>
      <c r="E64" s="9">
        <f>VLOOKUP($C64,CURSOHORAS,3,FALSE)</f>
        <v>6</v>
      </c>
      <c r="F64" s="264" t="s">
        <v>575</v>
      </c>
    </row>
    <row r="65" spans="1:6" x14ac:dyDescent="0.2">
      <c r="A65" s="190" t="s">
        <v>170</v>
      </c>
      <c r="B65" s="44">
        <v>4</v>
      </c>
      <c r="C65" s="277" t="s">
        <v>169</v>
      </c>
      <c r="D65" s="195">
        <v>9</v>
      </c>
      <c r="E65" s="9">
        <f>VLOOKUP($C65,CURSOHORAS,3,FALSE)</f>
        <v>6</v>
      </c>
      <c r="F65" s="264" t="s">
        <v>575</v>
      </c>
    </row>
    <row r="66" spans="1:6" ht="13.5" thickBot="1" x14ac:dyDescent="0.25">
      <c r="A66" s="196" t="s">
        <v>172</v>
      </c>
      <c r="B66" s="48">
        <v>4</v>
      </c>
      <c r="C66" s="278" t="s">
        <v>171</v>
      </c>
      <c r="D66" s="197">
        <v>10</v>
      </c>
      <c r="E66" s="9">
        <f>VLOOKUP($C66,CURSOHORAS,3,FALSE)</f>
        <v>6</v>
      </c>
      <c r="F66" s="264" t="s">
        <v>575</v>
      </c>
    </row>
    <row r="67" spans="1:6" x14ac:dyDescent="0.2">
      <c r="A67" s="191" t="s">
        <v>175</v>
      </c>
      <c r="B67" s="17">
        <v>4</v>
      </c>
      <c r="C67" s="277" t="s">
        <v>174</v>
      </c>
      <c r="D67" s="195">
        <v>7</v>
      </c>
      <c r="E67" s="9">
        <f>VLOOKUP($C67,CURSOHORAS,3,FALSE)</f>
        <v>4</v>
      </c>
      <c r="F67" s="264" t="s">
        <v>575</v>
      </c>
    </row>
    <row r="68" spans="1:6" x14ac:dyDescent="0.2">
      <c r="A68" s="190" t="s">
        <v>177</v>
      </c>
      <c r="B68" s="8">
        <v>4</v>
      </c>
      <c r="C68" s="277" t="s">
        <v>176</v>
      </c>
      <c r="D68" s="195">
        <v>8</v>
      </c>
      <c r="E68" s="9">
        <f>VLOOKUP($C68,CURSOHORAS,3,FALSE)</f>
        <v>4</v>
      </c>
      <c r="F68" s="264" t="s">
        <v>575</v>
      </c>
    </row>
    <row r="69" spans="1:6" x14ac:dyDescent="0.2">
      <c r="A69" s="190" t="s">
        <v>179</v>
      </c>
      <c r="B69" s="8">
        <v>4</v>
      </c>
      <c r="C69" s="277" t="s">
        <v>178</v>
      </c>
      <c r="D69" s="198">
        <v>9</v>
      </c>
      <c r="E69" s="9">
        <f>VLOOKUP($C69,CURSOHORAS,3,FALSE)</f>
        <v>4</v>
      </c>
      <c r="F69" s="264" t="s">
        <v>575</v>
      </c>
    </row>
    <row r="70" spans="1:6" ht="13.5" thickBot="1" x14ac:dyDescent="0.25">
      <c r="A70" s="196" t="s">
        <v>181</v>
      </c>
      <c r="B70" s="22">
        <v>4</v>
      </c>
      <c r="C70" s="278" t="s">
        <v>180</v>
      </c>
      <c r="D70" s="199">
        <v>10</v>
      </c>
      <c r="E70" s="9">
        <f>VLOOKUP($C70,CURSOHORAS,3,FALSE)</f>
        <v>4</v>
      </c>
      <c r="F70" s="265" t="s">
        <v>575</v>
      </c>
    </row>
    <row r="71" spans="1:6" ht="15.75" customHeight="1" x14ac:dyDescent="0.2">
      <c r="A71" s="10" t="s">
        <v>183</v>
      </c>
      <c r="B71" s="8">
        <v>2</v>
      </c>
      <c r="C71" s="279" t="s">
        <v>182</v>
      </c>
      <c r="D71" s="10">
        <v>1</v>
      </c>
      <c r="E71" s="9">
        <f>VLOOKUP($C71,CURSOHORASPCIS19,3,FALSE)</f>
        <v>2</v>
      </c>
      <c r="F71" s="246" t="s">
        <v>582</v>
      </c>
    </row>
    <row r="72" spans="1:6" x14ac:dyDescent="0.2">
      <c r="A72" s="10" t="s">
        <v>185</v>
      </c>
      <c r="B72" s="8">
        <v>2</v>
      </c>
      <c r="C72" s="276" t="s">
        <v>184</v>
      </c>
      <c r="D72" s="10">
        <v>1</v>
      </c>
      <c r="E72" s="9">
        <f>VLOOKUP($C72,CURSOHORASPCIS19,3,FALSE)</f>
        <v>4</v>
      </c>
      <c r="F72" s="246" t="s">
        <v>582</v>
      </c>
    </row>
    <row r="73" spans="1:6" x14ac:dyDescent="0.2">
      <c r="A73" s="10" t="s">
        <v>55</v>
      </c>
      <c r="B73" s="8">
        <v>4</v>
      </c>
      <c r="C73" s="272" t="s">
        <v>10</v>
      </c>
      <c r="D73" s="10">
        <v>1</v>
      </c>
      <c r="E73" s="9">
        <f>VLOOKUP($C73,CURSOHORASPCIS19,3,FALSE)</f>
        <v>6</v>
      </c>
      <c r="F73" s="246" t="s">
        <v>582</v>
      </c>
    </row>
    <row r="74" spans="1:6" x14ac:dyDescent="0.2">
      <c r="A74" s="10" t="s">
        <v>58</v>
      </c>
      <c r="B74" s="8">
        <v>4</v>
      </c>
      <c r="C74" s="273" t="s">
        <v>9</v>
      </c>
      <c r="D74" s="10">
        <v>1</v>
      </c>
      <c r="E74" s="9">
        <f>VLOOKUP($C74,CURSOHORASPCIS19,3,FALSE)</f>
        <v>4</v>
      </c>
      <c r="F74" s="246" t="s">
        <v>582</v>
      </c>
    </row>
    <row r="75" spans="1:6" x14ac:dyDescent="0.2">
      <c r="A75" s="10" t="s">
        <v>56</v>
      </c>
      <c r="B75" s="8">
        <v>4</v>
      </c>
      <c r="C75" s="272" t="s">
        <v>11</v>
      </c>
      <c r="D75" s="10">
        <v>1</v>
      </c>
      <c r="E75" s="9">
        <f>VLOOKUP($C75,CURSOHORASPCIS19,3,FALSE)</f>
        <v>4</v>
      </c>
      <c r="F75" s="246" t="s">
        <v>582</v>
      </c>
    </row>
    <row r="76" spans="1:6" ht="13.5" thickBot="1" x14ac:dyDescent="0.25">
      <c r="A76" s="10" t="s">
        <v>57</v>
      </c>
      <c r="B76" s="8">
        <v>4</v>
      </c>
      <c r="C76" s="272" t="s">
        <v>84</v>
      </c>
      <c r="D76" s="10">
        <v>1</v>
      </c>
      <c r="E76" s="9">
        <f>VLOOKUP($C76,CURSOHORASPCIS19,3,FALSE)</f>
        <v>6</v>
      </c>
      <c r="F76" s="246" t="s">
        <v>582</v>
      </c>
    </row>
    <row r="77" spans="1:6" x14ac:dyDescent="0.2">
      <c r="A77" s="10" t="s">
        <v>59</v>
      </c>
      <c r="B77" s="8">
        <v>4</v>
      </c>
      <c r="C77" s="272" t="s">
        <v>13</v>
      </c>
      <c r="D77" s="7">
        <v>2</v>
      </c>
      <c r="E77" s="9">
        <f>VLOOKUP($C77,CURSOHORASPCIS19,3,FALSE)</f>
        <v>6</v>
      </c>
      <c r="F77" s="246" t="s">
        <v>582</v>
      </c>
    </row>
    <row r="78" spans="1:6" x14ac:dyDescent="0.2">
      <c r="A78" s="10" t="s">
        <v>188</v>
      </c>
      <c r="B78" s="8">
        <v>4</v>
      </c>
      <c r="C78" s="276" t="s">
        <v>186</v>
      </c>
      <c r="D78" s="10">
        <v>2</v>
      </c>
      <c r="E78" s="9">
        <f>VLOOKUP($C78,CURSOHORASPCIS19,3,FALSE)</f>
        <v>6</v>
      </c>
      <c r="F78" s="246" t="s">
        <v>582</v>
      </c>
    </row>
    <row r="79" spans="1:6" x14ac:dyDescent="0.2">
      <c r="A79" s="10" t="s">
        <v>66</v>
      </c>
      <c r="B79" s="8">
        <v>4</v>
      </c>
      <c r="C79" s="274" t="s">
        <v>14</v>
      </c>
      <c r="D79" s="10">
        <v>2</v>
      </c>
      <c r="E79" s="9">
        <f>VLOOKUP($C79,CURSOHORASPCIS19,3,FALSE)</f>
        <v>4</v>
      </c>
      <c r="F79" s="246" t="s">
        <v>582</v>
      </c>
    </row>
    <row r="80" spans="1:6" x14ac:dyDescent="0.2">
      <c r="A80" s="10" t="s">
        <v>62</v>
      </c>
      <c r="B80" s="8">
        <v>4</v>
      </c>
      <c r="C80" s="272" t="s">
        <v>12</v>
      </c>
      <c r="D80" s="171">
        <v>2</v>
      </c>
      <c r="E80" s="9">
        <f>VLOOKUP($C80,CURSOHORASPCIS19,3,FALSE)</f>
        <v>4</v>
      </c>
      <c r="F80" s="246" t="s">
        <v>582</v>
      </c>
    </row>
    <row r="81" spans="1:6" x14ac:dyDescent="0.2">
      <c r="A81" s="10" t="s">
        <v>60</v>
      </c>
      <c r="B81" s="8">
        <v>4</v>
      </c>
      <c r="C81" s="272" t="s">
        <v>91</v>
      </c>
      <c r="D81" s="171">
        <v>2</v>
      </c>
      <c r="E81" s="9">
        <f>VLOOKUP($C81,CURSOHORASPCIS19,3,FALSE)</f>
        <v>6</v>
      </c>
      <c r="F81" s="246" t="s">
        <v>582</v>
      </c>
    </row>
    <row r="82" spans="1:6" x14ac:dyDescent="0.2">
      <c r="A82" s="10" t="s">
        <v>189</v>
      </c>
      <c r="B82" s="8">
        <v>4</v>
      </c>
      <c r="C82" s="271" t="s">
        <v>82</v>
      </c>
      <c r="D82" s="171">
        <v>3</v>
      </c>
      <c r="E82" s="9">
        <f>VLOOKUP($C82,CURSOHORASPCIS19,3,FALSE)</f>
        <v>4</v>
      </c>
      <c r="F82" s="246" t="s">
        <v>582</v>
      </c>
    </row>
    <row r="83" spans="1:6" x14ac:dyDescent="0.2">
      <c r="A83" s="10" t="s">
        <v>61</v>
      </c>
      <c r="B83" s="8">
        <v>4</v>
      </c>
      <c r="C83" s="276" t="s">
        <v>15</v>
      </c>
      <c r="D83" s="171">
        <v>3</v>
      </c>
      <c r="E83" s="9">
        <f>VLOOKUP($C83,CURSOHORASPCIS19,3,FALSE)</f>
        <v>6</v>
      </c>
      <c r="F83" s="246" t="s">
        <v>582</v>
      </c>
    </row>
    <row r="84" spans="1:6" x14ac:dyDescent="0.2">
      <c r="A84" s="10" t="s">
        <v>191</v>
      </c>
      <c r="B84" s="8">
        <v>4</v>
      </c>
      <c r="C84" s="274" t="s">
        <v>190</v>
      </c>
      <c r="D84" s="171">
        <v>3</v>
      </c>
      <c r="E84" s="9">
        <f>VLOOKUP($C84,CURSOHORASPCIS19,3,FALSE)</f>
        <v>4</v>
      </c>
      <c r="F84" s="246" t="s">
        <v>582</v>
      </c>
    </row>
    <row r="85" spans="1:6" x14ac:dyDescent="0.2">
      <c r="A85" s="10" t="s">
        <v>97</v>
      </c>
      <c r="B85" s="8">
        <v>4</v>
      </c>
      <c r="C85" s="274" t="s">
        <v>96</v>
      </c>
      <c r="D85" s="171">
        <v>3</v>
      </c>
      <c r="E85" s="9">
        <f>VLOOKUP($C85,CURSOHORASPCIS19,3,FALSE)</f>
        <v>6</v>
      </c>
      <c r="F85" s="246" t="s">
        <v>582</v>
      </c>
    </row>
    <row r="86" spans="1:6" x14ac:dyDescent="0.2">
      <c r="A86" s="10" t="s">
        <v>65</v>
      </c>
      <c r="B86" s="8">
        <v>4</v>
      </c>
      <c r="C86" s="274" t="s">
        <v>98</v>
      </c>
      <c r="D86" s="171">
        <v>3</v>
      </c>
      <c r="E86" s="9">
        <f>VLOOKUP($C86,CURSOHORASPCIS19,3,FALSE)</f>
        <v>6</v>
      </c>
      <c r="F86" s="246" t="s">
        <v>582</v>
      </c>
    </row>
    <row r="87" spans="1:6" x14ac:dyDescent="0.2">
      <c r="A87" s="10" t="s">
        <v>194</v>
      </c>
      <c r="B87" s="8">
        <v>3</v>
      </c>
      <c r="C87" s="271" t="s">
        <v>192</v>
      </c>
      <c r="D87" s="171">
        <v>4</v>
      </c>
      <c r="E87" s="9">
        <f>VLOOKUP($C87,CURSOHORASPCIS19,3,FALSE)</f>
        <v>2</v>
      </c>
      <c r="F87" s="246" t="s">
        <v>582</v>
      </c>
    </row>
    <row r="88" spans="1:6" x14ac:dyDescent="0.2">
      <c r="A88" s="10" t="s">
        <v>196</v>
      </c>
      <c r="B88" s="8">
        <v>2</v>
      </c>
      <c r="C88" s="276" t="s">
        <v>195</v>
      </c>
      <c r="D88" s="171">
        <v>4</v>
      </c>
      <c r="E88" s="9">
        <f>VLOOKUP($C88,CURSOHORASPCIS19,3,FALSE)</f>
        <v>3</v>
      </c>
      <c r="F88" s="246" t="s">
        <v>582</v>
      </c>
    </row>
    <row r="89" spans="1:6" x14ac:dyDescent="0.2">
      <c r="A89" s="10" t="s">
        <v>86</v>
      </c>
      <c r="B89" s="8">
        <v>4</v>
      </c>
      <c r="C89" s="271" t="s">
        <v>85</v>
      </c>
      <c r="D89" s="171">
        <v>4</v>
      </c>
      <c r="E89" s="9">
        <f>VLOOKUP($C89,CURSOHORASPCIS19,3,FALSE)</f>
        <v>4</v>
      </c>
      <c r="F89" s="246" t="s">
        <v>582</v>
      </c>
    </row>
    <row r="90" spans="1:6" x14ac:dyDescent="0.2">
      <c r="A90" s="10" t="s">
        <v>74</v>
      </c>
      <c r="B90" s="8">
        <v>3</v>
      </c>
      <c r="C90" s="273" t="s">
        <v>123</v>
      </c>
      <c r="D90" s="171">
        <v>4</v>
      </c>
      <c r="E90" s="9">
        <f>VLOOKUP($C90,CURSOHORASPCIS19,3,FALSE)</f>
        <v>4</v>
      </c>
      <c r="F90" s="246" t="s">
        <v>582</v>
      </c>
    </row>
    <row r="91" spans="1:6" x14ac:dyDescent="0.2">
      <c r="A91" s="10" t="s">
        <v>198</v>
      </c>
      <c r="B91" s="8">
        <v>4</v>
      </c>
      <c r="C91" s="276" t="s">
        <v>197</v>
      </c>
      <c r="D91" s="171">
        <v>4</v>
      </c>
      <c r="E91" s="9">
        <f>VLOOKUP($C91,CURSOHORASPCIS19,3,FALSE)</f>
        <v>4</v>
      </c>
      <c r="F91" s="246" t="s">
        <v>582</v>
      </c>
    </row>
    <row r="92" spans="1:6" ht="13.5" thickBot="1" x14ac:dyDescent="0.25">
      <c r="A92" s="10" t="s">
        <v>67</v>
      </c>
      <c r="B92" s="8">
        <v>4</v>
      </c>
      <c r="C92" s="274" t="s">
        <v>103</v>
      </c>
      <c r="D92" s="171">
        <v>4</v>
      </c>
      <c r="E92" s="9">
        <f>VLOOKUP($C92,CURSOHORASPCIS19,3,FALSE)</f>
        <v>6</v>
      </c>
      <c r="F92" s="246" t="s">
        <v>582</v>
      </c>
    </row>
    <row r="93" spans="1:6" x14ac:dyDescent="0.2">
      <c r="A93" s="10" t="s">
        <v>90</v>
      </c>
      <c r="B93" s="8">
        <v>2</v>
      </c>
      <c r="C93" s="271" t="s">
        <v>89</v>
      </c>
      <c r="D93" s="179">
        <v>5</v>
      </c>
      <c r="E93" s="9">
        <f>VLOOKUP($C93,CURSOHORASPCIS19,3,FALSE)</f>
        <v>4</v>
      </c>
      <c r="F93" s="246" t="s">
        <v>582</v>
      </c>
    </row>
    <row r="94" spans="1:6" x14ac:dyDescent="0.2">
      <c r="A94" s="10" t="s">
        <v>64</v>
      </c>
      <c r="B94" s="8">
        <v>4</v>
      </c>
      <c r="C94" s="271" t="s">
        <v>50</v>
      </c>
      <c r="D94" s="178">
        <v>5</v>
      </c>
      <c r="E94" s="9">
        <f>VLOOKUP($C94,CURSOHORASPCIS19,3,FALSE)</f>
        <v>6</v>
      </c>
      <c r="F94" s="246" t="s">
        <v>582</v>
      </c>
    </row>
    <row r="95" spans="1:6" x14ac:dyDescent="0.2">
      <c r="A95" s="10" t="s">
        <v>107</v>
      </c>
      <c r="B95" s="8">
        <v>2</v>
      </c>
      <c r="C95" s="271" t="s">
        <v>106</v>
      </c>
      <c r="D95" s="178">
        <v>5</v>
      </c>
      <c r="E95" s="9">
        <f>VLOOKUP($C95,CURSOHORASPCIS19,3,FALSE)</f>
        <v>2</v>
      </c>
      <c r="F95" s="246" t="s">
        <v>582</v>
      </c>
    </row>
    <row r="96" spans="1:6" x14ac:dyDescent="0.2">
      <c r="A96" s="10" t="s">
        <v>199</v>
      </c>
      <c r="B96" s="8">
        <v>2</v>
      </c>
      <c r="C96" s="271" t="s">
        <v>108</v>
      </c>
      <c r="D96" s="178">
        <v>5</v>
      </c>
      <c r="E96" s="9">
        <f>VLOOKUP($C96,CURSOHORASPCIS19,3,FALSE)</f>
        <v>4</v>
      </c>
      <c r="F96" s="246" t="s">
        <v>582</v>
      </c>
    </row>
    <row r="97" spans="1:6" x14ac:dyDescent="0.2">
      <c r="A97" s="10" t="s">
        <v>88</v>
      </c>
      <c r="B97" s="8">
        <v>2</v>
      </c>
      <c r="C97" s="271" t="s">
        <v>87</v>
      </c>
      <c r="D97" s="178">
        <v>5</v>
      </c>
      <c r="E97" s="9">
        <f>VLOOKUP($C97,CURSOHORASPCIS19,3,FALSE)</f>
        <v>4</v>
      </c>
      <c r="F97" s="246" t="s">
        <v>582</v>
      </c>
    </row>
    <row r="98" spans="1:6" x14ac:dyDescent="0.2">
      <c r="A98" s="10" t="s">
        <v>63</v>
      </c>
      <c r="B98" s="8">
        <v>4</v>
      </c>
      <c r="C98" s="275" t="s">
        <v>16</v>
      </c>
      <c r="D98" s="178">
        <v>5</v>
      </c>
      <c r="E98" s="9">
        <f>VLOOKUP($C98,CURSOHORASPCIS19,3,FALSE)</f>
        <v>4</v>
      </c>
      <c r="F98" s="246" t="s">
        <v>582</v>
      </c>
    </row>
    <row r="99" spans="1:6" x14ac:dyDescent="0.2">
      <c r="A99" s="10" t="s">
        <v>113</v>
      </c>
      <c r="B99" s="8">
        <v>4</v>
      </c>
      <c r="C99" s="274" t="s">
        <v>112</v>
      </c>
      <c r="D99" s="178">
        <v>5</v>
      </c>
      <c r="E99" s="9">
        <f>VLOOKUP($C99,CURSOHORASPCIS19,3,FALSE)</f>
        <v>6</v>
      </c>
      <c r="F99" s="246" t="s">
        <v>582</v>
      </c>
    </row>
    <row r="100" spans="1:6" x14ac:dyDescent="0.2">
      <c r="A100" s="10" t="s">
        <v>93</v>
      </c>
      <c r="B100" s="8">
        <v>2</v>
      </c>
      <c r="C100" s="271" t="s">
        <v>92</v>
      </c>
      <c r="D100" s="178">
        <v>6</v>
      </c>
      <c r="E100" s="9">
        <f>VLOOKUP($C100,CURSOHORASPCIS19,3,FALSE)</f>
        <v>4</v>
      </c>
      <c r="F100" s="246" t="s">
        <v>582</v>
      </c>
    </row>
    <row r="101" spans="1:6" x14ac:dyDescent="0.2">
      <c r="A101" s="10" t="s">
        <v>68</v>
      </c>
      <c r="B101" s="8">
        <v>4</v>
      </c>
      <c r="C101" s="271" t="s">
        <v>17</v>
      </c>
      <c r="D101" s="178">
        <v>6</v>
      </c>
      <c r="E101" s="9">
        <f>VLOOKUP($C101,CURSOHORASPCIS19,3,FALSE)</f>
        <v>6</v>
      </c>
      <c r="F101" s="246" t="s">
        <v>582</v>
      </c>
    </row>
    <row r="102" spans="1:6" x14ac:dyDescent="0.2">
      <c r="A102" s="10" t="s">
        <v>141</v>
      </c>
      <c r="B102" s="8">
        <v>2</v>
      </c>
      <c r="C102" s="271" t="s">
        <v>140</v>
      </c>
      <c r="D102" s="178">
        <v>6</v>
      </c>
      <c r="E102" s="9">
        <f>VLOOKUP($C102,CURSOHORASPCIS19,3,FALSE)</f>
        <v>4</v>
      </c>
      <c r="F102" s="246" t="s">
        <v>582</v>
      </c>
    </row>
    <row r="103" spans="1:6" x14ac:dyDescent="0.2">
      <c r="A103" s="10" t="s">
        <v>95</v>
      </c>
      <c r="B103" s="8">
        <v>2</v>
      </c>
      <c r="C103" s="271" t="s">
        <v>94</v>
      </c>
      <c r="D103" s="178">
        <v>6</v>
      </c>
      <c r="E103" s="9">
        <f>VLOOKUP($C103,CURSOHORASPCIS19,3,FALSE)</f>
        <v>4</v>
      </c>
      <c r="F103" s="246" t="s">
        <v>582</v>
      </c>
    </row>
    <row r="104" spans="1:6" x14ac:dyDescent="0.2">
      <c r="A104" s="10" t="s">
        <v>202</v>
      </c>
      <c r="B104" s="8">
        <v>3</v>
      </c>
      <c r="C104" s="276" t="s">
        <v>200</v>
      </c>
      <c r="D104" s="178">
        <v>6</v>
      </c>
      <c r="E104" s="9">
        <f>VLOOKUP($C104,CURSOHORASPCIS19,3,FALSE)</f>
        <v>4</v>
      </c>
      <c r="F104" s="246" t="s">
        <v>582</v>
      </c>
    </row>
    <row r="105" spans="1:6" x14ac:dyDescent="0.2">
      <c r="A105" s="10" t="s">
        <v>204</v>
      </c>
      <c r="B105" s="8">
        <v>2</v>
      </c>
      <c r="C105" s="276" t="s">
        <v>203</v>
      </c>
      <c r="D105" s="178">
        <v>6</v>
      </c>
      <c r="E105" s="9">
        <f>VLOOKUP($C105,CURSOHORASPCIS19,3,FALSE)</f>
        <v>2</v>
      </c>
      <c r="F105" s="246" t="s">
        <v>582</v>
      </c>
    </row>
    <row r="106" spans="1:6" x14ac:dyDescent="0.2">
      <c r="A106" s="10" t="s">
        <v>206</v>
      </c>
      <c r="B106" s="8">
        <v>2</v>
      </c>
      <c r="C106" s="272" t="s">
        <v>205</v>
      </c>
      <c r="D106" s="178">
        <v>6</v>
      </c>
      <c r="E106" s="9">
        <f>VLOOKUP($C106,CURSOHORASPCIS19,3,FALSE)</f>
        <v>2</v>
      </c>
      <c r="F106" s="246" t="s">
        <v>582</v>
      </c>
    </row>
    <row r="107" spans="1:6" x14ac:dyDescent="0.2">
      <c r="A107" s="10" t="s">
        <v>75</v>
      </c>
      <c r="B107" s="8">
        <v>3</v>
      </c>
      <c r="C107" s="274" t="s">
        <v>124</v>
      </c>
      <c r="D107" s="171">
        <v>6</v>
      </c>
      <c r="E107" s="9">
        <f>VLOOKUP($C107,CURSOHORASPCIS19,3,FALSE)</f>
        <v>6</v>
      </c>
      <c r="F107" s="246" t="s">
        <v>582</v>
      </c>
    </row>
    <row r="108" spans="1:6" x14ac:dyDescent="0.2">
      <c r="A108" s="10" t="s">
        <v>126</v>
      </c>
      <c r="B108" s="8">
        <v>4</v>
      </c>
      <c r="C108" s="271" t="s">
        <v>125</v>
      </c>
      <c r="D108" s="178">
        <v>7</v>
      </c>
      <c r="E108" s="9">
        <f>VLOOKUP($C108,CURSOHORASPCIS19,3,FALSE)</f>
        <v>4</v>
      </c>
      <c r="F108" s="246" t="s">
        <v>582</v>
      </c>
    </row>
    <row r="109" spans="1:6" x14ac:dyDescent="0.2">
      <c r="A109" s="10" t="s">
        <v>102</v>
      </c>
      <c r="B109" s="8">
        <v>2</v>
      </c>
      <c r="C109" s="271" t="s">
        <v>101</v>
      </c>
      <c r="D109" s="178">
        <v>7</v>
      </c>
      <c r="E109" s="9">
        <f>VLOOKUP($C109,CURSOHORASPCIS19,3,FALSE)</f>
        <v>4</v>
      </c>
      <c r="F109" s="246" t="s">
        <v>582</v>
      </c>
    </row>
    <row r="110" spans="1:6" x14ac:dyDescent="0.2">
      <c r="A110" s="10" t="s">
        <v>208</v>
      </c>
      <c r="B110" s="8">
        <v>4</v>
      </c>
      <c r="C110" s="271" t="s">
        <v>207</v>
      </c>
      <c r="D110" s="178">
        <v>7</v>
      </c>
      <c r="E110" s="9">
        <f>VLOOKUP($C110,CURSOHORASPCIS19,3,FALSE)</f>
        <v>6</v>
      </c>
      <c r="F110" s="246" t="s">
        <v>582</v>
      </c>
    </row>
    <row r="111" spans="1:6" x14ac:dyDescent="0.2">
      <c r="A111" s="10" t="s">
        <v>105</v>
      </c>
      <c r="B111" s="8">
        <v>2</v>
      </c>
      <c r="C111" s="271" t="s">
        <v>104</v>
      </c>
      <c r="D111" s="178">
        <v>7</v>
      </c>
      <c r="E111" s="9">
        <f>VLOOKUP($C111,CURSOHORASPCIS19,3,FALSE)</f>
        <v>4</v>
      </c>
      <c r="F111" s="246" t="s">
        <v>582</v>
      </c>
    </row>
    <row r="112" spans="1:6" x14ac:dyDescent="0.2">
      <c r="A112" s="10" t="s">
        <v>69</v>
      </c>
      <c r="B112" s="8">
        <v>4</v>
      </c>
      <c r="C112" s="274" t="s">
        <v>18</v>
      </c>
      <c r="D112" s="178">
        <v>7</v>
      </c>
      <c r="E112" s="9">
        <f>VLOOKUP($C112,CURSOHORASPCIS19,3,FALSE)</f>
        <v>4</v>
      </c>
      <c r="F112" s="246" t="s">
        <v>582</v>
      </c>
    </row>
    <row r="113" spans="1:6" x14ac:dyDescent="0.2">
      <c r="A113" s="10" t="s">
        <v>128</v>
      </c>
      <c r="B113" s="8">
        <v>2</v>
      </c>
      <c r="C113" s="271" t="s">
        <v>127</v>
      </c>
      <c r="D113" s="171">
        <v>8</v>
      </c>
      <c r="E113" s="9">
        <f>VLOOKUP($C113,CURSOHORASPCIS19,3,FALSE)</f>
        <v>4</v>
      </c>
      <c r="F113" s="246" t="s">
        <v>582</v>
      </c>
    </row>
    <row r="114" spans="1:6" x14ac:dyDescent="0.2">
      <c r="A114" s="10" t="s">
        <v>100</v>
      </c>
      <c r="B114" s="8">
        <v>2</v>
      </c>
      <c r="C114" s="271" t="s">
        <v>99</v>
      </c>
      <c r="D114" s="171">
        <v>8</v>
      </c>
      <c r="E114" s="9">
        <f>VLOOKUP($C114,CURSOHORASPCIS19,3,FALSE)</f>
        <v>4</v>
      </c>
      <c r="F114" s="246" t="s">
        <v>582</v>
      </c>
    </row>
    <row r="115" spans="1:6" x14ac:dyDescent="0.2">
      <c r="A115" s="10" t="s">
        <v>209</v>
      </c>
      <c r="B115" s="8">
        <v>2</v>
      </c>
      <c r="C115" s="271" t="s">
        <v>116</v>
      </c>
      <c r="D115" s="171">
        <v>8</v>
      </c>
      <c r="E115" s="9">
        <f>VLOOKUP($C115,CURSOHORASPCIS19,3,FALSE)</f>
        <v>2</v>
      </c>
      <c r="F115" s="246" t="s">
        <v>582</v>
      </c>
    </row>
    <row r="116" spans="1:6" x14ac:dyDescent="0.2">
      <c r="A116" s="10" t="s">
        <v>115</v>
      </c>
      <c r="B116" s="8">
        <v>2</v>
      </c>
      <c r="C116" s="271" t="s">
        <v>114</v>
      </c>
      <c r="D116" s="171">
        <v>8</v>
      </c>
      <c r="E116" s="9">
        <f>VLOOKUP($C116,CURSOHORASPCIS19,3,FALSE)</f>
        <v>4</v>
      </c>
      <c r="F116" s="246" t="s">
        <v>582</v>
      </c>
    </row>
    <row r="117" spans="1:6" x14ac:dyDescent="0.2">
      <c r="A117" s="10" t="s">
        <v>73</v>
      </c>
      <c r="B117" s="8">
        <v>4</v>
      </c>
      <c r="C117" s="275" t="s">
        <v>21</v>
      </c>
      <c r="D117" s="171">
        <v>8</v>
      </c>
      <c r="E117" s="9">
        <f>VLOOKUP($C117,CURSOHORASPCIS19,3,FALSE)</f>
        <v>4</v>
      </c>
      <c r="F117" s="246" t="s">
        <v>582</v>
      </c>
    </row>
    <row r="118" spans="1:6" ht="13.5" thickBot="1" x14ac:dyDescent="0.25">
      <c r="A118" s="10" t="s">
        <v>76</v>
      </c>
      <c r="B118" s="8">
        <v>4</v>
      </c>
      <c r="C118" s="275" t="s">
        <v>22</v>
      </c>
      <c r="D118" s="171">
        <v>8</v>
      </c>
      <c r="E118" s="9">
        <f>VLOOKUP($C118,CURSOHORASPCIS19,3,FALSE)</f>
        <v>6</v>
      </c>
      <c r="F118" s="246" t="s">
        <v>582</v>
      </c>
    </row>
    <row r="119" spans="1:6" x14ac:dyDescent="0.2">
      <c r="A119" s="10" t="s">
        <v>154</v>
      </c>
      <c r="B119" s="8">
        <v>2</v>
      </c>
      <c r="C119" s="271" t="s">
        <v>153</v>
      </c>
      <c r="D119" s="172">
        <v>9</v>
      </c>
      <c r="E119" s="9">
        <f>VLOOKUP($C119,CURSOHORASPCIS19,3,FALSE)</f>
        <v>4</v>
      </c>
      <c r="F119" s="246" t="s">
        <v>582</v>
      </c>
    </row>
    <row r="120" spans="1:6" x14ac:dyDescent="0.2">
      <c r="A120" s="10" t="s">
        <v>211</v>
      </c>
      <c r="B120" s="8">
        <v>4</v>
      </c>
      <c r="C120" s="271" t="s">
        <v>210</v>
      </c>
      <c r="D120" s="171">
        <v>9</v>
      </c>
      <c r="E120" s="9">
        <f>VLOOKUP($C120,CURSOHORASPCIS19,3,FALSE)</f>
        <v>6</v>
      </c>
      <c r="F120" s="246" t="s">
        <v>582</v>
      </c>
    </row>
    <row r="121" spans="1:6" x14ac:dyDescent="0.2">
      <c r="A121" s="10" t="s">
        <v>142</v>
      </c>
      <c r="B121" s="8">
        <v>2</v>
      </c>
      <c r="C121" s="271" t="s">
        <v>45</v>
      </c>
      <c r="D121" s="171">
        <v>9</v>
      </c>
      <c r="E121" s="9">
        <f>VLOOKUP($C121,CURSOHORASPCIS19,3,FALSE)</f>
        <v>4</v>
      </c>
      <c r="F121" s="246" t="s">
        <v>582</v>
      </c>
    </row>
    <row r="122" spans="1:6" x14ac:dyDescent="0.2">
      <c r="A122" s="10" t="s">
        <v>71</v>
      </c>
      <c r="B122" s="8">
        <v>4</v>
      </c>
      <c r="C122" s="274" t="s">
        <v>19</v>
      </c>
      <c r="D122" s="10">
        <v>9</v>
      </c>
      <c r="E122" s="9">
        <f>VLOOKUP($C122,CURSOHORASPCIS19,3,FALSE)</f>
        <v>6</v>
      </c>
      <c r="F122" s="246" t="s">
        <v>582</v>
      </c>
    </row>
    <row r="123" spans="1:6" ht="13.5" thickBot="1" x14ac:dyDescent="0.25">
      <c r="A123" s="10" t="s">
        <v>70</v>
      </c>
      <c r="B123" s="8">
        <v>4</v>
      </c>
      <c r="C123" s="275" t="s">
        <v>20</v>
      </c>
      <c r="D123" s="10">
        <v>9</v>
      </c>
      <c r="E123" s="9">
        <f>VLOOKUP($C123,CURSOHORASPCIS19,3,FALSE)</f>
        <v>4</v>
      </c>
      <c r="F123" s="246" t="s">
        <v>582</v>
      </c>
    </row>
    <row r="124" spans="1:6" x14ac:dyDescent="0.2">
      <c r="A124" s="10" t="s">
        <v>148</v>
      </c>
      <c r="B124" s="8">
        <v>4</v>
      </c>
      <c r="C124" s="271" t="s">
        <v>147</v>
      </c>
      <c r="D124" s="7">
        <v>10</v>
      </c>
      <c r="E124" s="9">
        <f>VLOOKUP($C124,CURSOHORASPCIS19,3,FALSE)</f>
        <v>6</v>
      </c>
      <c r="F124" s="246" t="s">
        <v>582</v>
      </c>
    </row>
    <row r="125" spans="1:6" x14ac:dyDescent="0.2">
      <c r="A125" s="10" t="s">
        <v>214</v>
      </c>
      <c r="B125" s="8">
        <v>4</v>
      </c>
      <c r="C125" s="271" t="s">
        <v>212</v>
      </c>
      <c r="D125" s="10">
        <v>10</v>
      </c>
      <c r="E125" s="9">
        <f>VLOOKUP($C125,CURSOHORASPCIS19,3,FALSE)</f>
        <v>4</v>
      </c>
      <c r="F125" s="246" t="s">
        <v>582</v>
      </c>
    </row>
    <row r="126" spans="1:6" x14ac:dyDescent="0.2">
      <c r="A126" s="10" t="s">
        <v>78</v>
      </c>
      <c r="B126" s="8">
        <v>4</v>
      </c>
      <c r="C126" s="271" t="s">
        <v>23</v>
      </c>
      <c r="D126" s="10">
        <v>10</v>
      </c>
      <c r="E126" s="9">
        <f>VLOOKUP($C126,CURSOHORASPCIS19,3,FALSE)</f>
        <v>6</v>
      </c>
      <c r="F126" s="246" t="s">
        <v>582</v>
      </c>
    </row>
    <row r="127" spans="1:6" ht="13.5" thickBot="1" x14ac:dyDescent="0.25">
      <c r="A127" s="10" t="s">
        <v>216</v>
      </c>
      <c r="B127" s="8">
        <v>4</v>
      </c>
      <c r="C127" s="276" t="s">
        <v>215</v>
      </c>
      <c r="D127" s="10">
        <v>10</v>
      </c>
      <c r="E127" s="9">
        <f>VLOOKUP($C127,CURSOHORASPCIS19,3,FALSE)</f>
        <v>4</v>
      </c>
      <c r="F127" s="246" t="s">
        <v>582</v>
      </c>
    </row>
    <row r="128" spans="1:6" x14ac:dyDescent="0.2">
      <c r="A128" s="7" t="s">
        <v>158</v>
      </c>
      <c r="B128" s="42">
        <v>4</v>
      </c>
      <c r="C128" s="277" t="s">
        <v>157</v>
      </c>
      <c r="D128" s="184">
        <v>7</v>
      </c>
      <c r="E128" s="9">
        <f>VLOOKUP($C128,CURSOHORASPCIS19,3,FALSE)</f>
        <v>6</v>
      </c>
      <c r="F128" s="246" t="s">
        <v>582</v>
      </c>
    </row>
    <row r="129" spans="1:6" x14ac:dyDescent="0.2">
      <c r="A129" s="10" t="s">
        <v>160</v>
      </c>
      <c r="B129" s="44">
        <v>4</v>
      </c>
      <c r="C129" s="277" t="s">
        <v>159</v>
      </c>
      <c r="D129" s="184">
        <v>8</v>
      </c>
      <c r="E129" s="9">
        <f>VLOOKUP($C129,CURSOHORASPCIS19,3,FALSE)</f>
        <v>6</v>
      </c>
      <c r="F129" s="246" t="s">
        <v>582</v>
      </c>
    </row>
    <row r="130" spans="1:6" x14ac:dyDescent="0.2">
      <c r="A130" s="10" t="s">
        <v>162</v>
      </c>
      <c r="B130" s="44">
        <v>4</v>
      </c>
      <c r="C130" s="277" t="s">
        <v>161</v>
      </c>
      <c r="D130" s="184">
        <v>9</v>
      </c>
      <c r="E130" s="9">
        <f>VLOOKUP($C130,CURSOHORASPCIS19,3,FALSE)</f>
        <v>6</v>
      </c>
      <c r="F130" s="246" t="s">
        <v>582</v>
      </c>
    </row>
    <row r="131" spans="1:6" ht="13.5" thickBot="1" x14ac:dyDescent="0.25">
      <c r="A131" s="11" t="s">
        <v>218</v>
      </c>
      <c r="B131" s="48">
        <v>4</v>
      </c>
      <c r="C131" s="278" t="s">
        <v>217</v>
      </c>
      <c r="D131" s="46">
        <v>10</v>
      </c>
      <c r="E131" s="9">
        <f>VLOOKUP($C131,CURSOHORASPCIS19,3,FALSE)</f>
        <v>6</v>
      </c>
      <c r="F131" s="246" t="s">
        <v>582</v>
      </c>
    </row>
    <row r="132" spans="1:6" x14ac:dyDescent="0.2">
      <c r="A132" s="7" t="s">
        <v>168</v>
      </c>
      <c r="B132" s="42">
        <v>4</v>
      </c>
      <c r="C132" s="277" t="s">
        <v>167</v>
      </c>
      <c r="D132" s="184">
        <v>7</v>
      </c>
      <c r="E132" s="9">
        <f>VLOOKUP($C132,CURSOHORASPCIS19,3,FALSE)</f>
        <v>6</v>
      </c>
      <c r="F132" s="246" t="s">
        <v>582</v>
      </c>
    </row>
    <row r="133" spans="1:6" x14ac:dyDescent="0.2">
      <c r="A133" s="10" t="s">
        <v>220</v>
      </c>
      <c r="B133" s="44">
        <v>4</v>
      </c>
      <c r="C133" s="277" t="s">
        <v>219</v>
      </c>
      <c r="D133" s="236">
        <v>8</v>
      </c>
      <c r="E133" s="9">
        <f>VLOOKUP($C133,CURSOHORASPCIS19,3,FALSE)</f>
        <v>6</v>
      </c>
      <c r="F133" s="246" t="s">
        <v>582</v>
      </c>
    </row>
    <row r="134" spans="1:6" x14ac:dyDescent="0.2">
      <c r="A134" s="10" t="s">
        <v>222</v>
      </c>
      <c r="B134" s="44">
        <v>4</v>
      </c>
      <c r="C134" s="277" t="s">
        <v>221</v>
      </c>
      <c r="D134" s="184">
        <v>9</v>
      </c>
      <c r="E134" s="9">
        <f>VLOOKUP($C134,CURSOHORASPCIS19,3,FALSE)</f>
        <v>6</v>
      </c>
      <c r="F134" s="246" t="s">
        <v>582</v>
      </c>
    </row>
    <row r="135" spans="1:6" ht="13.5" thickBot="1" x14ac:dyDescent="0.25">
      <c r="A135" s="11" t="s">
        <v>224</v>
      </c>
      <c r="B135" s="48">
        <v>4</v>
      </c>
      <c r="C135" s="278" t="s">
        <v>223</v>
      </c>
      <c r="D135" s="46">
        <v>10</v>
      </c>
      <c r="E135" s="9">
        <f>VLOOKUP($C135,CURSOHORASPCIS19,3,FALSE)</f>
        <v>6</v>
      </c>
      <c r="F135" s="246" t="s">
        <v>582</v>
      </c>
    </row>
    <row r="136" spans="1:6" x14ac:dyDescent="0.2">
      <c r="A136" s="7" t="s">
        <v>226</v>
      </c>
      <c r="B136" s="42">
        <v>4</v>
      </c>
      <c r="C136" s="277" t="s">
        <v>225</v>
      </c>
      <c r="D136" s="184">
        <v>8</v>
      </c>
      <c r="E136" s="9">
        <f>VLOOKUP($C136,CURSOHORASPCIS19,3,FALSE)</f>
        <v>4</v>
      </c>
      <c r="F136" s="246" t="s">
        <v>582</v>
      </c>
    </row>
    <row r="137" spans="1:6" x14ac:dyDescent="0.2">
      <c r="A137" s="10" t="s">
        <v>228</v>
      </c>
      <c r="B137" s="44">
        <v>4</v>
      </c>
      <c r="C137" s="277" t="s">
        <v>227</v>
      </c>
      <c r="D137" s="184">
        <v>9</v>
      </c>
      <c r="E137" s="9">
        <f>VLOOKUP($C137,CURSOHORASPCIS19,3,FALSE)</f>
        <v>4</v>
      </c>
      <c r="F137" s="246" t="s">
        <v>582</v>
      </c>
    </row>
    <row r="138" spans="1:6" ht="13.5" thickBot="1" x14ac:dyDescent="0.25">
      <c r="A138" s="11" t="s">
        <v>230</v>
      </c>
      <c r="B138" s="48">
        <v>4</v>
      </c>
      <c r="C138" s="278" t="s">
        <v>229</v>
      </c>
      <c r="D138" s="46">
        <v>10</v>
      </c>
      <c r="E138" s="9">
        <f>VLOOKUP($C138,CURSOHORASPCIS19,3,FALSE)</f>
        <v>4</v>
      </c>
      <c r="F138" s="255" t="s">
        <v>582</v>
      </c>
    </row>
    <row r="139" spans="1:6" x14ac:dyDescent="0.2">
      <c r="A139" s="10" t="s">
        <v>232</v>
      </c>
      <c r="B139" s="8">
        <v>3</v>
      </c>
      <c r="C139" s="271" t="s">
        <v>231</v>
      </c>
      <c r="D139" s="10">
        <v>1</v>
      </c>
      <c r="E139" s="9">
        <f>VLOOKUP($C139,CURSOHORASPCIS22,3,FALSE)</f>
        <v>5</v>
      </c>
      <c r="F139" s="246" t="s">
        <v>577</v>
      </c>
    </row>
    <row r="140" spans="1:6" x14ac:dyDescent="0.2">
      <c r="A140" s="10" t="s">
        <v>234</v>
      </c>
      <c r="B140" s="8">
        <v>4</v>
      </c>
      <c r="C140" s="271" t="s">
        <v>233</v>
      </c>
      <c r="D140" s="10">
        <v>1</v>
      </c>
      <c r="E140" s="9">
        <f>VLOOKUP($C140,CURSOHORASPCIS22,3,FALSE)</f>
        <v>6</v>
      </c>
      <c r="F140" s="246" t="s">
        <v>577</v>
      </c>
    </row>
    <row r="141" spans="1:6" x14ac:dyDescent="0.2">
      <c r="A141" s="10" t="s">
        <v>55</v>
      </c>
      <c r="B141" s="8">
        <v>4</v>
      </c>
      <c r="C141" s="272" t="s">
        <v>10</v>
      </c>
      <c r="D141" s="10">
        <v>1</v>
      </c>
      <c r="E141" s="9">
        <f>VLOOKUP($C141,CURSOHORASPCIS22,3,FALSE)</f>
        <v>6</v>
      </c>
      <c r="F141" s="246" t="s">
        <v>577</v>
      </c>
    </row>
    <row r="142" spans="1:6" x14ac:dyDescent="0.2">
      <c r="A142" s="10" t="s">
        <v>58</v>
      </c>
      <c r="B142" s="8">
        <v>4</v>
      </c>
      <c r="C142" s="273" t="s">
        <v>9</v>
      </c>
      <c r="D142" s="10">
        <v>1</v>
      </c>
      <c r="E142" s="9">
        <f>VLOOKUP($C142,CURSOHORASPCIS22,3,FALSE)</f>
        <v>4</v>
      </c>
      <c r="F142" s="246" t="s">
        <v>577</v>
      </c>
    </row>
    <row r="143" spans="1:6" x14ac:dyDescent="0.2">
      <c r="A143" s="10" t="s">
        <v>56</v>
      </c>
      <c r="B143" s="8">
        <v>4</v>
      </c>
      <c r="C143" s="272" t="s">
        <v>11</v>
      </c>
      <c r="D143" s="10">
        <v>1</v>
      </c>
      <c r="E143" s="9">
        <f>VLOOKUP($C143,CURSOHORASPCIS22,3,FALSE)</f>
        <v>4</v>
      </c>
      <c r="F143" s="246" t="s">
        <v>577</v>
      </c>
    </row>
    <row r="144" spans="1:6" ht="13.5" thickBot="1" x14ac:dyDescent="0.25">
      <c r="A144" s="10" t="s">
        <v>57</v>
      </c>
      <c r="B144" s="8">
        <v>4</v>
      </c>
      <c r="C144" s="272" t="s">
        <v>84</v>
      </c>
      <c r="D144" s="10">
        <v>1</v>
      </c>
      <c r="E144" s="9">
        <f>VLOOKUP($C144,CURSOHORASPCIS22,3,FALSE)</f>
        <v>6</v>
      </c>
      <c r="F144" s="246" t="s">
        <v>577</v>
      </c>
    </row>
    <row r="145" spans="1:6" x14ac:dyDescent="0.2">
      <c r="A145" s="10" t="s">
        <v>59</v>
      </c>
      <c r="B145" s="8">
        <v>4</v>
      </c>
      <c r="C145" s="272" t="s">
        <v>13</v>
      </c>
      <c r="D145" s="7">
        <v>2</v>
      </c>
      <c r="E145" s="9">
        <f>VLOOKUP($C145,CURSOHORASPCIS22,3,FALSE)</f>
        <v>6</v>
      </c>
      <c r="F145" s="246" t="s">
        <v>577</v>
      </c>
    </row>
    <row r="146" spans="1:6" x14ac:dyDescent="0.2">
      <c r="A146" s="10" t="s">
        <v>236</v>
      </c>
      <c r="B146" s="8">
        <v>4</v>
      </c>
      <c r="C146" s="271" t="s">
        <v>235</v>
      </c>
      <c r="D146" s="10">
        <v>2</v>
      </c>
      <c r="E146" s="9">
        <f>VLOOKUP($C146,CURSOHORASPCIS22,3,FALSE)</f>
        <v>6</v>
      </c>
      <c r="F146" s="246" t="s">
        <v>577</v>
      </c>
    </row>
    <row r="147" spans="1:6" x14ac:dyDescent="0.2">
      <c r="A147" s="10" t="s">
        <v>66</v>
      </c>
      <c r="B147" s="8">
        <v>4</v>
      </c>
      <c r="C147" s="274" t="s">
        <v>14</v>
      </c>
      <c r="D147" s="10">
        <v>2</v>
      </c>
      <c r="E147" s="9">
        <f>VLOOKUP($C147,CURSOHORASPCIS22,3,FALSE)</f>
        <v>4</v>
      </c>
      <c r="F147" s="246" t="s">
        <v>577</v>
      </c>
    </row>
    <row r="148" spans="1:6" x14ac:dyDescent="0.2">
      <c r="A148" s="10" t="s">
        <v>62</v>
      </c>
      <c r="B148" s="8">
        <v>4</v>
      </c>
      <c r="C148" s="272" t="s">
        <v>12</v>
      </c>
      <c r="D148" s="10">
        <v>2</v>
      </c>
      <c r="E148" s="9">
        <f>VLOOKUP($C148,CURSOHORASPCIS22,3,FALSE)</f>
        <v>4</v>
      </c>
      <c r="F148" s="246" t="s">
        <v>577</v>
      </c>
    </row>
    <row r="149" spans="1:6" ht="13.5" thickBot="1" x14ac:dyDescent="0.25">
      <c r="A149" s="10" t="s">
        <v>60</v>
      </c>
      <c r="B149" s="8">
        <v>4</v>
      </c>
      <c r="C149" s="272" t="s">
        <v>91</v>
      </c>
      <c r="D149" s="10">
        <v>2</v>
      </c>
      <c r="E149" s="9">
        <f>VLOOKUP($C149,CURSOHORASPCIS22,3,FALSE)</f>
        <v>6</v>
      </c>
      <c r="F149" s="246" t="s">
        <v>577</v>
      </c>
    </row>
    <row r="150" spans="1:6" x14ac:dyDescent="0.2">
      <c r="A150" s="10" t="s">
        <v>238</v>
      </c>
      <c r="B150" s="8">
        <v>4</v>
      </c>
      <c r="C150" s="271" t="s">
        <v>237</v>
      </c>
      <c r="D150" s="179">
        <v>3</v>
      </c>
      <c r="E150" s="9">
        <f>VLOOKUP($C150,CURSOHORASPCIS22,3,FALSE)</f>
        <v>6</v>
      </c>
      <c r="F150" s="246" t="s">
        <v>577</v>
      </c>
    </row>
    <row r="151" spans="1:6" x14ac:dyDescent="0.2">
      <c r="A151" s="10" t="s">
        <v>86</v>
      </c>
      <c r="B151" s="8">
        <v>4</v>
      </c>
      <c r="C151" s="271" t="s">
        <v>85</v>
      </c>
      <c r="D151" s="178">
        <v>3</v>
      </c>
      <c r="E151" s="9">
        <f>VLOOKUP($C151,CURSOHORASPCIS22,3,FALSE)</f>
        <v>4</v>
      </c>
      <c r="F151" s="246" t="s">
        <v>577</v>
      </c>
    </row>
    <row r="152" spans="1:6" x14ac:dyDescent="0.2">
      <c r="A152" s="10" t="s">
        <v>240</v>
      </c>
      <c r="B152" s="8">
        <v>4</v>
      </c>
      <c r="C152" s="271" t="s">
        <v>239</v>
      </c>
      <c r="D152" s="178">
        <v>3</v>
      </c>
      <c r="E152" s="9">
        <f>VLOOKUP($C152,CURSOHORASPCIS22,3,FALSE)</f>
        <v>6</v>
      </c>
      <c r="F152" s="246" t="s">
        <v>577</v>
      </c>
    </row>
    <row r="153" spans="1:6" x14ac:dyDescent="0.2">
      <c r="A153" s="10" t="s">
        <v>242</v>
      </c>
      <c r="B153" s="8">
        <v>3</v>
      </c>
      <c r="C153" s="271" t="s">
        <v>241</v>
      </c>
      <c r="D153" s="178">
        <v>3</v>
      </c>
      <c r="E153" s="9">
        <f>VLOOKUP($C153,CURSOHORASPCIS22,3,FALSE)</f>
        <v>5</v>
      </c>
      <c r="F153" s="246" t="s">
        <v>577</v>
      </c>
    </row>
    <row r="154" spans="1:6" x14ac:dyDescent="0.2">
      <c r="A154" s="10" t="s">
        <v>97</v>
      </c>
      <c r="B154" s="8">
        <v>4</v>
      </c>
      <c r="C154" s="274" t="s">
        <v>96</v>
      </c>
      <c r="D154" s="178">
        <v>3</v>
      </c>
      <c r="E154" s="9">
        <f>VLOOKUP($C154,CURSOHORASPCIS22,3,FALSE)</f>
        <v>6</v>
      </c>
      <c r="F154" s="246" t="s">
        <v>577</v>
      </c>
    </row>
    <row r="155" spans="1:6" x14ac:dyDescent="0.2">
      <c r="A155" s="10" t="s">
        <v>65</v>
      </c>
      <c r="B155" s="8">
        <v>4</v>
      </c>
      <c r="C155" s="274" t="s">
        <v>98</v>
      </c>
      <c r="D155" s="178">
        <v>3</v>
      </c>
      <c r="E155" s="9">
        <f>VLOOKUP($C155,CURSOHORASPCIS22,3,FALSE)</f>
        <v>6</v>
      </c>
      <c r="F155" s="246" t="s">
        <v>577</v>
      </c>
    </row>
    <row r="156" spans="1:6" x14ac:dyDescent="0.2">
      <c r="A156" s="10" t="s">
        <v>244</v>
      </c>
      <c r="B156" s="8">
        <v>2</v>
      </c>
      <c r="C156" s="271" t="s">
        <v>243</v>
      </c>
      <c r="D156" s="178">
        <v>4</v>
      </c>
      <c r="E156" s="9">
        <f>VLOOKUP($C156,CURSOHORASPCIS22,3,FALSE)</f>
        <v>2</v>
      </c>
      <c r="F156" s="246" t="s">
        <v>577</v>
      </c>
    </row>
    <row r="157" spans="1:6" x14ac:dyDescent="0.2">
      <c r="A157" s="10" t="s">
        <v>246</v>
      </c>
      <c r="B157" s="8">
        <v>2</v>
      </c>
      <c r="C157" s="271" t="s">
        <v>245</v>
      </c>
      <c r="D157" s="178">
        <v>4</v>
      </c>
      <c r="E157" s="9">
        <f>VLOOKUP($C157,CURSOHORASPCIS22,3,FALSE)</f>
        <v>4</v>
      </c>
      <c r="F157" s="246" t="s">
        <v>577</v>
      </c>
    </row>
    <row r="158" spans="1:6" x14ac:dyDescent="0.2">
      <c r="A158" s="10" t="s">
        <v>248</v>
      </c>
      <c r="B158" s="8">
        <v>2</v>
      </c>
      <c r="C158" s="271" t="s">
        <v>247</v>
      </c>
      <c r="D158" s="178">
        <v>4</v>
      </c>
      <c r="E158" s="9">
        <f>VLOOKUP($C158,CURSOHORASPCIS22,3,FALSE)</f>
        <v>2</v>
      </c>
      <c r="F158" s="246" t="s">
        <v>577</v>
      </c>
    </row>
    <row r="159" spans="1:6" x14ac:dyDescent="0.2">
      <c r="A159" s="10" t="s">
        <v>199</v>
      </c>
      <c r="B159" s="8">
        <v>2</v>
      </c>
      <c r="C159" s="271" t="s">
        <v>108</v>
      </c>
      <c r="D159" s="178">
        <v>4</v>
      </c>
      <c r="E159" s="9">
        <f>VLOOKUP($C159,CURSOHORASPCIS22,3,FALSE)</f>
        <v>4</v>
      </c>
      <c r="F159" s="246" t="s">
        <v>577</v>
      </c>
    </row>
    <row r="160" spans="1:6" x14ac:dyDescent="0.2">
      <c r="A160" s="10" t="s">
        <v>198</v>
      </c>
      <c r="B160" s="8">
        <v>4</v>
      </c>
      <c r="C160" s="276" t="s">
        <v>197</v>
      </c>
      <c r="D160" s="178">
        <v>4</v>
      </c>
      <c r="E160" s="9">
        <f>VLOOKUP($C160,CURSOHORASPCIS22,3,FALSE)</f>
        <v>4</v>
      </c>
      <c r="F160" s="246" t="s">
        <v>577</v>
      </c>
    </row>
    <row r="161" spans="1:6" x14ac:dyDescent="0.2">
      <c r="A161" s="10" t="s">
        <v>61</v>
      </c>
      <c r="B161" s="8">
        <v>4</v>
      </c>
      <c r="C161" s="276" t="s">
        <v>15</v>
      </c>
      <c r="D161" s="178">
        <v>4</v>
      </c>
      <c r="E161" s="9">
        <f>VLOOKUP($C161,CURSOHORASPCIS22,3,FALSE)</f>
        <v>6</v>
      </c>
      <c r="F161" s="246" t="s">
        <v>577</v>
      </c>
    </row>
    <row r="162" spans="1:6" ht="13.5" thickBot="1" x14ac:dyDescent="0.25">
      <c r="A162" s="10" t="s">
        <v>67</v>
      </c>
      <c r="B162" s="8">
        <v>4</v>
      </c>
      <c r="C162" s="274" t="s">
        <v>103</v>
      </c>
      <c r="D162" s="178">
        <v>4</v>
      </c>
      <c r="E162" s="9">
        <f>VLOOKUP($C162,CURSOHORASPCIS22,3,FALSE)</f>
        <v>6</v>
      </c>
      <c r="F162" s="246" t="s">
        <v>577</v>
      </c>
    </row>
    <row r="163" spans="1:6" x14ac:dyDescent="0.2">
      <c r="A163" s="10" t="s">
        <v>250</v>
      </c>
      <c r="B163" s="8">
        <v>2</v>
      </c>
      <c r="C163" s="271" t="s">
        <v>249</v>
      </c>
      <c r="D163" s="172">
        <v>5</v>
      </c>
      <c r="E163" s="9">
        <f>VLOOKUP($C163,CURSOHORASPCIS22,3,FALSE)</f>
        <v>4</v>
      </c>
      <c r="F163" s="246" t="s">
        <v>577</v>
      </c>
    </row>
    <row r="164" spans="1:6" x14ac:dyDescent="0.2">
      <c r="A164" s="10" t="s">
        <v>252</v>
      </c>
      <c r="B164" s="8">
        <v>2</v>
      </c>
      <c r="C164" s="271" t="s">
        <v>251</v>
      </c>
      <c r="D164" s="171">
        <v>5</v>
      </c>
      <c r="E164" s="9">
        <f>VLOOKUP($C164,CURSOHORASPCIS22,3,FALSE)</f>
        <v>4</v>
      </c>
      <c r="F164" s="246" t="s">
        <v>577</v>
      </c>
    </row>
    <row r="165" spans="1:6" x14ac:dyDescent="0.2">
      <c r="A165" s="10" t="s">
        <v>254</v>
      </c>
      <c r="B165" s="8">
        <v>2</v>
      </c>
      <c r="C165" s="271" t="s">
        <v>253</v>
      </c>
      <c r="D165" s="171">
        <v>5</v>
      </c>
      <c r="E165" s="9">
        <f>VLOOKUP($C165,CURSOHORASPCIS22,3,FALSE)</f>
        <v>4</v>
      </c>
      <c r="F165" s="246" t="s">
        <v>577</v>
      </c>
    </row>
    <row r="166" spans="1:6" x14ac:dyDescent="0.2">
      <c r="A166" s="10" t="s">
        <v>256</v>
      </c>
      <c r="B166" s="8">
        <v>4</v>
      </c>
      <c r="C166" s="276" t="s">
        <v>255</v>
      </c>
      <c r="D166" s="171">
        <v>5</v>
      </c>
      <c r="E166" s="9">
        <f>VLOOKUP($C166,CURSOHORASPCIS22,3,FALSE)</f>
        <v>6</v>
      </c>
      <c r="F166" s="246" t="s">
        <v>577</v>
      </c>
    </row>
    <row r="167" spans="1:6" x14ac:dyDescent="0.2">
      <c r="A167" s="10" t="s">
        <v>63</v>
      </c>
      <c r="B167" s="8">
        <v>4</v>
      </c>
      <c r="C167" s="275" t="s">
        <v>16</v>
      </c>
      <c r="D167" s="10">
        <v>5</v>
      </c>
      <c r="E167" s="9">
        <f>VLOOKUP($C167,CURSOHORASPCIS22,3,FALSE)</f>
        <v>4</v>
      </c>
      <c r="F167" s="246" t="s">
        <v>577</v>
      </c>
    </row>
    <row r="168" spans="1:6" x14ac:dyDescent="0.2">
      <c r="A168" s="10" t="s">
        <v>73</v>
      </c>
      <c r="B168" s="8">
        <v>4</v>
      </c>
      <c r="C168" s="275" t="s">
        <v>21</v>
      </c>
      <c r="D168" s="10">
        <v>5</v>
      </c>
      <c r="E168" s="9">
        <f>VLOOKUP($C168,CURSOHORASPCIS22,3,FALSE)</f>
        <v>4</v>
      </c>
      <c r="F168" s="246" t="s">
        <v>577</v>
      </c>
    </row>
    <row r="169" spans="1:6" x14ac:dyDescent="0.2">
      <c r="A169" s="10" t="s">
        <v>113</v>
      </c>
      <c r="B169" s="8">
        <v>4</v>
      </c>
      <c r="C169" s="274" t="s">
        <v>112</v>
      </c>
      <c r="D169" s="10">
        <v>5</v>
      </c>
      <c r="E169" s="9">
        <f>VLOOKUP($C169,CURSOHORASPCIS22,3,FALSE)</f>
        <v>6</v>
      </c>
      <c r="F169" s="246" t="s">
        <v>577</v>
      </c>
    </row>
    <row r="170" spans="1:6" x14ac:dyDescent="0.2">
      <c r="A170" s="10" t="s">
        <v>258</v>
      </c>
      <c r="B170" s="8">
        <v>4</v>
      </c>
      <c r="C170" s="271" t="s">
        <v>257</v>
      </c>
      <c r="D170" s="10">
        <v>6</v>
      </c>
      <c r="E170" s="9">
        <f>VLOOKUP($C170,CURSOHORASPCIS22,3,FALSE)</f>
        <v>6</v>
      </c>
      <c r="F170" s="246" t="s">
        <v>577</v>
      </c>
    </row>
    <row r="171" spans="1:6" x14ac:dyDescent="0.2">
      <c r="A171" s="10" t="s">
        <v>260</v>
      </c>
      <c r="B171" s="8">
        <v>3</v>
      </c>
      <c r="C171" s="271" t="s">
        <v>259</v>
      </c>
      <c r="D171" s="10">
        <v>6</v>
      </c>
      <c r="E171" s="9">
        <f>VLOOKUP($C171,CURSOHORASPCIS22,3,FALSE)</f>
        <v>5</v>
      </c>
      <c r="F171" s="246" t="s">
        <v>577</v>
      </c>
    </row>
    <row r="172" spans="1:6" x14ac:dyDescent="0.2">
      <c r="A172" s="10" t="s">
        <v>209</v>
      </c>
      <c r="B172" s="8">
        <v>2</v>
      </c>
      <c r="C172" s="271" t="s">
        <v>116</v>
      </c>
      <c r="D172" s="10">
        <v>6</v>
      </c>
      <c r="E172" s="9">
        <f>VLOOKUP($C172,CURSOHORASPCIS22,3,FALSE)</f>
        <v>2</v>
      </c>
      <c r="F172" s="246" t="s">
        <v>577</v>
      </c>
    </row>
    <row r="173" spans="1:6" x14ac:dyDescent="0.2">
      <c r="A173" s="10" t="s">
        <v>69</v>
      </c>
      <c r="B173" s="8">
        <v>4</v>
      </c>
      <c r="C173" s="274" t="s">
        <v>18</v>
      </c>
      <c r="D173" s="10">
        <v>6</v>
      </c>
      <c r="E173" s="9">
        <f>VLOOKUP($C173,CURSOHORASPCIS22,3,FALSE)</f>
        <v>4</v>
      </c>
      <c r="F173" s="246" t="s">
        <v>577</v>
      </c>
    </row>
    <row r="174" spans="1:6" x14ac:dyDescent="0.2">
      <c r="A174" s="10" t="s">
        <v>262</v>
      </c>
      <c r="B174" s="8">
        <v>4</v>
      </c>
      <c r="C174" s="276" t="s">
        <v>261</v>
      </c>
      <c r="D174" s="10">
        <v>6</v>
      </c>
      <c r="E174" s="9">
        <f>VLOOKUP($C174,CURSOHORASPCIS22,3,FALSE)</f>
        <v>6</v>
      </c>
      <c r="F174" s="246" t="s">
        <v>577</v>
      </c>
    </row>
    <row r="175" spans="1:6" ht="13.5" thickBot="1" x14ac:dyDescent="0.25">
      <c r="A175" s="10" t="s">
        <v>75</v>
      </c>
      <c r="B175" s="8">
        <v>3</v>
      </c>
      <c r="C175" s="274" t="s">
        <v>124</v>
      </c>
      <c r="D175" s="10">
        <v>6</v>
      </c>
      <c r="E175" s="9">
        <f>VLOOKUP($C175,CURSOHORASPCIS22,3,FALSE)</f>
        <v>6</v>
      </c>
      <c r="F175" s="246" t="s">
        <v>577</v>
      </c>
    </row>
    <row r="176" spans="1:6" x14ac:dyDescent="0.2">
      <c r="A176" s="10" t="s">
        <v>115</v>
      </c>
      <c r="B176" s="8">
        <v>2</v>
      </c>
      <c r="C176" s="271" t="s">
        <v>114</v>
      </c>
      <c r="D176" s="7">
        <v>7</v>
      </c>
      <c r="E176" s="9">
        <f>VLOOKUP($C176,CURSOHORASPCIS22,3,FALSE)</f>
        <v>4</v>
      </c>
      <c r="F176" s="246" t="s">
        <v>577</v>
      </c>
    </row>
    <row r="177" spans="1:6" x14ac:dyDescent="0.2">
      <c r="A177" s="10" t="s">
        <v>264</v>
      </c>
      <c r="B177" s="8">
        <v>2</v>
      </c>
      <c r="C177" s="271" t="s">
        <v>263</v>
      </c>
      <c r="D177" s="10">
        <v>7</v>
      </c>
      <c r="E177" s="9">
        <f>VLOOKUP($C177,CURSOHORASPCIS22,3,FALSE)</f>
        <v>4</v>
      </c>
      <c r="F177" s="246" t="s">
        <v>577</v>
      </c>
    </row>
    <row r="178" spans="1:6" x14ac:dyDescent="0.2">
      <c r="A178" s="10" t="s">
        <v>266</v>
      </c>
      <c r="B178" s="8">
        <v>2</v>
      </c>
      <c r="C178" s="271" t="s">
        <v>265</v>
      </c>
      <c r="D178" s="10">
        <v>7</v>
      </c>
      <c r="E178" s="9">
        <f>VLOOKUP($C178,CURSOHORASPCIS22,3,FALSE)</f>
        <v>2</v>
      </c>
      <c r="F178" s="246" t="s">
        <v>577</v>
      </c>
    </row>
    <row r="179" spans="1:6" x14ac:dyDescent="0.2">
      <c r="A179" s="10" t="s">
        <v>208</v>
      </c>
      <c r="B179" s="8">
        <v>4</v>
      </c>
      <c r="C179" s="271" t="s">
        <v>207</v>
      </c>
      <c r="D179" s="10">
        <v>7</v>
      </c>
      <c r="E179" s="9">
        <f>VLOOKUP($C179,CURSOHORASPCIS22,3,FALSE)</f>
        <v>6</v>
      </c>
      <c r="F179" s="246" t="s">
        <v>577</v>
      </c>
    </row>
    <row r="180" spans="1:6" x14ac:dyDescent="0.2">
      <c r="A180" s="10" t="s">
        <v>74</v>
      </c>
      <c r="B180" s="8">
        <v>3</v>
      </c>
      <c r="C180" s="273" t="s">
        <v>123</v>
      </c>
      <c r="D180" s="10">
        <v>7</v>
      </c>
      <c r="E180" s="9">
        <f>VLOOKUP($C180,CURSOHORASPCIS22,3,FALSE)</f>
        <v>4</v>
      </c>
      <c r="F180" s="246" t="s">
        <v>577</v>
      </c>
    </row>
    <row r="181" spans="1:6" x14ac:dyDescent="0.2">
      <c r="A181" s="10" t="s">
        <v>70</v>
      </c>
      <c r="B181" s="8">
        <v>4</v>
      </c>
      <c r="C181" s="275" t="s">
        <v>20</v>
      </c>
      <c r="D181" s="10">
        <v>7</v>
      </c>
      <c r="E181" s="9">
        <f>VLOOKUP($C181,CURSOHORASPCIS22,3,FALSE)</f>
        <v>4</v>
      </c>
      <c r="F181" s="246" t="s">
        <v>577</v>
      </c>
    </row>
    <row r="182" spans="1:6" x14ac:dyDescent="0.2">
      <c r="A182" s="10" t="s">
        <v>267</v>
      </c>
      <c r="B182" s="8">
        <v>4</v>
      </c>
      <c r="C182" s="271" t="s">
        <v>145</v>
      </c>
      <c r="D182" s="10">
        <v>8</v>
      </c>
      <c r="E182" s="9">
        <f>VLOOKUP($C182,CURSOHORASPCIS22,3,FALSE)</f>
        <v>4</v>
      </c>
      <c r="F182" s="246" t="s">
        <v>577</v>
      </c>
    </row>
    <row r="183" spans="1:6" x14ac:dyDescent="0.2">
      <c r="A183" s="10" t="s">
        <v>269</v>
      </c>
      <c r="B183" s="8">
        <v>2</v>
      </c>
      <c r="C183" s="271" t="s">
        <v>268</v>
      </c>
      <c r="D183" s="10">
        <v>8</v>
      </c>
      <c r="E183" s="9">
        <f>VLOOKUP($C183,CURSOHORASPCIS22,3,FALSE)</f>
        <v>2</v>
      </c>
      <c r="F183" s="246" t="s">
        <v>577</v>
      </c>
    </row>
    <row r="184" spans="1:6" x14ac:dyDescent="0.2">
      <c r="A184" s="10" t="s">
        <v>271</v>
      </c>
      <c r="B184" s="8">
        <v>2</v>
      </c>
      <c r="C184" s="271" t="s">
        <v>270</v>
      </c>
      <c r="D184" s="10">
        <v>8</v>
      </c>
      <c r="E184" s="9">
        <f>VLOOKUP($C184,CURSOHORASPCIS22,3,FALSE)</f>
        <v>3</v>
      </c>
      <c r="F184" s="246" t="s">
        <v>577</v>
      </c>
    </row>
    <row r="185" spans="1:6" x14ac:dyDescent="0.2">
      <c r="A185" s="10" t="s">
        <v>273</v>
      </c>
      <c r="B185" s="8">
        <v>3</v>
      </c>
      <c r="C185" s="271" t="s">
        <v>272</v>
      </c>
      <c r="D185" s="10">
        <v>8</v>
      </c>
      <c r="E185" s="9">
        <f>VLOOKUP($C185,CURSOHORASPCIS22,3,FALSE)</f>
        <v>4</v>
      </c>
      <c r="F185" s="246" t="s">
        <v>577</v>
      </c>
    </row>
    <row r="186" spans="1:6" x14ac:dyDescent="0.2">
      <c r="A186" s="10" t="s">
        <v>206</v>
      </c>
      <c r="B186" s="8">
        <v>2</v>
      </c>
      <c r="C186" s="272" t="s">
        <v>205</v>
      </c>
      <c r="D186" s="10">
        <v>8</v>
      </c>
      <c r="E186" s="9">
        <f>VLOOKUP($C186,CURSOHORASPCIS22,3,FALSE)</f>
        <v>2</v>
      </c>
      <c r="F186" s="246" t="s">
        <v>577</v>
      </c>
    </row>
    <row r="187" spans="1:6" ht="13.5" thickBot="1" x14ac:dyDescent="0.25">
      <c r="A187" s="10" t="s">
        <v>76</v>
      </c>
      <c r="B187" s="8">
        <v>4</v>
      </c>
      <c r="C187" s="275" t="s">
        <v>22</v>
      </c>
      <c r="D187" s="10">
        <v>8</v>
      </c>
      <c r="E187" s="9">
        <f>VLOOKUP($C187,CURSOHORASPCIS22,3,FALSE)</f>
        <v>6</v>
      </c>
      <c r="F187" s="246" t="s">
        <v>577</v>
      </c>
    </row>
    <row r="188" spans="1:6" x14ac:dyDescent="0.2">
      <c r="A188" s="10" t="s">
        <v>275</v>
      </c>
      <c r="B188" s="8">
        <v>3</v>
      </c>
      <c r="C188" s="271" t="s">
        <v>274</v>
      </c>
      <c r="D188" s="7">
        <v>9</v>
      </c>
      <c r="E188" s="9">
        <f>VLOOKUP($C188,CURSOHORASPCIS22,3,FALSE)</f>
        <v>4</v>
      </c>
      <c r="F188" s="246" t="s">
        <v>577</v>
      </c>
    </row>
    <row r="189" spans="1:6" x14ac:dyDescent="0.2">
      <c r="A189" s="10" t="s">
        <v>211</v>
      </c>
      <c r="B189" s="8">
        <v>4</v>
      </c>
      <c r="C189" s="271" t="s">
        <v>210</v>
      </c>
      <c r="D189" s="10">
        <v>9</v>
      </c>
      <c r="E189" s="9">
        <f>VLOOKUP($C189,CURSOHORASPCIS22,3,FALSE)</f>
        <v>6</v>
      </c>
      <c r="F189" s="246" t="s">
        <v>577</v>
      </c>
    </row>
    <row r="190" spans="1:6" x14ac:dyDescent="0.2">
      <c r="A190" s="10" t="s">
        <v>134</v>
      </c>
      <c r="B190" s="8">
        <v>4</v>
      </c>
      <c r="C190" s="271" t="s">
        <v>276</v>
      </c>
      <c r="D190" s="10">
        <v>9</v>
      </c>
      <c r="E190" s="9">
        <f>VLOOKUP($C190,CURSOHORASPCIS22,3,FALSE)</f>
        <v>2</v>
      </c>
      <c r="F190" s="246" t="s">
        <v>577</v>
      </c>
    </row>
    <row r="191" spans="1:6" x14ac:dyDescent="0.2">
      <c r="A191" s="10" t="s">
        <v>278</v>
      </c>
      <c r="B191" s="8">
        <v>3</v>
      </c>
      <c r="C191" s="271" t="s">
        <v>277</v>
      </c>
      <c r="D191" s="10">
        <v>9</v>
      </c>
      <c r="E191" s="9">
        <f>VLOOKUP($C191,CURSOHORASPCIS22,3,FALSE)</f>
        <v>4</v>
      </c>
      <c r="F191" s="246" t="s">
        <v>577</v>
      </c>
    </row>
    <row r="192" spans="1:6" ht="13.5" thickBot="1" x14ac:dyDescent="0.25">
      <c r="A192" s="10" t="s">
        <v>280</v>
      </c>
      <c r="B192" s="8">
        <v>4</v>
      </c>
      <c r="C192" s="271" t="s">
        <v>279</v>
      </c>
      <c r="D192" s="10">
        <v>9</v>
      </c>
      <c r="E192" s="9">
        <f>VLOOKUP($C192,CURSOHORASPCIS22,3,FALSE)</f>
        <v>6</v>
      </c>
      <c r="F192" s="246" t="s">
        <v>577</v>
      </c>
    </row>
    <row r="193" spans="1:6" x14ac:dyDescent="0.2">
      <c r="A193" s="10" t="s">
        <v>282</v>
      </c>
      <c r="B193" s="8">
        <v>3</v>
      </c>
      <c r="C193" s="271" t="s">
        <v>281</v>
      </c>
      <c r="D193" s="7">
        <v>10</v>
      </c>
      <c r="E193" s="9">
        <f>VLOOKUP($C193,CURSOHORASPCIS22,3,FALSE)</f>
        <v>4</v>
      </c>
      <c r="F193" s="246" t="s">
        <v>577</v>
      </c>
    </row>
    <row r="194" spans="1:6" x14ac:dyDescent="0.2">
      <c r="A194" s="10" t="s">
        <v>107</v>
      </c>
      <c r="B194" s="8">
        <v>2</v>
      </c>
      <c r="C194" s="271" t="s">
        <v>106</v>
      </c>
      <c r="D194" s="10">
        <v>10</v>
      </c>
      <c r="E194" s="9">
        <f>VLOOKUP($C194,CURSOHORASPCIS22,3,FALSE)</f>
        <v>2</v>
      </c>
      <c r="F194" s="246" t="s">
        <v>577</v>
      </c>
    </row>
    <row r="195" spans="1:6" x14ac:dyDescent="0.2">
      <c r="A195" s="10" t="s">
        <v>284</v>
      </c>
      <c r="B195" s="8">
        <v>3</v>
      </c>
      <c r="C195" s="271" t="s">
        <v>283</v>
      </c>
      <c r="D195" s="10">
        <v>10</v>
      </c>
      <c r="E195" s="9">
        <f>VLOOKUP($C195,CURSOHORASPCIS22,3,FALSE)</f>
        <v>4</v>
      </c>
      <c r="F195" s="246" t="s">
        <v>577</v>
      </c>
    </row>
    <row r="196" spans="1:6" x14ac:dyDescent="0.2">
      <c r="A196" s="10" t="s">
        <v>216</v>
      </c>
      <c r="B196" s="8">
        <v>4</v>
      </c>
      <c r="C196" s="276" t="s">
        <v>215</v>
      </c>
      <c r="D196" s="10">
        <v>10</v>
      </c>
      <c r="E196" s="9">
        <f>VLOOKUP($C196,CURSOHORASPCIS22,3,FALSE)</f>
        <v>4</v>
      </c>
      <c r="F196" s="246" t="s">
        <v>577</v>
      </c>
    </row>
    <row r="197" spans="1:6" ht="13.5" thickBot="1" x14ac:dyDescent="0.25">
      <c r="A197" s="10" t="s">
        <v>286</v>
      </c>
      <c r="B197" s="8">
        <v>4</v>
      </c>
      <c r="C197" s="271" t="s">
        <v>285</v>
      </c>
      <c r="D197" s="10">
        <v>10</v>
      </c>
      <c r="E197" s="9">
        <f>VLOOKUP($C197,CURSOHORASPCIS22,3,FALSE)</f>
        <v>6</v>
      </c>
      <c r="F197" s="246" t="s">
        <v>577</v>
      </c>
    </row>
    <row r="198" spans="1:6" x14ac:dyDescent="0.2">
      <c r="A198" s="7" t="s">
        <v>288</v>
      </c>
      <c r="B198" s="42">
        <v>4</v>
      </c>
      <c r="C198" s="280" t="s">
        <v>287</v>
      </c>
      <c r="D198" s="64">
        <v>7</v>
      </c>
      <c r="E198" s="9">
        <f>VLOOKUP($C198,CURSOHORASPCIS22,3,FALSE)</f>
        <v>6</v>
      </c>
      <c r="F198" s="246" t="s">
        <v>577</v>
      </c>
    </row>
    <row r="199" spans="1:6" x14ac:dyDescent="0.2">
      <c r="A199" s="10" t="s">
        <v>290</v>
      </c>
      <c r="B199" s="44">
        <v>4</v>
      </c>
      <c r="C199" s="280" t="s">
        <v>289</v>
      </c>
      <c r="D199" s="64">
        <v>8</v>
      </c>
      <c r="E199" s="9">
        <f>VLOOKUP($C199,CURSOHORASPCIS22,3,FALSE)</f>
        <v>6</v>
      </c>
      <c r="F199" s="246" t="s">
        <v>577</v>
      </c>
    </row>
    <row r="200" spans="1:6" x14ac:dyDescent="0.2">
      <c r="A200" s="10" t="s">
        <v>292</v>
      </c>
      <c r="B200" s="44">
        <v>4</v>
      </c>
      <c r="C200" s="280" t="s">
        <v>291</v>
      </c>
      <c r="D200" s="64">
        <v>9</v>
      </c>
      <c r="E200" s="9">
        <f>VLOOKUP($C200,CURSOHORASPCIS22,3,FALSE)</f>
        <v>6</v>
      </c>
      <c r="F200" s="246" t="s">
        <v>577</v>
      </c>
    </row>
    <row r="201" spans="1:6" ht="13.5" thickBot="1" x14ac:dyDescent="0.25">
      <c r="A201" s="11" t="s">
        <v>294</v>
      </c>
      <c r="B201" s="48">
        <v>4</v>
      </c>
      <c r="C201" s="281" t="s">
        <v>293</v>
      </c>
      <c r="D201" s="66">
        <v>10</v>
      </c>
      <c r="E201" s="9">
        <f>VLOOKUP($C201,CURSOHORASPCIS22,3,FALSE)</f>
        <v>6</v>
      </c>
      <c r="F201" s="246" t="s">
        <v>577</v>
      </c>
    </row>
    <row r="202" spans="1:6" x14ac:dyDescent="0.2">
      <c r="A202" s="10" t="s">
        <v>244</v>
      </c>
      <c r="B202" s="8">
        <v>3</v>
      </c>
      <c r="C202" s="271" t="s">
        <v>365</v>
      </c>
      <c r="D202" s="68">
        <v>1</v>
      </c>
      <c r="E202" s="9">
        <f>VLOOKUP($C202,CURSOSHORASPCIS23,3,FALSE)</f>
        <v>5</v>
      </c>
      <c r="F202" s="246" t="s">
        <v>578</v>
      </c>
    </row>
    <row r="203" spans="1:6" x14ac:dyDescent="0.2">
      <c r="A203" s="10"/>
      <c r="B203" s="8">
        <v>3</v>
      </c>
      <c r="C203" s="271" t="s">
        <v>366</v>
      </c>
      <c r="D203" s="68">
        <v>1</v>
      </c>
      <c r="E203" s="9">
        <f>VLOOKUP($C203,CURSOSHORASPCIS23,3,FALSE)</f>
        <v>5</v>
      </c>
      <c r="F203" s="246" t="s">
        <v>578</v>
      </c>
    </row>
    <row r="204" spans="1:6" x14ac:dyDescent="0.2">
      <c r="A204" s="10" t="s">
        <v>364</v>
      </c>
      <c r="B204" s="8">
        <v>4</v>
      </c>
      <c r="C204" s="272" t="s">
        <v>363</v>
      </c>
      <c r="D204" s="10">
        <v>1</v>
      </c>
      <c r="E204" s="9">
        <f>VLOOKUP($C204,CURSOSHORASPCIS23,3,FALSE)</f>
        <v>6</v>
      </c>
      <c r="F204" s="246" t="s">
        <v>578</v>
      </c>
    </row>
    <row r="205" spans="1:6" x14ac:dyDescent="0.2">
      <c r="A205" s="84" t="s">
        <v>457</v>
      </c>
      <c r="B205" s="229">
        <v>3</v>
      </c>
      <c r="C205" s="273" t="s">
        <v>362</v>
      </c>
      <c r="D205" s="10">
        <v>1</v>
      </c>
      <c r="E205" s="9">
        <f>VLOOKUP($C205,CURSOSHORASPCIS23,3,FALSE)</f>
        <v>4</v>
      </c>
      <c r="F205" s="246" t="s">
        <v>578</v>
      </c>
    </row>
    <row r="206" spans="1:6" x14ac:dyDescent="0.2">
      <c r="A206" s="10" t="s">
        <v>361</v>
      </c>
      <c r="B206" s="8">
        <v>4</v>
      </c>
      <c r="C206" s="272" t="s">
        <v>372</v>
      </c>
      <c r="D206" s="10">
        <v>1</v>
      </c>
      <c r="E206" s="9">
        <f>VLOOKUP($C206,CURSOSHORASPCIS23,3,FALSE)</f>
        <v>6</v>
      </c>
      <c r="F206" s="246" t="s">
        <v>578</v>
      </c>
    </row>
    <row r="207" spans="1:6" ht="13.5" thickBot="1" x14ac:dyDescent="0.25">
      <c r="A207" s="10" t="s">
        <v>458</v>
      </c>
      <c r="B207" s="8">
        <v>5</v>
      </c>
      <c r="C207" s="272" t="s">
        <v>84</v>
      </c>
      <c r="D207" s="10">
        <v>1</v>
      </c>
      <c r="E207" s="9">
        <f>VLOOKUP($C207,CURSOSHORASPCIS23,3,FALSE)</f>
        <v>8</v>
      </c>
      <c r="F207" s="246" t="s">
        <v>578</v>
      </c>
    </row>
    <row r="208" spans="1:6" x14ac:dyDescent="0.2">
      <c r="A208" s="10" t="s">
        <v>236</v>
      </c>
      <c r="B208" s="8">
        <v>4</v>
      </c>
      <c r="C208" s="271" t="s">
        <v>373</v>
      </c>
      <c r="D208" s="182">
        <v>2</v>
      </c>
      <c r="E208" s="9">
        <f>VLOOKUP($C208,CURSOSHORASPCIS23,3,FALSE)</f>
        <v>6</v>
      </c>
      <c r="F208" s="246" t="s">
        <v>578</v>
      </c>
    </row>
    <row r="209" spans="1:6" x14ac:dyDescent="0.2">
      <c r="A209" s="10" t="s">
        <v>244</v>
      </c>
      <c r="B209" s="8">
        <v>2</v>
      </c>
      <c r="C209" s="271" t="s">
        <v>374</v>
      </c>
      <c r="D209" s="68">
        <v>2</v>
      </c>
      <c r="E209" s="9">
        <f>VLOOKUP($C209,CURSOSHORASPCIS23,3,FALSE)</f>
        <v>4</v>
      </c>
      <c r="F209" s="246" t="s">
        <v>578</v>
      </c>
    </row>
    <row r="210" spans="1:6" x14ac:dyDescent="0.2">
      <c r="A210" s="10" t="s">
        <v>459</v>
      </c>
      <c r="B210" s="8">
        <v>4</v>
      </c>
      <c r="C210" s="274" t="s">
        <v>13</v>
      </c>
      <c r="D210" s="10">
        <v>2</v>
      </c>
      <c r="E210" s="9">
        <f>VLOOKUP($C210,CURSOSHORASPCIS23,3,FALSE)</f>
        <v>6</v>
      </c>
      <c r="F210" s="246" t="s">
        <v>578</v>
      </c>
    </row>
    <row r="211" spans="1:6" x14ac:dyDescent="0.2">
      <c r="A211" s="10" t="s">
        <v>457</v>
      </c>
      <c r="B211" s="8">
        <v>4</v>
      </c>
      <c r="C211" s="272" t="s">
        <v>375</v>
      </c>
      <c r="D211" s="10">
        <v>2</v>
      </c>
      <c r="E211" s="9">
        <f>VLOOKUP($C211,CURSOSHORASPCIS23,3,FALSE)</f>
        <v>6</v>
      </c>
      <c r="F211" s="246" t="s">
        <v>578</v>
      </c>
    </row>
    <row r="212" spans="1:6" x14ac:dyDescent="0.2">
      <c r="A212" s="10" t="s">
        <v>460</v>
      </c>
      <c r="B212" s="8">
        <v>3</v>
      </c>
      <c r="C212" s="272" t="s">
        <v>16</v>
      </c>
      <c r="D212" s="10">
        <v>2</v>
      </c>
      <c r="E212" s="9">
        <f>VLOOKUP($C212,CURSOSHORASPCIS23,3,FALSE)</f>
        <v>4</v>
      </c>
      <c r="F212" s="246" t="s">
        <v>578</v>
      </c>
    </row>
    <row r="213" spans="1:6" ht="13.5" thickBot="1" x14ac:dyDescent="0.25">
      <c r="A213" s="10" t="s">
        <v>458</v>
      </c>
      <c r="B213" s="8">
        <v>5</v>
      </c>
      <c r="C213" s="272" t="s">
        <v>91</v>
      </c>
      <c r="D213" s="10">
        <v>2</v>
      </c>
      <c r="E213" s="9">
        <f>VLOOKUP($C213,CURSOSHORASPCIS23,3,FALSE)</f>
        <v>8</v>
      </c>
      <c r="F213" s="246" t="s">
        <v>578</v>
      </c>
    </row>
    <row r="214" spans="1:6" x14ac:dyDescent="0.2">
      <c r="A214" s="10" t="s">
        <v>244</v>
      </c>
      <c r="B214" s="8">
        <v>4</v>
      </c>
      <c r="C214" s="271" t="s">
        <v>382</v>
      </c>
      <c r="D214" s="7">
        <v>3</v>
      </c>
      <c r="E214" s="9">
        <f>VLOOKUP($C214,CURSOSHORASPCIS23,3,FALSE)</f>
        <v>6</v>
      </c>
      <c r="F214" s="246" t="s">
        <v>578</v>
      </c>
    </row>
    <row r="215" spans="1:6" x14ac:dyDescent="0.2">
      <c r="A215" s="10" t="s">
        <v>427</v>
      </c>
      <c r="B215" s="8">
        <v>4</v>
      </c>
      <c r="C215" s="271" t="s">
        <v>378</v>
      </c>
      <c r="D215" s="10">
        <v>3</v>
      </c>
      <c r="E215" s="9">
        <f>VLOOKUP($C215,CURSOSHORASPCIS23,3,FALSE)</f>
        <v>6</v>
      </c>
      <c r="F215" s="246" t="s">
        <v>578</v>
      </c>
    </row>
    <row r="216" spans="1:6" x14ac:dyDescent="0.2">
      <c r="A216" s="10" t="s">
        <v>244</v>
      </c>
      <c r="B216" s="8">
        <v>4</v>
      </c>
      <c r="C216" s="271" t="s">
        <v>377</v>
      </c>
      <c r="D216" s="10">
        <v>3</v>
      </c>
      <c r="E216" s="9">
        <f>VLOOKUP($C216,CURSOSHORASPCIS23,3,FALSE)</f>
        <v>6</v>
      </c>
      <c r="F216" s="246" t="s">
        <v>578</v>
      </c>
    </row>
    <row r="217" spans="1:6" x14ac:dyDescent="0.2">
      <c r="A217" s="10" t="s">
        <v>427</v>
      </c>
      <c r="B217" s="8">
        <v>2</v>
      </c>
      <c r="C217" s="271" t="s">
        <v>380</v>
      </c>
      <c r="D217" s="10">
        <v>3</v>
      </c>
      <c r="E217" s="9">
        <f>VLOOKUP($C217,CURSOSHORASPCIS23,3,FALSE)</f>
        <v>4</v>
      </c>
      <c r="F217" s="246" t="s">
        <v>578</v>
      </c>
    </row>
    <row r="218" spans="1:6" x14ac:dyDescent="0.2">
      <c r="A218" s="10" t="s">
        <v>461</v>
      </c>
      <c r="B218" s="8">
        <v>3</v>
      </c>
      <c r="C218" s="275" t="s">
        <v>381</v>
      </c>
      <c r="D218" s="10">
        <v>3</v>
      </c>
      <c r="E218" s="9">
        <f>VLOOKUP($C218,CURSOSHORASPCIS23,3,FALSE)</f>
        <v>4</v>
      </c>
      <c r="F218" s="246" t="s">
        <v>578</v>
      </c>
    </row>
    <row r="219" spans="1:6" x14ac:dyDescent="0.2">
      <c r="A219" s="10" t="s">
        <v>458</v>
      </c>
      <c r="B219" s="8">
        <v>5</v>
      </c>
      <c r="C219" s="274" t="s">
        <v>98</v>
      </c>
      <c r="D219" s="10">
        <v>3</v>
      </c>
      <c r="E219" s="9">
        <f>VLOOKUP($C219,CURSOSHORASPCIS23,3,FALSE)</f>
        <v>6</v>
      </c>
      <c r="F219" s="246" t="s">
        <v>578</v>
      </c>
    </row>
    <row r="220" spans="1:6" x14ac:dyDescent="0.2">
      <c r="A220" s="10" t="s">
        <v>427</v>
      </c>
      <c r="B220" s="8">
        <v>4</v>
      </c>
      <c r="C220" s="271" t="s">
        <v>251</v>
      </c>
      <c r="D220" s="10">
        <v>4</v>
      </c>
      <c r="E220" s="9">
        <f>VLOOKUP($C220,CURSOSHORASPCIS23,3,FALSE)</f>
        <v>6</v>
      </c>
      <c r="F220" s="246" t="s">
        <v>578</v>
      </c>
    </row>
    <row r="221" spans="1:6" x14ac:dyDescent="0.2">
      <c r="A221" s="10" t="s">
        <v>462</v>
      </c>
      <c r="B221" s="8">
        <v>4</v>
      </c>
      <c r="C221" s="276" t="s">
        <v>383</v>
      </c>
      <c r="D221" s="10">
        <v>4</v>
      </c>
      <c r="E221" s="9">
        <f>VLOOKUP($C221,CURSOSHORASPCIS23,3,FALSE)</f>
        <v>6</v>
      </c>
      <c r="F221" s="246" t="s">
        <v>578</v>
      </c>
    </row>
    <row r="222" spans="1:6" x14ac:dyDescent="0.2">
      <c r="A222" s="10" t="s">
        <v>244</v>
      </c>
      <c r="B222" s="8">
        <v>4</v>
      </c>
      <c r="C222" s="271" t="s">
        <v>245</v>
      </c>
      <c r="D222" s="10">
        <v>4</v>
      </c>
      <c r="E222" s="9">
        <f>VLOOKUP($C222,CURSOSHORASPCIS23,3,FALSE)</f>
        <v>6</v>
      </c>
      <c r="F222" s="246" t="s">
        <v>578</v>
      </c>
    </row>
    <row r="223" spans="1:6" x14ac:dyDescent="0.2">
      <c r="A223" s="10" t="s">
        <v>427</v>
      </c>
      <c r="B223" s="8">
        <v>2</v>
      </c>
      <c r="C223" s="271" t="s">
        <v>108</v>
      </c>
      <c r="D223" s="10">
        <v>4</v>
      </c>
      <c r="E223" s="9">
        <f>VLOOKUP($C223,CURSOSHORASPCIS23,3,FALSE)</f>
        <v>4</v>
      </c>
      <c r="F223" s="246" t="s">
        <v>578</v>
      </c>
    </row>
    <row r="224" spans="1:6" x14ac:dyDescent="0.2">
      <c r="A224" s="10" t="s">
        <v>463</v>
      </c>
      <c r="B224" s="8">
        <v>3</v>
      </c>
      <c r="C224" s="275" t="s">
        <v>384</v>
      </c>
      <c r="D224" s="10">
        <v>4</v>
      </c>
      <c r="E224" s="9">
        <f>VLOOKUP($C224,CURSOSHORASPCIS23,3,FALSE)</f>
        <v>4</v>
      </c>
      <c r="F224" s="246" t="s">
        <v>578</v>
      </c>
    </row>
    <row r="225" spans="1:6" ht="13.5" thickBot="1" x14ac:dyDescent="0.25">
      <c r="A225" s="10" t="s">
        <v>458</v>
      </c>
      <c r="B225" s="8">
        <v>5</v>
      </c>
      <c r="C225" s="274" t="s">
        <v>103</v>
      </c>
      <c r="D225" s="10">
        <v>4</v>
      </c>
      <c r="E225" s="9">
        <f>VLOOKUP($C225,CURSOSHORASPCIS23,3,FALSE)</f>
        <v>6</v>
      </c>
      <c r="F225" s="246" t="s">
        <v>578</v>
      </c>
    </row>
    <row r="226" spans="1:6" x14ac:dyDescent="0.2">
      <c r="A226" s="10" t="s">
        <v>238</v>
      </c>
      <c r="B226" s="8">
        <v>4</v>
      </c>
      <c r="C226" s="271" t="s">
        <v>237</v>
      </c>
      <c r="D226" s="7">
        <v>5</v>
      </c>
      <c r="E226" s="9">
        <f>VLOOKUP($C226,CURSOSHORASPCIS23,3,FALSE)</f>
        <v>6</v>
      </c>
      <c r="F226" s="246" t="s">
        <v>578</v>
      </c>
    </row>
    <row r="227" spans="1:6" x14ac:dyDescent="0.2">
      <c r="A227" s="10" t="s">
        <v>464</v>
      </c>
      <c r="B227" s="8">
        <v>2</v>
      </c>
      <c r="C227" s="271" t="s">
        <v>127</v>
      </c>
      <c r="D227" s="10">
        <v>5</v>
      </c>
      <c r="E227" s="9">
        <f>VLOOKUP($C227,CURSOSHORASPCIS23,3,FALSE)</f>
        <v>4</v>
      </c>
      <c r="F227" s="246" t="s">
        <v>578</v>
      </c>
    </row>
    <row r="228" spans="1:6" x14ac:dyDescent="0.2">
      <c r="A228" s="10" t="s">
        <v>244</v>
      </c>
      <c r="B228" s="8">
        <v>4</v>
      </c>
      <c r="C228" s="271" t="s">
        <v>249</v>
      </c>
      <c r="D228" s="10">
        <v>5</v>
      </c>
      <c r="E228" s="9">
        <f>VLOOKUP($C228,CURSOSHORASPCIS23,3,FALSE)</f>
        <v>6</v>
      </c>
      <c r="F228" s="246" t="s">
        <v>578</v>
      </c>
    </row>
    <row r="229" spans="1:6" x14ac:dyDescent="0.2">
      <c r="A229" s="10" t="s">
        <v>244</v>
      </c>
      <c r="B229" s="8">
        <v>4</v>
      </c>
      <c r="C229" s="271" t="s">
        <v>259</v>
      </c>
      <c r="D229" s="10">
        <v>5</v>
      </c>
      <c r="E229" s="9">
        <f>VLOOKUP($C229,CURSOSHORASPCIS23,3,FALSE)</f>
        <v>6</v>
      </c>
      <c r="F229" s="246" t="s">
        <v>578</v>
      </c>
    </row>
    <row r="230" spans="1:6" x14ac:dyDescent="0.2">
      <c r="A230" s="10" t="s">
        <v>465</v>
      </c>
      <c r="B230" s="8">
        <v>3</v>
      </c>
      <c r="C230" s="273" t="s">
        <v>385</v>
      </c>
      <c r="D230" s="10">
        <v>5</v>
      </c>
      <c r="E230" s="9">
        <f>VLOOKUP($C230,CURSOSHORASPCIS23,3,FALSE)</f>
        <v>3</v>
      </c>
      <c r="F230" s="246" t="s">
        <v>578</v>
      </c>
    </row>
    <row r="231" spans="1:6" x14ac:dyDescent="0.2">
      <c r="A231" s="10" t="s">
        <v>466</v>
      </c>
      <c r="B231" s="8">
        <v>3</v>
      </c>
      <c r="C231" s="275" t="s">
        <v>21</v>
      </c>
      <c r="D231" s="10">
        <v>5</v>
      </c>
      <c r="E231" s="9">
        <f>VLOOKUP($C231,CURSOSHORASPCIS23,3,FALSE)</f>
        <v>3</v>
      </c>
      <c r="F231" s="246" t="s">
        <v>578</v>
      </c>
    </row>
    <row r="232" spans="1:6" x14ac:dyDescent="0.2">
      <c r="A232" s="10" t="s">
        <v>258</v>
      </c>
      <c r="B232" s="8">
        <v>4</v>
      </c>
      <c r="C232" s="271" t="s">
        <v>257</v>
      </c>
      <c r="D232" s="10">
        <v>6</v>
      </c>
      <c r="E232" s="9">
        <f>VLOOKUP($C232,CURSOSHORASPCIS23,3,FALSE)</f>
        <v>6</v>
      </c>
      <c r="F232" s="246" t="s">
        <v>578</v>
      </c>
    </row>
    <row r="233" spans="1:6" x14ac:dyDescent="0.2">
      <c r="A233" s="10" t="s">
        <v>244</v>
      </c>
      <c r="B233" s="8">
        <v>2</v>
      </c>
      <c r="C233" s="271" t="s">
        <v>388</v>
      </c>
      <c r="D233" s="10">
        <v>6</v>
      </c>
      <c r="E233" s="9">
        <f>VLOOKUP($C233,CURSOSHORASPCIS23,3,FALSE)</f>
        <v>4</v>
      </c>
      <c r="F233" s="246" t="s">
        <v>578</v>
      </c>
    </row>
    <row r="234" spans="1:6" x14ac:dyDescent="0.2">
      <c r="A234" s="10" t="s">
        <v>427</v>
      </c>
      <c r="B234" s="8">
        <v>2</v>
      </c>
      <c r="C234" s="271" t="s">
        <v>389</v>
      </c>
      <c r="D234" s="10">
        <v>6</v>
      </c>
      <c r="E234" s="9">
        <f>VLOOKUP($C234,CURSOSHORASPCIS23,3,FALSE)</f>
        <v>4</v>
      </c>
      <c r="F234" s="246" t="s">
        <v>578</v>
      </c>
    </row>
    <row r="235" spans="1:6" x14ac:dyDescent="0.2">
      <c r="A235" s="10" t="s">
        <v>427</v>
      </c>
      <c r="B235" s="8">
        <v>4</v>
      </c>
      <c r="C235" s="271" t="s">
        <v>116</v>
      </c>
      <c r="D235" s="10">
        <v>6</v>
      </c>
      <c r="E235" s="9">
        <f>VLOOKUP($C235,CURSOSHORASPCIS23,3,FALSE)</f>
        <v>6</v>
      </c>
      <c r="F235" s="246" t="s">
        <v>578</v>
      </c>
    </row>
    <row r="236" spans="1:6" ht="13.5" thickBot="1" x14ac:dyDescent="0.25">
      <c r="A236" s="10" t="s">
        <v>467</v>
      </c>
      <c r="B236" s="8">
        <v>4</v>
      </c>
      <c r="C236" s="276" t="s">
        <v>390</v>
      </c>
      <c r="D236" s="10">
        <v>6</v>
      </c>
      <c r="E236" s="9">
        <f>VLOOKUP($C236,CURSOSHORASPCIS23,3,FALSE)</f>
        <v>4</v>
      </c>
      <c r="F236" s="246" t="s">
        <v>578</v>
      </c>
    </row>
    <row r="237" spans="1:6" x14ac:dyDescent="0.2">
      <c r="A237" s="10" t="s">
        <v>244</v>
      </c>
      <c r="B237" s="8">
        <v>4</v>
      </c>
      <c r="C237" s="271" t="s">
        <v>241</v>
      </c>
      <c r="D237" s="7">
        <v>7</v>
      </c>
      <c r="E237" s="9">
        <f>VLOOKUP($C237,CURSOSHORASPCIS23,3,FALSE)</f>
        <v>6</v>
      </c>
      <c r="F237" s="246" t="s">
        <v>578</v>
      </c>
    </row>
    <row r="238" spans="1:6" x14ac:dyDescent="0.2">
      <c r="A238" s="10" t="s">
        <v>426</v>
      </c>
      <c r="B238" s="8">
        <v>4</v>
      </c>
      <c r="C238" s="271" t="s">
        <v>391</v>
      </c>
      <c r="D238" s="10">
        <v>7</v>
      </c>
      <c r="E238" s="9">
        <f>VLOOKUP($C238,CURSOSHORASPCIS23,3,FALSE)</f>
        <v>6</v>
      </c>
      <c r="F238" s="246" t="s">
        <v>578</v>
      </c>
    </row>
    <row r="239" spans="1:6" x14ac:dyDescent="0.2">
      <c r="A239" s="10" t="s">
        <v>426</v>
      </c>
      <c r="B239" s="8">
        <v>2</v>
      </c>
      <c r="C239" s="271" t="s">
        <v>131</v>
      </c>
      <c r="D239" s="10">
        <v>7</v>
      </c>
      <c r="E239" s="9">
        <f>VLOOKUP($C239,CURSOSHORASPCIS23,3,FALSE)</f>
        <v>4</v>
      </c>
      <c r="F239" s="246" t="s">
        <v>578</v>
      </c>
    </row>
    <row r="240" spans="1:6" x14ac:dyDescent="0.2">
      <c r="A240" s="10" t="s">
        <v>468</v>
      </c>
      <c r="B240" s="8">
        <v>4</v>
      </c>
      <c r="C240" s="271" t="s">
        <v>129</v>
      </c>
      <c r="D240" s="10">
        <v>7</v>
      </c>
      <c r="E240" s="9">
        <f>VLOOKUP($C240,CURSOSHORASPCIS23,3,FALSE)</f>
        <v>6</v>
      </c>
      <c r="F240" s="246" t="s">
        <v>578</v>
      </c>
    </row>
    <row r="241" spans="1:6" x14ac:dyDescent="0.2">
      <c r="A241" s="10" t="s">
        <v>469</v>
      </c>
      <c r="B241" s="8">
        <v>3</v>
      </c>
      <c r="C241" s="273" t="s">
        <v>392</v>
      </c>
      <c r="D241" s="10">
        <v>7</v>
      </c>
      <c r="E241" s="9">
        <f>VLOOKUP($C241,CURSOSHORASPCIS23,3,FALSE)</f>
        <v>4</v>
      </c>
      <c r="F241" s="246" t="s">
        <v>578</v>
      </c>
    </row>
    <row r="242" spans="1:6" x14ac:dyDescent="0.2">
      <c r="A242" s="10" t="s">
        <v>244</v>
      </c>
      <c r="B242" s="8">
        <v>4</v>
      </c>
      <c r="C242" s="271" t="s">
        <v>393</v>
      </c>
      <c r="D242" s="10">
        <v>8</v>
      </c>
      <c r="E242" s="9">
        <f>VLOOKUP($C242,CURSOSHORASPCIS23,3,FALSE)</f>
        <v>6</v>
      </c>
      <c r="F242" s="246" t="s">
        <v>578</v>
      </c>
    </row>
    <row r="243" spans="1:6" x14ac:dyDescent="0.2">
      <c r="A243" s="10" t="s">
        <v>426</v>
      </c>
      <c r="B243" s="8">
        <v>4</v>
      </c>
      <c r="C243" s="271" t="s">
        <v>395</v>
      </c>
      <c r="D243" s="10">
        <v>8</v>
      </c>
      <c r="E243" s="9">
        <f>VLOOKUP($C243,CURSOSHORASPCIS23,3,FALSE)</f>
        <v>6</v>
      </c>
      <c r="F243" s="246" t="s">
        <v>578</v>
      </c>
    </row>
    <row r="244" spans="1:6" x14ac:dyDescent="0.2">
      <c r="A244" s="10" t="s">
        <v>340</v>
      </c>
      <c r="B244" s="8">
        <v>2</v>
      </c>
      <c r="C244" s="271" t="s">
        <v>396</v>
      </c>
      <c r="D244" s="10">
        <v>8</v>
      </c>
      <c r="E244" s="9">
        <f>VLOOKUP($C244,CURSOSHORASPCIS23,3,FALSE)</f>
        <v>4</v>
      </c>
      <c r="F244" s="246" t="s">
        <v>578</v>
      </c>
    </row>
    <row r="245" spans="1:6" x14ac:dyDescent="0.2">
      <c r="A245" s="10" t="s">
        <v>340</v>
      </c>
      <c r="B245" s="8">
        <v>4</v>
      </c>
      <c r="C245" s="271" t="s">
        <v>315</v>
      </c>
      <c r="D245" s="10">
        <v>8</v>
      </c>
      <c r="E245" s="9">
        <f>VLOOKUP($C245,CURSOSHORASPCIS23,3,FALSE)</f>
        <v>6</v>
      </c>
      <c r="F245" s="246" t="s">
        <v>578</v>
      </c>
    </row>
    <row r="246" spans="1:6" ht="13.5" thickBot="1" x14ac:dyDescent="0.25">
      <c r="A246" s="10" t="s">
        <v>470</v>
      </c>
      <c r="B246" s="8">
        <v>3</v>
      </c>
      <c r="C246" s="275" t="s">
        <v>397</v>
      </c>
      <c r="D246" s="10">
        <v>8</v>
      </c>
      <c r="E246" s="9">
        <f>VLOOKUP($C246,CURSOSHORASPCIS23,3,FALSE)</f>
        <v>3</v>
      </c>
      <c r="F246" s="246" t="s">
        <v>578</v>
      </c>
    </row>
    <row r="247" spans="1:6" x14ac:dyDescent="0.2">
      <c r="A247" s="10" t="s">
        <v>340</v>
      </c>
      <c r="B247" s="8">
        <v>4</v>
      </c>
      <c r="C247" s="271" t="s">
        <v>398</v>
      </c>
      <c r="D247" s="7">
        <v>9</v>
      </c>
      <c r="E247" s="9">
        <f>VLOOKUP($C247,CURSOSHORASPCIS23,3,FALSE)</f>
        <v>6</v>
      </c>
      <c r="F247" s="246" t="s">
        <v>578</v>
      </c>
    </row>
    <row r="248" spans="1:6" x14ac:dyDescent="0.2">
      <c r="A248" s="10" t="s">
        <v>340</v>
      </c>
      <c r="B248" s="8">
        <v>4</v>
      </c>
      <c r="C248" s="271" t="s">
        <v>399</v>
      </c>
      <c r="D248" s="10">
        <v>9</v>
      </c>
      <c r="E248" s="9">
        <f>VLOOKUP($C248,CURSOSHORASPCIS23,3,FALSE)</f>
        <v>6</v>
      </c>
      <c r="F248" s="246" t="s">
        <v>578</v>
      </c>
    </row>
    <row r="249" spans="1:6" x14ac:dyDescent="0.2">
      <c r="A249" s="10" t="s">
        <v>340</v>
      </c>
      <c r="B249" s="8">
        <v>4</v>
      </c>
      <c r="C249" s="271" t="s">
        <v>400</v>
      </c>
      <c r="D249" s="10">
        <v>9</v>
      </c>
      <c r="E249" s="9">
        <f>VLOOKUP($C249,CURSOSHORASPCIS23,3,FALSE)</f>
        <v>6</v>
      </c>
      <c r="F249" s="246" t="s">
        <v>578</v>
      </c>
    </row>
    <row r="250" spans="1:6" x14ac:dyDescent="0.2">
      <c r="A250" s="10" t="s">
        <v>471</v>
      </c>
      <c r="B250" s="8">
        <v>2</v>
      </c>
      <c r="C250" s="271" t="s">
        <v>106</v>
      </c>
      <c r="D250" s="10">
        <v>9</v>
      </c>
      <c r="E250" s="9">
        <f>VLOOKUP($C250,CURSOSHORASPCIS23,3,FALSE)</f>
        <v>4</v>
      </c>
      <c r="F250" s="246" t="s">
        <v>578</v>
      </c>
    </row>
    <row r="251" spans="1:6" ht="13.5" thickBot="1" x14ac:dyDescent="0.25">
      <c r="A251" s="10" t="s">
        <v>340</v>
      </c>
      <c r="B251" s="8">
        <v>2</v>
      </c>
      <c r="C251" s="271" t="s">
        <v>310</v>
      </c>
      <c r="D251" s="10">
        <v>9</v>
      </c>
      <c r="E251" s="9">
        <f>VLOOKUP($C251,CURSOSHORASPCIS23,3,FALSE)</f>
        <v>4</v>
      </c>
      <c r="F251" s="246" t="s">
        <v>578</v>
      </c>
    </row>
    <row r="252" spans="1:6" x14ac:dyDescent="0.2">
      <c r="A252" s="10" t="s">
        <v>286</v>
      </c>
      <c r="B252" s="8">
        <v>4</v>
      </c>
      <c r="C252" s="271" t="s">
        <v>285</v>
      </c>
      <c r="D252" s="7">
        <v>10</v>
      </c>
      <c r="E252" s="9">
        <f>VLOOKUP($C252,CURSOSHORASPCIS23,3,FALSE)</f>
        <v>6</v>
      </c>
      <c r="F252" s="246" t="s">
        <v>578</v>
      </c>
    </row>
    <row r="253" spans="1:6" x14ac:dyDescent="0.2">
      <c r="A253" s="10" t="s">
        <v>427</v>
      </c>
      <c r="B253" s="8">
        <v>4</v>
      </c>
      <c r="C253" s="271" t="s">
        <v>265</v>
      </c>
      <c r="D253" s="10">
        <v>10</v>
      </c>
      <c r="E253" s="9">
        <f>VLOOKUP($C253,CURSOSHORASPCIS23,3,FALSE)</f>
        <v>6</v>
      </c>
      <c r="F253" s="246" t="s">
        <v>578</v>
      </c>
    </row>
    <row r="254" spans="1:6" x14ac:dyDescent="0.2">
      <c r="A254" s="10" t="s">
        <v>340</v>
      </c>
      <c r="B254" s="8">
        <v>4</v>
      </c>
      <c r="C254" s="271" t="s">
        <v>402</v>
      </c>
      <c r="D254" s="10">
        <v>10</v>
      </c>
      <c r="E254" s="9">
        <f>VLOOKUP($C254,CURSOSHORASPCIS23,3,FALSE)</f>
        <v>6</v>
      </c>
      <c r="F254" s="246" t="s">
        <v>578</v>
      </c>
    </row>
    <row r="255" spans="1:6" x14ac:dyDescent="0.2">
      <c r="A255" s="10" t="s">
        <v>340</v>
      </c>
      <c r="B255" s="8">
        <v>2</v>
      </c>
      <c r="C255" s="276" t="s">
        <v>403</v>
      </c>
      <c r="D255" s="10">
        <v>10</v>
      </c>
      <c r="E255" s="9">
        <f>VLOOKUP($C255,CURSOSHORASPCIS23,3,FALSE)</f>
        <v>4</v>
      </c>
      <c r="F255" s="246" t="s">
        <v>578</v>
      </c>
    </row>
    <row r="256" spans="1:6" ht="13.5" thickBot="1" x14ac:dyDescent="0.25">
      <c r="A256" s="10" t="s">
        <v>254</v>
      </c>
      <c r="B256" s="8">
        <v>2</v>
      </c>
      <c r="C256" s="271" t="s">
        <v>253</v>
      </c>
      <c r="D256" s="10">
        <v>10</v>
      </c>
      <c r="E256" s="9">
        <f>VLOOKUP($C256,CURSOSHORASPCIS23,3,FALSE)</f>
        <v>4</v>
      </c>
      <c r="F256" s="246" t="s">
        <v>578</v>
      </c>
    </row>
    <row r="257" spans="1:6" x14ac:dyDescent="0.2">
      <c r="A257" s="7" t="s">
        <v>244</v>
      </c>
      <c r="B257" s="42">
        <v>4</v>
      </c>
      <c r="C257" s="282" t="s">
        <v>405</v>
      </c>
      <c r="D257" s="233">
        <v>6</v>
      </c>
      <c r="E257" s="9">
        <f>VLOOKUP($C257,CURSOSHORASPCIS23,3,FALSE)</f>
        <v>6</v>
      </c>
      <c r="F257" s="266" t="s">
        <v>578</v>
      </c>
    </row>
    <row r="258" spans="1:6" x14ac:dyDescent="0.2">
      <c r="A258" s="10" t="s">
        <v>244</v>
      </c>
      <c r="B258" s="44">
        <v>4</v>
      </c>
      <c r="C258" s="280" t="s">
        <v>404</v>
      </c>
      <c r="D258" s="64">
        <v>6</v>
      </c>
      <c r="E258" s="9">
        <f>VLOOKUP($C258,CURSOSHORASPCIS23,3,FALSE)</f>
        <v>6</v>
      </c>
      <c r="F258" s="246" t="s">
        <v>578</v>
      </c>
    </row>
    <row r="259" spans="1:6" x14ac:dyDescent="0.2">
      <c r="A259" s="10" t="s">
        <v>244</v>
      </c>
      <c r="B259" s="44">
        <v>4</v>
      </c>
      <c r="C259" s="280" t="s">
        <v>406</v>
      </c>
      <c r="D259" s="64">
        <v>7</v>
      </c>
      <c r="E259" s="9">
        <f>VLOOKUP($C259,CURSOSHORASPCIS23,3,FALSE)</f>
        <v>6</v>
      </c>
      <c r="F259" s="246" t="s">
        <v>578</v>
      </c>
    </row>
    <row r="260" spans="1:6" x14ac:dyDescent="0.2">
      <c r="A260" s="10" t="s">
        <v>244</v>
      </c>
      <c r="B260" s="44">
        <v>4</v>
      </c>
      <c r="C260" s="280" t="s">
        <v>407</v>
      </c>
      <c r="D260" s="64">
        <v>7</v>
      </c>
      <c r="E260" s="9">
        <f>VLOOKUP($C260,CURSOSHORASPCIS23,3,FALSE)</f>
        <v>6</v>
      </c>
      <c r="F260" s="246" t="s">
        <v>578</v>
      </c>
    </row>
    <row r="261" spans="1:6" x14ac:dyDescent="0.2">
      <c r="A261" s="10" t="s">
        <v>349</v>
      </c>
      <c r="B261" s="44">
        <v>4</v>
      </c>
      <c r="C261" s="280" t="s">
        <v>348</v>
      </c>
      <c r="D261" s="64">
        <v>8</v>
      </c>
      <c r="E261" s="9">
        <f>VLOOKUP($C261,CURSOSHORASPCIS23,3,FALSE)</f>
        <v>6</v>
      </c>
      <c r="F261" s="246" t="s">
        <v>578</v>
      </c>
    </row>
    <row r="262" spans="1:6" x14ac:dyDescent="0.2">
      <c r="A262" s="10" t="s">
        <v>468</v>
      </c>
      <c r="B262" s="44">
        <v>4</v>
      </c>
      <c r="C262" s="280" t="s">
        <v>137</v>
      </c>
      <c r="D262" s="64">
        <v>8</v>
      </c>
      <c r="E262" s="9">
        <f>VLOOKUP($C262,CURSOSHORASPCIS23,3,FALSE)</f>
        <v>6</v>
      </c>
      <c r="F262" s="246" t="s">
        <v>578</v>
      </c>
    </row>
    <row r="263" spans="1:6" x14ac:dyDescent="0.2">
      <c r="A263" s="10" t="s">
        <v>340</v>
      </c>
      <c r="B263" s="44">
        <v>4</v>
      </c>
      <c r="C263" s="280" t="s">
        <v>408</v>
      </c>
      <c r="D263" s="64">
        <v>9</v>
      </c>
      <c r="E263" s="9">
        <f>VLOOKUP($C263,CURSOSHORASPCIS23,3,FALSE)</f>
        <v>6</v>
      </c>
      <c r="F263" s="246" t="s">
        <v>578</v>
      </c>
    </row>
    <row r="264" spans="1:6" x14ac:dyDescent="0.2">
      <c r="A264" s="10" t="s">
        <v>468</v>
      </c>
      <c r="B264" s="44">
        <v>4</v>
      </c>
      <c r="C264" s="280" t="s">
        <v>409</v>
      </c>
      <c r="D264" s="64">
        <v>9</v>
      </c>
      <c r="E264" s="9">
        <f>VLOOKUP($C264,CURSOSHORASPCIS23,3,FALSE)</f>
        <v>6</v>
      </c>
      <c r="F264" s="246" t="s">
        <v>578</v>
      </c>
    </row>
    <row r="265" spans="1:6" x14ac:dyDescent="0.2">
      <c r="A265" s="10" t="s">
        <v>340</v>
      </c>
      <c r="B265" s="44">
        <v>4</v>
      </c>
      <c r="C265" s="283" t="s">
        <v>410</v>
      </c>
      <c r="D265" s="86">
        <v>10</v>
      </c>
      <c r="E265" s="9">
        <f>VLOOKUP($C265,CURSOSHORASPCIS23,3,FALSE)</f>
        <v>6</v>
      </c>
      <c r="F265" s="246" t="s">
        <v>578</v>
      </c>
    </row>
    <row r="266" spans="1:6" ht="13.5" thickBot="1" x14ac:dyDescent="0.25">
      <c r="A266" s="11" t="s">
        <v>294</v>
      </c>
      <c r="B266" s="48">
        <v>4</v>
      </c>
      <c r="C266" s="284" t="s">
        <v>293</v>
      </c>
      <c r="D266" s="235">
        <v>10</v>
      </c>
      <c r="E266" s="9">
        <f>VLOOKUP($C266,CURSOSHORASPCIS23,3,FALSE)</f>
        <v>6</v>
      </c>
      <c r="F266" s="255" t="s">
        <v>578</v>
      </c>
    </row>
    <row r="267" spans="1:6" x14ac:dyDescent="0.2">
      <c r="A267" s="31" t="s">
        <v>477</v>
      </c>
      <c r="B267" s="31">
        <v>4</v>
      </c>
      <c r="C267" s="245" t="s">
        <v>16</v>
      </c>
      <c r="D267" s="173">
        <v>5</v>
      </c>
      <c r="E267" s="9">
        <f>VLOOKUP($C267,CURSOHORASPCSW19,3,FALSE)</f>
        <v>4</v>
      </c>
      <c r="F267" s="246" t="s">
        <v>584</v>
      </c>
    </row>
    <row r="268" spans="1:6" x14ac:dyDescent="0.2">
      <c r="A268" s="31" t="s">
        <v>113</v>
      </c>
      <c r="B268" s="31">
        <v>4</v>
      </c>
      <c r="C268" s="245" t="s">
        <v>112</v>
      </c>
      <c r="D268" s="173">
        <v>5</v>
      </c>
      <c r="E268" s="9">
        <f>VLOOKUP($C268,CURSOHORASPCSW19,3,FALSE)</f>
        <v>6</v>
      </c>
      <c r="F268" s="246" t="s">
        <v>584</v>
      </c>
    </row>
    <row r="269" spans="1:6" x14ac:dyDescent="0.2">
      <c r="A269" s="31" t="s">
        <v>478</v>
      </c>
      <c r="B269" s="31">
        <v>4</v>
      </c>
      <c r="C269" s="245" t="s">
        <v>18</v>
      </c>
      <c r="D269" s="173">
        <v>5</v>
      </c>
      <c r="E269" s="9">
        <f>VLOOKUP($C269,CURSOHORASPCSW19,3,FALSE)</f>
        <v>4</v>
      </c>
      <c r="F269" s="246" t="s">
        <v>584</v>
      </c>
    </row>
    <row r="270" spans="1:6" x14ac:dyDescent="0.2">
      <c r="A270" s="31" t="s">
        <v>479</v>
      </c>
      <c r="B270" s="31">
        <v>2</v>
      </c>
      <c r="C270" s="245" t="s">
        <v>495</v>
      </c>
      <c r="D270" s="173">
        <v>5</v>
      </c>
      <c r="E270" s="9">
        <f>VLOOKUP($C270,CURSOHORASPCSW19,3,FALSE)</f>
        <v>4</v>
      </c>
      <c r="F270" s="246" t="s">
        <v>584</v>
      </c>
    </row>
    <row r="271" spans="1:6" x14ac:dyDescent="0.2">
      <c r="A271" s="31" t="s">
        <v>480</v>
      </c>
      <c r="B271" s="31">
        <v>2</v>
      </c>
      <c r="C271" s="251" t="s">
        <v>496</v>
      </c>
      <c r="D271" s="173">
        <v>5</v>
      </c>
      <c r="E271" s="9">
        <f>VLOOKUP($C271,CURSOHORASPCSW19,3,FALSE)</f>
        <v>4</v>
      </c>
      <c r="F271" s="246" t="s">
        <v>584</v>
      </c>
    </row>
    <row r="272" spans="1:6" x14ac:dyDescent="0.2">
      <c r="A272" s="31" t="s">
        <v>73</v>
      </c>
      <c r="B272" s="31">
        <v>4</v>
      </c>
      <c r="C272" s="250" t="s">
        <v>436</v>
      </c>
      <c r="D272" s="173">
        <v>5</v>
      </c>
      <c r="E272" s="9">
        <f>VLOOKUP($C272,CURSOHORASPCSW19,3,FALSE)</f>
        <v>4</v>
      </c>
      <c r="F272" s="246" t="s">
        <v>584</v>
      </c>
    </row>
    <row r="273" spans="1:6" x14ac:dyDescent="0.2">
      <c r="A273" s="31" t="s">
        <v>75</v>
      </c>
      <c r="B273" s="31">
        <v>3</v>
      </c>
      <c r="C273" s="245" t="s">
        <v>124</v>
      </c>
      <c r="D273" s="173">
        <v>6</v>
      </c>
      <c r="E273" s="9">
        <f>VLOOKUP($C273,CURSOHORASPCSW19,3,FALSE)</f>
        <v>6</v>
      </c>
      <c r="F273" s="246" t="s">
        <v>584</v>
      </c>
    </row>
    <row r="274" spans="1:6" x14ac:dyDescent="0.2">
      <c r="A274" s="31" t="s">
        <v>206</v>
      </c>
      <c r="B274" s="31">
        <v>2</v>
      </c>
      <c r="C274" s="245" t="s">
        <v>205</v>
      </c>
      <c r="D274" s="173">
        <v>6</v>
      </c>
      <c r="E274" s="9">
        <f>VLOOKUP($C274,CURSOHORASPCSW19,3,FALSE)</f>
        <v>4</v>
      </c>
      <c r="F274" s="246" t="s">
        <v>584</v>
      </c>
    </row>
    <row r="275" spans="1:6" x14ac:dyDescent="0.2">
      <c r="A275" s="31" t="s">
        <v>481</v>
      </c>
      <c r="B275" s="31">
        <v>4</v>
      </c>
      <c r="C275" s="245" t="s">
        <v>497</v>
      </c>
      <c r="D275" s="173">
        <v>6</v>
      </c>
      <c r="E275" s="9">
        <f>VLOOKUP($C275,CURSOHORASPCSW19,3,FALSE)</f>
        <v>4</v>
      </c>
      <c r="F275" s="246" t="s">
        <v>584</v>
      </c>
    </row>
    <row r="276" spans="1:6" x14ac:dyDescent="0.2">
      <c r="A276" s="31" t="s">
        <v>144</v>
      </c>
      <c r="B276" s="31">
        <v>4</v>
      </c>
      <c r="C276" s="245" t="s">
        <v>498</v>
      </c>
      <c r="D276" s="173">
        <v>6</v>
      </c>
      <c r="E276" s="9">
        <f>VLOOKUP($C276,CURSOHORASPCSW19,3,FALSE)</f>
        <v>2</v>
      </c>
      <c r="F276" s="246" t="s">
        <v>584</v>
      </c>
    </row>
    <row r="277" spans="1:6" x14ac:dyDescent="0.2">
      <c r="A277" s="31" t="s">
        <v>482</v>
      </c>
      <c r="B277" s="31">
        <v>2</v>
      </c>
      <c r="C277" s="245" t="s">
        <v>499</v>
      </c>
      <c r="D277" s="173">
        <v>6</v>
      </c>
      <c r="E277" s="9">
        <f>VLOOKUP($C277,CURSOHORASPCSW19,3,FALSE)</f>
        <v>2</v>
      </c>
      <c r="F277" s="246" t="s">
        <v>584</v>
      </c>
    </row>
    <row r="278" spans="1:6" x14ac:dyDescent="0.2">
      <c r="A278" s="31" t="s">
        <v>202</v>
      </c>
      <c r="B278" s="31">
        <v>3</v>
      </c>
      <c r="C278" s="250" t="s">
        <v>200</v>
      </c>
      <c r="D278" s="173">
        <v>6</v>
      </c>
      <c r="E278" s="9">
        <f>VLOOKUP($C278,CURSOHORASPCSW19,3,FALSE)</f>
        <v>6</v>
      </c>
      <c r="F278" s="246" t="s">
        <v>584</v>
      </c>
    </row>
    <row r="279" spans="1:6" ht="13.5" thickBot="1" x14ac:dyDescent="0.25">
      <c r="A279" s="31" t="s">
        <v>204</v>
      </c>
      <c r="B279" s="31">
        <v>2</v>
      </c>
      <c r="C279" s="249" t="s">
        <v>203</v>
      </c>
      <c r="D279" s="31">
        <v>6</v>
      </c>
      <c r="E279" s="9">
        <f>VLOOKUP($C279,CURSOHORASPCSW19,3,FALSE)</f>
        <v>6</v>
      </c>
      <c r="F279" s="246" t="s">
        <v>584</v>
      </c>
    </row>
    <row r="280" spans="1:6" x14ac:dyDescent="0.2">
      <c r="A280" s="31" t="s">
        <v>483</v>
      </c>
      <c r="B280" s="31">
        <v>2</v>
      </c>
      <c r="C280" s="245" t="s">
        <v>502</v>
      </c>
      <c r="D280" s="33">
        <v>7</v>
      </c>
      <c r="E280" s="9">
        <f>VLOOKUP($C280,CURSOHORASPCSW19,3,FALSE)</f>
        <v>4</v>
      </c>
      <c r="F280" s="246" t="s">
        <v>584</v>
      </c>
    </row>
    <row r="281" spans="1:6" x14ac:dyDescent="0.2">
      <c r="A281" s="31" t="s">
        <v>71</v>
      </c>
      <c r="B281" s="31">
        <v>3</v>
      </c>
      <c r="C281" s="245" t="s">
        <v>19</v>
      </c>
      <c r="D281" s="31">
        <v>7</v>
      </c>
      <c r="E281" s="9">
        <f>VLOOKUP($C281,CURSOHORASPCSW19,3,FALSE)</f>
        <v>4</v>
      </c>
      <c r="F281" s="246" t="s">
        <v>584</v>
      </c>
    </row>
    <row r="282" spans="1:6" x14ac:dyDescent="0.2">
      <c r="A282" s="31" t="s">
        <v>105</v>
      </c>
      <c r="B282" s="31">
        <v>3</v>
      </c>
      <c r="C282" s="245" t="s">
        <v>104</v>
      </c>
      <c r="D282" s="31">
        <v>7</v>
      </c>
      <c r="E282" s="9">
        <f>VLOOKUP($C282,CURSOHORASPCSW19,3,FALSE)</f>
        <v>4</v>
      </c>
      <c r="F282" s="246" t="s">
        <v>584</v>
      </c>
    </row>
    <row r="283" spans="1:6" x14ac:dyDescent="0.2">
      <c r="A283" s="31" t="s">
        <v>484</v>
      </c>
      <c r="B283" s="31">
        <v>4</v>
      </c>
      <c r="C283" s="251" t="s">
        <v>503</v>
      </c>
      <c r="D283" s="31">
        <v>7</v>
      </c>
      <c r="E283" s="9">
        <f>VLOOKUP($C283,CURSOHORASPCSW19,3,FALSE)</f>
        <v>6</v>
      </c>
      <c r="F283" s="246" t="s">
        <v>584</v>
      </c>
    </row>
    <row r="284" spans="1:6" ht="13.5" thickBot="1" x14ac:dyDescent="0.25">
      <c r="A284" s="31" t="s">
        <v>208</v>
      </c>
      <c r="B284" s="31">
        <v>4</v>
      </c>
      <c r="C284" s="251" t="s">
        <v>207</v>
      </c>
      <c r="D284" s="31">
        <v>7</v>
      </c>
      <c r="E284" s="9">
        <f>VLOOKUP($C284,CURSOHORASPCSW19,3,FALSE)</f>
        <v>6</v>
      </c>
      <c r="F284" s="246" t="s">
        <v>584</v>
      </c>
    </row>
    <row r="285" spans="1:6" x14ac:dyDescent="0.2">
      <c r="A285" s="31" t="s">
        <v>485</v>
      </c>
      <c r="B285" s="31">
        <v>4</v>
      </c>
      <c r="C285" s="245" t="s">
        <v>504</v>
      </c>
      <c r="D285" s="33">
        <v>8</v>
      </c>
      <c r="E285" s="9">
        <f>VLOOKUP($C285,CURSOHORASPCSW19,3,FALSE)</f>
        <v>6</v>
      </c>
      <c r="F285" s="246" t="s">
        <v>584</v>
      </c>
    </row>
    <row r="286" spans="1:6" x14ac:dyDescent="0.2">
      <c r="A286" s="31" t="s">
        <v>486</v>
      </c>
      <c r="B286" s="31">
        <v>4</v>
      </c>
      <c r="C286" s="245" t="s">
        <v>475</v>
      </c>
      <c r="D286" s="31">
        <v>8</v>
      </c>
      <c r="E286" s="9">
        <f>VLOOKUP($C286,CURSOHORASPCSW19,3,FALSE)</f>
        <v>6</v>
      </c>
      <c r="F286" s="246" t="s">
        <v>584</v>
      </c>
    </row>
    <row r="287" spans="1:6" x14ac:dyDescent="0.2">
      <c r="A287" s="31" t="s">
        <v>76</v>
      </c>
      <c r="B287" s="31">
        <v>4</v>
      </c>
      <c r="C287" s="245" t="s">
        <v>22</v>
      </c>
      <c r="D287" s="31">
        <v>8</v>
      </c>
      <c r="E287" s="9">
        <f>VLOOKUP($C287,CURSOHORASPCSW19,3,FALSE)</f>
        <v>6</v>
      </c>
      <c r="F287" s="246" t="s">
        <v>584</v>
      </c>
    </row>
    <row r="288" spans="1:6" ht="13.5" thickBot="1" x14ac:dyDescent="0.25">
      <c r="A288" s="31" t="s">
        <v>487</v>
      </c>
      <c r="B288" s="31">
        <v>4</v>
      </c>
      <c r="C288" s="245" t="s">
        <v>505</v>
      </c>
      <c r="D288" s="31">
        <v>8</v>
      </c>
      <c r="E288" s="9">
        <f>VLOOKUP($C288,CURSOHORASPCSW19,3,FALSE)</f>
        <v>6</v>
      </c>
      <c r="F288" s="246" t="s">
        <v>584</v>
      </c>
    </row>
    <row r="289" spans="1:6" x14ac:dyDescent="0.2">
      <c r="A289" s="31" t="s">
        <v>488</v>
      </c>
      <c r="B289" s="31">
        <v>3</v>
      </c>
      <c r="C289" s="245" t="s">
        <v>210</v>
      </c>
      <c r="D289" s="33">
        <v>9</v>
      </c>
      <c r="E289" s="9">
        <f>VLOOKUP($C289,CURSOHORASPCSW19,3,FALSE)</f>
        <v>4</v>
      </c>
      <c r="F289" s="246" t="s">
        <v>584</v>
      </c>
    </row>
    <row r="290" spans="1:6" x14ac:dyDescent="0.2">
      <c r="A290" s="31" t="s">
        <v>70</v>
      </c>
      <c r="B290" s="31">
        <v>4</v>
      </c>
      <c r="C290" s="245" t="s">
        <v>20</v>
      </c>
      <c r="D290" s="31">
        <v>9</v>
      </c>
      <c r="E290" s="9">
        <f>VLOOKUP($C290,CURSOHORASPCSW19,3,FALSE)</f>
        <v>6</v>
      </c>
      <c r="F290" s="246" t="s">
        <v>584</v>
      </c>
    </row>
    <row r="291" spans="1:6" x14ac:dyDescent="0.2">
      <c r="A291" s="31" t="s">
        <v>489</v>
      </c>
      <c r="B291" s="31">
        <v>4</v>
      </c>
      <c r="C291" s="245" t="s">
        <v>506</v>
      </c>
      <c r="D291" s="31">
        <v>9</v>
      </c>
      <c r="E291" s="9">
        <f>VLOOKUP($C291,CURSOHORASPCSW19,3,FALSE)</f>
        <v>6</v>
      </c>
      <c r="F291" s="246" t="s">
        <v>584</v>
      </c>
    </row>
    <row r="292" spans="1:6" x14ac:dyDescent="0.2">
      <c r="A292" s="31" t="s">
        <v>490</v>
      </c>
      <c r="B292" s="31">
        <v>3</v>
      </c>
      <c r="C292" s="245" t="s">
        <v>507</v>
      </c>
      <c r="D292" s="31">
        <v>9</v>
      </c>
      <c r="E292" s="9">
        <f>VLOOKUP($C292,CURSOHORASPCSW19,3,FALSE)</f>
        <v>4</v>
      </c>
      <c r="F292" s="246" t="s">
        <v>584</v>
      </c>
    </row>
    <row r="293" spans="1:6" ht="13.5" thickBot="1" x14ac:dyDescent="0.25">
      <c r="A293" s="31" t="s">
        <v>491</v>
      </c>
      <c r="B293" s="31">
        <v>2</v>
      </c>
      <c r="C293" s="247" t="s">
        <v>508</v>
      </c>
      <c r="D293" s="31">
        <v>9</v>
      </c>
      <c r="E293" s="9">
        <f>VLOOKUP($C293,CURSOHORASPCSW19,3,FALSE)</f>
        <v>2</v>
      </c>
      <c r="F293" s="246" t="s">
        <v>584</v>
      </c>
    </row>
    <row r="294" spans="1:6" x14ac:dyDescent="0.2">
      <c r="A294" s="31" t="s">
        <v>492</v>
      </c>
      <c r="B294" s="31">
        <v>4</v>
      </c>
      <c r="C294" s="245" t="s">
        <v>510</v>
      </c>
      <c r="D294" s="33">
        <v>10</v>
      </c>
      <c r="E294" s="9">
        <f>VLOOKUP($C294,CURSOHORASPCSW19,3,FALSE)</f>
        <v>4</v>
      </c>
      <c r="F294" s="246" t="s">
        <v>584</v>
      </c>
    </row>
    <row r="295" spans="1:6" x14ac:dyDescent="0.2">
      <c r="A295" s="31" t="s">
        <v>493</v>
      </c>
      <c r="B295" s="31">
        <v>4</v>
      </c>
      <c r="C295" s="245" t="s">
        <v>511</v>
      </c>
      <c r="D295" s="31">
        <v>10</v>
      </c>
      <c r="E295" s="9">
        <f>VLOOKUP($C295,CURSOHORASPCSW19,3,FALSE)</f>
        <v>4</v>
      </c>
      <c r="F295" s="246" t="s">
        <v>584</v>
      </c>
    </row>
    <row r="296" spans="1:6" x14ac:dyDescent="0.2">
      <c r="A296" s="31" t="s">
        <v>216</v>
      </c>
      <c r="B296" s="31">
        <v>4</v>
      </c>
      <c r="C296" s="245" t="s">
        <v>215</v>
      </c>
      <c r="D296" s="31">
        <v>10</v>
      </c>
      <c r="E296" s="9">
        <f>VLOOKUP($C296,CURSOHORASPCSW19,3,FALSE)</f>
        <v>4</v>
      </c>
      <c r="F296" s="246" t="s">
        <v>584</v>
      </c>
    </row>
    <row r="297" spans="1:6" ht="13.5" thickBot="1" x14ac:dyDescent="0.25">
      <c r="A297" s="31" t="s">
        <v>494</v>
      </c>
      <c r="B297" s="31">
        <v>4</v>
      </c>
      <c r="C297" s="245" t="s">
        <v>512</v>
      </c>
      <c r="D297" s="31">
        <v>10</v>
      </c>
      <c r="E297" s="9">
        <f>VLOOKUP($C297,CURSOHORASPCSW19,3,FALSE)</f>
        <v>4</v>
      </c>
      <c r="F297" s="246" t="s">
        <v>584</v>
      </c>
    </row>
    <row r="298" spans="1:6" x14ac:dyDescent="0.2">
      <c r="A298" s="7" t="s">
        <v>158</v>
      </c>
      <c r="B298" s="42">
        <v>4</v>
      </c>
      <c r="C298" s="277" t="s">
        <v>157</v>
      </c>
      <c r="D298" s="184">
        <v>7</v>
      </c>
      <c r="E298" s="9">
        <f>VLOOKUP($C298,CURSOHORASPCSW19,3,FALSE)</f>
        <v>6</v>
      </c>
      <c r="F298" s="246" t="s">
        <v>584</v>
      </c>
    </row>
    <row r="299" spans="1:6" x14ac:dyDescent="0.2">
      <c r="A299" s="10" t="s">
        <v>160</v>
      </c>
      <c r="B299" s="44">
        <v>4</v>
      </c>
      <c r="C299" s="277" t="s">
        <v>159</v>
      </c>
      <c r="D299" s="184">
        <v>8</v>
      </c>
      <c r="E299" s="9">
        <f>VLOOKUP($C299,CURSOHORASPCSW19,3,FALSE)</f>
        <v>6</v>
      </c>
      <c r="F299" s="246" t="s">
        <v>584</v>
      </c>
    </row>
    <row r="300" spans="1:6" x14ac:dyDescent="0.2">
      <c r="A300" s="10" t="s">
        <v>162</v>
      </c>
      <c r="B300" s="44">
        <v>4</v>
      </c>
      <c r="C300" s="277" t="s">
        <v>161</v>
      </c>
      <c r="D300" s="184">
        <v>9</v>
      </c>
      <c r="E300" s="9">
        <f>VLOOKUP($C300,CURSOHORASPCSW19,3,FALSE)</f>
        <v>6</v>
      </c>
      <c r="F300" s="246" t="s">
        <v>584</v>
      </c>
    </row>
    <row r="301" spans="1:6" ht="13.5" thickBot="1" x14ac:dyDescent="0.25">
      <c r="A301" s="11" t="s">
        <v>218</v>
      </c>
      <c r="B301" s="48">
        <v>4</v>
      </c>
      <c r="C301" s="278" t="s">
        <v>217</v>
      </c>
      <c r="D301" s="46">
        <v>10</v>
      </c>
      <c r="E301" s="9">
        <f>VLOOKUP($C301,CURSOHORASPCSW19,3,FALSE)</f>
        <v>6</v>
      </c>
      <c r="F301" s="246" t="s">
        <v>584</v>
      </c>
    </row>
    <row r="302" spans="1:6" x14ac:dyDescent="0.2">
      <c r="A302" s="7" t="s">
        <v>168</v>
      </c>
      <c r="B302" s="42">
        <v>4</v>
      </c>
      <c r="C302" s="277" t="s">
        <v>167</v>
      </c>
      <c r="D302" s="184">
        <v>7</v>
      </c>
      <c r="E302" s="9">
        <f>VLOOKUP($C302,CURSOHORASPCSW19,3,FALSE)</f>
        <v>6</v>
      </c>
      <c r="F302" s="246" t="s">
        <v>584</v>
      </c>
    </row>
    <row r="303" spans="1:6" x14ac:dyDescent="0.2">
      <c r="A303" s="10" t="s">
        <v>220</v>
      </c>
      <c r="B303" s="44">
        <v>4</v>
      </c>
      <c r="C303" s="277" t="s">
        <v>219</v>
      </c>
      <c r="D303" s="236">
        <v>8</v>
      </c>
      <c r="E303" s="9">
        <f>VLOOKUP($C303,CURSOHORASPCSW19,3,FALSE)</f>
        <v>6</v>
      </c>
      <c r="F303" s="246" t="s">
        <v>584</v>
      </c>
    </row>
    <row r="304" spans="1:6" x14ac:dyDescent="0.2">
      <c r="A304" s="10" t="s">
        <v>222</v>
      </c>
      <c r="B304" s="44">
        <v>4</v>
      </c>
      <c r="C304" s="277" t="s">
        <v>221</v>
      </c>
      <c r="D304" s="184">
        <v>9</v>
      </c>
      <c r="E304" s="9">
        <f>VLOOKUP($C304,CURSOHORASPCSW19,3,FALSE)</f>
        <v>6</v>
      </c>
      <c r="F304" s="246" t="s">
        <v>584</v>
      </c>
    </row>
    <row r="305" spans="1:6" ht="13.5" thickBot="1" x14ac:dyDescent="0.25">
      <c r="A305" s="10" t="s">
        <v>224</v>
      </c>
      <c r="B305" s="44">
        <v>4</v>
      </c>
      <c r="C305" s="285" t="s">
        <v>223</v>
      </c>
      <c r="D305" s="242">
        <v>10</v>
      </c>
      <c r="E305" s="9">
        <f>VLOOKUP($C305,CURSOHORASPCSW19,3,FALSE)</f>
        <v>6</v>
      </c>
      <c r="F305" s="246" t="s">
        <v>584</v>
      </c>
    </row>
    <row r="306" spans="1:6" x14ac:dyDescent="0.2">
      <c r="A306" s="7" t="s">
        <v>516</v>
      </c>
      <c r="B306" s="42">
        <v>4</v>
      </c>
      <c r="C306" s="286" t="s">
        <v>517</v>
      </c>
      <c r="D306" s="244">
        <v>7</v>
      </c>
      <c r="E306" s="9">
        <f>VLOOKUP($C306,CURSOHORASPCSW19,3,FALSE)</f>
        <v>6</v>
      </c>
      <c r="F306" s="266" t="s">
        <v>584</v>
      </c>
    </row>
    <row r="307" spans="1:6" x14ac:dyDescent="0.2">
      <c r="A307" s="10" t="s">
        <v>515</v>
      </c>
      <c r="B307" s="44">
        <v>4</v>
      </c>
      <c r="C307" s="277" t="s">
        <v>518</v>
      </c>
      <c r="D307" s="184">
        <v>8</v>
      </c>
      <c r="E307" s="9">
        <f>VLOOKUP($C307,CURSOHORASPCSW19,3,FALSE)</f>
        <v>4</v>
      </c>
      <c r="F307" s="246" t="s">
        <v>584</v>
      </c>
    </row>
    <row r="308" spans="1:6" x14ac:dyDescent="0.2">
      <c r="A308" s="10" t="s">
        <v>514</v>
      </c>
      <c r="B308" s="44">
        <v>4</v>
      </c>
      <c r="C308" s="277" t="s">
        <v>519</v>
      </c>
      <c r="D308" s="184">
        <v>9</v>
      </c>
      <c r="E308" s="9">
        <f>VLOOKUP($C308,CURSOHORASPCSW19,3,FALSE)</f>
        <v>6</v>
      </c>
      <c r="F308" s="246" t="s">
        <v>584</v>
      </c>
    </row>
    <row r="309" spans="1:6" ht="13.5" thickBot="1" x14ac:dyDescent="0.25">
      <c r="A309" s="11" t="s">
        <v>513</v>
      </c>
      <c r="B309" s="48">
        <v>4</v>
      </c>
      <c r="C309" s="278" t="s">
        <v>520</v>
      </c>
      <c r="D309" s="46">
        <v>10</v>
      </c>
      <c r="E309" s="9">
        <f>VLOOKUP($C309,CURSOHORASPCSW19,3,FALSE)</f>
        <v>6</v>
      </c>
      <c r="F309" s="255" t="s">
        <v>584</v>
      </c>
    </row>
    <row r="310" spans="1:6" x14ac:dyDescent="0.2">
      <c r="A310" s="31" t="s">
        <v>232</v>
      </c>
      <c r="B310" s="31">
        <v>3</v>
      </c>
      <c r="C310" s="245" t="s">
        <v>231</v>
      </c>
      <c r="D310" s="173">
        <v>1</v>
      </c>
      <c r="E310" s="9">
        <f>VLOOKUP($C310,CURSOSHORASPCSW22,3,FALSE)</f>
        <v>5</v>
      </c>
      <c r="F310" s="246" t="s">
        <v>587</v>
      </c>
    </row>
    <row r="311" spans="1:6" x14ac:dyDescent="0.2">
      <c r="A311" s="31" t="s">
        <v>234</v>
      </c>
      <c r="B311" s="31">
        <v>4</v>
      </c>
      <c r="C311" s="245" t="s">
        <v>233</v>
      </c>
      <c r="D311" s="173">
        <v>1</v>
      </c>
      <c r="E311" s="9">
        <f>VLOOKUP($C311,CURSOSHORASPCSW22,3,FALSE)</f>
        <v>6</v>
      </c>
      <c r="F311" s="246" t="s">
        <v>587</v>
      </c>
    </row>
    <row r="312" spans="1:6" x14ac:dyDescent="0.2">
      <c r="A312" s="31" t="s">
        <v>55</v>
      </c>
      <c r="B312" s="31">
        <v>4</v>
      </c>
      <c r="C312" s="247" t="s">
        <v>10</v>
      </c>
      <c r="D312" s="173">
        <v>1</v>
      </c>
      <c r="E312" s="9">
        <f>VLOOKUP($C312,CURSOSHORASPCSW22,3,FALSE)</f>
        <v>6</v>
      </c>
      <c r="F312" s="246" t="s">
        <v>587</v>
      </c>
    </row>
    <row r="313" spans="1:6" x14ac:dyDescent="0.2">
      <c r="A313" s="31" t="s">
        <v>58</v>
      </c>
      <c r="B313" s="31">
        <v>4</v>
      </c>
      <c r="C313" s="248" t="s">
        <v>9</v>
      </c>
      <c r="D313" s="173">
        <v>1</v>
      </c>
      <c r="E313" s="9">
        <f>VLOOKUP($C313,CURSOSHORASPCSW22,3,FALSE)</f>
        <v>4</v>
      </c>
      <c r="F313" s="246" t="s">
        <v>587</v>
      </c>
    </row>
    <row r="314" spans="1:6" x14ac:dyDescent="0.2">
      <c r="A314" s="31" t="s">
        <v>56</v>
      </c>
      <c r="B314" s="31">
        <v>4</v>
      </c>
      <c r="C314" s="247" t="s">
        <v>11</v>
      </c>
      <c r="D314" s="173">
        <v>1</v>
      </c>
      <c r="E314" s="9">
        <f>VLOOKUP($C314,CURSOSHORASPCSW22,3,FALSE)</f>
        <v>4</v>
      </c>
      <c r="F314" s="246" t="s">
        <v>587</v>
      </c>
    </row>
    <row r="315" spans="1:6" ht="13.5" thickBot="1" x14ac:dyDescent="0.25">
      <c r="A315" s="31" t="s">
        <v>57</v>
      </c>
      <c r="B315" s="31">
        <v>4</v>
      </c>
      <c r="C315" s="247" t="s">
        <v>84</v>
      </c>
      <c r="D315" s="173">
        <v>1</v>
      </c>
      <c r="E315" s="9">
        <f>VLOOKUP($C315,CURSOSHORASPCSW22,3,FALSE)</f>
        <v>6</v>
      </c>
      <c r="F315" s="246" t="s">
        <v>587</v>
      </c>
    </row>
    <row r="316" spans="1:6" x14ac:dyDescent="0.2">
      <c r="A316" s="31" t="s">
        <v>59</v>
      </c>
      <c r="B316" s="31">
        <v>4</v>
      </c>
      <c r="C316" s="247" t="s">
        <v>13</v>
      </c>
      <c r="D316" s="174">
        <v>2</v>
      </c>
      <c r="E316" s="9">
        <f>VLOOKUP($C316,CURSOSHORASPCSW22,3,FALSE)</f>
        <v>6</v>
      </c>
      <c r="F316" s="246" t="s">
        <v>587</v>
      </c>
    </row>
    <row r="317" spans="1:6" x14ac:dyDescent="0.2">
      <c r="A317" s="31" t="s">
        <v>240</v>
      </c>
      <c r="B317" s="31">
        <v>4</v>
      </c>
      <c r="C317" s="245" t="s">
        <v>239</v>
      </c>
      <c r="D317" s="173">
        <v>2</v>
      </c>
      <c r="E317" s="9">
        <f>VLOOKUP($C317,CURSOSHORASPCSW22,3,FALSE)</f>
        <v>6</v>
      </c>
      <c r="F317" s="246" t="s">
        <v>587</v>
      </c>
    </row>
    <row r="318" spans="1:6" x14ac:dyDescent="0.2">
      <c r="A318" s="31" t="s">
        <v>236</v>
      </c>
      <c r="B318" s="31">
        <v>4</v>
      </c>
      <c r="C318" s="245" t="s">
        <v>235</v>
      </c>
      <c r="D318" s="173">
        <v>2</v>
      </c>
      <c r="E318" s="9">
        <f>VLOOKUP($C318,CURSOSHORASPCSW22,3,FALSE)</f>
        <v>6</v>
      </c>
      <c r="F318" s="246" t="s">
        <v>587</v>
      </c>
    </row>
    <row r="319" spans="1:6" x14ac:dyDescent="0.2">
      <c r="A319" s="31" t="s">
        <v>62</v>
      </c>
      <c r="B319" s="31">
        <v>4</v>
      </c>
      <c r="C319" s="247" t="s">
        <v>12</v>
      </c>
      <c r="D319" s="173">
        <v>2</v>
      </c>
      <c r="E319" s="9">
        <f>VLOOKUP($C319,CURSOSHORASPCSW22,3,FALSE)</f>
        <v>4</v>
      </c>
      <c r="F319" s="246" t="s">
        <v>587</v>
      </c>
    </row>
    <row r="320" spans="1:6" ht="13.5" thickBot="1" x14ac:dyDescent="0.25">
      <c r="A320" s="31" t="s">
        <v>60</v>
      </c>
      <c r="B320" s="31">
        <v>4</v>
      </c>
      <c r="C320" s="247" t="s">
        <v>91</v>
      </c>
      <c r="D320" s="173">
        <v>2</v>
      </c>
      <c r="E320" s="9">
        <f>VLOOKUP($C320,CURSOSHORASPCSW22,3,FALSE)</f>
        <v>6</v>
      </c>
      <c r="F320" s="246" t="s">
        <v>587</v>
      </c>
    </row>
    <row r="321" spans="1:6" x14ac:dyDescent="0.2">
      <c r="A321" s="31" t="s">
        <v>238</v>
      </c>
      <c r="B321" s="31">
        <v>4</v>
      </c>
      <c r="C321" s="245" t="s">
        <v>237</v>
      </c>
      <c r="D321" s="180">
        <v>3</v>
      </c>
      <c r="E321" s="9">
        <f>VLOOKUP($C321,CURSOSHORASPCSW22,3,FALSE)</f>
        <v>6</v>
      </c>
      <c r="F321" s="246" t="s">
        <v>587</v>
      </c>
    </row>
    <row r="322" spans="1:6" x14ac:dyDescent="0.2">
      <c r="A322" s="31" t="s">
        <v>199</v>
      </c>
      <c r="B322" s="31">
        <v>2</v>
      </c>
      <c r="C322" s="245" t="s">
        <v>108</v>
      </c>
      <c r="D322" s="181">
        <v>3</v>
      </c>
      <c r="E322" s="9">
        <f>VLOOKUP($C322,CURSOSHORASPCSW22,3,FALSE)</f>
        <v>4</v>
      </c>
      <c r="F322" s="246" t="s">
        <v>587</v>
      </c>
    </row>
    <row r="323" spans="1:6" x14ac:dyDescent="0.2">
      <c r="A323" s="31" t="s">
        <v>97</v>
      </c>
      <c r="B323" s="31">
        <v>4</v>
      </c>
      <c r="C323" s="249" t="s">
        <v>96</v>
      </c>
      <c r="D323" s="181">
        <v>3</v>
      </c>
      <c r="E323" s="9">
        <f>VLOOKUP($C323,CURSOSHORASPCSW22,3,FALSE)</f>
        <v>6</v>
      </c>
      <c r="F323" s="246" t="s">
        <v>587</v>
      </c>
    </row>
    <row r="324" spans="1:6" x14ac:dyDescent="0.2">
      <c r="A324" s="31" t="s">
        <v>242</v>
      </c>
      <c r="B324" s="31">
        <v>3</v>
      </c>
      <c r="C324" s="245" t="s">
        <v>241</v>
      </c>
      <c r="D324" s="181">
        <v>3</v>
      </c>
      <c r="E324" s="9">
        <f>VLOOKUP($C324,CURSOSHORASPCSW22,3,FALSE)</f>
        <v>5</v>
      </c>
      <c r="F324" s="246" t="s">
        <v>587</v>
      </c>
    </row>
    <row r="325" spans="1:6" x14ac:dyDescent="0.2">
      <c r="A325" s="31" t="s">
        <v>63</v>
      </c>
      <c r="B325" s="31">
        <v>4</v>
      </c>
      <c r="C325" s="250" t="s">
        <v>16</v>
      </c>
      <c r="D325" s="181">
        <v>3</v>
      </c>
      <c r="E325" s="9">
        <f>VLOOKUP($C325,CURSOSHORASPCSW22,3,FALSE)</f>
        <v>4</v>
      </c>
      <c r="F325" s="246" t="s">
        <v>587</v>
      </c>
    </row>
    <row r="326" spans="1:6" x14ac:dyDescent="0.2">
      <c r="A326" s="31" t="s">
        <v>65</v>
      </c>
      <c r="B326" s="31">
        <v>4</v>
      </c>
      <c r="C326" s="249" t="s">
        <v>98</v>
      </c>
      <c r="D326" s="181">
        <v>3</v>
      </c>
      <c r="E326" s="9">
        <f>VLOOKUP($C326,CURSOSHORASPCSW22,3,FALSE)</f>
        <v>6</v>
      </c>
      <c r="F326" s="246" t="s">
        <v>587</v>
      </c>
    </row>
    <row r="327" spans="1:6" x14ac:dyDescent="0.2">
      <c r="A327" s="31" t="s">
        <v>244</v>
      </c>
      <c r="B327" s="31">
        <v>2</v>
      </c>
      <c r="C327" s="245" t="s">
        <v>243</v>
      </c>
      <c r="D327" s="181">
        <v>4</v>
      </c>
      <c r="E327" s="9">
        <f>VLOOKUP($C327,CURSOSHORASPCSW22,3,FALSE)</f>
        <v>2</v>
      </c>
      <c r="F327" s="246" t="s">
        <v>587</v>
      </c>
    </row>
    <row r="328" spans="1:6" x14ac:dyDescent="0.2">
      <c r="A328" s="31" t="s">
        <v>318</v>
      </c>
      <c r="B328" s="31">
        <v>3</v>
      </c>
      <c r="C328" s="245" t="s">
        <v>297</v>
      </c>
      <c r="D328" s="181">
        <v>4</v>
      </c>
      <c r="E328" s="9">
        <f>VLOOKUP($C328,CURSOSHORASPCSW22,3,FALSE)</f>
        <v>5</v>
      </c>
      <c r="F328" s="246" t="s">
        <v>587</v>
      </c>
    </row>
    <row r="329" spans="1:6" x14ac:dyDescent="0.2">
      <c r="A329" s="31" t="s">
        <v>246</v>
      </c>
      <c r="B329" s="31">
        <v>2</v>
      </c>
      <c r="C329" s="245" t="s">
        <v>245</v>
      </c>
      <c r="D329" s="181">
        <v>4</v>
      </c>
      <c r="E329" s="9">
        <f>VLOOKUP($C329,CURSOSHORASPCSW22,3,FALSE)</f>
        <v>4</v>
      </c>
      <c r="F329" s="246" t="s">
        <v>587</v>
      </c>
    </row>
    <row r="330" spans="1:6" x14ac:dyDescent="0.2">
      <c r="A330" s="31" t="s">
        <v>117</v>
      </c>
      <c r="B330" s="31">
        <v>4</v>
      </c>
      <c r="C330" s="245" t="s">
        <v>116</v>
      </c>
      <c r="D330" s="181">
        <v>4</v>
      </c>
      <c r="E330" s="9">
        <f>VLOOKUP($C330,CURSOSHORASPCSW22,3,FALSE)</f>
        <v>4</v>
      </c>
      <c r="F330" s="246" t="s">
        <v>587</v>
      </c>
    </row>
    <row r="331" spans="1:6" x14ac:dyDescent="0.2">
      <c r="A331" s="31" t="s">
        <v>70</v>
      </c>
      <c r="B331" s="31">
        <v>4</v>
      </c>
      <c r="C331" s="250" t="s">
        <v>20</v>
      </c>
      <c r="D331" s="181">
        <v>4</v>
      </c>
      <c r="E331" s="9">
        <f>VLOOKUP($C331,CURSOSHORASPCSW22,3,FALSE)</f>
        <v>4</v>
      </c>
      <c r="F331" s="246" t="s">
        <v>587</v>
      </c>
    </row>
    <row r="332" spans="1:6" x14ac:dyDescent="0.2">
      <c r="A332" s="31" t="s">
        <v>66</v>
      </c>
      <c r="B332" s="31">
        <v>4</v>
      </c>
      <c r="C332" s="249" t="s">
        <v>14</v>
      </c>
      <c r="D332" s="181">
        <v>4</v>
      </c>
      <c r="E332" s="9">
        <f>VLOOKUP($C332,CURSOSHORASPCSW22,3,FALSE)</f>
        <v>4</v>
      </c>
      <c r="F332" s="246" t="s">
        <v>587</v>
      </c>
    </row>
    <row r="333" spans="1:6" ht="13.5" thickBot="1" x14ac:dyDescent="0.25">
      <c r="A333" s="31" t="s">
        <v>67</v>
      </c>
      <c r="B333" s="31">
        <v>4</v>
      </c>
      <c r="C333" s="249" t="s">
        <v>103</v>
      </c>
      <c r="D333" s="181">
        <v>4</v>
      </c>
      <c r="E333" s="9">
        <f>VLOOKUP($C333,CURSOSHORASPCSW22,3,FALSE)</f>
        <v>6</v>
      </c>
      <c r="F333" s="246" t="s">
        <v>587</v>
      </c>
    </row>
    <row r="334" spans="1:6" x14ac:dyDescent="0.2">
      <c r="A334" s="31" t="s">
        <v>250</v>
      </c>
      <c r="B334" s="31">
        <v>2</v>
      </c>
      <c r="C334" s="245" t="s">
        <v>249</v>
      </c>
      <c r="D334" s="174">
        <v>5</v>
      </c>
      <c r="E334" s="9">
        <f>VLOOKUP($C334,CURSOSHORASPCSW22,3,FALSE)</f>
        <v>4</v>
      </c>
      <c r="F334" s="246" t="s">
        <v>587</v>
      </c>
    </row>
    <row r="335" spans="1:6" x14ac:dyDescent="0.2">
      <c r="A335" s="31" t="s">
        <v>321</v>
      </c>
      <c r="B335" s="31">
        <v>2</v>
      </c>
      <c r="C335" s="245" t="s">
        <v>298</v>
      </c>
      <c r="D335" s="173">
        <v>5</v>
      </c>
      <c r="E335" s="9">
        <f>VLOOKUP($C335,CURSOSHORASPCSW22,3,FALSE)</f>
        <v>4</v>
      </c>
      <c r="F335" s="246" t="s">
        <v>587</v>
      </c>
    </row>
    <row r="336" spans="1:6" x14ac:dyDescent="0.2">
      <c r="A336" s="31" t="s">
        <v>323</v>
      </c>
      <c r="B336" s="31">
        <v>3</v>
      </c>
      <c r="C336" s="245" t="s">
        <v>299</v>
      </c>
      <c r="D336" s="173">
        <v>5</v>
      </c>
      <c r="E336" s="9">
        <f>VLOOKUP($C336,CURSOSHORASPCSW22,3,FALSE)</f>
        <v>5</v>
      </c>
      <c r="F336" s="246" t="s">
        <v>587</v>
      </c>
    </row>
    <row r="337" spans="1:6" x14ac:dyDescent="0.2">
      <c r="A337" s="31" t="s">
        <v>324</v>
      </c>
      <c r="B337" s="31">
        <v>2</v>
      </c>
      <c r="C337" s="245" t="s">
        <v>300</v>
      </c>
      <c r="D337" s="173">
        <v>5</v>
      </c>
      <c r="E337" s="9">
        <f>VLOOKUP($C337,CURSOSHORASPCSW22,3,FALSE)</f>
        <v>4</v>
      </c>
      <c r="F337" s="246" t="s">
        <v>587</v>
      </c>
    </row>
    <row r="338" spans="1:6" x14ac:dyDescent="0.2">
      <c r="A338" s="31" t="s">
        <v>61</v>
      </c>
      <c r="B338" s="31">
        <v>4</v>
      </c>
      <c r="C338" s="251" t="s">
        <v>15</v>
      </c>
      <c r="D338" s="173">
        <v>5</v>
      </c>
      <c r="E338" s="9">
        <f>VLOOKUP($C338,CURSOSHORASPCSW22,3,FALSE)</f>
        <v>6</v>
      </c>
      <c r="F338" s="246" t="s">
        <v>587</v>
      </c>
    </row>
    <row r="339" spans="1:6" x14ac:dyDescent="0.2">
      <c r="A339" s="31" t="s">
        <v>73</v>
      </c>
      <c r="B339" s="31">
        <v>4</v>
      </c>
      <c r="C339" s="250" t="s">
        <v>21</v>
      </c>
      <c r="D339" s="173">
        <v>5</v>
      </c>
      <c r="E339" s="9">
        <f>VLOOKUP($C339,CURSOSHORASPCSW22,3,FALSE)</f>
        <v>4</v>
      </c>
      <c r="F339" s="246" t="s">
        <v>587</v>
      </c>
    </row>
    <row r="340" spans="1:6" x14ac:dyDescent="0.2">
      <c r="A340" s="31" t="s">
        <v>113</v>
      </c>
      <c r="B340" s="31">
        <v>4</v>
      </c>
      <c r="C340" s="249" t="s">
        <v>112</v>
      </c>
      <c r="D340" s="173">
        <v>5</v>
      </c>
      <c r="E340" s="9">
        <f>VLOOKUP($C340,CURSOSHORASPCSW22,3,FALSE)</f>
        <v>6</v>
      </c>
      <c r="F340" s="246" t="s">
        <v>587</v>
      </c>
    </row>
    <row r="341" spans="1:6" x14ac:dyDescent="0.2">
      <c r="A341" s="31" t="s">
        <v>325</v>
      </c>
      <c r="B341" s="31">
        <v>4</v>
      </c>
      <c r="C341" s="245" t="s">
        <v>301</v>
      </c>
      <c r="D341" s="173">
        <v>6</v>
      </c>
      <c r="E341" s="9">
        <f>VLOOKUP($C341,CURSOSHORASPCSW22,3,FALSE)</f>
        <v>6</v>
      </c>
      <c r="F341" s="246" t="s">
        <v>587</v>
      </c>
    </row>
    <row r="342" spans="1:6" x14ac:dyDescent="0.2">
      <c r="A342" s="31" t="s">
        <v>326</v>
      </c>
      <c r="B342" s="31">
        <v>2</v>
      </c>
      <c r="C342" s="245" t="s">
        <v>302</v>
      </c>
      <c r="D342" s="173">
        <v>6</v>
      </c>
      <c r="E342" s="9">
        <f>VLOOKUP($C342,CURSOSHORASPCSW22,3,FALSE)</f>
        <v>4</v>
      </c>
      <c r="F342" s="246" t="s">
        <v>587</v>
      </c>
    </row>
    <row r="343" spans="1:6" x14ac:dyDescent="0.2">
      <c r="A343" s="31" t="s">
        <v>327</v>
      </c>
      <c r="B343" s="31">
        <v>3</v>
      </c>
      <c r="C343" s="245" t="s">
        <v>303</v>
      </c>
      <c r="D343" s="173">
        <v>6</v>
      </c>
      <c r="E343" s="9">
        <f>VLOOKUP($C343,CURSOSHORASPCSW22,3,FALSE)</f>
        <v>4</v>
      </c>
      <c r="F343" s="246" t="s">
        <v>587</v>
      </c>
    </row>
    <row r="344" spans="1:6" x14ac:dyDescent="0.2">
      <c r="A344" s="31" t="s">
        <v>328</v>
      </c>
      <c r="B344" s="31">
        <v>3</v>
      </c>
      <c r="C344" s="245" t="s">
        <v>304</v>
      </c>
      <c r="D344" s="173">
        <v>6</v>
      </c>
      <c r="E344" s="9">
        <f>VLOOKUP($C344,CURSOSHORASPCSW22,3,FALSE)</f>
        <v>2</v>
      </c>
      <c r="F344" s="246" t="s">
        <v>587</v>
      </c>
    </row>
    <row r="345" spans="1:6" x14ac:dyDescent="0.2">
      <c r="A345" s="31" t="s">
        <v>269</v>
      </c>
      <c r="B345" s="31">
        <v>2</v>
      </c>
      <c r="C345" s="245" t="s">
        <v>268</v>
      </c>
      <c r="D345" s="173">
        <v>6</v>
      </c>
      <c r="E345" s="9">
        <f>VLOOKUP($C345,CURSOSHORASPCSW22,3,FALSE)</f>
        <v>2</v>
      </c>
      <c r="F345" s="246" t="s">
        <v>587</v>
      </c>
    </row>
    <row r="346" spans="1:6" x14ac:dyDescent="0.2">
      <c r="A346" s="31" t="s">
        <v>76</v>
      </c>
      <c r="B346" s="31">
        <v>4</v>
      </c>
      <c r="C346" s="250" t="s">
        <v>22</v>
      </c>
      <c r="D346" s="173">
        <v>6</v>
      </c>
      <c r="E346" s="9">
        <f>VLOOKUP($C346,CURSOSHORASPCSW22,3,FALSE)</f>
        <v>6</v>
      </c>
      <c r="F346" s="246" t="s">
        <v>587</v>
      </c>
    </row>
    <row r="347" spans="1:6" ht="13.5" thickBot="1" x14ac:dyDescent="0.25">
      <c r="A347" s="31" t="s">
        <v>75</v>
      </c>
      <c r="B347" s="31">
        <v>3</v>
      </c>
      <c r="C347" s="249" t="s">
        <v>124</v>
      </c>
      <c r="D347" s="31">
        <v>6</v>
      </c>
      <c r="E347" s="9">
        <f>VLOOKUP($C347,CURSOSHORASPCSW22,3,FALSE)</f>
        <v>6</v>
      </c>
      <c r="F347" s="246" t="s">
        <v>587</v>
      </c>
    </row>
    <row r="348" spans="1:6" x14ac:dyDescent="0.2">
      <c r="A348" s="31" t="s">
        <v>329</v>
      </c>
      <c r="B348" s="31">
        <v>2</v>
      </c>
      <c r="C348" s="245" t="s">
        <v>305</v>
      </c>
      <c r="D348" s="33">
        <v>7</v>
      </c>
      <c r="E348" s="9">
        <f>VLOOKUP($C348,CURSOSHORASPCSW22,3,FALSE)</f>
        <v>4</v>
      </c>
      <c r="F348" s="246" t="s">
        <v>587</v>
      </c>
    </row>
    <row r="349" spans="1:6" x14ac:dyDescent="0.2">
      <c r="A349" s="31" t="s">
        <v>330</v>
      </c>
      <c r="B349" s="31">
        <v>3</v>
      </c>
      <c r="C349" s="245" t="s">
        <v>306</v>
      </c>
      <c r="D349" s="31">
        <v>7</v>
      </c>
      <c r="E349" s="9">
        <f>VLOOKUP($C349,CURSOSHORASPCSW22,3,FALSE)</f>
        <v>4</v>
      </c>
      <c r="F349" s="246" t="s">
        <v>587</v>
      </c>
    </row>
    <row r="350" spans="1:6" x14ac:dyDescent="0.2">
      <c r="A350" s="31" t="s">
        <v>331</v>
      </c>
      <c r="B350" s="31">
        <v>3</v>
      </c>
      <c r="C350" s="245" t="s">
        <v>307</v>
      </c>
      <c r="D350" s="31">
        <v>7</v>
      </c>
      <c r="E350" s="9">
        <f>VLOOKUP($C350,CURSOSHORASPCSW22,3,FALSE)</f>
        <v>4</v>
      </c>
      <c r="F350" s="246" t="s">
        <v>587</v>
      </c>
    </row>
    <row r="351" spans="1:6" x14ac:dyDescent="0.2">
      <c r="A351" s="31" t="s">
        <v>208</v>
      </c>
      <c r="B351" s="31">
        <v>4</v>
      </c>
      <c r="C351" s="245" t="s">
        <v>207</v>
      </c>
      <c r="D351" s="31">
        <v>7</v>
      </c>
      <c r="E351" s="9">
        <f>VLOOKUP($C351,CURSOSHORASPCSW22,3,FALSE)</f>
        <v>6</v>
      </c>
      <c r="F351" s="246" t="s">
        <v>587</v>
      </c>
    </row>
    <row r="352" spans="1:6" x14ac:dyDescent="0.2">
      <c r="A352" s="31" t="s">
        <v>332</v>
      </c>
      <c r="B352" s="31">
        <v>4</v>
      </c>
      <c r="C352" s="251" t="s">
        <v>308</v>
      </c>
      <c r="D352" s="31">
        <v>7</v>
      </c>
      <c r="E352" s="9">
        <f>VLOOKUP($C352,CURSOSHORASPCSW22,3,FALSE)</f>
        <v>6</v>
      </c>
      <c r="F352" s="246" t="s">
        <v>587</v>
      </c>
    </row>
    <row r="353" spans="1:6" ht="13.5" thickBot="1" x14ac:dyDescent="0.25">
      <c r="A353" s="31" t="s">
        <v>198</v>
      </c>
      <c r="B353" s="31">
        <v>4</v>
      </c>
      <c r="C353" s="251" t="s">
        <v>197</v>
      </c>
      <c r="D353" s="31">
        <v>7</v>
      </c>
      <c r="E353" s="9">
        <f>VLOOKUP($C353,CURSOSHORASPCSW22,3,FALSE)</f>
        <v>4</v>
      </c>
      <c r="F353" s="246" t="s">
        <v>587</v>
      </c>
    </row>
    <row r="354" spans="1:6" x14ac:dyDescent="0.2">
      <c r="A354" s="31" t="s">
        <v>334</v>
      </c>
      <c r="B354" s="31">
        <v>4</v>
      </c>
      <c r="C354" s="245" t="s">
        <v>309</v>
      </c>
      <c r="D354" s="33">
        <v>8</v>
      </c>
      <c r="E354" s="9">
        <f>VLOOKUP($C354,CURSOSHORASPCSW22,3,FALSE)</f>
        <v>6</v>
      </c>
      <c r="F354" s="246" t="s">
        <v>587</v>
      </c>
    </row>
    <row r="355" spans="1:6" x14ac:dyDescent="0.2">
      <c r="A355" s="31" t="s">
        <v>335</v>
      </c>
      <c r="B355" s="31">
        <v>2</v>
      </c>
      <c r="C355" s="245" t="s">
        <v>310</v>
      </c>
      <c r="D355" s="31">
        <v>8</v>
      </c>
      <c r="E355" s="9">
        <f>VLOOKUP($C355,CURSOSHORASPCSW22,3,FALSE)</f>
        <v>2</v>
      </c>
      <c r="F355" s="246" t="s">
        <v>587</v>
      </c>
    </row>
    <row r="356" spans="1:6" x14ac:dyDescent="0.2">
      <c r="A356" s="31" t="s">
        <v>271</v>
      </c>
      <c r="B356" s="31">
        <v>2</v>
      </c>
      <c r="C356" s="245" t="s">
        <v>270</v>
      </c>
      <c r="D356" s="31">
        <v>8</v>
      </c>
      <c r="E356" s="9">
        <f>VLOOKUP($C356,CURSOSHORASPCSW22,3,FALSE)</f>
        <v>3</v>
      </c>
      <c r="F356" s="246" t="s">
        <v>587</v>
      </c>
    </row>
    <row r="357" spans="1:6" x14ac:dyDescent="0.2">
      <c r="A357" s="31" t="s">
        <v>336</v>
      </c>
      <c r="B357" s="31">
        <v>2</v>
      </c>
      <c r="C357" s="245" t="s">
        <v>311</v>
      </c>
      <c r="D357" s="31">
        <v>8</v>
      </c>
      <c r="E357" s="9">
        <f>VLOOKUP($C357,CURSOSHORASPCSW22,3,FALSE)</f>
        <v>3</v>
      </c>
      <c r="F357" s="246" t="s">
        <v>587</v>
      </c>
    </row>
    <row r="358" spans="1:6" x14ac:dyDescent="0.2">
      <c r="A358" s="31" t="s">
        <v>273</v>
      </c>
      <c r="B358" s="31">
        <v>3</v>
      </c>
      <c r="C358" s="245" t="s">
        <v>272</v>
      </c>
      <c r="D358" s="31">
        <v>8</v>
      </c>
      <c r="E358" s="9">
        <f>VLOOKUP($C358,CURSOSHORASPCSW22,3,FALSE)</f>
        <v>4</v>
      </c>
      <c r="F358" s="246" t="s">
        <v>587</v>
      </c>
    </row>
    <row r="359" spans="1:6" ht="13.5" thickBot="1" x14ac:dyDescent="0.25">
      <c r="A359" s="31" t="s">
        <v>338</v>
      </c>
      <c r="B359" s="31">
        <v>3</v>
      </c>
      <c r="C359" s="245" t="s">
        <v>312</v>
      </c>
      <c r="D359" s="31">
        <v>8</v>
      </c>
      <c r="E359" s="9">
        <f>VLOOKUP($C359,CURSOSHORASPCSW22,3,FALSE)</f>
        <v>5</v>
      </c>
      <c r="F359" s="246" t="s">
        <v>587</v>
      </c>
    </row>
    <row r="360" spans="1:6" x14ac:dyDescent="0.2">
      <c r="A360" s="31" t="s">
        <v>275</v>
      </c>
      <c r="B360" s="31">
        <v>3</v>
      </c>
      <c r="C360" s="245" t="s">
        <v>274</v>
      </c>
      <c r="D360" s="33">
        <v>9</v>
      </c>
      <c r="E360" s="9">
        <f>VLOOKUP($C360,CURSOSHORASPCSW22,3,FALSE)</f>
        <v>4</v>
      </c>
      <c r="F360" s="246" t="s">
        <v>587</v>
      </c>
    </row>
    <row r="361" spans="1:6" x14ac:dyDescent="0.2">
      <c r="A361" s="31" t="s">
        <v>286</v>
      </c>
      <c r="B361" s="31">
        <v>4</v>
      </c>
      <c r="C361" s="245" t="s">
        <v>285</v>
      </c>
      <c r="D361" s="31">
        <v>9</v>
      </c>
      <c r="E361" s="9">
        <f>VLOOKUP($C361,CURSOSHORASPCSW22,3,FALSE)</f>
        <v>6</v>
      </c>
      <c r="F361" s="246" t="s">
        <v>587</v>
      </c>
    </row>
    <row r="362" spans="1:6" x14ac:dyDescent="0.2">
      <c r="A362" s="31" t="s">
        <v>340</v>
      </c>
      <c r="B362" s="31">
        <v>4</v>
      </c>
      <c r="C362" s="245" t="s">
        <v>313</v>
      </c>
      <c r="D362" s="31">
        <v>9</v>
      </c>
      <c r="E362" s="9">
        <f>VLOOKUP($C362,CURSOSHORASPCSW22,3,FALSE)</f>
        <v>6</v>
      </c>
      <c r="F362" s="246" t="s">
        <v>587</v>
      </c>
    </row>
    <row r="363" spans="1:6" x14ac:dyDescent="0.2">
      <c r="A363" s="31" t="s">
        <v>278</v>
      </c>
      <c r="B363" s="31">
        <v>3</v>
      </c>
      <c r="C363" s="245" t="s">
        <v>277</v>
      </c>
      <c r="D363" s="31">
        <v>9</v>
      </c>
      <c r="E363" s="9">
        <f>VLOOKUP($C363,CURSOSHORASPCSW22,3,FALSE)</f>
        <v>4</v>
      </c>
      <c r="F363" s="246" t="s">
        <v>587</v>
      </c>
    </row>
    <row r="364" spans="1:6" ht="13.5" thickBot="1" x14ac:dyDescent="0.25">
      <c r="A364" s="31" t="s">
        <v>206</v>
      </c>
      <c r="B364" s="31">
        <v>2</v>
      </c>
      <c r="C364" s="247" t="s">
        <v>205</v>
      </c>
      <c r="D364" s="31">
        <v>9</v>
      </c>
      <c r="E364" s="9">
        <f>VLOOKUP($C364,CURSOSHORASPCSW22,3,FALSE)</f>
        <v>2</v>
      </c>
      <c r="F364" s="246" t="s">
        <v>587</v>
      </c>
    </row>
    <row r="365" spans="1:6" x14ac:dyDescent="0.2">
      <c r="A365" s="31" t="s">
        <v>341</v>
      </c>
      <c r="B365" s="31">
        <v>2</v>
      </c>
      <c r="C365" s="245" t="s">
        <v>314</v>
      </c>
      <c r="D365" s="33">
        <v>10</v>
      </c>
      <c r="E365" s="9">
        <f>VLOOKUP($C365,CURSOSHORASPCSW22,3,FALSE)</f>
        <v>4</v>
      </c>
      <c r="F365" s="246" t="s">
        <v>587</v>
      </c>
    </row>
    <row r="366" spans="1:6" x14ac:dyDescent="0.2">
      <c r="A366" s="31" t="s">
        <v>342</v>
      </c>
      <c r="B366" s="31">
        <v>2</v>
      </c>
      <c r="C366" s="245" t="s">
        <v>315</v>
      </c>
      <c r="D366" s="31">
        <v>10</v>
      </c>
      <c r="E366" s="9">
        <f>VLOOKUP($C366,CURSOSHORASPCSW22,3,FALSE)</f>
        <v>4</v>
      </c>
      <c r="F366" s="246" t="s">
        <v>587</v>
      </c>
    </row>
    <row r="367" spans="1:6" x14ac:dyDescent="0.2">
      <c r="A367" s="31" t="s">
        <v>343</v>
      </c>
      <c r="B367" s="31">
        <v>3</v>
      </c>
      <c r="C367" s="245" t="s">
        <v>316</v>
      </c>
      <c r="D367" s="31">
        <v>10</v>
      </c>
      <c r="E367" s="9">
        <f>VLOOKUP($C367,CURSOSHORASPCSW22,3,FALSE)</f>
        <v>4</v>
      </c>
      <c r="F367" s="246" t="s">
        <v>587</v>
      </c>
    </row>
    <row r="368" spans="1:6" x14ac:dyDescent="0.2">
      <c r="A368" s="31" t="s">
        <v>284</v>
      </c>
      <c r="B368" s="31">
        <v>3</v>
      </c>
      <c r="C368" s="245" t="s">
        <v>283</v>
      </c>
      <c r="D368" s="31">
        <v>10</v>
      </c>
      <c r="E368" s="9">
        <f>VLOOKUP($C368,CURSOSHORASPCSW22,3,FALSE)</f>
        <v>4</v>
      </c>
      <c r="F368" s="246" t="s">
        <v>587</v>
      </c>
    </row>
    <row r="369" spans="1:6" x14ac:dyDescent="0.2">
      <c r="A369" s="31" t="s">
        <v>216</v>
      </c>
      <c r="B369" s="31">
        <v>4</v>
      </c>
      <c r="C369" s="251" t="s">
        <v>215</v>
      </c>
      <c r="D369" s="31">
        <v>10</v>
      </c>
      <c r="E369" s="9">
        <f>VLOOKUP($C369,CURSOSHORASPCSW22,3,FALSE)</f>
        <v>4</v>
      </c>
      <c r="F369" s="246" t="s">
        <v>587</v>
      </c>
    </row>
    <row r="370" spans="1:6" ht="13.5" thickBot="1" x14ac:dyDescent="0.25">
      <c r="A370" s="31" t="s">
        <v>74</v>
      </c>
      <c r="B370" s="31">
        <v>3</v>
      </c>
      <c r="C370" s="248" t="s">
        <v>123</v>
      </c>
      <c r="D370" s="31">
        <v>10</v>
      </c>
      <c r="E370" s="9">
        <f>VLOOKUP($C370,CURSOSHORASPCSW22,3,FALSE)</f>
        <v>4</v>
      </c>
      <c r="F370" s="246" t="s">
        <v>587</v>
      </c>
    </row>
    <row r="371" spans="1:6" x14ac:dyDescent="0.2">
      <c r="A371" s="33" t="s">
        <v>345</v>
      </c>
      <c r="B371" s="54">
        <v>4</v>
      </c>
      <c r="C371" s="252" t="s">
        <v>344</v>
      </c>
      <c r="D371" s="175">
        <v>7</v>
      </c>
      <c r="E371" s="9">
        <f>VLOOKUP($C371,CURSOSHORASPCSW22,3,FALSE)</f>
        <v>4</v>
      </c>
      <c r="F371" s="246" t="s">
        <v>587</v>
      </c>
    </row>
    <row r="372" spans="1:6" x14ac:dyDescent="0.2">
      <c r="A372" s="31" t="s">
        <v>347</v>
      </c>
      <c r="B372" s="56">
        <v>4</v>
      </c>
      <c r="C372" s="253" t="s">
        <v>346</v>
      </c>
      <c r="D372" s="80">
        <v>7</v>
      </c>
      <c r="E372" s="9">
        <f>VLOOKUP($C372,CURSOSHORASPCSW22,3,FALSE)</f>
        <v>4</v>
      </c>
      <c r="F372" s="246" t="s">
        <v>587</v>
      </c>
    </row>
    <row r="373" spans="1:6" x14ac:dyDescent="0.2">
      <c r="A373" s="31" t="s">
        <v>349</v>
      </c>
      <c r="B373" s="56">
        <v>4</v>
      </c>
      <c r="C373" s="253" t="s">
        <v>348</v>
      </c>
      <c r="D373" s="80">
        <v>8</v>
      </c>
      <c r="E373" s="9">
        <f>VLOOKUP($C373,CURSOSHORASPCSW22,3,FALSE)</f>
        <v>4</v>
      </c>
      <c r="F373" s="246" t="s">
        <v>587</v>
      </c>
    </row>
    <row r="374" spans="1:6" x14ac:dyDescent="0.2">
      <c r="A374" s="31" t="s">
        <v>352</v>
      </c>
      <c r="B374" s="56">
        <v>4</v>
      </c>
      <c r="C374" s="253" t="s">
        <v>350</v>
      </c>
      <c r="D374" s="80">
        <v>8</v>
      </c>
      <c r="E374" s="9">
        <f>VLOOKUP($C374,CURSOSHORASPCSW22,3,FALSE)</f>
        <v>4</v>
      </c>
      <c r="F374" s="246" t="s">
        <v>587</v>
      </c>
    </row>
    <row r="375" spans="1:6" x14ac:dyDescent="0.2">
      <c r="A375" s="31" t="s">
        <v>354</v>
      </c>
      <c r="B375" s="56">
        <v>4</v>
      </c>
      <c r="C375" s="253" t="s">
        <v>353</v>
      </c>
      <c r="D375" s="80">
        <v>9</v>
      </c>
      <c r="E375" s="9">
        <f>VLOOKUP($C375,CURSOSHORASPCSW22,3,FALSE)</f>
        <v>4</v>
      </c>
      <c r="F375" s="246" t="s">
        <v>587</v>
      </c>
    </row>
    <row r="376" spans="1:6" x14ac:dyDescent="0.2">
      <c r="A376" s="31" t="s">
        <v>356</v>
      </c>
      <c r="B376" s="56">
        <v>4</v>
      </c>
      <c r="C376" s="253" t="s">
        <v>355</v>
      </c>
      <c r="D376" s="80">
        <v>9</v>
      </c>
      <c r="E376" s="9">
        <f>VLOOKUP($C376,CURSOSHORASPCSW22,3,FALSE)</f>
        <v>4</v>
      </c>
      <c r="F376" s="246" t="s">
        <v>587</v>
      </c>
    </row>
    <row r="377" spans="1:6" x14ac:dyDescent="0.2">
      <c r="A377" s="31" t="s">
        <v>357</v>
      </c>
      <c r="B377" s="56">
        <v>4</v>
      </c>
      <c r="C377" s="253" t="s">
        <v>159</v>
      </c>
      <c r="D377" s="80">
        <v>10</v>
      </c>
      <c r="E377" s="9">
        <f>VLOOKUP($C377,CURSOSHORASPCSW22,3,FALSE)</f>
        <v>4</v>
      </c>
      <c r="F377" s="246" t="s">
        <v>587</v>
      </c>
    </row>
    <row r="378" spans="1:6" ht="13.5" thickBot="1" x14ac:dyDescent="0.25">
      <c r="A378" s="34" t="s">
        <v>359</v>
      </c>
      <c r="B378" s="60">
        <v>4</v>
      </c>
      <c r="C378" s="254" t="s">
        <v>358</v>
      </c>
      <c r="D378" s="58">
        <v>10</v>
      </c>
      <c r="E378" s="9">
        <f>VLOOKUP($C378,CURSOSHORASPCSW22,3,FALSE)</f>
        <v>4</v>
      </c>
      <c r="F378" s="246" t="s">
        <v>587</v>
      </c>
    </row>
    <row r="379" spans="1:6" x14ac:dyDescent="0.2">
      <c r="A379" s="33" t="s">
        <v>29</v>
      </c>
      <c r="B379" s="54">
        <v>4</v>
      </c>
      <c r="C379" s="253" t="s">
        <v>39</v>
      </c>
      <c r="D379" s="80">
        <v>6</v>
      </c>
      <c r="E379" s="9">
        <f>VLOOKUP($C379,CURSOSHORASPCSW22,3,FALSE)</f>
        <v>4</v>
      </c>
      <c r="F379" s="246" t="s">
        <v>587</v>
      </c>
    </row>
    <row r="380" spans="1:6" x14ac:dyDescent="0.2">
      <c r="A380" s="31" t="s">
        <v>30</v>
      </c>
      <c r="B380" s="56">
        <v>4</v>
      </c>
      <c r="C380" s="253" t="s">
        <v>40</v>
      </c>
      <c r="D380" s="80">
        <v>7</v>
      </c>
      <c r="E380" s="9">
        <f>VLOOKUP($C380,CURSOSHORASPCSW22,3,FALSE)</f>
        <v>4</v>
      </c>
      <c r="F380" s="246" t="s">
        <v>587</v>
      </c>
    </row>
    <row r="381" spans="1:6" x14ac:dyDescent="0.2">
      <c r="A381" s="31" t="s">
        <v>28</v>
      </c>
      <c r="B381" s="56">
        <v>4</v>
      </c>
      <c r="C381" s="253" t="s">
        <v>41</v>
      </c>
      <c r="D381" s="80">
        <v>8</v>
      </c>
      <c r="E381" s="9">
        <f>VLOOKUP($C381,CURSOSHORASPCSW22,3,FALSE)</f>
        <v>4</v>
      </c>
      <c r="F381" s="246" t="s">
        <v>587</v>
      </c>
    </row>
    <row r="382" spans="1:6" ht="13.5" thickBot="1" x14ac:dyDescent="0.25">
      <c r="A382" s="34" t="s">
        <v>31</v>
      </c>
      <c r="B382" s="60">
        <v>4</v>
      </c>
      <c r="C382" s="254" t="s">
        <v>46</v>
      </c>
      <c r="D382" s="58">
        <v>9</v>
      </c>
      <c r="E382" s="9">
        <f>VLOOKUP($C382,CURSOSHORASPCSW22,3,FALSE)</f>
        <v>4</v>
      </c>
      <c r="F382" s="246" t="s">
        <v>587</v>
      </c>
    </row>
    <row r="383" spans="1:6" x14ac:dyDescent="0.2">
      <c r="A383" s="33" t="s">
        <v>24</v>
      </c>
      <c r="B383" s="54">
        <v>4</v>
      </c>
      <c r="C383" s="253" t="s">
        <v>36</v>
      </c>
      <c r="D383" s="80">
        <v>6</v>
      </c>
      <c r="E383" s="9">
        <f>VLOOKUP($C383,CURSOSHORASPCSW22,3,FALSE)</f>
        <v>4</v>
      </c>
      <c r="F383" s="246" t="s">
        <v>587</v>
      </c>
    </row>
    <row r="384" spans="1:6" x14ac:dyDescent="0.2">
      <c r="A384" s="31" t="s">
        <v>27</v>
      </c>
      <c r="B384" s="56">
        <v>4</v>
      </c>
      <c r="C384" s="253" t="s">
        <v>79</v>
      </c>
      <c r="D384" s="80">
        <v>6</v>
      </c>
      <c r="E384" s="9">
        <f>VLOOKUP($C384,CURSOSHORASPCSW22,3,FALSE)</f>
        <v>4</v>
      </c>
      <c r="F384" s="246" t="s">
        <v>587</v>
      </c>
    </row>
    <row r="385" spans="1:6" x14ac:dyDescent="0.2">
      <c r="A385" s="31" t="s">
        <v>25</v>
      </c>
      <c r="B385" s="56">
        <v>4</v>
      </c>
      <c r="C385" s="253" t="s">
        <v>37</v>
      </c>
      <c r="D385" s="80">
        <v>7</v>
      </c>
      <c r="E385" s="9">
        <f>VLOOKUP($C385,CURSOSHORASPCSW22,3,FALSE)</f>
        <v>4</v>
      </c>
      <c r="F385" s="246" t="s">
        <v>587</v>
      </c>
    </row>
    <row r="386" spans="1:6" ht="13.5" thickBot="1" x14ac:dyDescent="0.25">
      <c r="A386" s="34" t="s">
        <v>26</v>
      </c>
      <c r="B386" s="60">
        <v>4</v>
      </c>
      <c r="C386" s="254" t="s">
        <v>38</v>
      </c>
      <c r="D386" s="58">
        <v>8</v>
      </c>
      <c r="E386" s="9">
        <f>VLOOKUP($C386,CURSOSHORASPCSW22,3,FALSE)</f>
        <v>4</v>
      </c>
      <c r="F386" s="246" t="s">
        <v>587</v>
      </c>
    </row>
    <row r="387" spans="1:6" x14ac:dyDescent="0.2">
      <c r="A387" s="33" t="s">
        <v>35</v>
      </c>
      <c r="B387" s="54">
        <v>4</v>
      </c>
      <c r="C387" s="253" t="s">
        <v>2</v>
      </c>
      <c r="D387" s="80">
        <v>7</v>
      </c>
      <c r="E387" s="9">
        <f>VLOOKUP($C387,CURSOSHORASPCSW22,3,FALSE)</f>
        <v>4</v>
      </c>
      <c r="F387" s="246" t="s">
        <v>587</v>
      </c>
    </row>
    <row r="388" spans="1:6" x14ac:dyDescent="0.2">
      <c r="A388" s="31" t="s">
        <v>32</v>
      </c>
      <c r="B388" s="56">
        <v>4</v>
      </c>
      <c r="C388" s="253" t="s">
        <v>42</v>
      </c>
      <c r="D388" s="80">
        <v>8</v>
      </c>
      <c r="E388" s="9">
        <f>VLOOKUP($C388,CURSOSHORASPCSW22,3,FALSE)</f>
        <v>4</v>
      </c>
      <c r="F388" s="246" t="s">
        <v>587</v>
      </c>
    </row>
    <row r="389" spans="1:6" x14ac:dyDescent="0.2">
      <c r="A389" s="32" t="s">
        <v>33</v>
      </c>
      <c r="B389" s="56">
        <v>4</v>
      </c>
      <c r="C389" s="253" t="s">
        <v>43</v>
      </c>
      <c r="D389" s="80">
        <v>9</v>
      </c>
      <c r="E389" s="9">
        <f>VLOOKUP($C389,CURSOSHORASPCSW22,3,FALSE)</f>
        <v>4</v>
      </c>
      <c r="F389" s="246" t="s">
        <v>587</v>
      </c>
    </row>
    <row r="390" spans="1:6" ht="13.5" thickBot="1" x14ac:dyDescent="0.25">
      <c r="A390" s="31" t="s">
        <v>34</v>
      </c>
      <c r="B390" s="56">
        <v>4</v>
      </c>
      <c r="C390" s="261" t="s">
        <v>44</v>
      </c>
      <c r="D390" s="262">
        <v>10</v>
      </c>
      <c r="E390" s="9">
        <f>VLOOKUP($C390,CURSOSHORASPCSW22,3,FALSE)</f>
        <v>4</v>
      </c>
      <c r="F390" s="246" t="s">
        <v>587</v>
      </c>
    </row>
    <row r="391" spans="1:6" x14ac:dyDescent="0.2">
      <c r="A391" s="33" t="s">
        <v>232</v>
      </c>
      <c r="B391" s="33">
        <v>3</v>
      </c>
      <c r="C391" s="287" t="s">
        <v>365</v>
      </c>
      <c r="D391" s="33">
        <v>1</v>
      </c>
      <c r="E391" s="18">
        <f>VLOOKUP($C391,CURSOHORASPCSW23,3,FALSE)</f>
        <v>5</v>
      </c>
      <c r="F391" s="266" t="s">
        <v>586</v>
      </c>
    </row>
    <row r="392" spans="1:6" x14ac:dyDescent="0.2">
      <c r="A392" s="31" t="s">
        <v>234</v>
      </c>
      <c r="B392" s="31">
        <v>3</v>
      </c>
      <c r="C392" s="245" t="s">
        <v>366</v>
      </c>
      <c r="D392" s="31">
        <v>1</v>
      </c>
      <c r="E392" s="9">
        <f>VLOOKUP($C392,CURSOHORASPCSW23,3,FALSE)</f>
        <v>5</v>
      </c>
      <c r="F392" s="246" t="s">
        <v>586</v>
      </c>
    </row>
    <row r="393" spans="1:6" x14ac:dyDescent="0.2">
      <c r="A393" s="31" t="s">
        <v>55</v>
      </c>
      <c r="B393" s="31">
        <v>4</v>
      </c>
      <c r="C393" s="247" t="s">
        <v>363</v>
      </c>
      <c r="D393" s="31">
        <v>1</v>
      </c>
      <c r="E393" s="9">
        <f>VLOOKUP($C393,CURSOHORASPCSW23,3,FALSE)</f>
        <v>6</v>
      </c>
      <c r="F393" s="246" t="s">
        <v>586</v>
      </c>
    </row>
    <row r="394" spans="1:6" x14ac:dyDescent="0.2">
      <c r="A394" s="31" t="s">
        <v>58</v>
      </c>
      <c r="B394" s="31">
        <v>4</v>
      </c>
      <c r="C394" s="248" t="s">
        <v>362</v>
      </c>
      <c r="D394" s="31">
        <v>1</v>
      </c>
      <c r="E394" s="9">
        <f>VLOOKUP($C394,CURSOHORASPCSW23,3,FALSE)</f>
        <v>4</v>
      </c>
      <c r="F394" s="246" t="s">
        <v>586</v>
      </c>
    </row>
    <row r="395" spans="1:6" x14ac:dyDescent="0.2">
      <c r="A395" s="31" t="s">
        <v>56</v>
      </c>
      <c r="B395" s="31">
        <v>3</v>
      </c>
      <c r="C395" s="247" t="s">
        <v>372</v>
      </c>
      <c r="D395" s="31">
        <v>1</v>
      </c>
      <c r="E395" s="9">
        <f>VLOOKUP($C395,CURSOHORASPCSW23,3,FALSE)</f>
        <v>6</v>
      </c>
      <c r="F395" s="246" t="s">
        <v>586</v>
      </c>
    </row>
    <row r="396" spans="1:6" ht="13.5" thickBot="1" x14ac:dyDescent="0.25">
      <c r="A396" s="31" t="s">
        <v>57</v>
      </c>
      <c r="B396" s="31">
        <v>5</v>
      </c>
      <c r="C396" s="247" t="s">
        <v>84</v>
      </c>
      <c r="D396" s="31">
        <v>1</v>
      </c>
      <c r="E396" s="9">
        <f>VLOOKUP($C396,CURSOHORASPCSW23,3,FALSE)</f>
        <v>8</v>
      </c>
      <c r="F396" s="246" t="s">
        <v>586</v>
      </c>
    </row>
    <row r="397" spans="1:6" x14ac:dyDescent="0.2">
      <c r="A397" s="31" t="s">
        <v>59</v>
      </c>
      <c r="B397" s="31">
        <v>4</v>
      </c>
      <c r="C397" s="245" t="s">
        <v>235</v>
      </c>
      <c r="D397" s="33">
        <v>2</v>
      </c>
      <c r="E397" s="9">
        <f>VLOOKUP($C397,CURSOHORASPCSW23,3,FALSE)</f>
        <v>6</v>
      </c>
      <c r="F397" s="246" t="s">
        <v>586</v>
      </c>
    </row>
    <row r="398" spans="1:6" x14ac:dyDescent="0.2">
      <c r="A398" s="31" t="s">
        <v>240</v>
      </c>
      <c r="B398" s="31">
        <v>2</v>
      </c>
      <c r="C398" s="245" t="s">
        <v>374</v>
      </c>
      <c r="D398" s="31">
        <v>2</v>
      </c>
      <c r="E398" s="9">
        <f>VLOOKUP($C398,CURSOHORASPCSW23,3,FALSE)</f>
        <v>6</v>
      </c>
      <c r="F398" s="246" t="s">
        <v>586</v>
      </c>
    </row>
    <row r="399" spans="1:6" x14ac:dyDescent="0.2">
      <c r="A399" s="31" t="s">
        <v>236</v>
      </c>
      <c r="B399" s="31">
        <v>4</v>
      </c>
      <c r="C399" s="245" t="s">
        <v>13</v>
      </c>
      <c r="D399" s="31">
        <v>2</v>
      </c>
      <c r="E399" s="9">
        <f>VLOOKUP($C399,CURSOHORASPCSW23,3,FALSE)</f>
        <v>6</v>
      </c>
      <c r="F399" s="246" t="s">
        <v>586</v>
      </c>
    </row>
    <row r="400" spans="1:6" x14ac:dyDescent="0.2">
      <c r="A400" s="31" t="s">
        <v>62</v>
      </c>
      <c r="B400" s="31">
        <v>4</v>
      </c>
      <c r="C400" s="247" t="s">
        <v>375</v>
      </c>
      <c r="D400" s="31">
        <v>2</v>
      </c>
      <c r="E400" s="9">
        <f>VLOOKUP($C400,CURSOHORASPCSW23,3,FALSE)</f>
        <v>4</v>
      </c>
      <c r="F400" s="246" t="s">
        <v>586</v>
      </c>
    </row>
    <row r="401" spans="1:6" x14ac:dyDescent="0.2">
      <c r="A401" s="31"/>
      <c r="B401" s="31">
        <v>3</v>
      </c>
      <c r="C401" s="247" t="s">
        <v>16</v>
      </c>
      <c r="D401" s="31">
        <v>2</v>
      </c>
      <c r="E401" s="9">
        <f>VLOOKUP($C401,CURSOHORASPCSW23,3,FALSE)</f>
        <v>0</v>
      </c>
      <c r="F401" s="246" t="s">
        <v>586</v>
      </c>
    </row>
    <row r="402" spans="1:6" x14ac:dyDescent="0.2">
      <c r="A402" s="31" t="s">
        <v>60</v>
      </c>
      <c r="B402" s="31">
        <v>5</v>
      </c>
      <c r="C402" s="247" t="s">
        <v>91</v>
      </c>
      <c r="D402" s="31">
        <v>2</v>
      </c>
      <c r="E402" s="9">
        <f>VLOOKUP($C402,CURSOHORASPCSW23,3,FALSE)</f>
        <v>6</v>
      </c>
      <c r="F402" s="246" t="s">
        <v>586</v>
      </c>
    </row>
    <row r="403" spans="1:6" x14ac:dyDescent="0.2">
      <c r="A403" s="31" t="s">
        <v>238</v>
      </c>
      <c r="B403" s="31">
        <v>4</v>
      </c>
      <c r="C403" s="245" t="s">
        <v>379</v>
      </c>
      <c r="D403" s="31">
        <v>3</v>
      </c>
      <c r="E403" s="9">
        <f>VLOOKUP($C403,CURSOHORASPCSW23,3,FALSE)</f>
        <v>6</v>
      </c>
      <c r="F403" s="246" t="s">
        <v>586</v>
      </c>
    </row>
    <row r="404" spans="1:6" x14ac:dyDescent="0.2">
      <c r="A404" s="31" t="s">
        <v>199</v>
      </c>
      <c r="B404" s="31">
        <v>2</v>
      </c>
      <c r="C404" s="245" t="s">
        <v>299</v>
      </c>
      <c r="D404" s="31">
        <v>3</v>
      </c>
      <c r="E404" s="9">
        <f>VLOOKUP($C404,CURSOHORASPCSW23,3,FALSE)</f>
        <v>4</v>
      </c>
      <c r="F404" s="246" t="s">
        <v>586</v>
      </c>
    </row>
    <row r="405" spans="1:6" x14ac:dyDescent="0.2">
      <c r="A405" s="31" t="s">
        <v>97</v>
      </c>
      <c r="B405" s="31">
        <v>4</v>
      </c>
      <c r="C405" s="245" t="s">
        <v>377</v>
      </c>
      <c r="D405" s="31">
        <v>3</v>
      </c>
      <c r="E405" s="9">
        <f>VLOOKUP($C405,CURSOHORASPCSW23,3,FALSE)</f>
        <v>6</v>
      </c>
      <c r="F405" s="246" t="s">
        <v>586</v>
      </c>
    </row>
    <row r="406" spans="1:6" x14ac:dyDescent="0.2">
      <c r="A406" s="31" t="s">
        <v>242</v>
      </c>
      <c r="B406" s="31">
        <v>3</v>
      </c>
      <c r="C406" s="245" t="s">
        <v>297</v>
      </c>
      <c r="D406" s="31">
        <v>3</v>
      </c>
      <c r="E406" s="9">
        <f>VLOOKUP($C406,CURSOHORASPCSW23,3,FALSE)</f>
        <v>5</v>
      </c>
      <c r="F406" s="246" t="s">
        <v>586</v>
      </c>
    </row>
    <row r="407" spans="1:6" x14ac:dyDescent="0.2">
      <c r="A407" s="31" t="s">
        <v>63</v>
      </c>
      <c r="B407" s="31">
        <v>3</v>
      </c>
      <c r="C407" s="250" t="s">
        <v>381</v>
      </c>
      <c r="D407" s="31">
        <v>3</v>
      </c>
      <c r="E407" s="9">
        <f>VLOOKUP($C407,CURSOHORASPCSW23,3,FALSE)</f>
        <v>4</v>
      </c>
      <c r="F407" s="246" t="s">
        <v>586</v>
      </c>
    </row>
    <row r="408" spans="1:6" x14ac:dyDescent="0.2">
      <c r="A408" s="31" t="s">
        <v>65</v>
      </c>
      <c r="B408" s="31">
        <v>5</v>
      </c>
      <c r="C408" s="249" t="s">
        <v>98</v>
      </c>
      <c r="D408" s="31">
        <v>3</v>
      </c>
      <c r="E408" s="9">
        <f>VLOOKUP($C408,CURSOHORASPCSW23,3,FALSE)</f>
        <v>6</v>
      </c>
      <c r="F408" s="246" t="s">
        <v>586</v>
      </c>
    </row>
    <row r="409" spans="1:6" x14ac:dyDescent="0.2">
      <c r="A409" s="31" t="s">
        <v>244</v>
      </c>
      <c r="B409" s="31">
        <v>4</v>
      </c>
      <c r="C409" s="245" t="s">
        <v>303</v>
      </c>
      <c r="D409" s="31">
        <v>4</v>
      </c>
      <c r="E409" s="9">
        <f>VLOOKUP($C409,CURSOHORASPCSW23,3,FALSE)</f>
        <v>2</v>
      </c>
      <c r="F409" s="246" t="s">
        <v>586</v>
      </c>
    </row>
    <row r="410" spans="1:6" x14ac:dyDescent="0.2">
      <c r="A410" s="31" t="s">
        <v>318</v>
      </c>
      <c r="B410" s="31">
        <v>4</v>
      </c>
      <c r="C410" s="245" t="s">
        <v>383</v>
      </c>
      <c r="D410" s="31">
        <v>4</v>
      </c>
      <c r="E410" s="9">
        <f>VLOOKUP($C410,CURSOHORASPCSW23,3,FALSE)</f>
        <v>5</v>
      </c>
      <c r="F410" s="246" t="s">
        <v>586</v>
      </c>
    </row>
    <row r="411" spans="1:6" x14ac:dyDescent="0.2">
      <c r="A411" s="31" t="s">
        <v>246</v>
      </c>
      <c r="B411" s="31">
        <v>4</v>
      </c>
      <c r="C411" s="245" t="s">
        <v>245</v>
      </c>
      <c r="D411" s="31">
        <v>4</v>
      </c>
      <c r="E411" s="9">
        <f>VLOOKUP($C411,CURSOHORASPCSW23,3,FALSE)</f>
        <v>4</v>
      </c>
      <c r="F411" s="246" t="s">
        <v>586</v>
      </c>
    </row>
    <row r="412" spans="1:6" x14ac:dyDescent="0.2">
      <c r="A412" s="31" t="s">
        <v>117</v>
      </c>
      <c r="B412" s="31">
        <v>2</v>
      </c>
      <c r="C412" s="245" t="s">
        <v>305</v>
      </c>
      <c r="D412" s="31">
        <v>4</v>
      </c>
      <c r="E412" s="9">
        <f>VLOOKUP($C412,CURSOHORASPCSW23,3,FALSE)</f>
        <v>4</v>
      </c>
      <c r="F412" s="246" t="s">
        <v>586</v>
      </c>
    </row>
    <row r="413" spans="1:6" x14ac:dyDescent="0.2">
      <c r="A413" s="31" t="s">
        <v>70</v>
      </c>
      <c r="B413" s="31">
        <v>3</v>
      </c>
      <c r="C413" s="250" t="s">
        <v>384</v>
      </c>
      <c r="D413" s="31">
        <v>4</v>
      </c>
      <c r="E413" s="9">
        <f>VLOOKUP($C413,CURSOHORASPCSW23,3,FALSE)</f>
        <v>4</v>
      </c>
      <c r="F413" s="246" t="s">
        <v>586</v>
      </c>
    </row>
    <row r="414" spans="1:6" x14ac:dyDescent="0.2">
      <c r="A414" s="31" t="s">
        <v>66</v>
      </c>
      <c r="B414" s="31">
        <v>5</v>
      </c>
      <c r="C414" s="249" t="s">
        <v>103</v>
      </c>
      <c r="D414" s="31">
        <v>4</v>
      </c>
      <c r="E414" s="9">
        <f>VLOOKUP($C414,CURSOHORASPCSW23,3,FALSE)</f>
        <v>4</v>
      </c>
      <c r="F414" s="246" t="s">
        <v>586</v>
      </c>
    </row>
    <row r="415" spans="1:6" x14ac:dyDescent="0.2">
      <c r="A415" s="31" t="s">
        <v>250</v>
      </c>
      <c r="B415" s="31">
        <v>4</v>
      </c>
      <c r="C415" s="245" t="s">
        <v>237</v>
      </c>
      <c r="D415" s="31">
        <v>5</v>
      </c>
      <c r="E415" s="9">
        <f>VLOOKUP($C415,CURSOHORASPCSW23,3,FALSE)</f>
        <v>4</v>
      </c>
      <c r="F415" s="246" t="s">
        <v>586</v>
      </c>
    </row>
    <row r="416" spans="1:6" x14ac:dyDescent="0.2">
      <c r="A416" s="31" t="s">
        <v>321</v>
      </c>
      <c r="B416" s="31">
        <v>2</v>
      </c>
      <c r="C416" s="245" t="s">
        <v>301</v>
      </c>
      <c r="D416" s="31">
        <v>5</v>
      </c>
      <c r="E416" s="9">
        <f>VLOOKUP($C416,CURSOHORASPCSW23,3,FALSE)</f>
        <v>4</v>
      </c>
      <c r="F416" s="246" t="s">
        <v>586</v>
      </c>
    </row>
    <row r="417" spans="1:6" x14ac:dyDescent="0.2">
      <c r="A417" s="31" t="s">
        <v>323</v>
      </c>
      <c r="B417" s="31">
        <v>4</v>
      </c>
      <c r="C417" s="245" t="s">
        <v>249</v>
      </c>
      <c r="D417" s="31">
        <v>5</v>
      </c>
      <c r="E417" s="9">
        <f>VLOOKUP($C417,CURSOHORASPCSW23,3,FALSE)</f>
        <v>5</v>
      </c>
      <c r="F417" s="246" t="s">
        <v>586</v>
      </c>
    </row>
    <row r="418" spans="1:6" x14ac:dyDescent="0.2">
      <c r="A418" s="31" t="s">
        <v>324</v>
      </c>
      <c r="B418" s="31">
        <v>4</v>
      </c>
      <c r="C418" s="245" t="s">
        <v>259</v>
      </c>
      <c r="D418" s="31">
        <v>5</v>
      </c>
      <c r="E418" s="9">
        <f>VLOOKUP($C418,CURSOHORASPCSW23,3,FALSE)</f>
        <v>4</v>
      </c>
      <c r="F418" s="246" t="s">
        <v>586</v>
      </c>
    </row>
    <row r="419" spans="1:6" x14ac:dyDescent="0.2">
      <c r="A419" s="31" t="s">
        <v>61</v>
      </c>
      <c r="B419" s="31">
        <v>3</v>
      </c>
      <c r="C419" s="248" t="s">
        <v>385</v>
      </c>
      <c r="D419" s="31">
        <v>5</v>
      </c>
      <c r="E419" s="9">
        <f>VLOOKUP($C419,CURSOHORASPCSW23,3,FALSE)</f>
        <v>6</v>
      </c>
      <c r="F419" s="246" t="s">
        <v>586</v>
      </c>
    </row>
    <row r="420" spans="1:6" x14ac:dyDescent="0.2">
      <c r="A420" s="31" t="s">
        <v>73</v>
      </c>
      <c r="B420" s="31">
        <v>3</v>
      </c>
      <c r="C420" s="250" t="s">
        <v>21</v>
      </c>
      <c r="D420" s="31">
        <v>5</v>
      </c>
      <c r="E420" s="9">
        <f>VLOOKUP($C420,CURSOHORASPCSW23,3,FALSE)</f>
        <v>4</v>
      </c>
      <c r="F420" s="246" t="s">
        <v>586</v>
      </c>
    </row>
    <row r="421" spans="1:6" x14ac:dyDescent="0.2">
      <c r="A421" s="31" t="s">
        <v>325</v>
      </c>
      <c r="B421" s="31">
        <v>4</v>
      </c>
      <c r="C421" s="245" t="s">
        <v>306</v>
      </c>
      <c r="D421" s="31">
        <v>6</v>
      </c>
      <c r="E421" s="9">
        <f>VLOOKUP($C421,CURSOHORASPCSW23,3,FALSE)</f>
        <v>6</v>
      </c>
      <c r="F421" s="246" t="s">
        <v>586</v>
      </c>
    </row>
    <row r="422" spans="1:6" x14ac:dyDescent="0.2">
      <c r="A422" s="31" t="s">
        <v>326</v>
      </c>
      <c r="B422" s="31">
        <v>2</v>
      </c>
      <c r="C422" s="245" t="s">
        <v>302</v>
      </c>
      <c r="D422" s="31">
        <v>6</v>
      </c>
      <c r="E422" s="9">
        <f>VLOOKUP($C422,CURSOHORASPCSW23,3,FALSE)</f>
        <v>4</v>
      </c>
      <c r="F422" s="246" t="s">
        <v>586</v>
      </c>
    </row>
    <row r="423" spans="1:6" x14ac:dyDescent="0.2">
      <c r="A423" s="31" t="s">
        <v>327</v>
      </c>
      <c r="B423" s="31">
        <v>2</v>
      </c>
      <c r="C423" s="245" t="s">
        <v>298</v>
      </c>
      <c r="D423" s="31">
        <v>6</v>
      </c>
      <c r="E423" s="9">
        <f>VLOOKUP($C423,CURSOHORASPCSW23,3,FALSE)</f>
        <v>4</v>
      </c>
      <c r="F423" s="246" t="s">
        <v>586</v>
      </c>
    </row>
    <row r="424" spans="1:6" x14ac:dyDescent="0.2">
      <c r="A424" s="31" t="s">
        <v>328</v>
      </c>
      <c r="B424" s="31">
        <v>4</v>
      </c>
      <c r="C424" s="245" t="s">
        <v>116</v>
      </c>
      <c r="D424" s="31">
        <v>6</v>
      </c>
      <c r="E424" s="9">
        <f>VLOOKUP($C424,CURSOHORASPCSW23,3,FALSE)</f>
        <v>2</v>
      </c>
      <c r="F424" s="246" t="s">
        <v>586</v>
      </c>
    </row>
    <row r="425" spans="1:6" ht="13.5" thickBot="1" x14ac:dyDescent="0.25">
      <c r="A425" s="31" t="s">
        <v>269</v>
      </c>
      <c r="B425" s="31">
        <v>4</v>
      </c>
      <c r="C425" s="247" t="s">
        <v>390</v>
      </c>
      <c r="D425" s="31">
        <v>6</v>
      </c>
      <c r="E425" s="9">
        <f>VLOOKUP($C425,CURSOHORASPCSW23,3,FALSE)</f>
        <v>2</v>
      </c>
      <c r="F425" s="246" t="s">
        <v>586</v>
      </c>
    </row>
    <row r="426" spans="1:6" x14ac:dyDescent="0.2">
      <c r="A426" s="31" t="s">
        <v>329</v>
      </c>
      <c r="B426" s="31">
        <v>4</v>
      </c>
      <c r="C426" s="245" t="s">
        <v>241</v>
      </c>
      <c r="D426" s="33">
        <v>7</v>
      </c>
      <c r="E426" s="9">
        <f>VLOOKUP($C426,CURSOHORASPCSW23,3,FALSE)</f>
        <v>4</v>
      </c>
      <c r="F426" s="246" t="s">
        <v>586</v>
      </c>
    </row>
    <row r="427" spans="1:6" x14ac:dyDescent="0.2">
      <c r="A427" s="31" t="s">
        <v>330</v>
      </c>
      <c r="B427" s="31">
        <v>4</v>
      </c>
      <c r="C427" s="245" t="s">
        <v>391</v>
      </c>
      <c r="D427" s="31">
        <v>7</v>
      </c>
      <c r="E427" s="9">
        <f>VLOOKUP($C427,CURSOHORASPCSW23,3,FALSE)</f>
        <v>4</v>
      </c>
      <c r="F427" s="246" t="s">
        <v>586</v>
      </c>
    </row>
    <row r="428" spans="1:6" x14ac:dyDescent="0.2">
      <c r="A428" s="31" t="s">
        <v>331</v>
      </c>
      <c r="B428" s="31">
        <v>2</v>
      </c>
      <c r="C428" s="245" t="s">
        <v>300</v>
      </c>
      <c r="D428" s="31">
        <v>7</v>
      </c>
      <c r="E428" s="9">
        <f>VLOOKUP($C428,CURSOHORASPCSW23,3,FALSE)</f>
        <v>4</v>
      </c>
      <c r="F428" s="246" t="s">
        <v>586</v>
      </c>
    </row>
    <row r="429" spans="1:6" x14ac:dyDescent="0.2">
      <c r="A429" s="31" t="s">
        <v>208</v>
      </c>
      <c r="B429" s="31">
        <v>4</v>
      </c>
      <c r="C429" s="245" t="s">
        <v>129</v>
      </c>
      <c r="D429" s="31">
        <v>7</v>
      </c>
      <c r="E429" s="9">
        <f>VLOOKUP($C429,CURSOHORASPCSW23,3,FALSE)</f>
        <v>6</v>
      </c>
      <c r="F429" s="246" t="s">
        <v>586</v>
      </c>
    </row>
    <row r="430" spans="1:6" ht="13.5" thickBot="1" x14ac:dyDescent="0.25">
      <c r="A430" s="31" t="s">
        <v>332</v>
      </c>
      <c r="B430" s="31">
        <v>3</v>
      </c>
      <c r="C430" s="248" t="s">
        <v>392</v>
      </c>
      <c r="D430" s="31">
        <v>7</v>
      </c>
      <c r="E430" s="9">
        <f>VLOOKUP($C430,CURSOHORASPCSW23,3,FALSE)</f>
        <v>6</v>
      </c>
      <c r="F430" s="246" t="s">
        <v>586</v>
      </c>
    </row>
    <row r="431" spans="1:6" x14ac:dyDescent="0.2">
      <c r="A431" s="31" t="s">
        <v>334</v>
      </c>
      <c r="B431" s="31">
        <v>4</v>
      </c>
      <c r="C431" s="245" t="s">
        <v>393</v>
      </c>
      <c r="D431" s="33">
        <v>8</v>
      </c>
      <c r="E431" s="9">
        <f>VLOOKUP($C431,CURSOHORASPCSW23,3,FALSE)</f>
        <v>6</v>
      </c>
      <c r="F431" s="246" t="s">
        <v>586</v>
      </c>
    </row>
    <row r="432" spans="1:6" x14ac:dyDescent="0.2">
      <c r="A432" s="31" t="s">
        <v>335</v>
      </c>
      <c r="B432" s="31">
        <v>4</v>
      </c>
      <c r="C432" s="245" t="s">
        <v>395</v>
      </c>
      <c r="D432" s="31">
        <v>8</v>
      </c>
      <c r="E432" s="9">
        <f>VLOOKUP($C432,CURSOHORASPCSW23,3,FALSE)</f>
        <v>2</v>
      </c>
      <c r="F432" s="246" t="s">
        <v>586</v>
      </c>
    </row>
    <row r="433" spans="1:6" x14ac:dyDescent="0.2">
      <c r="A433" s="31" t="s">
        <v>271</v>
      </c>
      <c r="B433" s="31">
        <v>2</v>
      </c>
      <c r="C433" s="245" t="s">
        <v>396</v>
      </c>
      <c r="D433" s="31">
        <v>8</v>
      </c>
      <c r="E433" s="9">
        <f>VLOOKUP($C433,CURSOHORASPCSW23,3,FALSE)</f>
        <v>3</v>
      </c>
      <c r="F433" s="246" t="s">
        <v>586</v>
      </c>
    </row>
    <row r="434" spans="1:6" x14ac:dyDescent="0.2">
      <c r="A434" s="31" t="s">
        <v>336</v>
      </c>
      <c r="B434" s="31">
        <v>4</v>
      </c>
      <c r="C434" s="245" t="s">
        <v>315</v>
      </c>
      <c r="D434" s="31">
        <v>8</v>
      </c>
      <c r="E434" s="9">
        <f>VLOOKUP($C434,CURSOHORASPCSW23,3,FALSE)</f>
        <v>3</v>
      </c>
      <c r="F434" s="246" t="s">
        <v>586</v>
      </c>
    </row>
    <row r="435" spans="1:6" ht="13.5" thickBot="1" x14ac:dyDescent="0.25">
      <c r="A435" s="31" t="s">
        <v>273</v>
      </c>
      <c r="B435" s="31">
        <v>3</v>
      </c>
      <c r="C435" s="245" t="s">
        <v>397</v>
      </c>
      <c r="D435" s="31">
        <v>8</v>
      </c>
      <c r="E435" s="9">
        <f>VLOOKUP($C435,CURSOHORASPCSW23,3,FALSE)</f>
        <v>4</v>
      </c>
      <c r="F435" s="246" t="s">
        <v>586</v>
      </c>
    </row>
    <row r="436" spans="1:6" x14ac:dyDescent="0.2">
      <c r="A436" s="31" t="s">
        <v>275</v>
      </c>
      <c r="B436" s="31">
        <v>4</v>
      </c>
      <c r="C436" s="245" t="s">
        <v>398</v>
      </c>
      <c r="D436" s="33">
        <v>9</v>
      </c>
      <c r="E436" s="9">
        <f>VLOOKUP($C436,CURSOHORASPCSW23,3,FALSE)</f>
        <v>4</v>
      </c>
      <c r="F436" s="246" t="s">
        <v>586</v>
      </c>
    </row>
    <row r="437" spans="1:6" x14ac:dyDescent="0.2">
      <c r="A437" s="31" t="s">
        <v>286</v>
      </c>
      <c r="B437" s="31">
        <v>4</v>
      </c>
      <c r="C437" s="245" t="s">
        <v>399</v>
      </c>
      <c r="D437" s="31">
        <v>9</v>
      </c>
      <c r="E437" s="9">
        <f>VLOOKUP($C437,CURSOHORASPCSW23,3,FALSE)</f>
        <v>6</v>
      </c>
      <c r="F437" s="246" t="s">
        <v>586</v>
      </c>
    </row>
    <row r="438" spans="1:6" x14ac:dyDescent="0.2">
      <c r="A438" s="31" t="s">
        <v>340</v>
      </c>
      <c r="B438" s="31">
        <v>4</v>
      </c>
      <c r="C438" s="245" t="s">
        <v>400</v>
      </c>
      <c r="D438" s="31">
        <v>9</v>
      </c>
      <c r="E438" s="9">
        <f>VLOOKUP($C438,CURSOHORASPCSW23,3,FALSE)</f>
        <v>6</v>
      </c>
      <c r="F438" s="246" t="s">
        <v>586</v>
      </c>
    </row>
    <row r="439" spans="1:6" x14ac:dyDescent="0.2">
      <c r="A439" s="31" t="s">
        <v>278</v>
      </c>
      <c r="B439" s="31">
        <v>2</v>
      </c>
      <c r="C439" s="245" t="s">
        <v>106</v>
      </c>
      <c r="D439" s="31">
        <v>9</v>
      </c>
      <c r="E439" s="9">
        <f>VLOOKUP($C439,CURSOHORASPCSW23,3,FALSE)</f>
        <v>4</v>
      </c>
      <c r="F439" s="246" t="s">
        <v>586</v>
      </c>
    </row>
    <row r="440" spans="1:6" ht="13.5" thickBot="1" x14ac:dyDescent="0.25">
      <c r="A440" s="31" t="s">
        <v>206</v>
      </c>
      <c r="B440" s="31">
        <v>2</v>
      </c>
      <c r="C440" s="245" t="s">
        <v>310</v>
      </c>
      <c r="D440" s="31">
        <v>9</v>
      </c>
      <c r="E440" s="9">
        <f>VLOOKUP($C440,CURSOHORASPCSW23,3,FALSE)</f>
        <v>2</v>
      </c>
      <c r="F440" s="246" t="s">
        <v>586</v>
      </c>
    </row>
    <row r="441" spans="1:6" x14ac:dyDescent="0.2">
      <c r="A441" s="33" t="s">
        <v>341</v>
      </c>
      <c r="B441" s="31">
        <v>4</v>
      </c>
      <c r="C441" s="245" t="s">
        <v>285</v>
      </c>
      <c r="D441" s="33">
        <v>10</v>
      </c>
      <c r="E441" s="9">
        <f>VLOOKUP($C441,CURSOHORASPCSW23,3,FALSE)</f>
        <v>4</v>
      </c>
      <c r="F441" s="246" t="s">
        <v>586</v>
      </c>
    </row>
    <row r="442" spans="1:6" x14ac:dyDescent="0.2">
      <c r="A442" s="31" t="s">
        <v>342</v>
      </c>
      <c r="B442" s="31">
        <v>4</v>
      </c>
      <c r="C442" s="245" t="s">
        <v>265</v>
      </c>
      <c r="D442" s="31">
        <v>10</v>
      </c>
      <c r="E442" s="9">
        <f>VLOOKUP($C442,CURSOHORASPCSW23,3,FALSE)</f>
        <v>4</v>
      </c>
      <c r="F442" s="246" t="s">
        <v>586</v>
      </c>
    </row>
    <row r="443" spans="1:6" x14ac:dyDescent="0.2">
      <c r="A443" s="31" t="s">
        <v>343</v>
      </c>
      <c r="B443" s="31">
        <v>4</v>
      </c>
      <c r="C443" s="245" t="s">
        <v>402</v>
      </c>
      <c r="D443" s="31">
        <v>10</v>
      </c>
      <c r="E443" s="9">
        <f>VLOOKUP($C443,CURSOHORASPCSW23,3,FALSE)</f>
        <v>4</v>
      </c>
      <c r="F443" s="246" t="s">
        <v>586</v>
      </c>
    </row>
    <row r="444" spans="1:6" x14ac:dyDescent="0.2">
      <c r="A444" s="31" t="s">
        <v>284</v>
      </c>
      <c r="B444" s="31">
        <v>2</v>
      </c>
      <c r="C444" s="245" t="s">
        <v>403</v>
      </c>
      <c r="D444" s="31">
        <v>10</v>
      </c>
      <c r="E444" s="9">
        <f>VLOOKUP($C444,CURSOHORASPCSW23,3,FALSE)</f>
        <v>4</v>
      </c>
      <c r="F444" s="246" t="s">
        <v>586</v>
      </c>
    </row>
    <row r="445" spans="1:6" ht="13.5" thickBot="1" x14ac:dyDescent="0.25">
      <c r="A445" s="31" t="s">
        <v>216</v>
      </c>
      <c r="B445" s="31">
        <v>2</v>
      </c>
      <c r="C445" s="245" t="s">
        <v>253</v>
      </c>
      <c r="D445" s="31">
        <v>10</v>
      </c>
      <c r="E445" s="9">
        <f>VLOOKUP($C445,CURSOHORASPCSW23,3,FALSE)</f>
        <v>4</v>
      </c>
      <c r="F445" s="246" t="s">
        <v>586</v>
      </c>
    </row>
    <row r="446" spans="1:6" x14ac:dyDescent="0.2">
      <c r="A446" s="7" t="s">
        <v>288</v>
      </c>
      <c r="B446" s="42">
        <v>4</v>
      </c>
      <c r="C446" s="280" t="s">
        <v>405</v>
      </c>
      <c r="D446" s="64">
        <v>6</v>
      </c>
      <c r="E446" s="9">
        <f>VLOOKUP($C446,CURSOHORASPCSW23,3,FALSE)</f>
        <v>6</v>
      </c>
      <c r="F446" s="246" t="s">
        <v>586</v>
      </c>
    </row>
    <row r="447" spans="1:6" x14ac:dyDescent="0.2">
      <c r="A447" s="10" t="s">
        <v>211</v>
      </c>
      <c r="B447" s="44">
        <v>4</v>
      </c>
      <c r="C447" s="280" t="s">
        <v>404</v>
      </c>
      <c r="D447" s="64">
        <v>6</v>
      </c>
      <c r="E447" s="9">
        <f>VLOOKUP($C447,CURSOHORASPCSW23,3,FALSE)</f>
        <v>6</v>
      </c>
      <c r="F447" s="246" t="s">
        <v>586</v>
      </c>
    </row>
    <row r="448" spans="1:6" x14ac:dyDescent="0.2">
      <c r="A448" s="10" t="s">
        <v>218</v>
      </c>
      <c r="B448" s="44">
        <v>4</v>
      </c>
      <c r="C448" s="280" t="s">
        <v>406</v>
      </c>
      <c r="D448" s="64">
        <v>7</v>
      </c>
      <c r="E448" s="9">
        <f>VLOOKUP($C448,CURSOHORASPCSW23,3,FALSE)</f>
        <v>6</v>
      </c>
      <c r="F448" s="246" t="s">
        <v>586</v>
      </c>
    </row>
    <row r="449" spans="1:6" ht="13.5" thickBot="1" x14ac:dyDescent="0.25">
      <c r="A449" s="10" t="s">
        <v>211</v>
      </c>
      <c r="B449" s="44">
        <v>4</v>
      </c>
      <c r="C449" s="283" t="s">
        <v>407</v>
      </c>
      <c r="D449" s="86">
        <v>7</v>
      </c>
      <c r="E449" s="9">
        <f>VLOOKUP($C449,CURSOHORASPCSW23,3,FALSE)</f>
        <v>6</v>
      </c>
      <c r="F449" s="246" t="s">
        <v>586</v>
      </c>
    </row>
    <row r="450" spans="1:6" x14ac:dyDescent="0.2">
      <c r="A450" s="202" t="s">
        <v>232</v>
      </c>
      <c r="B450" s="33">
        <v>3</v>
      </c>
      <c r="C450" s="20" t="s">
        <v>231</v>
      </c>
      <c r="D450" s="33">
        <v>1</v>
      </c>
      <c r="E450" s="18">
        <f>VLOOKUP($C450,CURSOHORASPCCDX23,3,FALSE)</f>
        <v>5</v>
      </c>
      <c r="F450" s="267" t="s">
        <v>588</v>
      </c>
    </row>
    <row r="451" spans="1:6" x14ac:dyDescent="0.2">
      <c r="A451" s="203" t="s">
        <v>234</v>
      </c>
      <c r="B451" s="31">
        <v>4</v>
      </c>
      <c r="C451" s="183" t="s">
        <v>233</v>
      </c>
      <c r="D451" s="31">
        <v>1</v>
      </c>
      <c r="E451" s="9">
        <f>VLOOKUP($C451,CURSOHORASPCCDX23,3,FALSE)</f>
        <v>6</v>
      </c>
      <c r="F451" s="268" t="s">
        <v>588</v>
      </c>
    </row>
    <row r="452" spans="1:6" x14ac:dyDescent="0.2">
      <c r="A452" s="203" t="s">
        <v>364</v>
      </c>
      <c r="B452" s="31">
        <v>4</v>
      </c>
      <c r="C452" s="288" t="s">
        <v>363</v>
      </c>
      <c r="D452" s="31">
        <v>1</v>
      </c>
      <c r="E452" s="9">
        <f>VLOOKUP($C452,CURSOHORASPCCDX23,3,FALSE)</f>
        <v>6</v>
      </c>
      <c r="F452" s="268" t="s">
        <v>588</v>
      </c>
    </row>
    <row r="453" spans="1:6" x14ac:dyDescent="0.2">
      <c r="A453" s="203" t="s">
        <v>457</v>
      </c>
      <c r="B453" s="31">
        <v>4</v>
      </c>
      <c r="C453" s="183" t="s">
        <v>372</v>
      </c>
      <c r="D453" s="31">
        <v>1</v>
      </c>
      <c r="E453" s="9">
        <f>VLOOKUP($C453,CURSOHORASPCCDX23,3,FALSE)</f>
        <v>6</v>
      </c>
      <c r="F453" s="268" t="s">
        <v>588</v>
      </c>
    </row>
    <row r="454" spans="1:6" x14ac:dyDescent="0.2">
      <c r="A454" s="203" t="s">
        <v>361</v>
      </c>
      <c r="B454" s="31">
        <v>3</v>
      </c>
      <c r="C454" s="288" t="s">
        <v>386</v>
      </c>
      <c r="D454" s="31">
        <v>1</v>
      </c>
      <c r="E454" s="9">
        <f>VLOOKUP($C454,CURSOHORASPCCDX23,3,FALSE)</f>
        <v>4</v>
      </c>
      <c r="F454" s="268" t="s">
        <v>588</v>
      </c>
    </row>
    <row r="455" spans="1:6" x14ac:dyDescent="0.2">
      <c r="A455" s="203" t="s">
        <v>458</v>
      </c>
      <c r="B455" s="31">
        <v>5</v>
      </c>
      <c r="C455" s="288" t="s">
        <v>84</v>
      </c>
      <c r="D455" s="31">
        <v>1</v>
      </c>
      <c r="E455" s="9">
        <f>VLOOKUP($C455,CURSOHORASPCCDX23,3,FALSE)</f>
        <v>6</v>
      </c>
      <c r="F455" s="268" t="s">
        <v>588</v>
      </c>
    </row>
    <row r="456" spans="1:6" x14ac:dyDescent="0.2">
      <c r="A456" s="203" t="s">
        <v>244</v>
      </c>
      <c r="B456" s="31">
        <v>2</v>
      </c>
      <c r="C456" s="183" t="s">
        <v>243</v>
      </c>
      <c r="D456" s="31">
        <v>2</v>
      </c>
      <c r="E456" s="9">
        <f>VLOOKUP($C456,CURSOHORASPCCDX23,3,FALSE)</f>
        <v>4</v>
      </c>
      <c r="F456" s="268" t="s">
        <v>588</v>
      </c>
    </row>
    <row r="457" spans="1:6" x14ac:dyDescent="0.2">
      <c r="A457" s="203" t="s">
        <v>240</v>
      </c>
      <c r="B457" s="31">
        <v>4</v>
      </c>
      <c r="C457" s="183" t="s">
        <v>239</v>
      </c>
      <c r="D457" s="31">
        <v>2</v>
      </c>
      <c r="E457" s="9">
        <f>VLOOKUP($C457,CURSOHORASPCCDX23,3,FALSE)</f>
        <v>6</v>
      </c>
      <c r="F457" s="268" t="s">
        <v>588</v>
      </c>
    </row>
    <row r="458" spans="1:6" x14ac:dyDescent="0.2">
      <c r="A458" s="203" t="s">
        <v>59</v>
      </c>
      <c r="B458" s="31">
        <v>4</v>
      </c>
      <c r="C458" s="183" t="s">
        <v>13</v>
      </c>
      <c r="D458" s="31">
        <v>2</v>
      </c>
      <c r="E458" s="9">
        <f>VLOOKUP($C458,CURSOHORASPCCDX23,3,FALSE)</f>
        <v>6</v>
      </c>
      <c r="F458" s="268" t="s">
        <v>588</v>
      </c>
    </row>
    <row r="459" spans="1:6" x14ac:dyDescent="0.2">
      <c r="A459" s="203" t="s">
        <v>457</v>
      </c>
      <c r="B459" s="31">
        <v>4</v>
      </c>
      <c r="C459" s="288" t="s">
        <v>375</v>
      </c>
      <c r="D459" s="31">
        <v>2</v>
      </c>
      <c r="E459" s="9">
        <f>VLOOKUP($C459,CURSOHORASPCCDX23,3,FALSE)</f>
        <v>6</v>
      </c>
      <c r="F459" s="268" t="s">
        <v>588</v>
      </c>
    </row>
    <row r="460" spans="1:6" x14ac:dyDescent="0.2">
      <c r="A460" s="203" t="s">
        <v>460</v>
      </c>
      <c r="B460" s="31">
        <v>3</v>
      </c>
      <c r="C460" s="288" t="s">
        <v>16</v>
      </c>
      <c r="D460" s="31">
        <v>2</v>
      </c>
      <c r="E460" s="9">
        <f>VLOOKUP($C460,CURSOHORASPCCDX23,3,FALSE)</f>
        <v>4</v>
      </c>
      <c r="F460" s="268" t="s">
        <v>588</v>
      </c>
    </row>
    <row r="461" spans="1:6" x14ac:dyDescent="0.2">
      <c r="A461" s="203" t="s">
        <v>458</v>
      </c>
      <c r="B461" s="31">
        <v>5</v>
      </c>
      <c r="C461" s="288" t="s">
        <v>91</v>
      </c>
      <c r="D461" s="31">
        <v>2</v>
      </c>
      <c r="E461" s="9">
        <f>VLOOKUP($C461,CURSOHORASPCCDX23,3,FALSE)</f>
        <v>8</v>
      </c>
      <c r="F461" s="268" t="s">
        <v>588</v>
      </c>
    </row>
    <row r="462" spans="1:6" x14ac:dyDescent="0.2">
      <c r="A462" s="203" t="s">
        <v>236</v>
      </c>
      <c r="B462" s="31">
        <v>4</v>
      </c>
      <c r="C462" s="183" t="s">
        <v>235</v>
      </c>
      <c r="D462" s="31">
        <v>3</v>
      </c>
      <c r="E462" s="9">
        <f>VLOOKUP($C462,CURSOHORASPCCDX23,3,FALSE)</f>
        <v>6</v>
      </c>
      <c r="F462" s="268" t="s">
        <v>588</v>
      </c>
    </row>
    <row r="463" spans="1:6" x14ac:dyDescent="0.2">
      <c r="A463" s="203" t="s">
        <v>246</v>
      </c>
      <c r="B463" s="31">
        <v>2</v>
      </c>
      <c r="C463" s="183" t="s">
        <v>245</v>
      </c>
      <c r="D463" s="31">
        <v>3</v>
      </c>
      <c r="E463" s="9">
        <f>VLOOKUP($C463,CURSOHORASPCCDX23,3,FALSE)</f>
        <v>4</v>
      </c>
      <c r="F463" s="268" t="s">
        <v>588</v>
      </c>
    </row>
    <row r="464" spans="1:6" x14ac:dyDescent="0.2">
      <c r="A464" s="203" t="s">
        <v>97</v>
      </c>
      <c r="B464" s="31">
        <v>4</v>
      </c>
      <c r="C464" s="183" t="s">
        <v>96</v>
      </c>
      <c r="D464" s="31">
        <v>3</v>
      </c>
      <c r="E464" s="9">
        <f>VLOOKUP($C464,CURSOHORASPCCDX23,3,FALSE)</f>
        <v>6</v>
      </c>
      <c r="F464" s="268" t="s">
        <v>588</v>
      </c>
    </row>
    <row r="465" spans="1:6" x14ac:dyDescent="0.2">
      <c r="A465" s="203" t="s">
        <v>462</v>
      </c>
      <c r="B465" s="31">
        <v>4</v>
      </c>
      <c r="C465" s="183" t="s">
        <v>387</v>
      </c>
      <c r="D465" s="31">
        <v>3</v>
      </c>
      <c r="E465" s="9">
        <f>VLOOKUP($C465,CURSOHORASPCCDX23,3,FALSE)</f>
        <v>6</v>
      </c>
      <c r="F465" s="268" t="s">
        <v>588</v>
      </c>
    </row>
    <row r="466" spans="1:6" x14ac:dyDescent="0.2">
      <c r="A466" s="203" t="s">
        <v>461</v>
      </c>
      <c r="B466" s="31">
        <v>3</v>
      </c>
      <c r="C466" s="183" t="s">
        <v>521</v>
      </c>
      <c r="D466" s="31">
        <v>3</v>
      </c>
      <c r="E466" s="9">
        <f>VLOOKUP($C466,CURSOHORASPCCDX23,3,FALSE)</f>
        <v>4</v>
      </c>
      <c r="F466" s="268" t="s">
        <v>588</v>
      </c>
    </row>
    <row r="467" spans="1:6" x14ac:dyDescent="0.2">
      <c r="A467" s="203" t="s">
        <v>458</v>
      </c>
      <c r="B467" s="31">
        <v>5</v>
      </c>
      <c r="C467" s="288" t="s">
        <v>98</v>
      </c>
      <c r="D467" s="31">
        <v>3</v>
      </c>
      <c r="E467" s="9">
        <f>VLOOKUP($C467,CURSOHORASPCCDX23,3,FALSE)</f>
        <v>8</v>
      </c>
      <c r="F467" s="268" t="s">
        <v>588</v>
      </c>
    </row>
    <row r="468" spans="1:6" x14ac:dyDescent="0.2">
      <c r="A468" s="203" t="s">
        <v>238</v>
      </c>
      <c r="B468" s="31">
        <v>4</v>
      </c>
      <c r="C468" s="183" t="s">
        <v>237</v>
      </c>
      <c r="D468" s="31">
        <v>4</v>
      </c>
      <c r="E468" s="9">
        <f>VLOOKUP($C468,CURSOHORASPCCDX23,3,FALSE)</f>
        <v>6</v>
      </c>
      <c r="F468" s="268" t="s">
        <v>588</v>
      </c>
    </row>
    <row r="469" spans="1:6" x14ac:dyDescent="0.2">
      <c r="A469" s="203" t="s">
        <v>523</v>
      </c>
      <c r="B469" s="31">
        <v>4</v>
      </c>
      <c r="C469" s="183" t="s">
        <v>474</v>
      </c>
      <c r="D469" s="31">
        <v>4</v>
      </c>
      <c r="E469" s="9">
        <f>VLOOKUP($C469,CURSOHORASPCCDX23,3,FALSE)</f>
        <v>6</v>
      </c>
      <c r="F469" s="268" t="s">
        <v>588</v>
      </c>
    </row>
    <row r="470" spans="1:6" x14ac:dyDescent="0.2">
      <c r="A470" s="203" t="s">
        <v>242</v>
      </c>
      <c r="B470" s="31">
        <v>3</v>
      </c>
      <c r="C470" s="183" t="s">
        <v>241</v>
      </c>
      <c r="D470" s="31">
        <v>4</v>
      </c>
      <c r="E470" s="9">
        <f>VLOOKUP($C470,CURSOHORASPCCDX23,3,FALSE)</f>
        <v>6</v>
      </c>
      <c r="F470" s="268" t="s">
        <v>588</v>
      </c>
    </row>
    <row r="471" spans="1:6" x14ac:dyDescent="0.2">
      <c r="A471" s="203" t="s">
        <v>524</v>
      </c>
      <c r="B471" s="31">
        <v>4</v>
      </c>
      <c r="C471" s="183" t="s">
        <v>377</v>
      </c>
      <c r="D471" s="31">
        <v>4</v>
      </c>
      <c r="E471" s="9">
        <f>VLOOKUP($C471,CURSOHORASPCCDX23,3,FALSE)</f>
        <v>4</v>
      </c>
      <c r="F471" s="268" t="s">
        <v>588</v>
      </c>
    </row>
    <row r="472" spans="1:6" x14ac:dyDescent="0.2">
      <c r="A472" s="203" t="s">
        <v>463</v>
      </c>
      <c r="B472" s="31">
        <v>3</v>
      </c>
      <c r="C472" s="183" t="s">
        <v>384</v>
      </c>
      <c r="D472" s="31">
        <v>4</v>
      </c>
      <c r="E472" s="9">
        <f>VLOOKUP($C472,CURSOHORASPCCDX23,3,FALSE)</f>
        <v>4</v>
      </c>
      <c r="F472" s="268" t="s">
        <v>588</v>
      </c>
    </row>
    <row r="473" spans="1:6" x14ac:dyDescent="0.2">
      <c r="A473" s="203" t="s">
        <v>458</v>
      </c>
      <c r="B473" s="31">
        <v>5</v>
      </c>
      <c r="C473" s="288" t="s">
        <v>103</v>
      </c>
      <c r="D473" s="31">
        <v>4</v>
      </c>
      <c r="E473" s="9">
        <f>VLOOKUP($C473,CURSOHORASPCCDX23,3,FALSE)</f>
        <v>4</v>
      </c>
      <c r="F473" s="268" t="s">
        <v>588</v>
      </c>
    </row>
    <row r="474" spans="1:6" x14ac:dyDescent="0.2">
      <c r="A474" s="203" t="s">
        <v>424</v>
      </c>
      <c r="B474" s="31">
        <v>4</v>
      </c>
      <c r="C474" s="183" t="s">
        <v>157</v>
      </c>
      <c r="D474" s="31">
        <v>5</v>
      </c>
      <c r="E474" s="9">
        <f>VLOOKUP($C474,CURSOHORASPCCDX23,3,FALSE)</f>
        <v>6</v>
      </c>
      <c r="F474" s="268" t="s">
        <v>588</v>
      </c>
    </row>
    <row r="475" spans="1:6" x14ac:dyDescent="0.2">
      <c r="A475" s="203" t="s">
        <v>250</v>
      </c>
      <c r="B475" s="31">
        <v>2</v>
      </c>
      <c r="C475" s="183" t="s">
        <v>249</v>
      </c>
      <c r="D475" s="31">
        <v>5</v>
      </c>
      <c r="E475" s="9">
        <f>VLOOKUP($C475,CURSOHORASPCCDX23,3,FALSE)</f>
        <v>4</v>
      </c>
      <c r="F475" s="268" t="s">
        <v>588</v>
      </c>
    </row>
    <row r="476" spans="1:6" x14ac:dyDescent="0.2">
      <c r="A476" s="203" t="s">
        <v>527</v>
      </c>
      <c r="B476" s="31">
        <v>4</v>
      </c>
      <c r="C476" s="183" t="s">
        <v>525</v>
      </c>
      <c r="D476" s="31">
        <v>5</v>
      </c>
      <c r="E476" s="9">
        <f>VLOOKUP($C476,CURSOHORASPCCDX23,3,FALSE)</f>
        <v>6</v>
      </c>
      <c r="F476" s="268" t="s">
        <v>588</v>
      </c>
    </row>
    <row r="477" spans="1:6" x14ac:dyDescent="0.2">
      <c r="A477" s="203" t="s">
        <v>528</v>
      </c>
      <c r="B477" s="31">
        <v>4</v>
      </c>
      <c r="C477" s="183" t="s">
        <v>526</v>
      </c>
      <c r="D477" s="31">
        <v>5</v>
      </c>
      <c r="E477" s="9">
        <f>VLOOKUP($C477,CURSOHORASPCCDX23,3,FALSE)</f>
        <v>6</v>
      </c>
      <c r="F477" s="268" t="s">
        <v>588</v>
      </c>
    </row>
    <row r="478" spans="1:6" x14ac:dyDescent="0.2">
      <c r="A478" s="203" t="s">
        <v>465</v>
      </c>
      <c r="B478" s="31">
        <v>3</v>
      </c>
      <c r="C478" s="183" t="s">
        <v>385</v>
      </c>
      <c r="D478" s="31">
        <v>5</v>
      </c>
      <c r="E478" s="9">
        <f>VLOOKUP($C478,CURSOHORASPCCDX23,3,FALSE)</f>
        <v>3</v>
      </c>
      <c r="F478" s="268" t="s">
        <v>588</v>
      </c>
    </row>
    <row r="479" spans="1:6" x14ac:dyDescent="0.2">
      <c r="A479" s="203" t="s">
        <v>466</v>
      </c>
      <c r="B479" s="31">
        <v>3</v>
      </c>
      <c r="C479" s="183" t="s">
        <v>21</v>
      </c>
      <c r="D479" s="31">
        <v>5</v>
      </c>
      <c r="E479" s="9">
        <f>VLOOKUP($C479,CURSOHORASPCCDX23,3,FALSE)</f>
        <v>3</v>
      </c>
      <c r="F479" s="268" t="s">
        <v>588</v>
      </c>
    </row>
    <row r="480" spans="1:6" x14ac:dyDescent="0.2">
      <c r="A480" s="203" t="s">
        <v>532</v>
      </c>
      <c r="B480" s="31">
        <v>4</v>
      </c>
      <c r="C480" s="183" t="s">
        <v>529</v>
      </c>
      <c r="D480" s="31">
        <v>6</v>
      </c>
      <c r="E480" s="9">
        <f>VLOOKUP($C480,CURSOHORASPCCDX23,3,FALSE)</f>
        <v>6</v>
      </c>
      <c r="F480" s="268" t="s">
        <v>588</v>
      </c>
    </row>
    <row r="481" spans="1:6" x14ac:dyDescent="0.2">
      <c r="A481" s="203" t="s">
        <v>533</v>
      </c>
      <c r="B481" s="31">
        <v>3</v>
      </c>
      <c r="C481" s="183" t="s">
        <v>530</v>
      </c>
      <c r="D481" s="31">
        <v>6</v>
      </c>
      <c r="E481" s="9">
        <f>VLOOKUP($C481,CURSOHORASPCCDX23,3,FALSE)</f>
        <v>5</v>
      </c>
      <c r="F481" s="268" t="s">
        <v>588</v>
      </c>
    </row>
    <row r="482" spans="1:6" x14ac:dyDescent="0.2">
      <c r="A482" s="203" t="s">
        <v>534</v>
      </c>
      <c r="B482" s="31">
        <v>4</v>
      </c>
      <c r="C482" s="183" t="s">
        <v>531</v>
      </c>
      <c r="D482" s="31">
        <v>6</v>
      </c>
      <c r="E482" s="9">
        <f>VLOOKUP($C482,CURSOHORASPCCDX23,3,FALSE)</f>
        <v>6</v>
      </c>
      <c r="F482" s="268" t="s">
        <v>588</v>
      </c>
    </row>
    <row r="483" spans="1:6" x14ac:dyDescent="0.2">
      <c r="A483" s="203" t="s">
        <v>260</v>
      </c>
      <c r="B483" s="31">
        <v>3</v>
      </c>
      <c r="C483" s="183" t="s">
        <v>259</v>
      </c>
      <c r="D483" s="31">
        <v>6</v>
      </c>
      <c r="E483" s="9">
        <f>VLOOKUP($C483,CURSOHORASPCCDX23,3,FALSE)</f>
        <v>5</v>
      </c>
      <c r="F483" s="268" t="s">
        <v>588</v>
      </c>
    </row>
    <row r="484" spans="1:6" x14ac:dyDescent="0.2">
      <c r="A484" s="203" t="s">
        <v>467</v>
      </c>
      <c r="B484" s="31">
        <v>4</v>
      </c>
      <c r="C484" s="288" t="s">
        <v>390</v>
      </c>
      <c r="D484" s="31">
        <v>6</v>
      </c>
      <c r="E484" s="9">
        <f>VLOOKUP($C484,CURSOHORASPCCDX23,3,FALSE)</f>
        <v>3</v>
      </c>
      <c r="F484" s="268" t="s">
        <v>588</v>
      </c>
    </row>
    <row r="485" spans="1:6" x14ac:dyDescent="0.2">
      <c r="A485" s="203" t="s">
        <v>536</v>
      </c>
      <c r="B485" s="31">
        <v>4</v>
      </c>
      <c r="C485" s="183" t="s">
        <v>535</v>
      </c>
      <c r="D485" s="31">
        <v>7</v>
      </c>
      <c r="E485" s="9">
        <f>VLOOKUP($C485,CURSOHORASPCCDX23,3,FALSE)</f>
        <v>6</v>
      </c>
      <c r="F485" s="268" t="s">
        <v>588</v>
      </c>
    </row>
    <row r="486" spans="1:6" x14ac:dyDescent="0.2">
      <c r="A486" s="203" t="s">
        <v>342</v>
      </c>
      <c r="B486" s="31">
        <v>2</v>
      </c>
      <c r="C486" s="183" t="s">
        <v>315</v>
      </c>
      <c r="D486" s="31">
        <v>7</v>
      </c>
      <c r="E486" s="9">
        <f>VLOOKUP($C486,CURSOHORASPCCDX23,3,FALSE)</f>
        <v>3</v>
      </c>
      <c r="F486" s="268" t="s">
        <v>588</v>
      </c>
    </row>
    <row r="487" spans="1:6" x14ac:dyDescent="0.2">
      <c r="A487" s="203" t="s">
        <v>537</v>
      </c>
      <c r="B487" s="31">
        <v>4</v>
      </c>
      <c r="C487" s="183" t="s">
        <v>399</v>
      </c>
      <c r="D487" s="31">
        <v>7</v>
      </c>
      <c r="E487" s="9">
        <f>VLOOKUP($C487,CURSOHORASPCCDX23,3,FALSE)</f>
        <v>4</v>
      </c>
      <c r="F487" s="268" t="s">
        <v>588</v>
      </c>
    </row>
    <row r="488" spans="1:6" x14ac:dyDescent="0.2">
      <c r="A488" s="203" t="s">
        <v>338</v>
      </c>
      <c r="B488" s="31">
        <v>3</v>
      </c>
      <c r="C488" s="183" t="s">
        <v>312</v>
      </c>
      <c r="D488" s="31">
        <v>7</v>
      </c>
      <c r="E488" s="9">
        <f>VLOOKUP($C488,CURSOHORASPCCDX23,3,FALSE)</f>
        <v>3</v>
      </c>
      <c r="F488" s="268" t="s">
        <v>588</v>
      </c>
    </row>
    <row r="489" spans="1:6" x14ac:dyDescent="0.2">
      <c r="A489" s="203" t="s">
        <v>469</v>
      </c>
      <c r="B489" s="31">
        <v>3</v>
      </c>
      <c r="C489" s="183" t="s">
        <v>392</v>
      </c>
      <c r="D489" s="31">
        <v>7</v>
      </c>
      <c r="E489" s="9">
        <f>VLOOKUP($C489,CURSOHORASPCCDX23,3,FALSE)</f>
        <v>4</v>
      </c>
      <c r="F489" s="268" t="s">
        <v>588</v>
      </c>
    </row>
    <row r="490" spans="1:6" x14ac:dyDescent="0.2">
      <c r="A490" s="203" t="s">
        <v>543</v>
      </c>
      <c r="B490" s="31">
        <v>4</v>
      </c>
      <c r="C490" s="183" t="s">
        <v>538</v>
      </c>
      <c r="D490" s="31">
        <v>8</v>
      </c>
      <c r="E490" s="9">
        <f>VLOOKUP($C490,CURSOHORASPCCDX23,3,FALSE)</f>
        <v>6</v>
      </c>
      <c r="F490" s="268" t="s">
        <v>588</v>
      </c>
    </row>
    <row r="491" spans="1:6" x14ac:dyDescent="0.2">
      <c r="A491" s="203" t="s">
        <v>544</v>
      </c>
      <c r="B491" s="31">
        <v>3</v>
      </c>
      <c r="C491" s="183" t="s">
        <v>539</v>
      </c>
      <c r="D491" s="31">
        <v>8</v>
      </c>
      <c r="E491" s="9">
        <f>VLOOKUP($C491,CURSOHORASPCCDX23,3,FALSE)</f>
        <v>6</v>
      </c>
      <c r="F491" s="268" t="s">
        <v>588</v>
      </c>
    </row>
    <row r="492" spans="1:6" x14ac:dyDescent="0.2">
      <c r="A492" s="203" t="s">
        <v>545</v>
      </c>
      <c r="B492" s="31">
        <v>4</v>
      </c>
      <c r="C492" s="183" t="s">
        <v>540</v>
      </c>
      <c r="D492" s="31">
        <v>8</v>
      </c>
      <c r="E492" s="9">
        <f>VLOOKUP($C492,CURSOHORASPCCDX23,3,FALSE)</f>
        <v>6</v>
      </c>
      <c r="F492" s="268" t="s">
        <v>588</v>
      </c>
    </row>
    <row r="493" spans="1:6" x14ac:dyDescent="0.2">
      <c r="A493" s="203" t="s">
        <v>546</v>
      </c>
      <c r="B493" s="31">
        <v>4</v>
      </c>
      <c r="C493" s="183" t="s">
        <v>541</v>
      </c>
      <c r="D493" s="31">
        <v>8</v>
      </c>
      <c r="E493" s="9">
        <f>VLOOKUP($C493,CURSOHORASPCCDX23,3,FALSE)</f>
        <v>6</v>
      </c>
      <c r="F493" s="268" t="s">
        <v>588</v>
      </c>
    </row>
    <row r="494" spans="1:6" x14ac:dyDescent="0.2">
      <c r="A494" s="203" t="s">
        <v>470</v>
      </c>
      <c r="B494" s="31">
        <v>3</v>
      </c>
      <c r="C494" s="183" t="s">
        <v>542</v>
      </c>
      <c r="D494" s="31">
        <v>8</v>
      </c>
      <c r="E494" s="9">
        <f>VLOOKUP($C494,CURSOHORASPCCDX23,3,FALSE)</f>
        <v>3</v>
      </c>
      <c r="F494" s="268" t="s">
        <v>588</v>
      </c>
    </row>
    <row r="495" spans="1:6" x14ac:dyDescent="0.2">
      <c r="A495" s="203" t="s">
        <v>551</v>
      </c>
      <c r="B495" s="31">
        <v>4</v>
      </c>
      <c r="C495" s="183" t="s">
        <v>548</v>
      </c>
      <c r="D495" s="31">
        <v>9</v>
      </c>
      <c r="E495" s="9">
        <f>VLOOKUP($C495,CURSOHORASPCCDX23,3,FALSE)</f>
        <v>6</v>
      </c>
      <c r="F495" s="268" t="s">
        <v>588</v>
      </c>
    </row>
    <row r="496" spans="1:6" x14ac:dyDescent="0.2">
      <c r="A496" s="203" t="s">
        <v>335</v>
      </c>
      <c r="B496" s="31">
        <v>2</v>
      </c>
      <c r="C496" s="183" t="s">
        <v>310</v>
      </c>
      <c r="D496" s="31">
        <v>9</v>
      </c>
      <c r="E496" s="9">
        <f>VLOOKUP($C496,CURSOHORASPCCDX23,3,FALSE)</f>
        <v>2</v>
      </c>
      <c r="F496" s="268" t="s">
        <v>588</v>
      </c>
    </row>
    <row r="497" spans="1:6" x14ac:dyDescent="0.2">
      <c r="A497" s="203" t="s">
        <v>552</v>
      </c>
      <c r="B497" s="31">
        <v>4</v>
      </c>
      <c r="C497" s="183" t="s">
        <v>549</v>
      </c>
      <c r="D497" s="31">
        <v>9</v>
      </c>
      <c r="E497" s="9">
        <f>VLOOKUP($C497,CURSOHORASPCCDX23,3,FALSE)</f>
        <v>6</v>
      </c>
      <c r="F497" s="268" t="s">
        <v>588</v>
      </c>
    </row>
    <row r="498" spans="1:6" x14ac:dyDescent="0.2">
      <c r="A498" s="203" t="s">
        <v>553</v>
      </c>
      <c r="B498" s="31">
        <v>4</v>
      </c>
      <c r="C498" s="183" t="s">
        <v>550</v>
      </c>
      <c r="D498" s="31">
        <v>9</v>
      </c>
      <c r="E498" s="9">
        <f>VLOOKUP($C498,CURSOHORASPCCDX23,3,FALSE)</f>
        <v>6</v>
      </c>
      <c r="F498" s="268" t="s">
        <v>588</v>
      </c>
    </row>
    <row r="499" spans="1:6" x14ac:dyDescent="0.2">
      <c r="A499" s="203" t="s">
        <v>271</v>
      </c>
      <c r="B499" s="31">
        <v>2</v>
      </c>
      <c r="C499" s="183" t="s">
        <v>270</v>
      </c>
      <c r="D499" s="31">
        <v>9</v>
      </c>
      <c r="E499" s="9">
        <f>VLOOKUP($C499,CURSOHORASPCCDX23,3,FALSE)</f>
        <v>3</v>
      </c>
      <c r="F499" s="268" t="s">
        <v>588</v>
      </c>
    </row>
    <row r="500" spans="1:6" x14ac:dyDescent="0.2">
      <c r="A500" s="203" t="s">
        <v>556</v>
      </c>
      <c r="B500" s="31">
        <v>4</v>
      </c>
      <c r="C500" s="183" t="s">
        <v>554</v>
      </c>
      <c r="D500" s="31">
        <v>10</v>
      </c>
      <c r="E500" s="9">
        <f>VLOOKUP($C500,CURSOHORASPCCDX23,3,FALSE)</f>
        <v>6</v>
      </c>
      <c r="F500" s="268" t="s">
        <v>588</v>
      </c>
    </row>
    <row r="501" spans="1:6" x14ac:dyDescent="0.2">
      <c r="A501" s="203" t="s">
        <v>341</v>
      </c>
      <c r="B501" s="31">
        <v>2</v>
      </c>
      <c r="C501" s="183" t="s">
        <v>314</v>
      </c>
      <c r="D501" s="31">
        <v>10</v>
      </c>
      <c r="E501" s="9">
        <f>VLOOKUP($C501,CURSOHORASPCCDX23,3,FALSE)</f>
        <v>4</v>
      </c>
      <c r="F501" s="268" t="s">
        <v>588</v>
      </c>
    </row>
    <row r="502" spans="1:6" x14ac:dyDescent="0.2">
      <c r="A502" s="203" t="s">
        <v>334</v>
      </c>
      <c r="B502" s="31">
        <v>4</v>
      </c>
      <c r="C502" s="183" t="s">
        <v>309</v>
      </c>
      <c r="D502" s="31">
        <v>10</v>
      </c>
      <c r="E502" s="9">
        <f>VLOOKUP($C502,CURSOHORASPCCDX23,3,FALSE)</f>
        <v>6</v>
      </c>
      <c r="F502" s="268" t="s">
        <v>588</v>
      </c>
    </row>
    <row r="503" spans="1:6" x14ac:dyDescent="0.2">
      <c r="A503" s="203" t="s">
        <v>557</v>
      </c>
      <c r="B503" s="31">
        <v>4</v>
      </c>
      <c r="C503" s="183" t="s">
        <v>555</v>
      </c>
      <c r="D503" s="31">
        <v>10</v>
      </c>
      <c r="E503" s="9">
        <f>VLOOKUP($C503,CURSOHORASPCCDX23,3,FALSE)</f>
        <v>6</v>
      </c>
      <c r="F503" s="268" t="s">
        <v>588</v>
      </c>
    </row>
    <row r="504" spans="1:6" x14ac:dyDescent="0.2">
      <c r="A504" s="203" t="s">
        <v>275</v>
      </c>
      <c r="B504" s="31">
        <v>3</v>
      </c>
      <c r="C504" s="183" t="s">
        <v>274</v>
      </c>
      <c r="D504" s="31">
        <v>10</v>
      </c>
      <c r="E504" s="9">
        <f>VLOOKUP($C504,CURSOHORASPCCDX23,3,FALSE)</f>
        <v>4</v>
      </c>
      <c r="F504" s="268" t="s">
        <v>588</v>
      </c>
    </row>
    <row r="505" spans="1:6" x14ac:dyDescent="0.2">
      <c r="A505" s="206" t="s">
        <v>564</v>
      </c>
      <c r="B505" s="8">
        <v>4</v>
      </c>
      <c r="C505" s="288" t="s">
        <v>405</v>
      </c>
      <c r="D505" s="31">
        <v>6</v>
      </c>
      <c r="E505" s="9">
        <f>VLOOKUP($C505,CURSOHORASPCCDX23,3,FALSE)</f>
        <v>6</v>
      </c>
      <c r="F505" s="268" t="s">
        <v>588</v>
      </c>
    </row>
    <row r="506" spans="1:6" x14ac:dyDescent="0.2">
      <c r="A506" s="206" t="s">
        <v>558</v>
      </c>
      <c r="B506" s="8">
        <v>4</v>
      </c>
      <c r="C506" s="288" t="s">
        <v>559</v>
      </c>
      <c r="D506" s="31">
        <v>6</v>
      </c>
      <c r="E506" s="9">
        <f>VLOOKUP($C506,CURSOHORASPCCDX23,3,FALSE)</f>
        <v>6</v>
      </c>
      <c r="F506" s="268" t="s">
        <v>588</v>
      </c>
    </row>
    <row r="507" spans="1:6" x14ac:dyDescent="0.2">
      <c r="A507" s="206" t="s">
        <v>565</v>
      </c>
      <c r="B507" s="8">
        <v>4</v>
      </c>
      <c r="C507" s="288" t="s">
        <v>406</v>
      </c>
      <c r="D507" s="31">
        <v>7</v>
      </c>
      <c r="E507" s="9">
        <f>VLOOKUP($C507,CURSOHORASPCCDX23,3,FALSE)</f>
        <v>6</v>
      </c>
      <c r="F507" s="268" t="s">
        <v>588</v>
      </c>
    </row>
    <row r="508" spans="1:6" x14ac:dyDescent="0.2">
      <c r="A508" s="206" t="s">
        <v>566</v>
      </c>
      <c r="B508" s="8">
        <v>4</v>
      </c>
      <c r="C508" s="288" t="s">
        <v>560</v>
      </c>
      <c r="D508" s="31">
        <v>7</v>
      </c>
      <c r="E508" s="9">
        <f>VLOOKUP($C508,CURSOHORASPCCDX23,3,FALSE)</f>
        <v>6</v>
      </c>
      <c r="F508" s="268" t="s">
        <v>588</v>
      </c>
    </row>
    <row r="509" spans="1:6" x14ac:dyDescent="0.2">
      <c r="A509" s="206" t="s">
        <v>349</v>
      </c>
      <c r="B509" s="8">
        <v>4</v>
      </c>
      <c r="C509" s="288" t="s">
        <v>348</v>
      </c>
      <c r="D509" s="31">
        <v>8</v>
      </c>
      <c r="E509" s="9">
        <f>VLOOKUP($C509,CURSOHORASPCCDX23,3,FALSE)</f>
        <v>6</v>
      </c>
      <c r="F509" s="268" t="s">
        <v>588</v>
      </c>
    </row>
    <row r="510" spans="1:6" x14ac:dyDescent="0.2">
      <c r="A510" s="206" t="s">
        <v>567</v>
      </c>
      <c r="B510" s="8">
        <v>4</v>
      </c>
      <c r="C510" s="288" t="s">
        <v>561</v>
      </c>
      <c r="D510" s="31">
        <v>8</v>
      </c>
      <c r="E510" s="9">
        <f>VLOOKUP($C510,CURSOHORASPCCDX23,3,FALSE)</f>
        <v>6</v>
      </c>
      <c r="F510" s="268" t="s">
        <v>588</v>
      </c>
    </row>
    <row r="511" spans="1:6" x14ac:dyDescent="0.2">
      <c r="A511" s="206" t="s">
        <v>568</v>
      </c>
      <c r="B511" s="8">
        <v>4</v>
      </c>
      <c r="C511" s="288" t="s">
        <v>408</v>
      </c>
      <c r="D511" s="31">
        <v>9</v>
      </c>
      <c r="E511" s="9">
        <f>VLOOKUP($C511,CURSOHORASPCCDX23,3,FALSE)</f>
        <v>6</v>
      </c>
      <c r="F511" s="268" t="s">
        <v>588</v>
      </c>
    </row>
    <row r="512" spans="1:6" x14ac:dyDescent="0.2">
      <c r="A512" s="206" t="s">
        <v>569</v>
      </c>
      <c r="B512" s="8">
        <v>4</v>
      </c>
      <c r="C512" s="288" t="s">
        <v>562</v>
      </c>
      <c r="D512" s="31">
        <v>9</v>
      </c>
      <c r="E512" s="9">
        <f>VLOOKUP($C512,CURSOHORASPCCDX23,3,FALSE)</f>
        <v>6</v>
      </c>
      <c r="F512" s="268" t="s">
        <v>588</v>
      </c>
    </row>
    <row r="513" spans="1:6" x14ac:dyDescent="0.2">
      <c r="A513" s="206" t="s">
        <v>570</v>
      </c>
      <c r="B513" s="8">
        <v>4</v>
      </c>
      <c r="C513" s="288" t="s">
        <v>410</v>
      </c>
      <c r="D513" s="31">
        <v>10</v>
      </c>
      <c r="E513" s="9">
        <f>VLOOKUP($C513,CURSOHORASPCCDX23,3,FALSE)</f>
        <v>6</v>
      </c>
      <c r="F513" s="268" t="s">
        <v>588</v>
      </c>
    </row>
    <row r="514" spans="1:6" ht="13.5" thickBot="1" x14ac:dyDescent="0.25">
      <c r="A514" s="263" t="s">
        <v>571</v>
      </c>
      <c r="B514" s="22">
        <v>4</v>
      </c>
      <c r="C514" s="289" t="s">
        <v>563</v>
      </c>
      <c r="D514" s="34">
        <v>10</v>
      </c>
      <c r="E514" s="23">
        <f>VLOOKUP($C514,CURSOHORASPCCDX23,3,FALSE)</f>
        <v>6</v>
      </c>
      <c r="F514" s="269" t="s">
        <v>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zoomScale="130" zoomScaleNormal="130" workbookViewId="0">
      <selection activeCell="H7" sqref="H7"/>
    </sheetView>
    <sheetView workbookViewId="1"/>
  </sheetViews>
  <sheetFormatPr baseColWidth="10" defaultRowHeight="12.75" x14ac:dyDescent="0.2"/>
  <cols>
    <col min="1" max="1" width="2.7109375" bestFit="1" customWidth="1"/>
    <col min="2" max="2" width="10.42578125" bestFit="1" customWidth="1"/>
    <col min="3" max="3" width="33.5703125" bestFit="1" customWidth="1"/>
    <col min="4" max="4" width="11" bestFit="1" customWidth="1"/>
    <col min="5" max="5" width="3.42578125" bestFit="1" customWidth="1"/>
    <col min="6" max="6" width="6.5703125" bestFit="1" customWidth="1"/>
    <col min="7" max="7" width="10.42578125" bestFit="1" customWidth="1"/>
    <col min="8" max="8" width="34.28515625" bestFit="1" customWidth="1"/>
    <col min="9" max="9" width="11" bestFit="1" customWidth="1"/>
    <col min="10" max="10" width="3.42578125" bestFit="1" customWidth="1"/>
  </cols>
  <sheetData>
    <row r="2" spans="1:10" ht="15.75" x14ac:dyDescent="0.25">
      <c r="F2" s="213" t="s">
        <v>418</v>
      </c>
      <c r="G2" s="213"/>
      <c r="H2" s="213"/>
      <c r="I2" s="213"/>
      <c r="J2" s="213"/>
    </row>
    <row r="4" spans="1:10" s="158" customFormat="1" ht="11.25" x14ac:dyDescent="0.2">
      <c r="A4" s="220" t="s">
        <v>472</v>
      </c>
      <c r="B4" s="221"/>
      <c r="C4" s="221"/>
      <c r="D4" s="221"/>
      <c r="E4" s="222"/>
      <c r="F4" s="217" t="s">
        <v>473</v>
      </c>
      <c r="G4" s="218"/>
      <c r="H4" s="218"/>
      <c r="I4" s="218"/>
      <c r="J4" s="219"/>
    </row>
    <row r="5" spans="1:10" s="158" customFormat="1" ht="52.5" x14ac:dyDescent="0.2">
      <c r="A5" s="159" t="s">
        <v>0</v>
      </c>
      <c r="B5" s="159" t="s">
        <v>416</v>
      </c>
      <c r="C5" s="159" t="s">
        <v>417</v>
      </c>
      <c r="D5" s="159" t="s">
        <v>421</v>
      </c>
      <c r="E5" s="159" t="s">
        <v>4</v>
      </c>
      <c r="F5" s="170" t="s">
        <v>0</v>
      </c>
      <c r="G5" s="170" t="s">
        <v>416</v>
      </c>
      <c r="H5" s="170" t="s">
        <v>417</v>
      </c>
      <c r="I5" s="170" t="s">
        <v>421</v>
      </c>
      <c r="J5" s="170" t="s">
        <v>4</v>
      </c>
    </row>
    <row r="6" spans="1:10" x14ac:dyDescent="0.2">
      <c r="A6" s="153">
        <v>1</v>
      </c>
      <c r="B6" s="153" t="s">
        <v>232</v>
      </c>
      <c r="C6" s="160" t="s">
        <v>365</v>
      </c>
      <c r="D6" s="90" t="s">
        <v>422</v>
      </c>
      <c r="E6" s="164">
        <v>3</v>
      </c>
      <c r="F6" s="164">
        <v>1</v>
      </c>
      <c r="G6" s="165" t="s">
        <v>232</v>
      </c>
      <c r="H6" s="166" t="s">
        <v>231</v>
      </c>
      <c r="I6" s="167" t="s">
        <v>422</v>
      </c>
      <c r="J6" s="164">
        <v>3</v>
      </c>
    </row>
    <row r="7" spans="1:10" x14ac:dyDescent="0.2">
      <c r="A7" s="153">
        <v>1</v>
      </c>
      <c r="B7" s="153" t="s">
        <v>234</v>
      </c>
      <c r="C7" s="160" t="s">
        <v>366</v>
      </c>
      <c r="D7" s="90" t="s">
        <v>422</v>
      </c>
      <c r="E7" s="164">
        <v>3</v>
      </c>
      <c r="F7" s="168"/>
      <c r="G7" s="168"/>
      <c r="H7" s="168"/>
      <c r="I7" s="168"/>
      <c r="J7" s="168"/>
    </row>
    <row r="8" spans="1:10" x14ac:dyDescent="0.2">
      <c r="A8" s="153">
        <v>1</v>
      </c>
      <c r="B8" s="153" t="s">
        <v>55</v>
      </c>
      <c r="C8" s="161" t="s">
        <v>363</v>
      </c>
      <c r="D8" s="90" t="s">
        <v>422</v>
      </c>
      <c r="E8" s="164">
        <v>4</v>
      </c>
      <c r="F8" s="164">
        <v>1</v>
      </c>
      <c r="G8" s="165" t="s">
        <v>55</v>
      </c>
      <c r="H8" s="166" t="s">
        <v>10</v>
      </c>
      <c r="I8" s="167" t="s">
        <v>422</v>
      </c>
      <c r="J8" s="164">
        <v>4</v>
      </c>
    </row>
    <row r="9" spans="1:10" x14ac:dyDescent="0.2">
      <c r="A9" s="153">
        <v>1</v>
      </c>
      <c r="B9" s="153" t="s">
        <v>58</v>
      </c>
      <c r="C9" s="162" t="s">
        <v>362</v>
      </c>
      <c r="D9" s="90" t="s">
        <v>422</v>
      </c>
      <c r="E9" s="164">
        <v>4</v>
      </c>
      <c r="F9" s="168"/>
      <c r="G9" s="168"/>
      <c r="H9" s="168"/>
      <c r="I9" s="168"/>
      <c r="J9" s="168"/>
    </row>
    <row r="10" spans="1:10" x14ac:dyDescent="0.2">
      <c r="A10" s="153">
        <v>1</v>
      </c>
      <c r="B10" s="153" t="s">
        <v>56</v>
      </c>
      <c r="C10" s="161" t="s">
        <v>372</v>
      </c>
      <c r="D10" s="90" t="s">
        <v>422</v>
      </c>
      <c r="E10" s="164">
        <v>3</v>
      </c>
      <c r="F10" s="164">
        <v>1</v>
      </c>
      <c r="G10" s="165" t="s">
        <v>56</v>
      </c>
      <c r="H10" s="166" t="s">
        <v>11</v>
      </c>
      <c r="I10" s="167" t="s">
        <v>422</v>
      </c>
      <c r="J10" s="164">
        <v>4</v>
      </c>
    </row>
    <row r="11" spans="1:10" x14ac:dyDescent="0.2">
      <c r="A11" s="153">
        <v>1</v>
      </c>
      <c r="B11" s="153" t="s">
        <v>57</v>
      </c>
      <c r="C11" s="161" t="s">
        <v>84</v>
      </c>
      <c r="D11" s="90" t="s">
        <v>422</v>
      </c>
      <c r="E11" s="164">
        <v>5</v>
      </c>
      <c r="F11" s="164">
        <v>1</v>
      </c>
      <c r="G11" s="165" t="s">
        <v>57</v>
      </c>
      <c r="H11" s="166" t="s">
        <v>84</v>
      </c>
      <c r="I11" s="167" t="s">
        <v>422</v>
      </c>
      <c r="J11" s="164">
        <v>4</v>
      </c>
    </row>
    <row r="12" spans="1:10" x14ac:dyDescent="0.2">
      <c r="A12" s="153">
        <v>2</v>
      </c>
      <c r="B12" s="153" t="s">
        <v>59</v>
      </c>
      <c r="C12" s="160" t="s">
        <v>235</v>
      </c>
      <c r="D12" s="90" t="s">
        <v>422</v>
      </c>
      <c r="E12" s="164">
        <v>4</v>
      </c>
      <c r="F12" s="164">
        <v>2</v>
      </c>
      <c r="G12" s="165" t="s">
        <v>236</v>
      </c>
      <c r="H12" s="166" t="s">
        <v>235</v>
      </c>
      <c r="I12" s="167" t="s">
        <v>422</v>
      </c>
      <c r="J12" s="164">
        <v>4</v>
      </c>
    </row>
    <row r="13" spans="1:10" x14ac:dyDescent="0.2">
      <c r="A13" s="153">
        <v>2</v>
      </c>
      <c r="B13" s="153" t="s">
        <v>240</v>
      </c>
      <c r="C13" s="160" t="s">
        <v>374</v>
      </c>
      <c r="D13" s="90" t="s">
        <v>422</v>
      </c>
      <c r="E13" s="164">
        <v>2</v>
      </c>
      <c r="F13" s="164">
        <v>1</v>
      </c>
      <c r="G13" s="165" t="s">
        <v>234</v>
      </c>
      <c r="H13" s="166" t="s">
        <v>233</v>
      </c>
      <c r="I13" s="167" t="s">
        <v>422</v>
      </c>
      <c r="J13" s="164">
        <v>4</v>
      </c>
    </row>
    <row r="14" spans="1:10" x14ac:dyDescent="0.2">
      <c r="A14" s="153">
        <v>2</v>
      </c>
      <c r="B14" s="153" t="s">
        <v>236</v>
      </c>
      <c r="C14" s="160" t="s">
        <v>13</v>
      </c>
      <c r="D14" s="90" t="s">
        <v>422</v>
      </c>
      <c r="E14" s="164">
        <v>4</v>
      </c>
      <c r="F14" s="164">
        <v>2</v>
      </c>
      <c r="G14" s="165" t="s">
        <v>59</v>
      </c>
      <c r="H14" s="166" t="s">
        <v>13</v>
      </c>
      <c r="I14" s="167" t="s">
        <v>422</v>
      </c>
      <c r="J14" s="164">
        <v>4</v>
      </c>
    </row>
    <row r="15" spans="1:10" x14ac:dyDescent="0.2">
      <c r="A15" s="153">
        <v>2</v>
      </c>
      <c r="B15" s="153" t="s">
        <v>62</v>
      </c>
      <c r="C15" s="161" t="s">
        <v>375</v>
      </c>
      <c r="D15" s="90" t="s">
        <v>422</v>
      </c>
      <c r="E15" s="164">
        <v>4</v>
      </c>
      <c r="F15" s="164">
        <v>2</v>
      </c>
      <c r="G15" s="165" t="s">
        <v>62</v>
      </c>
      <c r="H15" s="166" t="s">
        <v>12</v>
      </c>
      <c r="I15" s="167" t="s">
        <v>422</v>
      </c>
      <c r="J15" s="164">
        <v>4</v>
      </c>
    </row>
    <row r="16" spans="1:10" x14ac:dyDescent="0.2">
      <c r="A16" s="153">
        <v>2</v>
      </c>
      <c r="B16" s="153"/>
      <c r="C16" s="161" t="s">
        <v>16</v>
      </c>
      <c r="D16" s="90" t="s">
        <v>422</v>
      </c>
      <c r="E16" s="164">
        <v>3</v>
      </c>
      <c r="F16" s="164">
        <v>3</v>
      </c>
      <c r="G16" s="165" t="s">
        <v>63</v>
      </c>
      <c r="H16" s="166" t="s">
        <v>16</v>
      </c>
      <c r="I16" s="167" t="s">
        <v>422</v>
      </c>
      <c r="J16" s="164">
        <v>4</v>
      </c>
    </row>
    <row r="17" spans="1:10" x14ac:dyDescent="0.2">
      <c r="A17" s="153">
        <v>2</v>
      </c>
      <c r="B17" s="153" t="s">
        <v>60</v>
      </c>
      <c r="C17" s="161" t="s">
        <v>91</v>
      </c>
      <c r="D17" s="90" t="s">
        <v>422</v>
      </c>
      <c r="E17" s="164">
        <v>5</v>
      </c>
      <c r="F17" s="164">
        <v>2</v>
      </c>
      <c r="G17" s="165" t="s">
        <v>60</v>
      </c>
      <c r="H17" s="166" t="s">
        <v>91</v>
      </c>
      <c r="I17" s="167" t="s">
        <v>422</v>
      </c>
      <c r="J17" s="164">
        <v>4</v>
      </c>
    </row>
    <row r="18" spans="1:10" x14ac:dyDescent="0.2">
      <c r="A18" s="153">
        <v>3</v>
      </c>
      <c r="B18" s="153" t="s">
        <v>238</v>
      </c>
      <c r="C18" s="160" t="s">
        <v>379</v>
      </c>
      <c r="D18" s="90" t="s">
        <v>422</v>
      </c>
      <c r="E18" s="164">
        <v>4</v>
      </c>
      <c r="F18" s="168"/>
      <c r="G18" s="168"/>
      <c r="H18" s="168"/>
      <c r="I18" s="168"/>
      <c r="J18" s="168"/>
    </row>
    <row r="19" spans="1:10" x14ac:dyDescent="0.2">
      <c r="A19" s="153">
        <v>3</v>
      </c>
      <c r="B19" s="153" t="s">
        <v>199</v>
      </c>
      <c r="C19" s="160" t="s">
        <v>299</v>
      </c>
      <c r="D19" s="90" t="s">
        <v>422</v>
      </c>
      <c r="E19" s="164">
        <v>2</v>
      </c>
      <c r="F19" s="164">
        <v>5</v>
      </c>
      <c r="G19" s="165" t="s">
        <v>323</v>
      </c>
      <c r="H19" s="166" t="s">
        <v>299</v>
      </c>
      <c r="I19" s="167" t="s">
        <v>422</v>
      </c>
      <c r="J19" s="164">
        <v>3</v>
      </c>
    </row>
    <row r="20" spans="1:10" x14ac:dyDescent="0.2">
      <c r="A20" s="153">
        <v>3</v>
      </c>
      <c r="B20" s="153" t="s">
        <v>97</v>
      </c>
      <c r="C20" s="160" t="s">
        <v>377</v>
      </c>
      <c r="D20" s="90" t="s">
        <v>422</v>
      </c>
      <c r="E20" s="164">
        <v>4</v>
      </c>
      <c r="F20" s="164">
        <v>7</v>
      </c>
      <c r="G20" s="165" t="s">
        <v>198</v>
      </c>
      <c r="H20" s="166" t="s">
        <v>197</v>
      </c>
      <c r="I20" s="167" t="s">
        <v>422</v>
      </c>
      <c r="J20" s="164">
        <v>4</v>
      </c>
    </row>
    <row r="21" spans="1:10" x14ac:dyDescent="0.2">
      <c r="A21" s="153">
        <v>3</v>
      </c>
      <c r="B21" s="153" t="s">
        <v>242</v>
      </c>
      <c r="C21" s="160" t="s">
        <v>297</v>
      </c>
      <c r="D21" s="90" t="s">
        <v>422</v>
      </c>
      <c r="E21" s="164">
        <v>3</v>
      </c>
      <c r="F21" s="164">
        <v>4</v>
      </c>
      <c r="G21" s="165" t="s">
        <v>318</v>
      </c>
      <c r="H21" s="166" t="s">
        <v>297</v>
      </c>
      <c r="I21" s="167" t="s">
        <v>422</v>
      </c>
      <c r="J21" s="164">
        <v>3</v>
      </c>
    </row>
    <row r="22" spans="1:10" x14ac:dyDescent="0.2">
      <c r="A22" s="153">
        <v>3</v>
      </c>
      <c r="B22" s="153" t="s">
        <v>63</v>
      </c>
      <c r="C22" s="163" t="s">
        <v>381</v>
      </c>
      <c r="D22" s="90" t="s">
        <v>422</v>
      </c>
      <c r="E22" s="164">
        <v>3</v>
      </c>
      <c r="F22" s="164">
        <v>4</v>
      </c>
      <c r="G22" s="165" t="s">
        <v>70</v>
      </c>
      <c r="H22" s="166" t="s">
        <v>20</v>
      </c>
      <c r="I22" s="167" t="s">
        <v>422</v>
      </c>
      <c r="J22" s="164">
        <v>4</v>
      </c>
    </row>
    <row r="23" spans="1:10" x14ac:dyDescent="0.2">
      <c r="A23" s="153">
        <v>3</v>
      </c>
      <c r="B23" s="153" t="s">
        <v>65</v>
      </c>
      <c r="C23" s="161" t="s">
        <v>98</v>
      </c>
      <c r="D23" s="90" t="s">
        <v>422</v>
      </c>
      <c r="E23" s="164">
        <v>5</v>
      </c>
      <c r="F23" s="164">
        <v>3</v>
      </c>
      <c r="G23" s="165" t="s">
        <v>65</v>
      </c>
      <c r="H23" s="166" t="s">
        <v>98</v>
      </c>
      <c r="I23" s="167" t="s">
        <v>422</v>
      </c>
      <c r="J23" s="164">
        <v>4</v>
      </c>
    </row>
    <row r="24" spans="1:10" x14ac:dyDescent="0.2">
      <c r="A24" s="153">
        <v>4</v>
      </c>
      <c r="B24" s="153" t="s">
        <v>244</v>
      </c>
      <c r="C24" s="160" t="s">
        <v>303</v>
      </c>
      <c r="D24" s="90" t="s">
        <v>422</v>
      </c>
      <c r="E24" s="164">
        <v>4</v>
      </c>
      <c r="F24" s="168"/>
      <c r="G24" s="168"/>
      <c r="H24" s="168"/>
      <c r="I24" s="168"/>
      <c r="J24" s="168"/>
    </row>
    <row r="25" spans="1:10" x14ac:dyDescent="0.2">
      <c r="A25" s="153">
        <v>4</v>
      </c>
      <c r="B25" s="153" t="s">
        <v>318</v>
      </c>
      <c r="C25" s="160" t="s">
        <v>383</v>
      </c>
      <c r="D25" s="90" t="s">
        <v>422</v>
      </c>
      <c r="E25" s="164">
        <v>4</v>
      </c>
      <c r="F25" s="164">
        <v>4</v>
      </c>
      <c r="G25" s="165" t="s">
        <v>66</v>
      </c>
      <c r="H25" s="166" t="s">
        <v>14</v>
      </c>
      <c r="I25" s="167" t="s">
        <v>422</v>
      </c>
      <c r="J25" s="164">
        <v>4</v>
      </c>
    </row>
    <row r="26" spans="1:10" x14ac:dyDescent="0.2">
      <c r="A26" s="153">
        <v>4</v>
      </c>
      <c r="B26" s="153" t="s">
        <v>246</v>
      </c>
      <c r="C26" s="160" t="s">
        <v>245</v>
      </c>
      <c r="D26" s="90" t="s">
        <v>422</v>
      </c>
      <c r="E26" s="164">
        <v>4</v>
      </c>
      <c r="F26" s="169">
        <v>4</v>
      </c>
      <c r="G26" s="165" t="s">
        <v>246</v>
      </c>
      <c r="H26" s="166" t="s">
        <v>245</v>
      </c>
      <c r="I26" s="167" t="s">
        <v>422</v>
      </c>
      <c r="J26" s="164">
        <v>2</v>
      </c>
    </row>
    <row r="27" spans="1:10" ht="13.5" customHeight="1" x14ac:dyDescent="0.2">
      <c r="A27" s="153">
        <v>4</v>
      </c>
      <c r="B27" s="153" t="s">
        <v>117</v>
      </c>
      <c r="C27" s="160" t="s">
        <v>305</v>
      </c>
      <c r="D27" s="90" t="s">
        <v>422</v>
      </c>
      <c r="E27" s="164">
        <v>2</v>
      </c>
      <c r="F27" s="164">
        <v>7</v>
      </c>
      <c r="G27" s="165" t="s">
        <v>329</v>
      </c>
      <c r="H27" s="166" t="s">
        <v>305</v>
      </c>
      <c r="I27" s="167" t="s">
        <v>422</v>
      </c>
      <c r="J27" s="164">
        <v>2</v>
      </c>
    </row>
    <row r="28" spans="1:10" x14ac:dyDescent="0.2">
      <c r="A28" s="153">
        <v>4</v>
      </c>
      <c r="B28" s="153" t="s">
        <v>70</v>
      </c>
      <c r="C28" s="163" t="s">
        <v>384</v>
      </c>
      <c r="D28" s="90" t="s">
        <v>422</v>
      </c>
      <c r="E28" s="164">
        <v>3</v>
      </c>
      <c r="F28" s="164">
        <v>6</v>
      </c>
      <c r="G28" s="165" t="s">
        <v>76</v>
      </c>
      <c r="H28" s="166" t="s">
        <v>22</v>
      </c>
      <c r="I28" s="167" t="s">
        <v>422</v>
      </c>
      <c r="J28" s="164">
        <v>4</v>
      </c>
    </row>
    <row r="29" spans="1:10" x14ac:dyDescent="0.2">
      <c r="A29" s="153">
        <v>4</v>
      </c>
      <c r="B29" s="153" t="s">
        <v>66</v>
      </c>
      <c r="C29" s="161" t="s">
        <v>103</v>
      </c>
      <c r="D29" s="90" t="s">
        <v>422</v>
      </c>
      <c r="E29" s="164">
        <v>5</v>
      </c>
      <c r="F29" s="164">
        <v>4</v>
      </c>
      <c r="G29" s="165" t="s">
        <v>67</v>
      </c>
      <c r="H29" s="166" t="s">
        <v>103</v>
      </c>
      <c r="I29" s="167" t="s">
        <v>422</v>
      </c>
      <c r="J29" s="164">
        <v>4</v>
      </c>
    </row>
    <row r="30" spans="1:10" x14ac:dyDescent="0.2">
      <c r="A30" s="153">
        <v>5</v>
      </c>
      <c r="B30" s="153" t="s">
        <v>250</v>
      </c>
      <c r="C30" s="160" t="s">
        <v>237</v>
      </c>
      <c r="D30" s="90" t="s">
        <v>422</v>
      </c>
      <c r="E30" s="164">
        <v>4</v>
      </c>
      <c r="F30" s="169">
        <v>3</v>
      </c>
      <c r="G30" s="165" t="s">
        <v>238</v>
      </c>
      <c r="H30" s="166" t="s">
        <v>237</v>
      </c>
      <c r="I30" s="167" t="s">
        <v>422</v>
      </c>
      <c r="J30" s="164">
        <v>4</v>
      </c>
    </row>
    <row r="31" spans="1:10" x14ac:dyDescent="0.2">
      <c r="A31" s="153">
        <v>5</v>
      </c>
      <c r="B31" s="153" t="s">
        <v>321</v>
      </c>
      <c r="C31" s="160" t="s">
        <v>301</v>
      </c>
      <c r="D31" s="90" t="s">
        <v>422</v>
      </c>
      <c r="E31" s="164">
        <v>2</v>
      </c>
      <c r="F31" s="164">
        <v>6</v>
      </c>
      <c r="G31" s="165" t="s">
        <v>325</v>
      </c>
      <c r="H31" s="166" t="s">
        <v>301</v>
      </c>
      <c r="I31" s="167" t="s">
        <v>422</v>
      </c>
      <c r="J31" s="164">
        <v>4</v>
      </c>
    </row>
    <row r="32" spans="1:10" x14ac:dyDescent="0.2">
      <c r="A32" s="153">
        <v>5</v>
      </c>
      <c r="B32" s="153" t="s">
        <v>323</v>
      </c>
      <c r="C32" s="160" t="s">
        <v>249</v>
      </c>
      <c r="D32" s="90" t="s">
        <v>422</v>
      </c>
      <c r="E32" s="164">
        <v>4</v>
      </c>
      <c r="F32" s="164">
        <v>5</v>
      </c>
      <c r="G32" s="165" t="s">
        <v>250</v>
      </c>
      <c r="H32" s="166" t="s">
        <v>249</v>
      </c>
      <c r="I32" s="167" t="s">
        <v>422</v>
      </c>
      <c r="J32" s="164">
        <v>2</v>
      </c>
    </row>
    <row r="33" spans="1:10" x14ac:dyDescent="0.2">
      <c r="A33" s="153">
        <v>5</v>
      </c>
      <c r="B33" s="153" t="s">
        <v>324</v>
      </c>
      <c r="C33" s="160" t="s">
        <v>259</v>
      </c>
      <c r="D33" s="90" t="s">
        <v>422</v>
      </c>
      <c r="E33" s="164">
        <v>4</v>
      </c>
      <c r="F33" s="168"/>
      <c r="G33" s="168"/>
      <c r="H33" s="168"/>
      <c r="I33" s="168"/>
      <c r="J33" s="168"/>
    </row>
    <row r="34" spans="1:10" x14ac:dyDescent="0.2">
      <c r="A34" s="153">
        <v>5</v>
      </c>
      <c r="B34" s="153" t="s">
        <v>61</v>
      </c>
      <c r="C34" s="162" t="s">
        <v>385</v>
      </c>
      <c r="D34" s="90" t="s">
        <v>422</v>
      </c>
      <c r="E34" s="164">
        <v>3</v>
      </c>
      <c r="F34" s="164">
        <v>10</v>
      </c>
      <c r="G34" s="165" t="s">
        <v>74</v>
      </c>
      <c r="H34" s="166" t="s">
        <v>123</v>
      </c>
      <c r="I34" s="167" t="s">
        <v>422</v>
      </c>
      <c r="J34" s="164">
        <v>3</v>
      </c>
    </row>
    <row r="35" spans="1:10" x14ac:dyDescent="0.2">
      <c r="A35" s="153">
        <v>5</v>
      </c>
      <c r="B35" s="153" t="s">
        <v>73</v>
      </c>
      <c r="C35" s="163" t="s">
        <v>21</v>
      </c>
      <c r="D35" s="90" t="s">
        <v>422</v>
      </c>
      <c r="E35" s="164">
        <v>3</v>
      </c>
      <c r="F35" s="164">
        <v>5</v>
      </c>
      <c r="G35" s="165" t="s">
        <v>73</v>
      </c>
      <c r="H35" s="166" t="s">
        <v>21</v>
      </c>
      <c r="I35" s="167" t="s">
        <v>422</v>
      </c>
      <c r="J35" s="164">
        <v>4</v>
      </c>
    </row>
    <row r="36" spans="1:10" x14ac:dyDescent="0.2">
      <c r="A36" s="153">
        <v>6</v>
      </c>
      <c r="B36" s="153" t="s">
        <v>325</v>
      </c>
      <c r="C36" s="160" t="s">
        <v>306</v>
      </c>
      <c r="D36" s="90" t="s">
        <v>422</v>
      </c>
      <c r="E36" s="164">
        <v>4</v>
      </c>
      <c r="F36" s="164">
        <v>7</v>
      </c>
      <c r="G36" s="165" t="s">
        <v>330</v>
      </c>
      <c r="H36" s="166" t="s">
        <v>306</v>
      </c>
      <c r="I36" s="167" t="s">
        <v>422</v>
      </c>
      <c r="J36" s="164">
        <v>3</v>
      </c>
    </row>
    <row r="37" spans="1:10" x14ac:dyDescent="0.2">
      <c r="A37" s="153">
        <v>6</v>
      </c>
      <c r="B37" s="153" t="s">
        <v>326</v>
      </c>
      <c r="C37" s="160" t="s">
        <v>302</v>
      </c>
      <c r="D37" s="90" t="s">
        <v>422</v>
      </c>
      <c r="E37" s="164">
        <v>2</v>
      </c>
      <c r="F37" s="164">
        <v>6</v>
      </c>
      <c r="G37" s="165" t="s">
        <v>326</v>
      </c>
      <c r="H37" s="166" t="s">
        <v>302</v>
      </c>
      <c r="I37" s="167" t="s">
        <v>422</v>
      </c>
      <c r="J37" s="164">
        <v>2</v>
      </c>
    </row>
    <row r="38" spans="1:10" x14ac:dyDescent="0.2">
      <c r="A38" s="153">
        <v>6</v>
      </c>
      <c r="B38" s="153" t="s">
        <v>327</v>
      </c>
      <c r="C38" s="160" t="s">
        <v>298</v>
      </c>
      <c r="D38" s="90" t="s">
        <v>422</v>
      </c>
      <c r="E38" s="164">
        <v>2</v>
      </c>
      <c r="F38" s="164">
        <v>5</v>
      </c>
      <c r="G38" s="165" t="s">
        <v>321</v>
      </c>
      <c r="H38" s="166" t="s">
        <v>298</v>
      </c>
      <c r="I38" s="167" t="s">
        <v>422</v>
      </c>
      <c r="J38" s="164">
        <v>2</v>
      </c>
    </row>
    <row r="39" spans="1:10" x14ac:dyDescent="0.2">
      <c r="A39" s="153">
        <v>6</v>
      </c>
      <c r="B39" s="153" t="s">
        <v>328</v>
      </c>
      <c r="C39" s="160" t="s">
        <v>116</v>
      </c>
      <c r="D39" s="90" t="s">
        <v>422</v>
      </c>
      <c r="E39" s="164">
        <v>4</v>
      </c>
      <c r="F39" s="164">
        <v>4</v>
      </c>
      <c r="G39" s="165" t="s">
        <v>117</v>
      </c>
      <c r="H39" s="166" t="s">
        <v>116</v>
      </c>
      <c r="I39" s="167" t="s">
        <v>422</v>
      </c>
      <c r="J39" s="164">
        <v>4</v>
      </c>
    </row>
    <row r="40" spans="1:10" x14ac:dyDescent="0.2">
      <c r="A40" s="153">
        <v>6</v>
      </c>
      <c r="B40" s="153" t="s">
        <v>269</v>
      </c>
      <c r="C40" s="161" t="s">
        <v>390</v>
      </c>
      <c r="D40" s="90" t="s">
        <v>422</v>
      </c>
      <c r="E40" s="164">
        <v>4</v>
      </c>
      <c r="F40" s="164">
        <v>9</v>
      </c>
      <c r="G40" s="165" t="s">
        <v>206</v>
      </c>
      <c r="H40" s="166" t="s">
        <v>205</v>
      </c>
      <c r="I40" s="167" t="s">
        <v>422</v>
      </c>
      <c r="J40" s="164">
        <v>2</v>
      </c>
    </row>
    <row r="41" spans="1:10" x14ac:dyDescent="0.2">
      <c r="A41" s="153">
        <v>7</v>
      </c>
      <c r="B41" s="153" t="s">
        <v>329</v>
      </c>
      <c r="C41" s="160" t="s">
        <v>241</v>
      </c>
      <c r="D41" s="90" t="s">
        <v>422</v>
      </c>
      <c r="E41" s="164">
        <v>4</v>
      </c>
      <c r="F41" s="169">
        <v>3</v>
      </c>
      <c r="G41" s="165" t="s">
        <v>242</v>
      </c>
      <c r="H41" s="166" t="s">
        <v>241</v>
      </c>
      <c r="I41" s="167" t="s">
        <v>422</v>
      </c>
      <c r="J41" s="164">
        <v>3</v>
      </c>
    </row>
    <row r="42" spans="1:10" x14ac:dyDescent="0.2">
      <c r="A42" s="153">
        <v>7</v>
      </c>
      <c r="B42" s="153" t="s">
        <v>330</v>
      </c>
      <c r="C42" s="160" t="s">
        <v>391</v>
      </c>
      <c r="D42" s="90" t="s">
        <v>422</v>
      </c>
      <c r="E42" s="164">
        <v>4</v>
      </c>
      <c r="F42" s="164">
        <v>6</v>
      </c>
      <c r="G42" s="165" t="s">
        <v>328</v>
      </c>
      <c r="H42" s="166" t="s">
        <v>304</v>
      </c>
      <c r="I42" s="167" t="s">
        <v>422</v>
      </c>
      <c r="J42" s="164">
        <v>3</v>
      </c>
    </row>
    <row r="43" spans="1:10" x14ac:dyDescent="0.2">
      <c r="A43" s="153">
        <v>7</v>
      </c>
      <c r="B43" s="153" t="s">
        <v>331</v>
      </c>
      <c r="C43" s="160" t="s">
        <v>300</v>
      </c>
      <c r="D43" s="90" t="s">
        <v>422</v>
      </c>
      <c r="E43" s="164">
        <v>2</v>
      </c>
      <c r="F43" s="164">
        <v>5</v>
      </c>
      <c r="G43" s="165" t="s">
        <v>324</v>
      </c>
      <c r="H43" s="166" t="s">
        <v>300</v>
      </c>
      <c r="I43" s="167" t="s">
        <v>422</v>
      </c>
      <c r="J43" s="164">
        <v>2</v>
      </c>
    </row>
    <row r="44" spans="1:10" x14ac:dyDescent="0.2">
      <c r="A44" s="153">
        <v>7</v>
      </c>
      <c r="B44" s="153" t="s">
        <v>208</v>
      </c>
      <c r="C44" s="160" t="s">
        <v>129</v>
      </c>
      <c r="D44" s="90" t="s">
        <v>422</v>
      </c>
      <c r="E44" s="164">
        <v>4</v>
      </c>
      <c r="F44" s="164">
        <v>7</v>
      </c>
      <c r="G44" s="165" t="s">
        <v>208</v>
      </c>
      <c r="H44" s="166" t="s">
        <v>207</v>
      </c>
      <c r="I44" s="167" t="s">
        <v>422</v>
      </c>
      <c r="J44" s="164">
        <v>4</v>
      </c>
    </row>
    <row r="45" spans="1:10" x14ac:dyDescent="0.2">
      <c r="A45" s="153">
        <v>7</v>
      </c>
      <c r="B45" s="153" t="s">
        <v>332</v>
      </c>
      <c r="C45" s="162" t="s">
        <v>392</v>
      </c>
      <c r="D45" s="90" t="s">
        <v>422</v>
      </c>
      <c r="E45" s="164">
        <v>3</v>
      </c>
      <c r="F45" s="168"/>
      <c r="G45" s="168"/>
      <c r="H45" s="168"/>
      <c r="I45" s="168"/>
      <c r="J45" s="168"/>
    </row>
    <row r="46" spans="1:10" x14ac:dyDescent="0.2">
      <c r="A46" s="153">
        <v>8</v>
      </c>
      <c r="B46" s="153" t="s">
        <v>334</v>
      </c>
      <c r="C46" s="160" t="s">
        <v>393</v>
      </c>
      <c r="D46" s="90" t="s">
        <v>422</v>
      </c>
      <c r="E46" s="164">
        <v>4</v>
      </c>
      <c r="F46" s="164">
        <v>6</v>
      </c>
      <c r="G46" s="165" t="s">
        <v>269</v>
      </c>
      <c r="H46" s="166" t="s">
        <v>268</v>
      </c>
      <c r="I46" s="167" t="s">
        <v>422</v>
      </c>
      <c r="J46" s="164">
        <v>2</v>
      </c>
    </row>
    <row r="47" spans="1:10" x14ac:dyDescent="0.2">
      <c r="A47" s="153">
        <v>8</v>
      </c>
      <c r="B47" s="153" t="s">
        <v>335</v>
      </c>
      <c r="C47" s="160" t="s">
        <v>395</v>
      </c>
      <c r="D47" s="90" t="s">
        <v>422</v>
      </c>
      <c r="E47" s="164">
        <v>4</v>
      </c>
      <c r="F47" s="164">
        <v>8</v>
      </c>
      <c r="G47" s="165" t="s">
        <v>338</v>
      </c>
      <c r="H47" s="166" t="s">
        <v>312</v>
      </c>
      <c r="I47" s="167" t="s">
        <v>422</v>
      </c>
      <c r="J47" s="164">
        <v>3</v>
      </c>
    </row>
    <row r="48" spans="1:10" x14ac:dyDescent="0.2">
      <c r="A48" s="153">
        <v>8</v>
      </c>
      <c r="B48" s="153" t="s">
        <v>271</v>
      </c>
      <c r="C48" s="160" t="s">
        <v>396</v>
      </c>
      <c r="D48" s="90" t="s">
        <v>422</v>
      </c>
      <c r="E48" s="164">
        <v>2</v>
      </c>
      <c r="F48" s="168"/>
      <c r="G48" s="168"/>
      <c r="H48" s="168"/>
      <c r="I48" s="168"/>
      <c r="J48" s="168"/>
    </row>
    <row r="49" spans="1:10" x14ac:dyDescent="0.2">
      <c r="A49" s="153">
        <v>8</v>
      </c>
      <c r="B49" s="153" t="s">
        <v>336</v>
      </c>
      <c r="C49" s="160" t="s">
        <v>315</v>
      </c>
      <c r="D49" s="90" t="s">
        <v>422</v>
      </c>
      <c r="E49" s="164">
        <v>4</v>
      </c>
      <c r="F49" s="164">
        <v>10</v>
      </c>
      <c r="G49" s="165" t="s">
        <v>342</v>
      </c>
      <c r="H49" s="166" t="s">
        <v>315</v>
      </c>
      <c r="I49" s="167" t="s">
        <v>422</v>
      </c>
      <c r="J49" s="164">
        <v>2</v>
      </c>
    </row>
    <row r="50" spans="1:10" x14ac:dyDescent="0.2">
      <c r="A50" s="153">
        <v>8</v>
      </c>
      <c r="B50" s="153" t="s">
        <v>273</v>
      </c>
      <c r="C50" s="160" t="s">
        <v>397</v>
      </c>
      <c r="D50" s="90" t="s">
        <v>422</v>
      </c>
      <c r="E50" s="164">
        <v>3</v>
      </c>
      <c r="F50" s="168"/>
      <c r="G50" s="168"/>
      <c r="H50" s="168"/>
      <c r="I50" s="168"/>
      <c r="J50" s="168"/>
    </row>
    <row r="51" spans="1:10" x14ac:dyDescent="0.2">
      <c r="A51" s="153">
        <v>9</v>
      </c>
      <c r="B51" s="153" t="s">
        <v>275</v>
      </c>
      <c r="C51" s="160" t="s">
        <v>398</v>
      </c>
      <c r="D51" s="90" t="s">
        <v>422</v>
      </c>
      <c r="E51" s="164">
        <v>4</v>
      </c>
      <c r="F51" s="164">
        <v>10</v>
      </c>
      <c r="G51" s="165" t="s">
        <v>341</v>
      </c>
      <c r="H51" s="166" t="s">
        <v>314</v>
      </c>
      <c r="I51" s="167" t="s">
        <v>422</v>
      </c>
      <c r="J51" s="164">
        <v>2</v>
      </c>
    </row>
    <row r="52" spans="1:10" x14ac:dyDescent="0.2">
      <c r="A52" s="153">
        <v>9</v>
      </c>
      <c r="B52" s="153" t="s">
        <v>286</v>
      </c>
      <c r="C52" s="160" t="s">
        <v>399</v>
      </c>
      <c r="D52" s="90" t="s">
        <v>422</v>
      </c>
      <c r="E52" s="164">
        <v>4</v>
      </c>
      <c r="F52" s="168"/>
      <c r="G52" s="168"/>
      <c r="H52" s="168"/>
      <c r="I52" s="168"/>
      <c r="J52" s="168"/>
    </row>
    <row r="53" spans="1:10" x14ac:dyDescent="0.2">
      <c r="A53" s="153">
        <v>9</v>
      </c>
      <c r="B53" s="153" t="s">
        <v>340</v>
      </c>
      <c r="C53" s="160" t="s">
        <v>400</v>
      </c>
      <c r="D53" s="90" t="s">
        <v>422</v>
      </c>
      <c r="E53" s="164">
        <v>4</v>
      </c>
      <c r="F53" s="164">
        <v>8</v>
      </c>
      <c r="G53" s="165" t="s">
        <v>273</v>
      </c>
      <c r="H53" s="166" t="s">
        <v>272</v>
      </c>
      <c r="I53" s="167" t="s">
        <v>422</v>
      </c>
      <c r="J53" s="164">
        <v>3</v>
      </c>
    </row>
    <row r="54" spans="1:10" x14ac:dyDescent="0.2">
      <c r="A54" s="153">
        <v>9</v>
      </c>
      <c r="B54" s="153" t="s">
        <v>278</v>
      </c>
      <c r="C54" s="160" t="s">
        <v>106</v>
      </c>
      <c r="D54" s="90" t="s">
        <v>422</v>
      </c>
      <c r="E54" s="164">
        <v>2</v>
      </c>
      <c r="F54" s="168"/>
      <c r="G54" s="168"/>
      <c r="H54" s="168"/>
      <c r="I54" s="168"/>
      <c r="J54" s="168"/>
    </row>
    <row r="55" spans="1:10" x14ac:dyDescent="0.2">
      <c r="A55" s="153">
        <v>9</v>
      </c>
      <c r="B55" s="153" t="s">
        <v>206</v>
      </c>
      <c r="C55" s="160" t="s">
        <v>310</v>
      </c>
      <c r="D55" s="90" t="s">
        <v>422</v>
      </c>
      <c r="E55" s="164">
        <v>2</v>
      </c>
      <c r="F55" s="164">
        <v>8</v>
      </c>
      <c r="G55" s="165" t="s">
        <v>335</v>
      </c>
      <c r="H55" s="166" t="s">
        <v>310</v>
      </c>
      <c r="I55" s="167" t="s">
        <v>422</v>
      </c>
      <c r="J55" s="164">
        <v>2</v>
      </c>
    </row>
    <row r="56" spans="1:10" x14ac:dyDescent="0.2">
      <c r="A56" s="153">
        <v>10</v>
      </c>
      <c r="B56" s="153" t="s">
        <v>341</v>
      </c>
      <c r="C56" s="160" t="s">
        <v>285</v>
      </c>
      <c r="D56" s="90" t="s">
        <v>422</v>
      </c>
      <c r="E56" s="164">
        <v>4</v>
      </c>
      <c r="F56" s="164">
        <v>9</v>
      </c>
      <c r="G56" s="165" t="s">
        <v>286</v>
      </c>
      <c r="H56" s="166" t="s">
        <v>285</v>
      </c>
      <c r="I56" s="167" t="s">
        <v>422</v>
      </c>
      <c r="J56" s="164">
        <v>4</v>
      </c>
    </row>
    <row r="57" spans="1:10" x14ac:dyDescent="0.2">
      <c r="A57" s="153">
        <v>10</v>
      </c>
      <c r="B57" s="153" t="s">
        <v>342</v>
      </c>
      <c r="C57" s="160" t="s">
        <v>265</v>
      </c>
      <c r="D57" s="90" t="s">
        <v>422</v>
      </c>
      <c r="E57" s="164">
        <v>4</v>
      </c>
      <c r="F57" s="168"/>
      <c r="G57" s="168"/>
      <c r="H57" s="168"/>
      <c r="I57" s="168"/>
      <c r="J57" s="168"/>
    </row>
    <row r="58" spans="1:10" x14ac:dyDescent="0.2">
      <c r="A58" s="153">
        <v>10</v>
      </c>
      <c r="B58" s="153" t="s">
        <v>343</v>
      </c>
      <c r="C58" s="160" t="s">
        <v>402</v>
      </c>
      <c r="D58" s="90" t="s">
        <v>422</v>
      </c>
      <c r="E58" s="164">
        <v>4</v>
      </c>
      <c r="F58" s="164">
        <v>9</v>
      </c>
      <c r="G58" s="165" t="s">
        <v>278</v>
      </c>
      <c r="H58" s="166" t="s">
        <v>277</v>
      </c>
      <c r="I58" s="167" t="s">
        <v>422</v>
      </c>
      <c r="J58" s="164">
        <v>3</v>
      </c>
    </row>
    <row r="59" spans="1:10" x14ac:dyDescent="0.2">
      <c r="A59" s="153">
        <v>10</v>
      </c>
      <c r="B59" s="153" t="s">
        <v>284</v>
      </c>
      <c r="C59" s="160" t="s">
        <v>403</v>
      </c>
      <c r="D59" s="90" t="s">
        <v>422</v>
      </c>
      <c r="E59" s="164">
        <v>2</v>
      </c>
      <c r="F59" s="168"/>
      <c r="G59" s="168"/>
      <c r="H59" s="168"/>
      <c r="I59" s="168"/>
      <c r="J59" s="168"/>
    </row>
    <row r="60" spans="1:10" x14ac:dyDescent="0.2">
      <c r="A60" s="153">
        <v>10</v>
      </c>
      <c r="B60" s="153" t="s">
        <v>216</v>
      </c>
      <c r="C60" s="160" t="s">
        <v>253</v>
      </c>
      <c r="D60" s="90" t="s">
        <v>422</v>
      </c>
      <c r="E60" s="164">
        <v>2</v>
      </c>
      <c r="F60" s="168"/>
      <c r="G60" s="168"/>
      <c r="H60" s="168"/>
      <c r="I60" s="168"/>
      <c r="J60" s="168"/>
    </row>
  </sheetData>
  <mergeCells count="3">
    <mergeCell ref="F4:J4"/>
    <mergeCell ref="F2:J2"/>
    <mergeCell ref="A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49" zoomScaleNormal="100" zoomScalePageLayoutView="40" workbookViewId="0">
      <selection activeCell="L55" sqref="L1:M1048576"/>
    </sheetView>
    <sheetView workbookViewId="1">
      <selection activeCell="C2" sqref="C2:E70"/>
    </sheetView>
  </sheetViews>
  <sheetFormatPr baseColWidth="10" defaultColWidth="11.42578125" defaultRowHeight="11.25" x14ac:dyDescent="0.2"/>
  <cols>
    <col min="1" max="1" width="8.5703125" style="200" bestFit="1" customWidth="1"/>
    <col min="2" max="2" width="7.85546875" style="188" bestFit="1" customWidth="1"/>
    <col min="3" max="3" width="40.5703125" style="188" bestFit="1" customWidth="1"/>
    <col min="4" max="4" width="5.85546875" style="188" bestFit="1" customWidth="1"/>
    <col min="5" max="5" width="9.85546875" style="188" bestFit="1" customWidth="1"/>
    <col min="6" max="6" width="6.85546875" style="188" bestFit="1" customWidth="1"/>
    <col min="7" max="7" width="11.42578125" style="188"/>
    <col min="8" max="9" width="3.7109375" style="188" hidden="1" customWidth="1"/>
    <col min="10" max="10" width="3.7109375" style="188" customWidth="1"/>
    <col min="11" max="11" width="34.28515625" style="188" customWidth="1"/>
    <col min="12" max="12" width="9.28515625" style="188" customWidth="1"/>
    <col min="13" max="13" width="6.42578125" style="188" customWidth="1"/>
    <col min="14" max="16384" width="11.42578125" style="188"/>
  </cols>
  <sheetData>
    <row r="1" spans="1:11" ht="15" customHeight="1" thickBot="1" x14ac:dyDescent="0.25">
      <c r="A1" s="185" t="s">
        <v>3</v>
      </c>
      <c r="B1" s="185" t="s">
        <v>573</v>
      </c>
      <c r="C1" s="186" t="s">
        <v>1</v>
      </c>
      <c r="D1" s="186" t="s">
        <v>0</v>
      </c>
      <c r="E1" s="187" t="s">
        <v>574</v>
      </c>
      <c r="F1" s="209" t="s">
        <v>576</v>
      </c>
      <c r="H1" s="185" t="s">
        <v>5</v>
      </c>
      <c r="I1" s="185" t="s">
        <v>6</v>
      </c>
      <c r="J1" s="189" t="s">
        <v>7</v>
      </c>
      <c r="K1" s="185" t="s">
        <v>8</v>
      </c>
    </row>
    <row r="2" spans="1:11" ht="15" customHeight="1" x14ac:dyDescent="0.2">
      <c r="A2" s="190" t="s">
        <v>81</v>
      </c>
      <c r="B2" s="8">
        <v>2</v>
      </c>
      <c r="C2" s="35" t="s">
        <v>80</v>
      </c>
      <c r="D2" s="190">
        <v>1</v>
      </c>
      <c r="E2" s="9">
        <f t="shared" ref="E2:E33" si="0">H2+I2+J2</f>
        <v>4</v>
      </c>
      <c r="F2" s="211" t="s">
        <v>575</v>
      </c>
      <c r="H2" s="3"/>
      <c r="I2" s="3">
        <v>2</v>
      </c>
      <c r="J2" s="1">
        <v>2</v>
      </c>
      <c r="K2" s="12"/>
    </row>
    <row r="3" spans="1:11" ht="15" customHeight="1" x14ac:dyDescent="0.2">
      <c r="A3" s="190" t="s">
        <v>83</v>
      </c>
      <c r="B3" s="8">
        <v>2</v>
      </c>
      <c r="C3" s="35" t="s">
        <v>82</v>
      </c>
      <c r="D3" s="190">
        <v>1</v>
      </c>
      <c r="E3" s="9">
        <f t="shared" si="0"/>
        <v>4</v>
      </c>
      <c r="F3" s="211" t="s">
        <v>575</v>
      </c>
      <c r="H3" s="3"/>
      <c r="I3" s="3">
        <v>2</v>
      </c>
      <c r="J3" s="1">
        <v>2</v>
      </c>
      <c r="K3" s="12"/>
    </row>
    <row r="4" spans="1:11" ht="15" customHeight="1" x14ac:dyDescent="0.2">
      <c r="A4" s="190" t="s">
        <v>55</v>
      </c>
      <c r="B4" s="8">
        <v>4</v>
      </c>
      <c r="C4" s="36" t="s">
        <v>10</v>
      </c>
      <c r="D4" s="190">
        <v>1</v>
      </c>
      <c r="E4" s="9">
        <f t="shared" si="0"/>
        <v>6</v>
      </c>
      <c r="F4" s="211" t="s">
        <v>575</v>
      </c>
      <c r="H4" s="3">
        <v>2</v>
      </c>
      <c r="I4" s="3">
        <v>4</v>
      </c>
      <c r="J4" s="1"/>
      <c r="K4" s="12" t="s">
        <v>47</v>
      </c>
    </row>
    <row r="5" spans="1:11" ht="15" customHeight="1" x14ac:dyDescent="0.2">
      <c r="A5" s="190" t="s">
        <v>58</v>
      </c>
      <c r="B5" s="8">
        <v>4</v>
      </c>
      <c r="C5" s="37" t="s">
        <v>9</v>
      </c>
      <c r="D5" s="190">
        <v>1</v>
      </c>
      <c r="E5" s="9">
        <f t="shared" si="0"/>
        <v>4</v>
      </c>
      <c r="F5" s="211" t="s">
        <v>575</v>
      </c>
      <c r="H5" s="3">
        <v>4</v>
      </c>
      <c r="I5" s="3"/>
      <c r="J5" s="1"/>
      <c r="K5" s="12"/>
    </row>
    <row r="6" spans="1:11" ht="15" customHeight="1" x14ac:dyDescent="0.2">
      <c r="A6" s="190" t="s">
        <v>56</v>
      </c>
      <c r="B6" s="8">
        <v>4</v>
      </c>
      <c r="C6" s="36" t="s">
        <v>11</v>
      </c>
      <c r="D6" s="190">
        <v>1</v>
      </c>
      <c r="E6" s="9">
        <f t="shared" si="0"/>
        <v>4</v>
      </c>
      <c r="F6" s="211" t="s">
        <v>575</v>
      </c>
      <c r="H6" s="3">
        <v>4</v>
      </c>
      <c r="I6" s="3"/>
      <c r="J6" s="1"/>
      <c r="K6" s="12" t="s">
        <v>49</v>
      </c>
    </row>
    <row r="7" spans="1:11" ht="15" customHeight="1" thickBot="1" x14ac:dyDescent="0.25">
      <c r="A7" s="190" t="s">
        <v>57</v>
      </c>
      <c r="B7" s="8">
        <v>4</v>
      </c>
      <c r="C7" s="36" t="s">
        <v>84</v>
      </c>
      <c r="D7" s="190">
        <v>1</v>
      </c>
      <c r="E7" s="9">
        <f t="shared" si="0"/>
        <v>6</v>
      </c>
      <c r="F7" s="211" t="s">
        <v>575</v>
      </c>
      <c r="H7" s="3">
        <v>2</v>
      </c>
      <c r="I7" s="3">
        <v>4</v>
      </c>
      <c r="J7" s="1"/>
      <c r="K7" s="12" t="s">
        <v>48</v>
      </c>
    </row>
    <row r="8" spans="1:11" ht="15" customHeight="1" x14ac:dyDescent="0.2">
      <c r="A8" s="190" t="s">
        <v>59</v>
      </c>
      <c r="B8" s="8">
        <v>4</v>
      </c>
      <c r="C8" s="36" t="s">
        <v>13</v>
      </c>
      <c r="D8" s="191">
        <v>2</v>
      </c>
      <c r="E8" s="9">
        <f t="shared" si="0"/>
        <v>6</v>
      </c>
      <c r="F8" s="211" t="s">
        <v>575</v>
      </c>
      <c r="H8" s="3">
        <v>2</v>
      </c>
      <c r="I8" s="3">
        <v>4</v>
      </c>
      <c r="J8" s="1"/>
      <c r="K8" s="12" t="str">
        <f>C4</f>
        <v>Fundamentos de Cálculo</v>
      </c>
    </row>
    <row r="9" spans="1:11" ht="15" customHeight="1" x14ac:dyDescent="0.2">
      <c r="A9" s="190" t="s">
        <v>86</v>
      </c>
      <c r="B9" s="8">
        <v>4</v>
      </c>
      <c r="C9" s="35" t="s">
        <v>85</v>
      </c>
      <c r="D9" s="190">
        <v>2</v>
      </c>
      <c r="E9" s="9">
        <f t="shared" si="0"/>
        <v>4</v>
      </c>
      <c r="F9" s="211" t="s">
        <v>575</v>
      </c>
      <c r="H9" s="3">
        <v>4</v>
      </c>
      <c r="I9" s="3"/>
      <c r="J9" s="1"/>
      <c r="K9" s="16" t="str">
        <f>C2</f>
        <v>Fundamentos de Sistemas de Informática</v>
      </c>
    </row>
    <row r="10" spans="1:11" ht="15" customHeight="1" x14ac:dyDescent="0.2">
      <c r="A10" s="190" t="s">
        <v>88</v>
      </c>
      <c r="B10" s="8">
        <v>2</v>
      </c>
      <c r="C10" s="35" t="s">
        <v>87</v>
      </c>
      <c r="D10" s="190">
        <v>2</v>
      </c>
      <c r="E10" s="9">
        <f t="shared" si="0"/>
        <v>4</v>
      </c>
      <c r="F10" s="211" t="s">
        <v>575</v>
      </c>
      <c r="H10" s="3"/>
      <c r="I10" s="3">
        <v>2</v>
      </c>
      <c r="J10" s="1">
        <v>2</v>
      </c>
      <c r="K10" s="12" t="str">
        <f>C3</f>
        <v xml:space="preserve">Estructuras Discretas </v>
      </c>
    </row>
    <row r="11" spans="1:11" ht="15" customHeight="1" x14ac:dyDescent="0.2">
      <c r="A11" s="190" t="s">
        <v>90</v>
      </c>
      <c r="B11" s="8">
        <v>2</v>
      </c>
      <c r="C11" s="35" t="s">
        <v>89</v>
      </c>
      <c r="D11" s="190">
        <v>2</v>
      </c>
      <c r="E11" s="9">
        <f t="shared" si="0"/>
        <v>4</v>
      </c>
      <c r="F11" s="211" t="s">
        <v>575</v>
      </c>
      <c r="H11" s="3"/>
      <c r="I11" s="3">
        <v>2</v>
      </c>
      <c r="J11" s="1">
        <v>2</v>
      </c>
      <c r="K11" s="16" t="str">
        <f>C3</f>
        <v xml:space="preserve">Estructuras Discretas </v>
      </c>
    </row>
    <row r="12" spans="1:11" ht="15" customHeight="1" x14ac:dyDescent="0.2">
      <c r="A12" s="190" t="s">
        <v>62</v>
      </c>
      <c r="B12" s="8">
        <v>4</v>
      </c>
      <c r="C12" s="36" t="s">
        <v>12</v>
      </c>
      <c r="D12" s="190">
        <v>2</v>
      </c>
      <c r="E12" s="9">
        <f t="shared" si="0"/>
        <v>4</v>
      </c>
      <c r="F12" s="211" t="s">
        <v>575</v>
      </c>
      <c r="H12" s="3">
        <v>4</v>
      </c>
      <c r="I12" s="3"/>
      <c r="J12" s="1"/>
      <c r="K12" s="12" t="str">
        <f>C6</f>
        <v>Lenguaje I</v>
      </c>
    </row>
    <row r="13" spans="1:11" ht="15" customHeight="1" x14ac:dyDescent="0.2">
      <c r="A13" s="190" t="s">
        <v>60</v>
      </c>
      <c r="B13" s="8">
        <v>4</v>
      </c>
      <c r="C13" s="36" t="s">
        <v>91</v>
      </c>
      <c r="D13" s="190">
        <v>2</v>
      </c>
      <c r="E13" s="9">
        <f t="shared" si="0"/>
        <v>6</v>
      </c>
      <c r="F13" s="211" t="s">
        <v>575</v>
      </c>
      <c r="H13" s="3">
        <v>2</v>
      </c>
      <c r="I13" s="3">
        <v>4</v>
      </c>
      <c r="J13" s="1"/>
      <c r="K13" s="12" t="str">
        <f>C7</f>
        <v>English I</v>
      </c>
    </row>
    <row r="14" spans="1:11" ht="15" customHeight="1" x14ac:dyDescent="0.2">
      <c r="A14" s="190" t="s">
        <v>64</v>
      </c>
      <c r="B14" s="8">
        <v>4</v>
      </c>
      <c r="C14" s="35" t="s">
        <v>50</v>
      </c>
      <c r="D14" s="190">
        <v>3</v>
      </c>
      <c r="E14" s="9">
        <f t="shared" si="0"/>
        <v>6</v>
      </c>
      <c r="F14" s="211" t="s">
        <v>575</v>
      </c>
      <c r="H14" s="3">
        <v>2</v>
      </c>
      <c r="I14" s="3"/>
      <c r="J14" s="1">
        <v>4</v>
      </c>
      <c r="K14" s="16" t="str">
        <f>C9</f>
        <v>Business Process Management</v>
      </c>
    </row>
    <row r="15" spans="1:11" ht="15" customHeight="1" x14ac:dyDescent="0.2">
      <c r="A15" s="190" t="s">
        <v>93</v>
      </c>
      <c r="B15" s="8">
        <v>2</v>
      </c>
      <c r="C15" s="35" t="s">
        <v>92</v>
      </c>
      <c r="D15" s="190">
        <v>3</v>
      </c>
      <c r="E15" s="9">
        <f t="shared" si="0"/>
        <v>4</v>
      </c>
      <c r="F15" s="211" t="s">
        <v>575</v>
      </c>
      <c r="H15" s="3"/>
      <c r="I15" s="3">
        <v>2</v>
      </c>
      <c r="J15" s="1">
        <v>2</v>
      </c>
      <c r="K15" s="16" t="str">
        <f>C10</f>
        <v>Programación Orientada a Objetos</v>
      </c>
    </row>
    <row r="16" spans="1:11" ht="15" customHeight="1" x14ac:dyDescent="0.2">
      <c r="A16" s="190" t="s">
        <v>95</v>
      </c>
      <c r="B16" s="8">
        <v>2</v>
      </c>
      <c r="C16" s="35" t="s">
        <v>94</v>
      </c>
      <c r="D16" s="190">
        <v>3</v>
      </c>
      <c r="E16" s="9">
        <f t="shared" si="0"/>
        <v>4</v>
      </c>
      <c r="F16" s="211" t="s">
        <v>575</v>
      </c>
      <c r="H16" s="3"/>
      <c r="I16" s="3">
        <v>2</v>
      </c>
      <c r="J16" s="1">
        <v>2</v>
      </c>
      <c r="K16" s="16" t="str">
        <f>CONCATENATE(C10,"   -   ",C11)</f>
        <v>Programación Orientada a Objetos   -   Taller de Software I</v>
      </c>
    </row>
    <row r="17" spans="1:11" ht="15" customHeight="1" x14ac:dyDescent="0.2">
      <c r="A17" s="190" t="s">
        <v>97</v>
      </c>
      <c r="B17" s="8">
        <v>4</v>
      </c>
      <c r="C17" s="38" t="s">
        <v>96</v>
      </c>
      <c r="D17" s="190">
        <v>3</v>
      </c>
      <c r="E17" s="9">
        <f t="shared" si="0"/>
        <v>6</v>
      </c>
      <c r="F17" s="211" t="s">
        <v>575</v>
      </c>
      <c r="H17" s="3">
        <v>2</v>
      </c>
      <c r="I17" s="3">
        <v>4</v>
      </c>
      <c r="J17" s="1"/>
      <c r="K17" s="16" t="str">
        <f>C8</f>
        <v>Cálculo de una Variable</v>
      </c>
    </row>
    <row r="18" spans="1:11" ht="15" customHeight="1" x14ac:dyDescent="0.2">
      <c r="A18" s="190" t="s">
        <v>63</v>
      </c>
      <c r="B18" s="8">
        <v>4</v>
      </c>
      <c r="C18" s="39" t="s">
        <v>16</v>
      </c>
      <c r="D18" s="190">
        <v>3</v>
      </c>
      <c r="E18" s="9">
        <f t="shared" si="0"/>
        <v>4</v>
      </c>
      <c r="F18" s="211" t="s">
        <v>575</v>
      </c>
      <c r="H18" s="3">
        <v>4</v>
      </c>
      <c r="I18" s="3"/>
      <c r="J18" s="1"/>
      <c r="K18" s="16" t="str">
        <f>C2</f>
        <v>Fundamentos de Sistemas de Informática</v>
      </c>
    </row>
    <row r="19" spans="1:11" ht="15" customHeight="1" x14ac:dyDescent="0.2">
      <c r="A19" s="190" t="s">
        <v>65</v>
      </c>
      <c r="B19" s="8">
        <v>4</v>
      </c>
      <c r="C19" s="38" t="s">
        <v>98</v>
      </c>
      <c r="D19" s="190">
        <v>3</v>
      </c>
      <c r="E19" s="9">
        <f t="shared" si="0"/>
        <v>6</v>
      </c>
      <c r="F19" s="211" t="s">
        <v>575</v>
      </c>
      <c r="H19" s="3">
        <v>2</v>
      </c>
      <c r="I19" s="3">
        <v>4</v>
      </c>
      <c r="J19" s="1"/>
      <c r="K19" s="12" t="str">
        <f>C13</f>
        <v>English II</v>
      </c>
    </row>
    <row r="20" spans="1:11" ht="15" customHeight="1" x14ac:dyDescent="0.2">
      <c r="A20" s="190" t="s">
        <v>100</v>
      </c>
      <c r="B20" s="8">
        <v>2</v>
      </c>
      <c r="C20" s="35" t="s">
        <v>99</v>
      </c>
      <c r="D20" s="190">
        <v>4</v>
      </c>
      <c r="E20" s="9">
        <f t="shared" si="0"/>
        <v>4</v>
      </c>
      <c r="F20" s="211" t="s">
        <v>575</v>
      </c>
      <c r="H20" s="3"/>
      <c r="I20" s="3">
        <v>2</v>
      </c>
      <c r="J20" s="1">
        <v>2</v>
      </c>
      <c r="K20" s="16" t="str">
        <f>CONCATENATE(C15,"   -   ",C16)</f>
        <v>Estructura de Datos y Algoritmos   -   Taller de Software II</v>
      </c>
    </row>
    <row r="21" spans="1:11" ht="15" customHeight="1" x14ac:dyDescent="0.2">
      <c r="A21" s="190" t="s">
        <v>68</v>
      </c>
      <c r="B21" s="8">
        <v>4</v>
      </c>
      <c r="C21" s="35" t="s">
        <v>17</v>
      </c>
      <c r="D21" s="190">
        <v>4</v>
      </c>
      <c r="E21" s="9">
        <f t="shared" si="0"/>
        <v>6</v>
      </c>
      <c r="F21" s="211" t="s">
        <v>575</v>
      </c>
      <c r="H21" s="3">
        <v>2</v>
      </c>
      <c r="I21" s="3"/>
      <c r="J21" s="1">
        <v>4</v>
      </c>
      <c r="K21" s="16" t="str">
        <f>C14</f>
        <v>Análisis y Diseño de Datos</v>
      </c>
    </row>
    <row r="22" spans="1:11" ht="15" customHeight="1" x14ac:dyDescent="0.2">
      <c r="A22" s="190" t="s">
        <v>102</v>
      </c>
      <c r="B22" s="8">
        <v>2</v>
      </c>
      <c r="C22" s="35" t="s">
        <v>101</v>
      </c>
      <c r="D22" s="190">
        <v>4</v>
      </c>
      <c r="E22" s="9">
        <f t="shared" si="0"/>
        <v>4</v>
      </c>
      <c r="F22" s="211" t="s">
        <v>575</v>
      </c>
      <c r="H22" s="3"/>
      <c r="I22" s="3">
        <v>2</v>
      </c>
      <c r="J22" s="1">
        <v>2</v>
      </c>
      <c r="K22" s="16" t="str">
        <f>CONCATENATE(C15,"   -   ",C16)</f>
        <v>Estructura de Datos y Algoritmos   -   Taller de Software II</v>
      </c>
    </row>
    <row r="23" spans="1:11" ht="15" customHeight="1" x14ac:dyDescent="0.2">
      <c r="A23" s="190" t="s">
        <v>66</v>
      </c>
      <c r="B23" s="8">
        <v>4</v>
      </c>
      <c r="C23" s="38" t="s">
        <v>14</v>
      </c>
      <c r="D23" s="190">
        <v>4</v>
      </c>
      <c r="E23" s="9">
        <f t="shared" si="0"/>
        <v>4</v>
      </c>
      <c r="F23" s="211" t="s">
        <v>575</v>
      </c>
      <c r="H23" s="3">
        <v>4</v>
      </c>
      <c r="I23" s="3"/>
      <c r="J23" s="1"/>
      <c r="K23" s="12" t="str">
        <f>C17</f>
        <v>Cálculo de Varias Variables</v>
      </c>
    </row>
    <row r="24" spans="1:11" ht="15" customHeight="1" x14ac:dyDescent="0.2">
      <c r="A24" s="190" t="s">
        <v>73</v>
      </c>
      <c r="B24" s="8">
        <v>4</v>
      </c>
      <c r="C24" s="39" t="s">
        <v>21</v>
      </c>
      <c r="D24" s="190">
        <v>4</v>
      </c>
      <c r="E24" s="9">
        <f t="shared" si="0"/>
        <v>4</v>
      </c>
      <c r="F24" s="211" t="s">
        <v>575</v>
      </c>
      <c r="H24" s="3">
        <v>4</v>
      </c>
      <c r="I24" s="3"/>
      <c r="J24" s="1"/>
      <c r="K24" s="16" t="str">
        <f>C18</f>
        <v>Administración para los Negocios</v>
      </c>
    </row>
    <row r="25" spans="1:11" ht="15" customHeight="1" x14ac:dyDescent="0.2">
      <c r="A25" s="190" t="s">
        <v>67</v>
      </c>
      <c r="B25" s="8">
        <v>4</v>
      </c>
      <c r="C25" s="38" t="s">
        <v>103</v>
      </c>
      <c r="D25" s="190">
        <v>4</v>
      </c>
      <c r="E25" s="9">
        <f t="shared" si="0"/>
        <v>6</v>
      </c>
      <c r="F25" s="211" t="s">
        <v>575</v>
      </c>
      <c r="H25" s="3">
        <v>2</v>
      </c>
      <c r="I25" s="3">
        <v>4</v>
      </c>
      <c r="J25" s="1"/>
      <c r="K25" s="12" t="str">
        <f>C19</f>
        <v>English III</v>
      </c>
    </row>
    <row r="26" spans="1:11" ht="15" customHeight="1" x14ac:dyDescent="0.2">
      <c r="A26" s="190" t="s">
        <v>105</v>
      </c>
      <c r="B26" s="8">
        <v>2</v>
      </c>
      <c r="C26" s="35" t="s">
        <v>104</v>
      </c>
      <c r="D26" s="190">
        <v>5</v>
      </c>
      <c r="E26" s="9">
        <f t="shared" si="0"/>
        <v>4</v>
      </c>
      <c r="F26" s="211" t="s">
        <v>575</v>
      </c>
      <c r="H26" s="3"/>
      <c r="I26" s="3">
        <v>2</v>
      </c>
      <c r="J26" s="1">
        <v>2</v>
      </c>
      <c r="K26" s="16" t="str">
        <f>CONCATENATE(C9,"  -  ",C20,"  -   ",C22)</f>
        <v>Business Process Management  -  Taller de Software III  -   Programación Multiplataforma</v>
      </c>
    </row>
    <row r="27" spans="1:11" ht="15" customHeight="1" x14ac:dyDescent="0.2">
      <c r="A27" s="190" t="s">
        <v>107</v>
      </c>
      <c r="B27" s="8">
        <v>2</v>
      </c>
      <c r="C27" s="35" t="s">
        <v>106</v>
      </c>
      <c r="D27" s="190">
        <v>5</v>
      </c>
      <c r="E27" s="9">
        <f t="shared" si="0"/>
        <v>2</v>
      </c>
      <c r="F27" s="211" t="s">
        <v>575</v>
      </c>
      <c r="H27" s="3">
        <v>2</v>
      </c>
      <c r="I27" s="3"/>
      <c r="J27" s="1"/>
      <c r="K27" s="12" t="str">
        <f>C25</f>
        <v>English IV</v>
      </c>
    </row>
    <row r="28" spans="1:11" ht="15" customHeight="1" x14ac:dyDescent="0.2">
      <c r="A28" s="190" t="s">
        <v>109</v>
      </c>
      <c r="B28" s="8">
        <v>4</v>
      </c>
      <c r="C28" s="35" t="s">
        <v>108</v>
      </c>
      <c r="D28" s="190">
        <v>5</v>
      </c>
      <c r="E28" s="9">
        <f t="shared" si="0"/>
        <v>6</v>
      </c>
      <c r="F28" s="211" t="s">
        <v>575</v>
      </c>
      <c r="H28" s="3">
        <v>2</v>
      </c>
      <c r="I28" s="3">
        <v>2</v>
      </c>
      <c r="J28" s="1">
        <v>2</v>
      </c>
      <c r="K28" s="16"/>
    </row>
    <row r="29" spans="1:11" ht="15" customHeight="1" x14ac:dyDescent="0.2">
      <c r="A29" s="190" t="s">
        <v>69</v>
      </c>
      <c r="B29" s="8">
        <v>4</v>
      </c>
      <c r="C29" s="38" t="s">
        <v>18</v>
      </c>
      <c r="D29" s="190">
        <v>5</v>
      </c>
      <c r="E29" s="9">
        <f t="shared" si="0"/>
        <v>4</v>
      </c>
      <c r="F29" s="211" t="s">
        <v>575</v>
      </c>
      <c r="H29" s="3">
        <v>4</v>
      </c>
      <c r="I29" s="3"/>
      <c r="J29" s="1"/>
      <c r="K29" s="12" t="str">
        <f>C23</f>
        <v>Estadística Descriptiva y Probabilidades</v>
      </c>
    </row>
    <row r="30" spans="1:11" ht="15" customHeight="1" x14ac:dyDescent="0.2">
      <c r="A30" s="190" t="s">
        <v>111</v>
      </c>
      <c r="B30" s="8">
        <v>4</v>
      </c>
      <c r="C30" s="40" t="s">
        <v>110</v>
      </c>
      <c r="D30" s="190">
        <v>5</v>
      </c>
      <c r="E30" s="9">
        <f t="shared" si="0"/>
        <v>6</v>
      </c>
      <c r="F30" s="211" t="s">
        <v>575</v>
      </c>
      <c r="H30" s="3">
        <v>2</v>
      </c>
      <c r="I30" s="3">
        <v>2</v>
      </c>
      <c r="J30" s="1">
        <v>2</v>
      </c>
      <c r="K30" s="16" t="str">
        <f>CONCATENATE(C17,"   -  Nivelación en Fisica")</f>
        <v>Cálculo de Varias Variables   -  Nivelación en Fisica</v>
      </c>
    </row>
    <row r="31" spans="1:11" ht="15" customHeight="1" x14ac:dyDescent="0.2">
      <c r="A31" s="190" t="s">
        <v>113</v>
      </c>
      <c r="B31" s="8">
        <v>4</v>
      </c>
      <c r="C31" s="38" t="s">
        <v>112</v>
      </c>
      <c r="D31" s="190">
        <v>5</v>
      </c>
      <c r="E31" s="9">
        <f t="shared" si="0"/>
        <v>6</v>
      </c>
      <c r="F31" s="211" t="s">
        <v>575</v>
      </c>
      <c r="H31" s="3">
        <v>2</v>
      </c>
      <c r="I31" s="3">
        <v>4</v>
      </c>
      <c r="J31" s="1"/>
      <c r="K31" s="12" t="str">
        <f>C25</f>
        <v>English IV</v>
      </c>
    </row>
    <row r="32" spans="1:11" ht="15" customHeight="1" x14ac:dyDescent="0.2">
      <c r="A32" s="190" t="s">
        <v>115</v>
      </c>
      <c r="B32" s="8">
        <v>2</v>
      </c>
      <c r="C32" s="35" t="s">
        <v>114</v>
      </c>
      <c r="D32" s="192">
        <v>6</v>
      </c>
      <c r="E32" s="9">
        <f t="shared" si="0"/>
        <v>4</v>
      </c>
      <c r="F32" s="211" t="s">
        <v>575</v>
      </c>
      <c r="H32" s="3"/>
      <c r="I32" s="3">
        <v>2</v>
      </c>
      <c r="J32" s="1">
        <v>2</v>
      </c>
      <c r="K32" s="16" t="str">
        <f>CONCATENATE(C22,"  -  ",C31,"  -   ",C26)</f>
        <v>Programación Multiplataforma  -  English V  -   Modelamiento de Sistemas</v>
      </c>
    </row>
    <row r="33" spans="1:11" ht="15" customHeight="1" x14ac:dyDescent="0.2">
      <c r="A33" s="190" t="s">
        <v>117</v>
      </c>
      <c r="B33" s="8">
        <v>4</v>
      </c>
      <c r="C33" s="35" t="s">
        <v>116</v>
      </c>
      <c r="D33" s="192">
        <v>6</v>
      </c>
      <c r="E33" s="9">
        <f t="shared" si="0"/>
        <v>4</v>
      </c>
      <c r="F33" s="211" t="s">
        <v>575</v>
      </c>
      <c r="H33" s="3">
        <v>4</v>
      </c>
      <c r="I33" s="3"/>
      <c r="J33" s="1"/>
      <c r="K33" s="12" t="str">
        <f>C28</f>
        <v>Arquitectura de Computadoras</v>
      </c>
    </row>
    <row r="34" spans="1:11" ht="15" customHeight="1" x14ac:dyDescent="0.2">
      <c r="A34" s="190" t="s">
        <v>119</v>
      </c>
      <c r="B34" s="8">
        <v>2</v>
      </c>
      <c r="C34" s="35" t="s">
        <v>118</v>
      </c>
      <c r="D34" s="192">
        <v>6</v>
      </c>
      <c r="E34" s="9">
        <f t="shared" ref="E34:E70" si="1">H34+I34+J34</f>
        <v>4</v>
      </c>
      <c r="F34" s="211" t="s">
        <v>575</v>
      </c>
      <c r="H34" s="3"/>
      <c r="I34" s="3">
        <v>2</v>
      </c>
      <c r="J34" s="1">
        <v>2</v>
      </c>
      <c r="K34" s="16" t="str">
        <f>C26</f>
        <v>Modelamiento de Sistemas</v>
      </c>
    </row>
    <row r="35" spans="1:11" ht="15" customHeight="1" x14ac:dyDescent="0.2">
      <c r="A35" s="190" t="s">
        <v>72</v>
      </c>
      <c r="B35" s="8">
        <v>2</v>
      </c>
      <c r="C35" s="40" t="s">
        <v>120</v>
      </c>
      <c r="D35" s="192">
        <v>6</v>
      </c>
      <c r="E35" s="9">
        <f t="shared" si="1"/>
        <v>4</v>
      </c>
      <c r="F35" s="211" t="s">
        <v>575</v>
      </c>
      <c r="H35" s="3"/>
      <c r="I35" s="3"/>
      <c r="J35" s="1">
        <v>4</v>
      </c>
      <c r="K35" s="16" t="str">
        <f>CONCATENATE(C12,"  -  ",C17,"  -   ",C29)</f>
        <v>Lenguaje II  -  Cálculo de Varias Variables  -   Inferencia Estadística</v>
      </c>
    </row>
    <row r="36" spans="1:11" ht="15" customHeight="1" x14ac:dyDescent="0.2">
      <c r="A36" s="190" t="s">
        <v>122</v>
      </c>
      <c r="B36" s="8">
        <v>4</v>
      </c>
      <c r="C36" s="40" t="s">
        <v>121</v>
      </c>
      <c r="D36" s="192">
        <v>6</v>
      </c>
      <c r="E36" s="9">
        <f t="shared" si="1"/>
        <v>6</v>
      </c>
      <c r="F36" s="211" t="s">
        <v>575</v>
      </c>
      <c r="H36" s="3">
        <v>2</v>
      </c>
      <c r="I36" s="3">
        <v>2</v>
      </c>
      <c r="J36" s="1">
        <v>2</v>
      </c>
      <c r="K36" s="16" t="str">
        <f>C30</f>
        <v>Física I</v>
      </c>
    </row>
    <row r="37" spans="1:11" ht="15" customHeight="1" x14ac:dyDescent="0.2">
      <c r="A37" s="190" t="s">
        <v>74</v>
      </c>
      <c r="B37" s="8">
        <v>3</v>
      </c>
      <c r="C37" s="37" t="s">
        <v>123</v>
      </c>
      <c r="D37" s="192">
        <v>6</v>
      </c>
      <c r="E37" s="9">
        <f t="shared" si="1"/>
        <v>4</v>
      </c>
      <c r="F37" s="211" t="s">
        <v>575</v>
      </c>
      <c r="H37" s="3">
        <v>2</v>
      </c>
      <c r="I37" s="3">
        <v>2</v>
      </c>
      <c r="J37" s="1"/>
      <c r="K37" s="16"/>
    </row>
    <row r="38" spans="1:11" ht="15" customHeight="1" x14ac:dyDescent="0.2">
      <c r="A38" s="190" t="s">
        <v>75</v>
      </c>
      <c r="B38" s="8">
        <v>3</v>
      </c>
      <c r="C38" s="38" t="s">
        <v>124</v>
      </c>
      <c r="D38" s="192">
        <v>6</v>
      </c>
      <c r="E38" s="9">
        <f t="shared" si="1"/>
        <v>6</v>
      </c>
      <c r="F38" s="211" t="s">
        <v>575</v>
      </c>
      <c r="H38" s="3"/>
      <c r="I38" s="3">
        <v>6</v>
      </c>
      <c r="J38" s="1"/>
      <c r="K38" s="12" t="str">
        <f>C31</f>
        <v>English V</v>
      </c>
    </row>
    <row r="39" spans="1:11" ht="15" customHeight="1" x14ac:dyDescent="0.2">
      <c r="A39" s="190" t="s">
        <v>126</v>
      </c>
      <c r="B39" s="8">
        <v>4</v>
      </c>
      <c r="C39" s="35" t="s">
        <v>125</v>
      </c>
      <c r="D39" s="192">
        <v>7</v>
      </c>
      <c r="E39" s="9">
        <f t="shared" si="1"/>
        <v>4</v>
      </c>
      <c r="F39" s="211" t="s">
        <v>575</v>
      </c>
      <c r="H39" s="3">
        <v>4</v>
      </c>
      <c r="I39" s="3"/>
      <c r="J39" s="1"/>
      <c r="K39" s="12" t="str">
        <f>C36</f>
        <v>Física II</v>
      </c>
    </row>
    <row r="40" spans="1:11" ht="15" customHeight="1" x14ac:dyDescent="0.2">
      <c r="A40" s="190" t="s">
        <v>128</v>
      </c>
      <c r="B40" s="8">
        <v>2</v>
      </c>
      <c r="C40" s="35" t="s">
        <v>127</v>
      </c>
      <c r="D40" s="192">
        <v>7</v>
      </c>
      <c r="E40" s="9">
        <f t="shared" si="1"/>
        <v>4</v>
      </c>
      <c r="F40" s="211" t="s">
        <v>575</v>
      </c>
      <c r="H40" s="3"/>
      <c r="I40" s="3">
        <v>2</v>
      </c>
      <c r="J40" s="1">
        <v>2</v>
      </c>
      <c r="K40" s="16" t="str">
        <f>CONCATENATE(C34,"  -  ",C28,"  -   ",C27)</f>
        <v>Taller de Sistemas  -  Arquitectura de Computadoras  -   Tecnologías Emergentes</v>
      </c>
    </row>
    <row r="41" spans="1:11" ht="15" customHeight="1" x14ac:dyDescent="0.2">
      <c r="A41" s="190" t="s">
        <v>130</v>
      </c>
      <c r="B41" s="8">
        <v>4</v>
      </c>
      <c r="C41" s="35" t="s">
        <v>129</v>
      </c>
      <c r="D41" s="192">
        <v>7</v>
      </c>
      <c r="E41" s="9">
        <f t="shared" si="1"/>
        <v>4</v>
      </c>
      <c r="F41" s="211" t="s">
        <v>575</v>
      </c>
      <c r="H41" s="3">
        <v>4</v>
      </c>
      <c r="I41" s="3"/>
      <c r="J41" s="1"/>
      <c r="K41" s="16" t="str">
        <f>CONCATENATE(C36,"  -  ",C33)</f>
        <v>Física II  -  Sistemas Operativos</v>
      </c>
    </row>
    <row r="42" spans="1:11" ht="15" customHeight="1" x14ac:dyDescent="0.2">
      <c r="A42" s="190" t="s">
        <v>132</v>
      </c>
      <c r="B42" s="8">
        <v>2</v>
      </c>
      <c r="C42" s="35" t="s">
        <v>131</v>
      </c>
      <c r="D42" s="192">
        <v>7</v>
      </c>
      <c r="E42" s="9">
        <f t="shared" si="1"/>
        <v>4</v>
      </c>
      <c r="F42" s="211" t="s">
        <v>575</v>
      </c>
      <c r="H42" s="3"/>
      <c r="I42" s="3">
        <v>2</v>
      </c>
      <c r="J42" s="1">
        <v>2</v>
      </c>
      <c r="K42" s="12" t="str">
        <f>C34</f>
        <v>Taller de Sistemas</v>
      </c>
    </row>
    <row r="43" spans="1:11" ht="15" customHeight="1" x14ac:dyDescent="0.2">
      <c r="A43" s="190" t="s">
        <v>70</v>
      </c>
      <c r="B43" s="8">
        <v>4</v>
      </c>
      <c r="C43" s="39" t="s">
        <v>20</v>
      </c>
      <c r="D43" s="192">
        <v>7</v>
      </c>
      <c r="E43" s="9">
        <f t="shared" si="1"/>
        <v>4</v>
      </c>
      <c r="F43" s="211" t="s">
        <v>575</v>
      </c>
      <c r="H43" s="3">
        <v>4</v>
      </c>
      <c r="I43" s="3"/>
      <c r="J43" s="1"/>
      <c r="K43" s="16" t="str">
        <f>C24</f>
        <v>Marketing</v>
      </c>
    </row>
    <row r="44" spans="1:11" ht="15" customHeight="1" x14ac:dyDescent="0.2">
      <c r="A44" s="190" t="s">
        <v>134</v>
      </c>
      <c r="B44" s="8">
        <v>2</v>
      </c>
      <c r="C44" s="35" t="s">
        <v>133</v>
      </c>
      <c r="D44" s="193">
        <v>8</v>
      </c>
      <c r="E44" s="9">
        <f t="shared" si="1"/>
        <v>2</v>
      </c>
      <c r="F44" s="211" t="s">
        <v>575</v>
      </c>
      <c r="H44" s="3">
        <v>2</v>
      </c>
      <c r="I44" s="3"/>
      <c r="J44" s="1"/>
      <c r="K44" s="16" t="str">
        <f>C40</f>
        <v>Arquitectura Empresarial</v>
      </c>
    </row>
    <row r="45" spans="1:11" ht="15" customHeight="1" x14ac:dyDescent="0.2">
      <c r="A45" s="190" t="s">
        <v>136</v>
      </c>
      <c r="B45" s="8">
        <v>2</v>
      </c>
      <c r="C45" s="35" t="s">
        <v>135</v>
      </c>
      <c r="D45" s="193">
        <v>8</v>
      </c>
      <c r="E45" s="9">
        <f t="shared" si="1"/>
        <v>4</v>
      </c>
      <c r="F45" s="211" t="s">
        <v>575</v>
      </c>
      <c r="H45" s="3"/>
      <c r="I45" s="3">
        <v>2</v>
      </c>
      <c r="J45" s="1">
        <v>2</v>
      </c>
      <c r="K45" s="16" t="str">
        <f>CONCATENATE(C32,"  -  ",C40)</f>
        <v>Calidad de Software y Sistemas  -  Arquitectura Empresarial</v>
      </c>
    </row>
    <row r="46" spans="1:11" ht="15" customHeight="1" x14ac:dyDescent="0.2">
      <c r="A46" s="190" t="s">
        <v>71</v>
      </c>
      <c r="B46" s="8">
        <v>4</v>
      </c>
      <c r="C46" s="40" t="s">
        <v>19</v>
      </c>
      <c r="D46" s="193">
        <v>8</v>
      </c>
      <c r="E46" s="9">
        <f t="shared" si="1"/>
        <v>6</v>
      </c>
      <c r="F46" s="211" t="s">
        <v>575</v>
      </c>
      <c r="H46" s="3">
        <v>2</v>
      </c>
      <c r="I46" s="3">
        <v>4</v>
      </c>
      <c r="J46" s="1"/>
      <c r="K46" s="12" t="str">
        <f>C17</f>
        <v>Cálculo de Varias Variables</v>
      </c>
    </row>
    <row r="47" spans="1:11" ht="15" customHeight="1" x14ac:dyDescent="0.2">
      <c r="A47" s="190" t="s">
        <v>138</v>
      </c>
      <c r="B47" s="8">
        <v>4</v>
      </c>
      <c r="C47" s="35" t="s">
        <v>137</v>
      </c>
      <c r="D47" s="193">
        <v>8</v>
      </c>
      <c r="E47" s="9">
        <f t="shared" si="1"/>
        <v>4</v>
      </c>
      <c r="F47" s="211" t="s">
        <v>575</v>
      </c>
      <c r="H47" s="3">
        <v>4</v>
      </c>
      <c r="I47" s="3"/>
      <c r="J47" s="1"/>
      <c r="K47" s="16" t="str">
        <f>C41</f>
        <v>Redes y Telecomunicaciones I</v>
      </c>
    </row>
    <row r="48" spans="1:11" ht="15" customHeight="1" thickBot="1" x14ac:dyDescent="0.25">
      <c r="A48" s="190" t="s">
        <v>76</v>
      </c>
      <c r="B48" s="8">
        <v>4</v>
      </c>
      <c r="C48" s="39" t="s">
        <v>22</v>
      </c>
      <c r="D48" s="193">
        <v>8</v>
      </c>
      <c r="E48" s="9">
        <f t="shared" si="1"/>
        <v>6</v>
      </c>
      <c r="F48" s="211" t="s">
        <v>575</v>
      </c>
      <c r="H48" s="3">
        <v>2</v>
      </c>
      <c r="I48" s="3">
        <v>4</v>
      </c>
      <c r="J48" s="1"/>
      <c r="K48" s="16" t="str">
        <f>C43</f>
        <v>Economía General</v>
      </c>
    </row>
    <row r="49" spans="1:13" ht="22.5" x14ac:dyDescent="0.2">
      <c r="A49" s="190" t="s">
        <v>77</v>
      </c>
      <c r="B49" s="8">
        <v>4</v>
      </c>
      <c r="C49" s="40" t="s">
        <v>139</v>
      </c>
      <c r="D49" s="194">
        <v>9</v>
      </c>
      <c r="E49" s="9">
        <f t="shared" si="1"/>
        <v>6</v>
      </c>
      <c r="F49" s="211" t="s">
        <v>575</v>
      </c>
      <c r="H49" s="3">
        <v>2</v>
      </c>
      <c r="I49" s="3">
        <v>2</v>
      </c>
      <c r="J49" s="1">
        <v>2</v>
      </c>
      <c r="K49" s="16" t="str">
        <f>CONCATENATE(C29,"  -  ",C45,"  -   ",C48)</f>
        <v>Inferencia Estadística  -  Taller de Software IV  -   Finanzas Empresariales</v>
      </c>
    </row>
    <row r="50" spans="1:13" ht="15" customHeight="1" x14ac:dyDescent="0.2">
      <c r="A50" s="190" t="s">
        <v>141</v>
      </c>
      <c r="B50" s="8">
        <v>2</v>
      </c>
      <c r="C50" s="35" t="s">
        <v>140</v>
      </c>
      <c r="D50" s="193">
        <v>9</v>
      </c>
      <c r="E50" s="9">
        <f t="shared" si="1"/>
        <v>4</v>
      </c>
      <c r="F50" s="211" t="s">
        <v>575</v>
      </c>
      <c r="H50" s="3"/>
      <c r="I50" s="3">
        <v>2</v>
      </c>
      <c r="J50" s="1">
        <v>2</v>
      </c>
      <c r="K50" s="12" t="str">
        <f>C48</f>
        <v>Finanzas Empresariales</v>
      </c>
    </row>
    <row r="51" spans="1:13" ht="15" customHeight="1" x14ac:dyDescent="0.2">
      <c r="A51" s="190" t="s">
        <v>142</v>
      </c>
      <c r="B51" s="8">
        <v>2</v>
      </c>
      <c r="C51" s="35" t="s">
        <v>45</v>
      </c>
      <c r="D51" s="193">
        <v>9</v>
      </c>
      <c r="E51" s="9">
        <f t="shared" si="1"/>
        <v>4</v>
      </c>
      <c r="F51" s="211" t="s">
        <v>575</v>
      </c>
      <c r="H51" s="3"/>
      <c r="I51" s="3">
        <v>2</v>
      </c>
      <c r="J51" s="1">
        <v>2</v>
      </c>
      <c r="K51" s="16" t="str">
        <f>CONCATENATE(C48,"  -  ",C45)</f>
        <v>Finanzas Empresariales  -  Taller de Software IV</v>
      </c>
    </row>
    <row r="52" spans="1:13" ht="15" customHeight="1" x14ac:dyDescent="0.2">
      <c r="A52" s="190" t="s">
        <v>144</v>
      </c>
      <c r="B52" s="8">
        <v>4</v>
      </c>
      <c r="C52" s="40" t="s">
        <v>143</v>
      </c>
      <c r="D52" s="193">
        <v>9</v>
      </c>
      <c r="E52" s="9">
        <f t="shared" si="1"/>
        <v>4</v>
      </c>
      <c r="F52" s="211" t="s">
        <v>575</v>
      </c>
      <c r="H52" s="3">
        <v>4</v>
      </c>
      <c r="I52" s="3"/>
      <c r="J52" s="1"/>
      <c r="K52" s="12" t="str">
        <f>C46</f>
        <v>Investigación de Operaciones</v>
      </c>
    </row>
    <row r="53" spans="1:13" ht="23.25" thickBot="1" x14ac:dyDescent="0.25">
      <c r="A53" s="190" t="s">
        <v>146</v>
      </c>
      <c r="B53" s="8">
        <v>4</v>
      </c>
      <c r="C53" s="35" t="s">
        <v>145</v>
      </c>
      <c r="D53" s="193">
        <v>9</v>
      </c>
      <c r="E53" s="9">
        <f t="shared" si="1"/>
        <v>4</v>
      </c>
      <c r="F53" s="211" t="s">
        <v>575</v>
      </c>
      <c r="H53" s="3">
        <v>4</v>
      </c>
      <c r="I53" s="3"/>
      <c r="J53" s="1"/>
      <c r="K53" s="16" t="str">
        <f>CONCATENATE(C37,"  -  ",C44,"  -   ",C47)</f>
        <v>Etica y Ciudadanía  -  Consultoría y Auditoría Informática   -   Redes y Telecomunicaciones II</v>
      </c>
    </row>
    <row r="54" spans="1:13" ht="22.5" x14ac:dyDescent="0.2">
      <c r="A54" s="190" t="s">
        <v>148</v>
      </c>
      <c r="B54" s="8">
        <v>4</v>
      </c>
      <c r="C54" s="35" t="s">
        <v>147</v>
      </c>
      <c r="D54" s="194">
        <v>10</v>
      </c>
      <c r="E54" s="9">
        <f t="shared" si="1"/>
        <v>6</v>
      </c>
      <c r="F54" s="211" t="s">
        <v>575</v>
      </c>
      <c r="H54" s="3">
        <v>2</v>
      </c>
      <c r="I54" s="3"/>
      <c r="J54" s="1">
        <v>4</v>
      </c>
      <c r="K54" s="16" t="str">
        <f>CONCATENATE(C29,"  -  ",C44)</f>
        <v xml:space="preserve">Inferencia Estadística  -  Consultoría y Auditoría Informática </v>
      </c>
    </row>
    <row r="55" spans="1:13" ht="21" customHeight="1" x14ac:dyDescent="0.2">
      <c r="A55" s="190" t="s">
        <v>150</v>
      </c>
      <c r="B55" s="8">
        <v>4</v>
      </c>
      <c r="C55" s="35" t="s">
        <v>149</v>
      </c>
      <c r="D55" s="193">
        <v>10</v>
      </c>
      <c r="E55" s="9">
        <f t="shared" si="1"/>
        <v>4</v>
      </c>
      <c r="F55" s="211" t="s">
        <v>575</v>
      </c>
      <c r="H55" s="3">
        <v>4</v>
      </c>
      <c r="I55" s="3"/>
      <c r="J55" s="1"/>
      <c r="K55" s="16" t="str">
        <f>CONCATENATE(C49,"  -  ",C51,"  -   ",C50,"  -  ",C53)</f>
        <v>Proyectos Integrador  -  Gestión de Proyectos  -   Perú Digital  -  Seguridad Informática</v>
      </c>
    </row>
    <row r="56" spans="1:13" ht="22.5" x14ac:dyDescent="0.2">
      <c r="A56" s="190" t="s">
        <v>152</v>
      </c>
      <c r="B56" s="8">
        <v>2</v>
      </c>
      <c r="C56" s="35" t="s">
        <v>151</v>
      </c>
      <c r="D56" s="193">
        <v>10</v>
      </c>
      <c r="E56" s="9">
        <f t="shared" si="1"/>
        <v>2</v>
      </c>
      <c r="F56" s="211" t="s">
        <v>575</v>
      </c>
      <c r="H56" s="3">
        <v>2</v>
      </c>
      <c r="I56" s="3"/>
      <c r="J56" s="1"/>
      <c r="K56" s="16" t="str">
        <f>CONCATENATE(C44,"  -  ",C51,"  -   ",C50)</f>
        <v>Consultoría y Auditoría Informática   -  Gestión de Proyectos  -   Perú Digital</v>
      </c>
    </row>
    <row r="57" spans="1:13" ht="15" customHeight="1" x14ac:dyDescent="0.2">
      <c r="A57" s="190" t="s">
        <v>154</v>
      </c>
      <c r="B57" s="8">
        <v>2</v>
      </c>
      <c r="C57" s="35" t="s">
        <v>153</v>
      </c>
      <c r="D57" s="193">
        <v>10</v>
      </c>
      <c r="E57" s="9">
        <f t="shared" si="1"/>
        <v>4</v>
      </c>
      <c r="F57" s="211" t="s">
        <v>575</v>
      </c>
      <c r="H57" s="3"/>
      <c r="I57" s="3">
        <v>2</v>
      </c>
      <c r="J57" s="1">
        <v>2</v>
      </c>
      <c r="K57" s="16" t="str">
        <f>C51</f>
        <v>Gestión de Proyectos</v>
      </c>
    </row>
    <row r="58" spans="1:13" ht="15" customHeight="1" thickBot="1" x14ac:dyDescent="0.25">
      <c r="A58" s="190" t="s">
        <v>78</v>
      </c>
      <c r="B58" s="8">
        <v>4</v>
      </c>
      <c r="C58" s="35" t="s">
        <v>155</v>
      </c>
      <c r="D58" s="193">
        <v>10</v>
      </c>
      <c r="E58" s="9">
        <f t="shared" si="1"/>
        <v>6</v>
      </c>
      <c r="F58" s="211" t="s">
        <v>575</v>
      </c>
      <c r="H58" s="3">
        <v>2</v>
      </c>
      <c r="I58" s="3"/>
      <c r="J58" s="1">
        <v>4</v>
      </c>
      <c r="K58" s="16" t="str">
        <f>CONCATENATE(C29,"  -  ",C52)</f>
        <v xml:space="preserve">Inferencia Estadística  -  Introducción a los Modelos Estocásticos </v>
      </c>
    </row>
    <row r="59" spans="1:13" ht="24" customHeight="1" x14ac:dyDescent="0.2">
      <c r="A59" s="191" t="s">
        <v>158</v>
      </c>
      <c r="B59" s="42">
        <v>4</v>
      </c>
      <c r="C59" s="41" t="s">
        <v>157</v>
      </c>
      <c r="D59" s="195">
        <v>7</v>
      </c>
      <c r="E59" s="18">
        <f t="shared" si="1"/>
        <v>6</v>
      </c>
      <c r="F59" s="211" t="s">
        <v>575</v>
      </c>
      <c r="H59" s="43">
        <v>2</v>
      </c>
      <c r="I59" s="19">
        <v>2</v>
      </c>
      <c r="J59" s="20">
        <v>2</v>
      </c>
      <c r="K59" s="26" t="str">
        <f>CONCATENATE(C28,"  -  ",C22,"  -   ",C17)</f>
        <v>Arquitectura de Computadoras  -  Programación Multiplataforma  -   Cálculo de Varias Variables</v>
      </c>
      <c r="L59" s="223" t="s">
        <v>156</v>
      </c>
      <c r="M59" s="224"/>
    </row>
    <row r="60" spans="1:13" ht="15" customHeight="1" x14ac:dyDescent="0.2">
      <c r="A60" s="190" t="s">
        <v>160</v>
      </c>
      <c r="B60" s="44">
        <v>4</v>
      </c>
      <c r="C60" s="41" t="s">
        <v>159</v>
      </c>
      <c r="D60" s="195">
        <v>8</v>
      </c>
      <c r="E60" s="9">
        <f t="shared" si="1"/>
        <v>6</v>
      </c>
      <c r="F60" s="211" t="s">
        <v>575</v>
      </c>
      <c r="H60" s="45">
        <v>2</v>
      </c>
      <c r="I60" s="3">
        <v>2</v>
      </c>
      <c r="J60" s="1">
        <v>2</v>
      </c>
      <c r="K60" s="12" t="str">
        <f>C59</f>
        <v>Inteligencia Artificial</v>
      </c>
    </row>
    <row r="61" spans="1:13" ht="15" customHeight="1" x14ac:dyDescent="0.2">
      <c r="A61" s="190" t="s">
        <v>162</v>
      </c>
      <c r="B61" s="44">
        <v>4</v>
      </c>
      <c r="C61" s="41" t="s">
        <v>161</v>
      </c>
      <c r="D61" s="195">
        <v>9</v>
      </c>
      <c r="E61" s="9">
        <f t="shared" si="1"/>
        <v>6</v>
      </c>
      <c r="F61" s="211" t="s">
        <v>575</v>
      </c>
      <c r="H61" s="45">
        <v>2</v>
      </c>
      <c r="I61" s="3">
        <v>2</v>
      </c>
      <c r="J61" s="1">
        <v>2</v>
      </c>
      <c r="K61" s="12" t="str">
        <f>C60</f>
        <v>Robótica</v>
      </c>
    </row>
    <row r="62" spans="1:13" ht="15" customHeight="1" thickBot="1" x14ac:dyDescent="0.25">
      <c r="A62" s="196" t="s">
        <v>163</v>
      </c>
      <c r="B62" s="48">
        <v>4</v>
      </c>
      <c r="C62" s="47" t="s">
        <v>476</v>
      </c>
      <c r="D62" s="197">
        <v>10</v>
      </c>
      <c r="E62" s="23">
        <f t="shared" si="1"/>
        <v>6</v>
      </c>
      <c r="F62" s="211" t="s">
        <v>575</v>
      </c>
      <c r="H62" s="49">
        <v>2</v>
      </c>
      <c r="I62" s="24">
        <v>2</v>
      </c>
      <c r="J62" s="2">
        <v>2</v>
      </c>
      <c r="K62" s="25" t="str">
        <f>C61</f>
        <v xml:space="preserve">Big Data </v>
      </c>
    </row>
    <row r="63" spans="1:13" ht="15" customHeight="1" x14ac:dyDescent="0.2">
      <c r="A63" s="191" t="s">
        <v>166</v>
      </c>
      <c r="B63" s="42">
        <v>4</v>
      </c>
      <c r="C63" s="41" t="s">
        <v>165</v>
      </c>
      <c r="D63" s="195">
        <v>7</v>
      </c>
      <c r="E63" s="18">
        <f t="shared" si="1"/>
        <v>6</v>
      </c>
      <c r="F63" s="211" t="s">
        <v>575</v>
      </c>
      <c r="H63" s="43">
        <v>2</v>
      </c>
      <c r="I63" s="19"/>
      <c r="J63" s="20">
        <v>4</v>
      </c>
      <c r="K63" s="26" t="str">
        <f>CONCATENATE(C26,"  -  ",C34)</f>
        <v>Modelamiento de Sistemas  -  Taller de Sistemas</v>
      </c>
      <c r="L63" s="223" t="s">
        <v>164</v>
      </c>
      <c r="M63" s="224"/>
    </row>
    <row r="64" spans="1:13" ht="15" customHeight="1" x14ac:dyDescent="0.2">
      <c r="A64" s="190" t="s">
        <v>168</v>
      </c>
      <c r="B64" s="44">
        <v>4</v>
      </c>
      <c r="C64" s="41" t="s">
        <v>167</v>
      </c>
      <c r="D64" s="195">
        <v>8</v>
      </c>
      <c r="E64" s="9">
        <f t="shared" si="1"/>
        <v>6</v>
      </c>
      <c r="F64" s="211" t="s">
        <v>575</v>
      </c>
      <c r="H64" s="45">
        <v>2</v>
      </c>
      <c r="I64" s="3"/>
      <c r="J64" s="1">
        <v>4</v>
      </c>
      <c r="K64" s="12" t="str">
        <f>C63</f>
        <v>Introducción a la Tecnología Móvil</v>
      </c>
    </row>
    <row r="65" spans="1:13" ht="15" customHeight="1" x14ac:dyDescent="0.2">
      <c r="A65" s="190" t="s">
        <v>170</v>
      </c>
      <c r="B65" s="44">
        <v>4</v>
      </c>
      <c r="C65" s="41" t="s">
        <v>169</v>
      </c>
      <c r="D65" s="195">
        <v>9</v>
      </c>
      <c r="E65" s="9">
        <f t="shared" si="1"/>
        <v>6</v>
      </c>
      <c r="F65" s="211" t="s">
        <v>575</v>
      </c>
      <c r="H65" s="45">
        <v>2</v>
      </c>
      <c r="I65" s="3"/>
      <c r="J65" s="1">
        <v>4</v>
      </c>
      <c r="K65" s="12" t="str">
        <f>C64</f>
        <v xml:space="preserve">Programación de Dispositivos Móviles </v>
      </c>
    </row>
    <row r="66" spans="1:13" ht="15" customHeight="1" thickBot="1" x14ac:dyDescent="0.25">
      <c r="A66" s="196" t="s">
        <v>172</v>
      </c>
      <c r="B66" s="48">
        <v>4</v>
      </c>
      <c r="C66" s="47" t="s">
        <v>171</v>
      </c>
      <c r="D66" s="197">
        <v>10</v>
      </c>
      <c r="E66" s="23">
        <f t="shared" si="1"/>
        <v>6</v>
      </c>
      <c r="F66" s="211" t="s">
        <v>575</v>
      </c>
      <c r="H66" s="49">
        <v>2</v>
      </c>
      <c r="I66" s="24"/>
      <c r="J66" s="2">
        <v>4</v>
      </c>
      <c r="K66" s="25" t="str">
        <f>C65</f>
        <v xml:space="preserve">Desarrollo de Aplicaciones Móviles </v>
      </c>
    </row>
    <row r="67" spans="1:13" ht="15" customHeight="1" x14ac:dyDescent="0.2">
      <c r="A67" s="191" t="s">
        <v>175</v>
      </c>
      <c r="B67" s="17">
        <v>4</v>
      </c>
      <c r="C67" s="41" t="s">
        <v>174</v>
      </c>
      <c r="D67" s="195">
        <v>7</v>
      </c>
      <c r="E67" s="18">
        <f t="shared" si="1"/>
        <v>4</v>
      </c>
      <c r="F67" s="211" t="s">
        <v>575</v>
      </c>
      <c r="H67" s="43">
        <v>4</v>
      </c>
      <c r="I67" s="19"/>
      <c r="J67" s="20"/>
      <c r="K67" s="21" t="s">
        <v>52</v>
      </c>
      <c r="L67" s="223" t="s">
        <v>173</v>
      </c>
      <c r="M67" s="224"/>
    </row>
    <row r="68" spans="1:13" ht="15" customHeight="1" x14ac:dyDescent="0.2">
      <c r="A68" s="190" t="s">
        <v>177</v>
      </c>
      <c r="B68" s="8">
        <v>4</v>
      </c>
      <c r="C68" s="41" t="s">
        <v>176</v>
      </c>
      <c r="D68" s="195">
        <v>8</v>
      </c>
      <c r="E68" s="9">
        <f t="shared" si="1"/>
        <v>4</v>
      </c>
      <c r="F68" s="211" t="s">
        <v>575</v>
      </c>
      <c r="H68" s="45">
        <v>4</v>
      </c>
      <c r="I68" s="3"/>
      <c r="J68" s="1"/>
      <c r="K68" s="12" t="str">
        <f>C67</f>
        <v xml:space="preserve">Administración de la Seguridad Informática </v>
      </c>
    </row>
    <row r="69" spans="1:13" ht="15" customHeight="1" x14ac:dyDescent="0.2">
      <c r="A69" s="190" t="s">
        <v>179</v>
      </c>
      <c r="B69" s="8">
        <v>4</v>
      </c>
      <c r="C69" s="41" t="s">
        <v>178</v>
      </c>
      <c r="D69" s="198">
        <v>9</v>
      </c>
      <c r="E69" s="9">
        <f t="shared" si="1"/>
        <v>4</v>
      </c>
      <c r="F69" s="211" t="s">
        <v>575</v>
      </c>
      <c r="H69" s="45">
        <v>4</v>
      </c>
      <c r="I69" s="3"/>
      <c r="J69" s="1"/>
      <c r="K69" s="12" t="str">
        <f>C47</f>
        <v>Redes y Telecomunicaciones II</v>
      </c>
    </row>
    <row r="70" spans="1:13" ht="15" customHeight="1" thickBot="1" x14ac:dyDescent="0.25">
      <c r="A70" s="196" t="s">
        <v>181</v>
      </c>
      <c r="B70" s="22">
        <v>4</v>
      </c>
      <c r="C70" s="47" t="s">
        <v>180</v>
      </c>
      <c r="D70" s="199">
        <v>10</v>
      </c>
      <c r="E70" s="23">
        <f t="shared" si="1"/>
        <v>4</v>
      </c>
      <c r="F70" s="212" t="s">
        <v>575</v>
      </c>
      <c r="H70" s="49">
        <v>4</v>
      </c>
      <c r="I70" s="24"/>
      <c r="J70" s="2"/>
      <c r="K70" s="25" t="str">
        <f>C69</f>
        <v>Cisco Network III</v>
      </c>
    </row>
    <row r="71" spans="1:13" ht="15" customHeight="1" x14ac:dyDescent="0.2"/>
    <row r="72" spans="1:13" ht="15" customHeight="1" x14ac:dyDescent="0.2"/>
    <row r="73" spans="1:13" ht="15" customHeight="1" x14ac:dyDescent="0.2"/>
    <row r="74" spans="1:13" ht="15" customHeight="1" x14ac:dyDescent="0.2"/>
    <row r="75" spans="1:13" ht="15" customHeight="1" x14ac:dyDescent="0.2"/>
    <row r="76" spans="1:13" ht="15" customHeight="1" x14ac:dyDescent="0.2"/>
    <row r="77" spans="1:13" ht="15" customHeight="1" x14ac:dyDescent="0.2"/>
    <row r="78" spans="1:13" ht="15" customHeight="1" x14ac:dyDescent="0.2"/>
    <row r="79" spans="1:13" ht="15" customHeight="1" x14ac:dyDescent="0.2"/>
    <row r="80" spans="1:13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</sheetData>
  <mergeCells count="3">
    <mergeCell ref="L59:M59"/>
    <mergeCell ref="L63:M63"/>
    <mergeCell ref="L67:M67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49" zoomScale="91" zoomScaleNormal="91" zoomScaleSheetLayoutView="118" zoomScalePageLayoutView="40" workbookViewId="0">
      <selection activeCell="R55" sqref="R1:R1048576"/>
    </sheetView>
    <sheetView topLeftCell="A40" workbookViewId="1">
      <selection activeCell="A2" sqref="A2:F69"/>
    </sheetView>
  </sheetViews>
  <sheetFormatPr baseColWidth="10" defaultColWidth="11.42578125" defaultRowHeight="12.75" x14ac:dyDescent="0.2"/>
  <cols>
    <col min="1" max="1" width="13.42578125" style="30" bestFit="1" customWidth="1"/>
    <col min="2" max="2" width="8.5703125" style="6" bestFit="1" customWidth="1"/>
    <col min="3" max="3" width="41.140625" style="6" bestFit="1" customWidth="1"/>
    <col min="4" max="4" width="5.28515625" style="6" bestFit="1" customWidth="1"/>
    <col min="5" max="5" width="9.85546875" style="6" bestFit="1" customWidth="1"/>
    <col min="6" max="6" width="7" style="6" bestFit="1" customWidth="1"/>
    <col min="7" max="8" width="3.7109375" style="6" customWidth="1"/>
    <col min="9" max="9" width="34.28515625" style="6" customWidth="1"/>
    <col min="11" max="12" width="11.42578125" style="6"/>
    <col min="13" max="15" width="0" style="6" hidden="1" customWidth="1"/>
    <col min="16" max="16" width="28.7109375" style="6" hidden="1" customWidth="1"/>
    <col min="17" max="18" width="0" style="6" hidden="1" customWidth="1"/>
    <col min="19" max="16384" width="11.42578125" style="6"/>
  </cols>
  <sheetData>
    <row r="1" spans="1:16" ht="15" customHeight="1" thickBot="1" x14ac:dyDescent="0.25">
      <c r="A1" s="15" t="s">
        <v>580</v>
      </c>
      <c r="B1" s="15" t="s">
        <v>579</v>
      </c>
      <c r="C1" s="27" t="s">
        <v>581</v>
      </c>
      <c r="D1" s="27" t="s">
        <v>0</v>
      </c>
      <c r="E1" s="187" t="s">
        <v>574</v>
      </c>
      <c r="F1" s="209" t="s">
        <v>576</v>
      </c>
      <c r="J1" s="6"/>
      <c r="M1" s="15" t="s">
        <v>5</v>
      </c>
      <c r="N1" s="15" t="s">
        <v>6</v>
      </c>
      <c r="O1" s="28" t="s">
        <v>7</v>
      </c>
      <c r="P1" s="15" t="s">
        <v>8</v>
      </c>
    </row>
    <row r="2" spans="1:16" ht="11.25" x14ac:dyDescent="0.2">
      <c r="A2" s="10" t="s">
        <v>183</v>
      </c>
      <c r="B2" s="8">
        <v>2</v>
      </c>
      <c r="C2" s="69" t="s">
        <v>182</v>
      </c>
      <c r="D2" s="10">
        <v>1</v>
      </c>
      <c r="E2" s="9">
        <f t="shared" ref="E2:E17" si="0">M2+N2+O2</f>
        <v>2</v>
      </c>
      <c r="F2" s="205" t="s">
        <v>582</v>
      </c>
      <c r="J2" s="6"/>
      <c r="M2" s="3">
        <v>2</v>
      </c>
      <c r="N2" s="3"/>
      <c r="O2" s="1"/>
      <c r="P2" s="12"/>
    </row>
    <row r="3" spans="1:16" ht="15" customHeight="1" x14ac:dyDescent="0.2">
      <c r="A3" s="10" t="s">
        <v>185</v>
      </c>
      <c r="B3" s="8">
        <v>2</v>
      </c>
      <c r="C3" s="40" t="s">
        <v>184</v>
      </c>
      <c r="D3" s="10">
        <v>1</v>
      </c>
      <c r="E3" s="9">
        <f t="shared" si="0"/>
        <v>4</v>
      </c>
      <c r="F3" s="205" t="s">
        <v>582</v>
      </c>
      <c r="J3" s="6"/>
      <c r="M3" s="3"/>
      <c r="N3" s="3">
        <v>4</v>
      </c>
      <c r="O3" s="1"/>
      <c r="P3" s="12"/>
    </row>
    <row r="4" spans="1:16" ht="15" customHeight="1" x14ac:dyDescent="0.2">
      <c r="A4" s="10" t="s">
        <v>55</v>
      </c>
      <c r="B4" s="8">
        <v>4</v>
      </c>
      <c r="C4" s="36" t="s">
        <v>10</v>
      </c>
      <c r="D4" s="10">
        <v>1</v>
      </c>
      <c r="E4" s="9">
        <f t="shared" si="0"/>
        <v>6</v>
      </c>
      <c r="F4" s="205" t="s">
        <v>582</v>
      </c>
      <c r="J4" s="6"/>
      <c r="M4" s="3">
        <v>2</v>
      </c>
      <c r="N4" s="3">
        <v>4</v>
      </c>
      <c r="O4" s="1"/>
      <c r="P4" s="12" t="s">
        <v>47</v>
      </c>
    </row>
    <row r="5" spans="1:16" ht="15" customHeight="1" x14ac:dyDescent="0.2">
      <c r="A5" s="10" t="s">
        <v>58</v>
      </c>
      <c r="B5" s="8">
        <v>4</v>
      </c>
      <c r="C5" s="37" t="s">
        <v>9</v>
      </c>
      <c r="D5" s="10">
        <v>1</v>
      </c>
      <c r="E5" s="9">
        <f t="shared" si="0"/>
        <v>4</v>
      </c>
      <c r="F5" s="205" t="s">
        <v>582</v>
      </c>
      <c r="J5" s="6"/>
      <c r="M5" s="3">
        <v>4</v>
      </c>
      <c r="N5" s="3"/>
      <c r="O5" s="1"/>
      <c r="P5" s="12"/>
    </row>
    <row r="6" spans="1:16" ht="15" customHeight="1" x14ac:dyDescent="0.2">
      <c r="A6" s="10" t="s">
        <v>56</v>
      </c>
      <c r="B6" s="8">
        <v>4</v>
      </c>
      <c r="C6" s="36" t="s">
        <v>11</v>
      </c>
      <c r="D6" s="10">
        <v>1</v>
      </c>
      <c r="E6" s="9">
        <f t="shared" si="0"/>
        <v>4</v>
      </c>
      <c r="F6" s="205" t="s">
        <v>582</v>
      </c>
      <c r="J6" s="6"/>
      <c r="M6" s="3">
        <v>4</v>
      </c>
      <c r="N6" s="3"/>
      <c r="O6" s="1"/>
      <c r="P6" s="12" t="s">
        <v>49</v>
      </c>
    </row>
    <row r="7" spans="1:16" ht="15" customHeight="1" thickBot="1" x14ac:dyDescent="0.25">
      <c r="A7" s="10" t="s">
        <v>57</v>
      </c>
      <c r="B7" s="8">
        <v>4</v>
      </c>
      <c r="C7" s="36" t="s">
        <v>84</v>
      </c>
      <c r="D7" s="10">
        <v>1</v>
      </c>
      <c r="E7" s="9">
        <f t="shared" si="0"/>
        <v>6</v>
      </c>
      <c r="F7" s="205" t="s">
        <v>582</v>
      </c>
      <c r="J7" s="6"/>
      <c r="M7" s="3">
        <v>2</v>
      </c>
      <c r="N7" s="3">
        <v>4</v>
      </c>
      <c r="O7" s="1"/>
      <c r="P7" s="12" t="s">
        <v>48</v>
      </c>
    </row>
    <row r="8" spans="1:16" ht="15" customHeight="1" x14ac:dyDescent="0.2">
      <c r="A8" s="10" t="s">
        <v>59</v>
      </c>
      <c r="B8" s="8">
        <v>4</v>
      </c>
      <c r="C8" s="36" t="s">
        <v>13</v>
      </c>
      <c r="D8" s="7">
        <v>2</v>
      </c>
      <c r="E8" s="9">
        <f t="shared" si="0"/>
        <v>6</v>
      </c>
      <c r="F8" s="205" t="s">
        <v>582</v>
      </c>
      <c r="J8" s="6"/>
      <c r="M8" s="3">
        <v>2</v>
      </c>
      <c r="N8" s="3">
        <v>4</v>
      </c>
      <c r="O8" s="1"/>
      <c r="P8" s="12" t="str">
        <f>C4</f>
        <v>Fundamentos de Cálculo</v>
      </c>
    </row>
    <row r="9" spans="1:16" ht="15" customHeight="1" x14ac:dyDescent="0.2">
      <c r="A9" s="10" t="s">
        <v>188</v>
      </c>
      <c r="B9" s="8">
        <v>4</v>
      </c>
      <c r="C9" s="40" t="s">
        <v>186</v>
      </c>
      <c r="D9" s="10">
        <v>2</v>
      </c>
      <c r="E9" s="9">
        <f t="shared" si="0"/>
        <v>6</v>
      </c>
      <c r="F9" s="205" t="s">
        <v>582</v>
      </c>
      <c r="J9" s="6"/>
      <c r="M9" s="3">
        <v>2</v>
      </c>
      <c r="N9" s="3">
        <v>2</v>
      </c>
      <c r="O9" s="1">
        <v>2</v>
      </c>
      <c r="P9" s="12" t="s">
        <v>187</v>
      </c>
    </row>
    <row r="10" spans="1:16" ht="15" customHeight="1" x14ac:dyDescent="0.2">
      <c r="A10" s="10" t="s">
        <v>66</v>
      </c>
      <c r="B10" s="8">
        <v>4</v>
      </c>
      <c r="C10" s="38" t="s">
        <v>14</v>
      </c>
      <c r="D10" s="10">
        <v>2</v>
      </c>
      <c r="E10" s="9">
        <f t="shared" si="0"/>
        <v>4</v>
      </c>
      <c r="F10" s="205" t="s">
        <v>582</v>
      </c>
      <c r="J10" s="6"/>
      <c r="M10" s="3">
        <v>4</v>
      </c>
      <c r="N10" s="3"/>
      <c r="O10" s="1"/>
      <c r="P10" s="12" t="str">
        <f>C4</f>
        <v>Fundamentos de Cálculo</v>
      </c>
    </row>
    <row r="11" spans="1:16" ht="15" customHeight="1" x14ac:dyDescent="0.2">
      <c r="A11" s="10" t="s">
        <v>62</v>
      </c>
      <c r="B11" s="8">
        <v>4</v>
      </c>
      <c r="C11" s="36" t="s">
        <v>12</v>
      </c>
      <c r="D11" s="171">
        <v>2</v>
      </c>
      <c r="E11" s="9">
        <f t="shared" si="0"/>
        <v>4</v>
      </c>
      <c r="F11" s="205" t="s">
        <v>582</v>
      </c>
      <c r="J11" s="6"/>
      <c r="M11" s="3">
        <v>4</v>
      </c>
      <c r="N11" s="3"/>
      <c r="O11" s="1"/>
      <c r="P11" s="12" t="str">
        <f>C6</f>
        <v>Lenguaje I</v>
      </c>
    </row>
    <row r="12" spans="1:16" ht="15" customHeight="1" x14ac:dyDescent="0.2">
      <c r="A12" s="10" t="s">
        <v>60</v>
      </c>
      <c r="B12" s="8">
        <v>4</v>
      </c>
      <c r="C12" s="36" t="s">
        <v>91</v>
      </c>
      <c r="D12" s="171">
        <v>2</v>
      </c>
      <c r="E12" s="9">
        <f t="shared" si="0"/>
        <v>6</v>
      </c>
      <c r="F12" s="205" t="s">
        <v>582</v>
      </c>
      <c r="J12" s="6"/>
      <c r="M12" s="3">
        <v>2</v>
      </c>
      <c r="N12" s="3">
        <v>4</v>
      </c>
      <c r="O12" s="1"/>
      <c r="P12" s="12" t="str">
        <f>C7</f>
        <v>English I</v>
      </c>
    </row>
    <row r="13" spans="1:16" ht="15" customHeight="1" x14ac:dyDescent="0.2">
      <c r="A13" s="10" t="s">
        <v>189</v>
      </c>
      <c r="B13" s="8">
        <v>4</v>
      </c>
      <c r="C13" s="35" t="s">
        <v>82</v>
      </c>
      <c r="D13" s="171">
        <v>3</v>
      </c>
      <c r="E13" s="9">
        <f t="shared" si="0"/>
        <v>4</v>
      </c>
      <c r="F13" s="205" t="s">
        <v>582</v>
      </c>
      <c r="J13" s="6"/>
      <c r="M13" s="3">
        <v>4</v>
      </c>
      <c r="N13" s="3"/>
      <c r="O13" s="1"/>
      <c r="P13" s="12"/>
    </row>
    <row r="14" spans="1:16" ht="15" customHeight="1" x14ac:dyDescent="0.2">
      <c r="A14" s="10" t="s">
        <v>61</v>
      </c>
      <c r="B14" s="8">
        <v>4</v>
      </c>
      <c r="C14" s="40" t="s">
        <v>15</v>
      </c>
      <c r="D14" s="171">
        <v>3</v>
      </c>
      <c r="E14" s="9">
        <f t="shared" si="0"/>
        <v>6</v>
      </c>
      <c r="F14" s="205" t="s">
        <v>582</v>
      </c>
      <c r="J14" s="6"/>
      <c r="M14" s="3">
        <v>2</v>
      </c>
      <c r="N14" s="3">
        <v>2</v>
      </c>
      <c r="O14" s="1">
        <v>2</v>
      </c>
      <c r="P14" s="12"/>
    </row>
    <row r="15" spans="1:16" ht="15" customHeight="1" x14ac:dyDescent="0.2">
      <c r="A15" s="10" t="s">
        <v>191</v>
      </c>
      <c r="B15" s="8">
        <v>4</v>
      </c>
      <c r="C15" s="38" t="s">
        <v>190</v>
      </c>
      <c r="D15" s="171">
        <v>3</v>
      </c>
      <c r="E15" s="9">
        <f t="shared" si="0"/>
        <v>4</v>
      </c>
      <c r="F15" s="205" t="s">
        <v>582</v>
      </c>
      <c r="J15" s="6"/>
      <c r="M15" s="3">
        <v>4</v>
      </c>
      <c r="N15" s="3"/>
      <c r="O15" s="1"/>
      <c r="P15" s="12" t="str">
        <f>C11</f>
        <v>Lenguaje II</v>
      </c>
    </row>
    <row r="16" spans="1:16" ht="15" customHeight="1" x14ac:dyDescent="0.2">
      <c r="A16" s="10" t="s">
        <v>97</v>
      </c>
      <c r="B16" s="8">
        <v>4</v>
      </c>
      <c r="C16" s="38" t="s">
        <v>96</v>
      </c>
      <c r="D16" s="171">
        <v>3</v>
      </c>
      <c r="E16" s="9">
        <f t="shared" si="0"/>
        <v>6</v>
      </c>
      <c r="F16" s="205" t="s">
        <v>582</v>
      </c>
      <c r="J16" s="6"/>
      <c r="M16" s="3">
        <v>2</v>
      </c>
      <c r="N16" s="3">
        <v>4</v>
      </c>
      <c r="O16" s="1"/>
      <c r="P16" s="16" t="str">
        <f>C8</f>
        <v>Cálculo de una Variable</v>
      </c>
    </row>
    <row r="17" spans="1:16" ht="15" customHeight="1" thickBot="1" x14ac:dyDescent="0.25">
      <c r="A17" s="10" t="s">
        <v>65</v>
      </c>
      <c r="B17" s="8">
        <v>4</v>
      </c>
      <c r="C17" s="38" t="s">
        <v>98</v>
      </c>
      <c r="D17" s="171">
        <v>3</v>
      </c>
      <c r="E17" s="9">
        <f t="shared" si="0"/>
        <v>6</v>
      </c>
      <c r="F17" s="205" t="s">
        <v>582</v>
      </c>
      <c r="J17" s="6"/>
      <c r="M17" s="3">
        <v>2</v>
      </c>
      <c r="N17" s="3">
        <v>4</v>
      </c>
      <c r="O17" s="1"/>
      <c r="P17" s="12" t="str">
        <f>C12</f>
        <v>English II</v>
      </c>
    </row>
    <row r="18" spans="1:16" ht="15" customHeight="1" x14ac:dyDescent="0.2">
      <c r="A18" s="10" t="s">
        <v>194</v>
      </c>
      <c r="B18" s="8">
        <v>3</v>
      </c>
      <c r="C18" s="35" t="s">
        <v>192</v>
      </c>
      <c r="D18" s="171">
        <v>4</v>
      </c>
      <c r="E18" s="9">
        <v>2</v>
      </c>
      <c r="F18" s="205" t="s">
        <v>582</v>
      </c>
      <c r="J18" s="6"/>
      <c r="M18" s="3">
        <v>2</v>
      </c>
      <c r="N18" s="3">
        <v>2</v>
      </c>
      <c r="O18" s="1"/>
      <c r="P18" s="21" t="s">
        <v>193</v>
      </c>
    </row>
    <row r="19" spans="1:16" ht="15" customHeight="1" x14ac:dyDescent="0.2">
      <c r="A19" s="10" t="s">
        <v>196</v>
      </c>
      <c r="B19" s="8">
        <v>2</v>
      </c>
      <c r="C19" s="40" t="s">
        <v>195</v>
      </c>
      <c r="D19" s="171">
        <v>4</v>
      </c>
      <c r="E19" s="9">
        <f t="shared" ref="E19:E58" si="1">M19+N19+O19</f>
        <v>3</v>
      </c>
      <c r="F19" s="205" t="s">
        <v>582</v>
      </c>
      <c r="J19" s="6"/>
      <c r="M19" s="3">
        <v>1</v>
      </c>
      <c r="N19" s="3"/>
      <c r="O19" s="1">
        <v>2</v>
      </c>
      <c r="P19" s="16" t="str">
        <f>CONCATENATE(C3,"   -   ",P18)</f>
        <v>Introducción al Dibujo Técnico para Ingeniería   -   40 créditos aprobados</v>
      </c>
    </row>
    <row r="20" spans="1:16" ht="15" customHeight="1" x14ac:dyDescent="0.2">
      <c r="A20" s="10" t="s">
        <v>86</v>
      </c>
      <c r="B20" s="8">
        <v>4</v>
      </c>
      <c r="C20" s="35" t="s">
        <v>85</v>
      </c>
      <c r="D20" s="171">
        <v>4</v>
      </c>
      <c r="E20" s="9">
        <f t="shared" si="1"/>
        <v>4</v>
      </c>
      <c r="F20" s="205" t="s">
        <v>582</v>
      </c>
      <c r="J20" s="6"/>
      <c r="M20" s="3">
        <v>4</v>
      </c>
      <c r="N20" s="3"/>
      <c r="O20" s="1"/>
      <c r="P20" s="16" t="str">
        <f>C2</f>
        <v>Introducción a la Ingeniería Informática y de Sistemas</v>
      </c>
    </row>
    <row r="21" spans="1:16" ht="15" customHeight="1" x14ac:dyDescent="0.2">
      <c r="A21" s="10" t="s">
        <v>74</v>
      </c>
      <c r="B21" s="8">
        <v>3</v>
      </c>
      <c r="C21" s="37" t="s">
        <v>123</v>
      </c>
      <c r="D21" s="171">
        <v>4</v>
      </c>
      <c r="E21" s="9">
        <f t="shared" si="1"/>
        <v>4</v>
      </c>
      <c r="F21" s="205" t="s">
        <v>582</v>
      </c>
      <c r="J21" s="6"/>
      <c r="M21" s="3">
        <v>2</v>
      </c>
      <c r="N21" s="3">
        <v>2</v>
      </c>
      <c r="O21" s="1"/>
      <c r="P21" s="16" t="s">
        <v>51</v>
      </c>
    </row>
    <row r="22" spans="1:16" ht="15" customHeight="1" x14ac:dyDescent="0.2">
      <c r="A22" s="10" t="s">
        <v>198</v>
      </c>
      <c r="B22" s="8">
        <v>4</v>
      </c>
      <c r="C22" s="40" t="s">
        <v>197</v>
      </c>
      <c r="D22" s="171">
        <v>4</v>
      </c>
      <c r="E22" s="9">
        <f t="shared" si="1"/>
        <v>4</v>
      </c>
      <c r="F22" s="205" t="s">
        <v>582</v>
      </c>
      <c r="J22" s="6"/>
      <c r="M22" s="3">
        <v>4</v>
      </c>
      <c r="N22" s="3"/>
      <c r="O22" s="1"/>
      <c r="P22" s="16" t="str">
        <f>C16</f>
        <v>Cálculo de Varias Variables</v>
      </c>
    </row>
    <row r="23" spans="1:16" ht="15" customHeight="1" thickBot="1" x14ac:dyDescent="0.25">
      <c r="A23" s="10" t="s">
        <v>67</v>
      </c>
      <c r="B23" s="8">
        <v>4</v>
      </c>
      <c r="C23" s="38" t="s">
        <v>103</v>
      </c>
      <c r="D23" s="171">
        <v>4</v>
      </c>
      <c r="E23" s="9">
        <f t="shared" si="1"/>
        <v>6</v>
      </c>
      <c r="F23" s="205" t="s">
        <v>582</v>
      </c>
      <c r="J23" s="6"/>
      <c r="M23" s="3">
        <v>2</v>
      </c>
      <c r="N23" s="3">
        <v>4</v>
      </c>
      <c r="O23" s="1"/>
      <c r="P23" s="12" t="str">
        <f>C17</f>
        <v>English III</v>
      </c>
    </row>
    <row r="24" spans="1:16" ht="15" customHeight="1" x14ac:dyDescent="0.2">
      <c r="A24" s="10" t="s">
        <v>90</v>
      </c>
      <c r="B24" s="8">
        <v>2</v>
      </c>
      <c r="C24" s="35" t="s">
        <v>89</v>
      </c>
      <c r="D24" s="179">
        <v>5</v>
      </c>
      <c r="E24" s="9">
        <f t="shared" si="1"/>
        <v>4</v>
      </c>
      <c r="F24" s="205" t="s">
        <v>582</v>
      </c>
      <c r="J24" s="6"/>
      <c r="M24" s="3"/>
      <c r="N24" s="3">
        <v>2</v>
      </c>
      <c r="O24" s="1">
        <v>2</v>
      </c>
      <c r="P24" s="16" t="str">
        <f>C18</f>
        <v xml:space="preserve">Algoritmos y Estructuras de Programación </v>
      </c>
    </row>
    <row r="25" spans="1:16" ht="15" customHeight="1" x14ac:dyDescent="0.2">
      <c r="A25" s="10" t="s">
        <v>64</v>
      </c>
      <c r="B25" s="8">
        <v>4</v>
      </c>
      <c r="C25" s="35" t="s">
        <v>50</v>
      </c>
      <c r="D25" s="178">
        <v>5</v>
      </c>
      <c r="E25" s="9">
        <f t="shared" si="1"/>
        <v>6</v>
      </c>
      <c r="F25" s="205" t="s">
        <v>582</v>
      </c>
      <c r="J25" s="6"/>
      <c r="M25" s="3">
        <v>2</v>
      </c>
      <c r="N25" s="3"/>
      <c r="O25" s="1">
        <v>4</v>
      </c>
      <c r="P25" s="16" t="str">
        <f>C20</f>
        <v>Business Process Management</v>
      </c>
    </row>
    <row r="26" spans="1:16" ht="15" customHeight="1" x14ac:dyDescent="0.2">
      <c r="A26" s="10" t="s">
        <v>107</v>
      </c>
      <c r="B26" s="8">
        <v>2</v>
      </c>
      <c r="C26" s="35" t="s">
        <v>106</v>
      </c>
      <c r="D26" s="178">
        <v>5</v>
      </c>
      <c r="E26" s="9">
        <f t="shared" si="1"/>
        <v>2</v>
      </c>
      <c r="F26" s="205" t="s">
        <v>582</v>
      </c>
      <c r="J26" s="6"/>
      <c r="M26" s="3">
        <v>2</v>
      </c>
      <c r="N26" s="3"/>
      <c r="O26" s="1"/>
      <c r="P26" s="12" t="str">
        <f>C23</f>
        <v>English IV</v>
      </c>
    </row>
    <row r="27" spans="1:16" ht="15" customHeight="1" x14ac:dyDescent="0.2">
      <c r="A27" s="10" t="s">
        <v>199</v>
      </c>
      <c r="B27" s="8">
        <v>2</v>
      </c>
      <c r="C27" s="35" t="s">
        <v>108</v>
      </c>
      <c r="D27" s="178">
        <v>5</v>
      </c>
      <c r="E27" s="9">
        <f t="shared" si="1"/>
        <v>4</v>
      </c>
      <c r="F27" s="205" t="s">
        <v>582</v>
      </c>
      <c r="J27" s="6"/>
      <c r="M27" s="3"/>
      <c r="N27" s="3">
        <v>2</v>
      </c>
      <c r="O27" s="1">
        <v>2</v>
      </c>
      <c r="P27" s="16" t="str">
        <f>C14</f>
        <v>Física General</v>
      </c>
    </row>
    <row r="28" spans="1:16" ht="15" customHeight="1" x14ac:dyDescent="0.2">
      <c r="A28" s="10" t="s">
        <v>88</v>
      </c>
      <c r="B28" s="8">
        <v>2</v>
      </c>
      <c r="C28" s="35" t="s">
        <v>87</v>
      </c>
      <c r="D28" s="178">
        <v>5</v>
      </c>
      <c r="E28" s="9">
        <f t="shared" si="1"/>
        <v>4</v>
      </c>
      <c r="F28" s="205" t="s">
        <v>582</v>
      </c>
      <c r="J28" s="6"/>
      <c r="M28" s="3"/>
      <c r="N28" s="3">
        <v>2</v>
      </c>
      <c r="O28" s="1">
        <v>2</v>
      </c>
      <c r="P28" s="12" t="str">
        <f>C18</f>
        <v xml:space="preserve">Algoritmos y Estructuras de Programación </v>
      </c>
    </row>
    <row r="29" spans="1:16" ht="15" customHeight="1" x14ac:dyDescent="0.2">
      <c r="A29" s="10" t="s">
        <v>63</v>
      </c>
      <c r="B29" s="8">
        <v>4</v>
      </c>
      <c r="C29" s="39" t="s">
        <v>16</v>
      </c>
      <c r="D29" s="178">
        <v>5</v>
      </c>
      <c r="E29" s="9">
        <f t="shared" si="1"/>
        <v>4</v>
      </c>
      <c r="F29" s="205" t="s">
        <v>582</v>
      </c>
      <c r="J29" s="6"/>
      <c r="M29" s="3">
        <v>4</v>
      </c>
      <c r="N29" s="3"/>
      <c r="O29" s="1"/>
      <c r="P29" s="16" t="s">
        <v>51</v>
      </c>
    </row>
    <row r="30" spans="1:16" ht="15" customHeight="1" x14ac:dyDescent="0.2">
      <c r="A30" s="10" t="s">
        <v>113</v>
      </c>
      <c r="B30" s="8">
        <v>4</v>
      </c>
      <c r="C30" s="38" t="s">
        <v>112</v>
      </c>
      <c r="D30" s="178">
        <v>5</v>
      </c>
      <c r="E30" s="9">
        <f t="shared" si="1"/>
        <v>6</v>
      </c>
      <c r="F30" s="205" t="s">
        <v>582</v>
      </c>
      <c r="J30" s="6"/>
      <c r="M30" s="3">
        <v>2</v>
      </c>
      <c r="N30" s="3">
        <v>4</v>
      </c>
      <c r="O30" s="1"/>
      <c r="P30" s="12" t="str">
        <f>C23</f>
        <v>English IV</v>
      </c>
    </row>
    <row r="31" spans="1:16" ht="15" customHeight="1" x14ac:dyDescent="0.2">
      <c r="A31" s="10" t="s">
        <v>93</v>
      </c>
      <c r="B31" s="8">
        <v>2</v>
      </c>
      <c r="C31" s="35" t="s">
        <v>92</v>
      </c>
      <c r="D31" s="178">
        <v>6</v>
      </c>
      <c r="E31" s="9">
        <f t="shared" si="1"/>
        <v>4</v>
      </c>
      <c r="F31" s="205" t="s">
        <v>582</v>
      </c>
      <c r="J31" s="6"/>
      <c r="M31" s="3"/>
      <c r="N31" s="3">
        <v>2</v>
      </c>
      <c r="O31" s="1">
        <v>2</v>
      </c>
      <c r="P31" s="16" t="str">
        <f>C28</f>
        <v>Programación Orientada a Objetos</v>
      </c>
    </row>
    <row r="32" spans="1:16" ht="15" customHeight="1" x14ac:dyDescent="0.2">
      <c r="A32" s="10" t="s">
        <v>68</v>
      </c>
      <c r="B32" s="8">
        <v>4</v>
      </c>
      <c r="C32" s="35" t="s">
        <v>17</v>
      </c>
      <c r="D32" s="178">
        <v>6</v>
      </c>
      <c r="E32" s="9">
        <f t="shared" si="1"/>
        <v>6</v>
      </c>
      <c r="F32" s="205" t="s">
        <v>582</v>
      </c>
      <c r="J32" s="6"/>
      <c r="M32" s="3">
        <v>2</v>
      </c>
      <c r="N32" s="3"/>
      <c r="O32" s="1">
        <v>4</v>
      </c>
      <c r="P32" s="16" t="str">
        <f>C25</f>
        <v>Análisis y Diseño de Datos</v>
      </c>
    </row>
    <row r="33" spans="1:16" ht="15" customHeight="1" x14ac:dyDescent="0.2">
      <c r="A33" s="10" t="s">
        <v>141</v>
      </c>
      <c r="B33" s="8">
        <v>2</v>
      </c>
      <c r="C33" s="35" t="s">
        <v>140</v>
      </c>
      <c r="D33" s="178">
        <v>6</v>
      </c>
      <c r="E33" s="9">
        <f t="shared" si="1"/>
        <v>4</v>
      </c>
      <c r="F33" s="205" t="s">
        <v>582</v>
      </c>
      <c r="J33" s="6"/>
      <c r="M33" s="3"/>
      <c r="N33" s="3">
        <v>2</v>
      </c>
      <c r="O33" s="1">
        <v>2</v>
      </c>
      <c r="P33" s="12" t="str">
        <f>C26</f>
        <v>Tecnologías Emergentes</v>
      </c>
    </row>
    <row r="34" spans="1:16" ht="15" customHeight="1" x14ac:dyDescent="0.2">
      <c r="A34" s="10" t="s">
        <v>95</v>
      </c>
      <c r="B34" s="8">
        <v>2</v>
      </c>
      <c r="C34" s="35" t="s">
        <v>94</v>
      </c>
      <c r="D34" s="178">
        <v>6</v>
      </c>
      <c r="E34" s="9">
        <f t="shared" si="1"/>
        <v>4</v>
      </c>
      <c r="F34" s="205" t="s">
        <v>582</v>
      </c>
      <c r="J34" s="6"/>
      <c r="M34" s="3"/>
      <c r="N34" s="3">
        <v>2</v>
      </c>
      <c r="O34" s="1">
        <v>2</v>
      </c>
      <c r="P34" s="16" t="str">
        <f>C28</f>
        <v>Programación Orientada a Objetos</v>
      </c>
    </row>
    <row r="35" spans="1:16" ht="15" customHeight="1" x14ac:dyDescent="0.2">
      <c r="A35" s="10" t="s">
        <v>202</v>
      </c>
      <c r="B35" s="8">
        <v>3</v>
      </c>
      <c r="C35" s="40" t="s">
        <v>200</v>
      </c>
      <c r="D35" s="178">
        <v>6</v>
      </c>
      <c r="E35" s="9">
        <f t="shared" si="1"/>
        <v>4</v>
      </c>
      <c r="F35" s="205" t="s">
        <v>582</v>
      </c>
      <c r="J35" s="6"/>
      <c r="M35" s="3">
        <v>2</v>
      </c>
      <c r="N35" s="3">
        <v>2</v>
      </c>
      <c r="O35" s="1"/>
      <c r="P35" s="16" t="s">
        <v>201</v>
      </c>
    </row>
    <row r="36" spans="1:16" ht="15" customHeight="1" x14ac:dyDescent="0.2">
      <c r="A36" s="10" t="s">
        <v>204</v>
      </c>
      <c r="B36" s="8">
        <v>2</v>
      </c>
      <c r="C36" s="40" t="s">
        <v>203</v>
      </c>
      <c r="D36" s="178">
        <v>6</v>
      </c>
      <c r="E36" s="9">
        <f t="shared" si="1"/>
        <v>2</v>
      </c>
      <c r="F36" s="205" t="s">
        <v>582</v>
      </c>
      <c r="J36" s="6"/>
      <c r="M36" s="3">
        <v>2</v>
      </c>
      <c r="N36" s="3"/>
      <c r="O36" s="1"/>
      <c r="P36" s="16" t="s">
        <v>201</v>
      </c>
    </row>
    <row r="37" spans="1:16" ht="15" customHeight="1" x14ac:dyDescent="0.2">
      <c r="A37" s="10" t="s">
        <v>206</v>
      </c>
      <c r="B37" s="8">
        <v>2</v>
      </c>
      <c r="C37" s="36" t="s">
        <v>205</v>
      </c>
      <c r="D37" s="178">
        <v>6</v>
      </c>
      <c r="E37" s="9">
        <f t="shared" si="1"/>
        <v>2</v>
      </c>
      <c r="F37" s="205" t="s">
        <v>582</v>
      </c>
      <c r="J37" s="6"/>
      <c r="M37" s="3">
        <v>2</v>
      </c>
      <c r="N37" s="3"/>
      <c r="O37" s="1"/>
      <c r="P37" s="16" t="s">
        <v>201</v>
      </c>
    </row>
    <row r="38" spans="1:16" ht="15" customHeight="1" x14ac:dyDescent="0.2">
      <c r="A38" s="10" t="s">
        <v>75</v>
      </c>
      <c r="B38" s="8">
        <v>3</v>
      </c>
      <c r="C38" s="38" t="s">
        <v>124</v>
      </c>
      <c r="D38" s="171">
        <v>6</v>
      </c>
      <c r="E38" s="9">
        <f t="shared" si="1"/>
        <v>6</v>
      </c>
      <c r="F38" s="205" t="s">
        <v>582</v>
      </c>
      <c r="J38" s="6"/>
      <c r="M38" s="3"/>
      <c r="N38" s="3">
        <v>6</v>
      </c>
      <c r="O38" s="1"/>
      <c r="P38" s="12" t="str">
        <f>C30</f>
        <v>English V</v>
      </c>
    </row>
    <row r="39" spans="1:16" ht="15" customHeight="1" x14ac:dyDescent="0.2">
      <c r="A39" s="10" t="s">
        <v>126</v>
      </c>
      <c r="B39" s="8">
        <v>4</v>
      </c>
      <c r="C39" s="35" t="s">
        <v>125</v>
      </c>
      <c r="D39" s="178">
        <v>7</v>
      </c>
      <c r="E39" s="9">
        <f t="shared" si="1"/>
        <v>4</v>
      </c>
      <c r="F39" s="205" t="s">
        <v>582</v>
      </c>
      <c r="J39" s="6"/>
      <c r="M39" s="3">
        <v>4</v>
      </c>
      <c r="N39" s="3"/>
      <c r="O39" s="1"/>
      <c r="P39" s="12" t="str">
        <f>C27</f>
        <v>Arquitectura de Computadoras</v>
      </c>
    </row>
    <row r="40" spans="1:16" ht="15" customHeight="1" x14ac:dyDescent="0.2">
      <c r="A40" s="10" t="s">
        <v>102</v>
      </c>
      <c r="B40" s="8">
        <v>2</v>
      </c>
      <c r="C40" s="35" t="s">
        <v>101</v>
      </c>
      <c r="D40" s="178">
        <v>7</v>
      </c>
      <c r="E40" s="9">
        <f t="shared" si="1"/>
        <v>4</v>
      </c>
      <c r="F40" s="205" t="s">
        <v>582</v>
      </c>
      <c r="J40" s="6"/>
      <c r="M40" s="3"/>
      <c r="N40" s="3">
        <v>2</v>
      </c>
      <c r="O40" s="1">
        <v>2</v>
      </c>
      <c r="P40" s="16" t="str">
        <f>CONCATENATE(C31,"   -   ",C34)</f>
        <v>Estructura de Datos y Algoritmos   -   Taller de Software II</v>
      </c>
    </row>
    <row r="41" spans="1:16" ht="15" customHeight="1" x14ac:dyDescent="0.2">
      <c r="A41" s="10" t="s">
        <v>208</v>
      </c>
      <c r="B41" s="8">
        <v>4</v>
      </c>
      <c r="C41" s="35" t="s">
        <v>207</v>
      </c>
      <c r="D41" s="178">
        <v>7</v>
      </c>
      <c r="E41" s="9">
        <f t="shared" si="1"/>
        <v>6</v>
      </c>
      <c r="F41" s="205" t="s">
        <v>582</v>
      </c>
      <c r="J41" s="6"/>
      <c r="M41" s="3">
        <v>2</v>
      </c>
      <c r="N41" s="3">
        <v>2</v>
      </c>
      <c r="O41" s="1">
        <v>2</v>
      </c>
      <c r="P41" s="16" t="str">
        <f>C27</f>
        <v>Arquitectura de Computadoras</v>
      </c>
    </row>
    <row r="42" spans="1:16" ht="15" customHeight="1" x14ac:dyDescent="0.2">
      <c r="A42" s="10" t="s">
        <v>105</v>
      </c>
      <c r="B42" s="8">
        <v>2</v>
      </c>
      <c r="C42" s="35" t="s">
        <v>104</v>
      </c>
      <c r="D42" s="178">
        <v>7</v>
      </c>
      <c r="E42" s="9">
        <f t="shared" si="1"/>
        <v>4</v>
      </c>
      <c r="F42" s="205" t="s">
        <v>582</v>
      </c>
      <c r="J42" s="6"/>
      <c r="M42" s="3"/>
      <c r="N42" s="3">
        <v>2</v>
      </c>
      <c r="O42" s="1">
        <v>2</v>
      </c>
      <c r="P42" s="12" t="str">
        <f>C32</f>
        <v>Implementación y Gestión de Bases de Datos</v>
      </c>
    </row>
    <row r="43" spans="1:16" ht="15" customHeight="1" x14ac:dyDescent="0.2">
      <c r="A43" s="10" t="s">
        <v>69</v>
      </c>
      <c r="B43" s="8">
        <v>4</v>
      </c>
      <c r="C43" s="38" t="s">
        <v>18</v>
      </c>
      <c r="D43" s="178">
        <v>7</v>
      </c>
      <c r="E43" s="9">
        <f t="shared" si="1"/>
        <v>4</v>
      </c>
      <c r="F43" s="205" t="s">
        <v>582</v>
      </c>
      <c r="J43" s="6"/>
      <c r="M43" s="3">
        <v>4</v>
      </c>
      <c r="N43" s="3"/>
      <c r="O43" s="1"/>
      <c r="P43" s="12" t="str">
        <f>C10</f>
        <v>Estadística Descriptiva y Probabilidades</v>
      </c>
    </row>
    <row r="44" spans="1:16" ht="15" customHeight="1" x14ac:dyDescent="0.2">
      <c r="A44" s="10" t="s">
        <v>128</v>
      </c>
      <c r="B44" s="8">
        <v>2</v>
      </c>
      <c r="C44" s="35" t="s">
        <v>127</v>
      </c>
      <c r="D44" s="171">
        <v>8</v>
      </c>
      <c r="E44" s="9">
        <f t="shared" si="1"/>
        <v>4</v>
      </c>
      <c r="F44" s="205" t="s">
        <v>582</v>
      </c>
      <c r="J44" s="6"/>
      <c r="M44" s="3"/>
      <c r="N44" s="3">
        <v>2</v>
      </c>
      <c r="O44" s="1">
        <v>2</v>
      </c>
      <c r="P44" s="16" t="str">
        <f>C42</f>
        <v>Modelamiento de Sistemas</v>
      </c>
    </row>
    <row r="45" spans="1:16" ht="15" customHeight="1" x14ac:dyDescent="0.2">
      <c r="A45" s="10" t="s">
        <v>100</v>
      </c>
      <c r="B45" s="8">
        <v>2</v>
      </c>
      <c r="C45" s="35" t="s">
        <v>99</v>
      </c>
      <c r="D45" s="171">
        <v>8</v>
      </c>
      <c r="E45" s="9">
        <f t="shared" si="1"/>
        <v>4</v>
      </c>
      <c r="F45" s="205" t="s">
        <v>582</v>
      </c>
      <c r="J45" s="6"/>
      <c r="M45" s="3"/>
      <c r="N45" s="3">
        <v>2</v>
      </c>
      <c r="O45" s="1">
        <v>2</v>
      </c>
      <c r="P45" s="16" t="str">
        <f>C42</f>
        <v>Modelamiento de Sistemas</v>
      </c>
    </row>
    <row r="46" spans="1:16" ht="15" customHeight="1" x14ac:dyDescent="0.2">
      <c r="A46" s="10" t="s">
        <v>209</v>
      </c>
      <c r="B46" s="8">
        <v>2</v>
      </c>
      <c r="C46" s="35" t="s">
        <v>116</v>
      </c>
      <c r="D46" s="171">
        <v>8</v>
      </c>
      <c r="E46" s="9">
        <f t="shared" si="1"/>
        <v>2</v>
      </c>
      <c r="F46" s="205" t="s">
        <v>582</v>
      </c>
      <c r="J46" s="6"/>
      <c r="M46" s="3">
        <v>2</v>
      </c>
      <c r="N46" s="3"/>
      <c r="O46" s="1"/>
      <c r="P46" s="12" t="str">
        <f>C27</f>
        <v>Arquitectura de Computadoras</v>
      </c>
    </row>
    <row r="47" spans="1:16" ht="15" customHeight="1" x14ac:dyDescent="0.2">
      <c r="A47" s="10" t="s">
        <v>115</v>
      </c>
      <c r="B47" s="8">
        <v>2</v>
      </c>
      <c r="C47" s="35" t="s">
        <v>114</v>
      </c>
      <c r="D47" s="171">
        <v>8</v>
      </c>
      <c r="E47" s="9">
        <f t="shared" si="1"/>
        <v>4</v>
      </c>
      <c r="F47" s="205" t="s">
        <v>582</v>
      </c>
      <c r="J47" s="6"/>
      <c r="M47" s="3"/>
      <c r="N47" s="3">
        <v>2</v>
      </c>
      <c r="O47" s="1">
        <v>2</v>
      </c>
      <c r="P47" s="16" t="str">
        <f>CONCATENATE(C40,"   -   ",C38)</f>
        <v>Programación Multiplataforma   -   English VI: RREL</v>
      </c>
    </row>
    <row r="48" spans="1:16" ht="15" customHeight="1" x14ac:dyDescent="0.2">
      <c r="A48" s="10" t="s">
        <v>73</v>
      </c>
      <c r="B48" s="8">
        <v>4</v>
      </c>
      <c r="C48" s="39" t="s">
        <v>21</v>
      </c>
      <c r="D48" s="171">
        <v>8</v>
      </c>
      <c r="E48" s="9">
        <f t="shared" si="1"/>
        <v>4</v>
      </c>
      <c r="F48" s="205" t="s">
        <v>582</v>
      </c>
      <c r="J48" s="6"/>
      <c r="M48" s="3">
        <v>4</v>
      </c>
      <c r="N48" s="3"/>
      <c r="O48" s="1"/>
      <c r="P48" s="16" t="s">
        <v>51</v>
      </c>
    </row>
    <row r="49" spans="1:18" ht="15" customHeight="1" thickBot="1" x14ac:dyDescent="0.25">
      <c r="A49" s="10" t="s">
        <v>76</v>
      </c>
      <c r="B49" s="8">
        <v>4</v>
      </c>
      <c r="C49" s="39" t="s">
        <v>22</v>
      </c>
      <c r="D49" s="171">
        <v>8</v>
      </c>
      <c r="E49" s="9">
        <f t="shared" si="1"/>
        <v>6</v>
      </c>
      <c r="F49" s="205" t="s">
        <v>582</v>
      </c>
      <c r="J49" s="6"/>
      <c r="M49" s="3">
        <v>2</v>
      </c>
      <c r="N49" s="3">
        <v>4</v>
      </c>
      <c r="O49" s="1"/>
      <c r="P49" s="16" t="s">
        <v>51</v>
      </c>
    </row>
    <row r="50" spans="1:18" ht="15" customHeight="1" x14ac:dyDescent="0.2">
      <c r="A50" s="10" t="s">
        <v>154</v>
      </c>
      <c r="B50" s="8">
        <v>2</v>
      </c>
      <c r="C50" s="35" t="s">
        <v>153</v>
      </c>
      <c r="D50" s="172">
        <v>9</v>
      </c>
      <c r="E50" s="9">
        <f t="shared" si="1"/>
        <v>4</v>
      </c>
      <c r="F50" s="205" t="s">
        <v>582</v>
      </c>
      <c r="J50" s="6"/>
      <c r="M50" s="3"/>
      <c r="N50" s="3">
        <v>2</v>
      </c>
      <c r="O50" s="1">
        <v>2</v>
      </c>
      <c r="P50" s="16" t="str">
        <f>CONCATENATE(C38," -  160 créditos aprobados ")</f>
        <v xml:space="preserve">English VI: RREL -  160 créditos aprobados </v>
      </c>
    </row>
    <row r="51" spans="1:18" ht="15" customHeight="1" x14ac:dyDescent="0.2">
      <c r="A51" s="10" t="s">
        <v>211</v>
      </c>
      <c r="B51" s="8">
        <v>4</v>
      </c>
      <c r="C51" s="35" t="s">
        <v>210</v>
      </c>
      <c r="D51" s="171">
        <v>9</v>
      </c>
      <c r="E51" s="9">
        <f t="shared" si="1"/>
        <v>6</v>
      </c>
      <c r="F51" s="205" t="s">
        <v>582</v>
      </c>
      <c r="J51" s="6"/>
      <c r="M51" s="3">
        <v>2</v>
      </c>
      <c r="N51" s="3">
        <v>2</v>
      </c>
      <c r="O51" s="1">
        <v>2</v>
      </c>
      <c r="P51" s="16" t="str">
        <f>CONCATENATE(C41,"   -   ",C21)</f>
        <v>Redes y Telecomunicaciones   -   Etica y Ciudadanía</v>
      </c>
    </row>
    <row r="52" spans="1:18" ht="15" customHeight="1" x14ac:dyDescent="0.2">
      <c r="A52" s="10" t="s">
        <v>142</v>
      </c>
      <c r="B52" s="8">
        <v>2</v>
      </c>
      <c r="C52" s="35" t="s">
        <v>45</v>
      </c>
      <c r="D52" s="171">
        <v>9</v>
      </c>
      <c r="E52" s="9">
        <f t="shared" si="1"/>
        <v>4</v>
      </c>
      <c r="F52" s="205" t="s">
        <v>582</v>
      </c>
      <c r="J52" s="6"/>
      <c r="M52" s="3"/>
      <c r="N52" s="3">
        <v>2</v>
      </c>
      <c r="O52" s="1">
        <v>2</v>
      </c>
      <c r="P52" s="16" t="str">
        <f>CONCATENATE(C49," -  160 créditos aprobados ")</f>
        <v xml:space="preserve">Finanzas Empresariales -  160 créditos aprobados </v>
      </c>
    </row>
    <row r="53" spans="1:18" ht="15" customHeight="1" x14ac:dyDescent="0.2">
      <c r="A53" s="10" t="s">
        <v>71</v>
      </c>
      <c r="B53" s="8">
        <v>4</v>
      </c>
      <c r="C53" s="38" t="s">
        <v>19</v>
      </c>
      <c r="D53" s="10">
        <v>9</v>
      </c>
      <c r="E53" s="9">
        <f t="shared" si="1"/>
        <v>6</v>
      </c>
      <c r="F53" s="205" t="s">
        <v>582</v>
      </c>
      <c r="J53" s="6"/>
      <c r="M53" s="3">
        <v>2</v>
      </c>
      <c r="N53" s="3">
        <v>4</v>
      </c>
      <c r="O53" s="1"/>
      <c r="P53" s="12" t="str">
        <f>C16</f>
        <v>Cálculo de Varias Variables</v>
      </c>
    </row>
    <row r="54" spans="1:18" ht="15" customHeight="1" thickBot="1" x14ac:dyDescent="0.25">
      <c r="A54" s="10" t="s">
        <v>70</v>
      </c>
      <c r="B54" s="8">
        <v>4</v>
      </c>
      <c r="C54" s="39" t="s">
        <v>20</v>
      </c>
      <c r="D54" s="10">
        <v>9</v>
      </c>
      <c r="E54" s="9">
        <f t="shared" si="1"/>
        <v>4</v>
      </c>
      <c r="F54" s="205" t="s">
        <v>582</v>
      </c>
      <c r="J54" s="6"/>
      <c r="M54" s="3">
        <v>4</v>
      </c>
      <c r="N54" s="3"/>
      <c r="O54" s="1"/>
      <c r="P54" s="16" t="s">
        <v>51</v>
      </c>
    </row>
    <row r="55" spans="1:18" ht="15" customHeight="1" x14ac:dyDescent="0.2">
      <c r="A55" s="10" t="s">
        <v>148</v>
      </c>
      <c r="B55" s="8">
        <v>4</v>
      </c>
      <c r="C55" s="35" t="s">
        <v>147</v>
      </c>
      <c r="D55" s="7">
        <v>10</v>
      </c>
      <c r="E55" s="9">
        <f t="shared" si="1"/>
        <v>6</v>
      </c>
      <c r="F55" s="205" t="s">
        <v>582</v>
      </c>
      <c r="J55" s="6"/>
      <c r="M55" s="3">
        <v>2</v>
      </c>
      <c r="N55" s="3"/>
      <c r="O55" s="1">
        <v>4</v>
      </c>
      <c r="P55" s="12" t="s">
        <v>45</v>
      </c>
    </row>
    <row r="56" spans="1:18" ht="15" customHeight="1" x14ac:dyDescent="0.2">
      <c r="A56" s="10" t="s">
        <v>214</v>
      </c>
      <c r="B56" s="8">
        <v>4</v>
      </c>
      <c r="C56" s="35" t="s">
        <v>212</v>
      </c>
      <c r="D56" s="10">
        <v>10</v>
      </c>
      <c r="E56" s="9">
        <f t="shared" si="1"/>
        <v>4</v>
      </c>
      <c r="F56" s="205" t="s">
        <v>582</v>
      </c>
      <c r="J56" s="6"/>
      <c r="M56" s="3">
        <v>4</v>
      </c>
      <c r="N56" s="3"/>
      <c r="O56" s="1"/>
      <c r="P56" s="16" t="s">
        <v>213</v>
      </c>
    </row>
    <row r="57" spans="1:18" ht="12.75" customHeight="1" x14ac:dyDescent="0.2">
      <c r="A57" s="10" t="s">
        <v>78</v>
      </c>
      <c r="B57" s="8">
        <v>4</v>
      </c>
      <c r="C57" s="35" t="s">
        <v>23</v>
      </c>
      <c r="D57" s="10">
        <v>10</v>
      </c>
      <c r="E57" s="9">
        <f t="shared" si="1"/>
        <v>6</v>
      </c>
      <c r="F57" s="205" t="s">
        <v>582</v>
      </c>
      <c r="J57" s="6"/>
      <c r="M57" s="3">
        <v>2</v>
      </c>
      <c r="N57" s="3"/>
      <c r="O57" s="1">
        <v>4</v>
      </c>
      <c r="P57" s="16" t="s">
        <v>572</v>
      </c>
    </row>
    <row r="58" spans="1:18" ht="15" customHeight="1" thickBot="1" x14ac:dyDescent="0.25">
      <c r="A58" s="10" t="s">
        <v>216</v>
      </c>
      <c r="B58" s="8">
        <v>4</v>
      </c>
      <c r="C58" s="40" t="s">
        <v>215</v>
      </c>
      <c r="D58" s="10">
        <v>10</v>
      </c>
      <c r="E58" s="9">
        <f t="shared" si="1"/>
        <v>4</v>
      </c>
      <c r="F58" s="205" t="s">
        <v>582</v>
      </c>
      <c r="J58" s="6"/>
      <c r="M58" s="3">
        <v>4</v>
      </c>
      <c r="N58" s="3"/>
      <c r="O58" s="1"/>
      <c r="P58" s="16" t="s">
        <v>213</v>
      </c>
    </row>
    <row r="59" spans="1:18" ht="15" customHeight="1" x14ac:dyDescent="0.2">
      <c r="A59" s="7" t="s">
        <v>158</v>
      </c>
      <c r="B59" s="42">
        <v>4</v>
      </c>
      <c r="C59" s="41" t="s">
        <v>157</v>
      </c>
      <c r="D59" s="184">
        <v>7</v>
      </c>
      <c r="E59" s="18">
        <f>M61+N61+O61</f>
        <v>6</v>
      </c>
      <c r="F59" s="205" t="s">
        <v>582</v>
      </c>
      <c r="J59" s="6"/>
    </row>
    <row r="60" spans="1:18" ht="15" customHeight="1" thickBot="1" x14ac:dyDescent="0.25">
      <c r="A60" s="10" t="s">
        <v>160</v>
      </c>
      <c r="B60" s="44">
        <v>4</v>
      </c>
      <c r="C60" s="41" t="s">
        <v>159</v>
      </c>
      <c r="D60" s="184">
        <v>8</v>
      </c>
      <c r="E60" s="9">
        <f>M62+N62+O62</f>
        <v>6</v>
      </c>
      <c r="F60" s="205" t="s">
        <v>582</v>
      </c>
      <c r="J60" s="6"/>
    </row>
    <row r="61" spans="1:18" ht="10.5" customHeight="1" x14ac:dyDescent="0.2">
      <c r="A61" s="10" t="s">
        <v>162</v>
      </c>
      <c r="B61" s="44">
        <v>4</v>
      </c>
      <c r="C61" s="41" t="s">
        <v>161</v>
      </c>
      <c r="D61" s="184">
        <v>9</v>
      </c>
      <c r="E61" s="9">
        <f>M63+N63+O63</f>
        <v>6</v>
      </c>
      <c r="F61" s="205" t="s">
        <v>582</v>
      </c>
      <c r="J61" s="6"/>
      <c r="M61" s="43">
        <v>2</v>
      </c>
      <c r="N61" s="19">
        <v>2</v>
      </c>
      <c r="O61" s="20">
        <v>2</v>
      </c>
      <c r="P61" s="26" t="str">
        <f>CONCATENATE(C31,"   -   ",C16)</f>
        <v>Estructura de Datos y Algoritmos   -   Cálculo de Varias Variables</v>
      </c>
      <c r="Q61" s="223" t="s">
        <v>156</v>
      </c>
      <c r="R61" s="224"/>
    </row>
    <row r="62" spans="1:18" ht="15" customHeight="1" thickBot="1" x14ac:dyDescent="0.25">
      <c r="A62" s="11" t="s">
        <v>218</v>
      </c>
      <c r="B62" s="48">
        <v>4</v>
      </c>
      <c r="C62" s="47" t="s">
        <v>217</v>
      </c>
      <c r="D62" s="46">
        <v>10</v>
      </c>
      <c r="E62" s="23">
        <f>M64+N64+O64</f>
        <v>6</v>
      </c>
      <c r="F62" s="205" t="s">
        <v>582</v>
      </c>
      <c r="J62" s="6"/>
      <c r="M62" s="45">
        <v>2</v>
      </c>
      <c r="N62" s="3">
        <v>2</v>
      </c>
      <c r="O62" s="1">
        <v>2</v>
      </c>
      <c r="P62" s="12" t="str">
        <f>C59</f>
        <v>Inteligencia Artificial</v>
      </c>
    </row>
    <row r="63" spans="1:18" ht="15" customHeight="1" x14ac:dyDescent="0.2">
      <c r="A63" s="7" t="s">
        <v>168</v>
      </c>
      <c r="B63" s="42">
        <v>4</v>
      </c>
      <c r="C63" s="41" t="s">
        <v>167</v>
      </c>
      <c r="D63" s="184">
        <v>7</v>
      </c>
      <c r="E63" s="18">
        <f>M67+N67+O67</f>
        <v>6</v>
      </c>
      <c r="F63" s="205" t="s">
        <v>582</v>
      </c>
      <c r="J63" s="6"/>
      <c r="M63" s="45">
        <v>2</v>
      </c>
      <c r="N63" s="3">
        <v>2</v>
      </c>
      <c r="O63" s="1">
        <v>2</v>
      </c>
      <c r="P63" s="12" t="str">
        <f>C60</f>
        <v>Robótica</v>
      </c>
    </row>
    <row r="64" spans="1:18" ht="15" customHeight="1" thickBot="1" x14ac:dyDescent="0.25">
      <c r="A64" s="10" t="s">
        <v>220</v>
      </c>
      <c r="B64" s="44">
        <v>4</v>
      </c>
      <c r="C64" s="41" t="s">
        <v>219</v>
      </c>
      <c r="D64" s="236">
        <v>8</v>
      </c>
      <c r="E64" s="9">
        <f>M68+N68+O68</f>
        <v>6</v>
      </c>
      <c r="F64" s="205" t="s">
        <v>582</v>
      </c>
      <c r="J64" s="6"/>
      <c r="M64" s="49">
        <v>2</v>
      </c>
      <c r="N64" s="24">
        <v>2</v>
      </c>
      <c r="O64" s="2">
        <v>2</v>
      </c>
      <c r="P64" s="25" t="str">
        <f>C61</f>
        <v xml:space="preserve">Big Data </v>
      </c>
    </row>
    <row r="65" spans="1:18" ht="15" customHeight="1" x14ac:dyDescent="0.2">
      <c r="A65" s="10" t="s">
        <v>222</v>
      </c>
      <c r="B65" s="44">
        <v>4</v>
      </c>
      <c r="C65" s="41" t="s">
        <v>221</v>
      </c>
      <c r="D65" s="184">
        <v>9</v>
      </c>
      <c r="E65" s="9">
        <f>M69+N69+O69</f>
        <v>6</v>
      </c>
      <c r="F65" s="205" t="s">
        <v>582</v>
      </c>
      <c r="J65" s="6"/>
      <c r="M65" s="1"/>
      <c r="N65" s="1"/>
      <c r="O65" s="1"/>
      <c r="P65" s="52"/>
    </row>
    <row r="66" spans="1:18" ht="15" customHeight="1" thickBot="1" x14ac:dyDescent="0.25">
      <c r="A66" s="11" t="s">
        <v>224</v>
      </c>
      <c r="B66" s="48">
        <v>4</v>
      </c>
      <c r="C66" s="47" t="s">
        <v>223</v>
      </c>
      <c r="D66" s="46">
        <v>10</v>
      </c>
      <c r="E66" s="23">
        <f>M70+N70+O70</f>
        <v>6</v>
      </c>
      <c r="F66" s="205" t="s">
        <v>582</v>
      </c>
      <c r="J66" s="6"/>
    </row>
    <row r="67" spans="1:18" ht="15" customHeight="1" x14ac:dyDescent="0.2">
      <c r="A67" s="7" t="s">
        <v>226</v>
      </c>
      <c r="B67" s="42">
        <v>4</v>
      </c>
      <c r="C67" s="41" t="s">
        <v>225</v>
      </c>
      <c r="D67" s="184">
        <v>8</v>
      </c>
      <c r="E67" s="18">
        <f>M73+N73+O73</f>
        <v>4</v>
      </c>
      <c r="F67" s="205" t="s">
        <v>582</v>
      </c>
      <c r="J67" s="6"/>
      <c r="M67" s="43">
        <v>2</v>
      </c>
      <c r="N67" s="19"/>
      <c r="O67" s="20">
        <v>4</v>
      </c>
      <c r="P67" s="26" t="str">
        <f>C34</f>
        <v>Taller de Software II</v>
      </c>
      <c r="Q67" s="223" t="s">
        <v>164</v>
      </c>
      <c r="R67" s="224"/>
    </row>
    <row r="68" spans="1:18" ht="15" customHeight="1" x14ac:dyDescent="0.2">
      <c r="A68" s="10" t="s">
        <v>228</v>
      </c>
      <c r="B68" s="44">
        <v>4</v>
      </c>
      <c r="C68" s="41" t="s">
        <v>227</v>
      </c>
      <c r="D68" s="184">
        <v>9</v>
      </c>
      <c r="E68" s="9">
        <f>M74+N74+O74</f>
        <v>4</v>
      </c>
      <c r="F68" s="205" t="s">
        <v>582</v>
      </c>
      <c r="J68" s="6"/>
      <c r="M68" s="45">
        <v>2</v>
      </c>
      <c r="N68" s="3"/>
      <c r="O68" s="1">
        <v>4</v>
      </c>
      <c r="P68" s="12" t="str">
        <f>C63</f>
        <v xml:space="preserve">Programación de Dispositivos Móviles </v>
      </c>
    </row>
    <row r="69" spans="1:18" ht="15" customHeight="1" thickBot="1" x14ac:dyDescent="0.25">
      <c r="A69" s="11" t="s">
        <v>230</v>
      </c>
      <c r="B69" s="48">
        <v>4</v>
      </c>
      <c r="C69" s="47" t="s">
        <v>229</v>
      </c>
      <c r="D69" s="46">
        <v>10</v>
      </c>
      <c r="E69" s="23">
        <f>M75+N75+O75</f>
        <v>4</v>
      </c>
      <c r="F69" s="208" t="s">
        <v>582</v>
      </c>
      <c r="J69" s="6"/>
      <c r="M69" s="45">
        <v>2</v>
      </c>
      <c r="N69" s="3"/>
      <c r="O69" s="1">
        <v>4</v>
      </c>
      <c r="P69" s="12" t="str">
        <f>C64</f>
        <v xml:space="preserve">Gestión de Datos y Soluciones Móviles Empresariales </v>
      </c>
    </row>
    <row r="70" spans="1:18" ht="15" customHeight="1" thickBot="1" x14ac:dyDescent="0.25">
      <c r="A70" s="6"/>
      <c r="J70" s="6"/>
      <c r="M70" s="49">
        <v>2</v>
      </c>
      <c r="N70" s="24"/>
      <c r="O70" s="2">
        <v>4</v>
      </c>
      <c r="P70" s="25" t="str">
        <f>C65</f>
        <v>Arquitectura de Soluciones Móviles</v>
      </c>
    </row>
    <row r="71" spans="1:18" ht="15" customHeight="1" x14ac:dyDescent="0.2">
      <c r="A71" s="29"/>
      <c r="B71" s="51"/>
      <c r="C71" s="50"/>
      <c r="D71" s="29"/>
      <c r="E71" s="1"/>
      <c r="J71" s="6"/>
      <c r="M71" s="1"/>
      <c r="N71" s="1"/>
      <c r="O71" s="1"/>
      <c r="P71" s="52"/>
    </row>
    <row r="72" spans="1:18" ht="15" customHeight="1" thickBot="1" x14ac:dyDescent="0.25">
      <c r="J72" s="6"/>
    </row>
    <row r="73" spans="1:18" ht="15" customHeight="1" x14ac:dyDescent="0.2">
      <c r="A73" s="6"/>
      <c r="J73" s="6"/>
      <c r="M73" s="43">
        <v>4</v>
      </c>
      <c r="N73" s="19"/>
      <c r="O73" s="20"/>
      <c r="P73" s="26" t="str">
        <f>C41</f>
        <v>Redes y Telecomunicaciones</v>
      </c>
      <c r="Q73" s="223" t="s">
        <v>173</v>
      </c>
      <c r="R73" s="224"/>
    </row>
    <row r="74" spans="1:18" ht="15" customHeight="1" x14ac:dyDescent="0.2">
      <c r="A74" s="6"/>
      <c r="J74" s="6"/>
      <c r="M74" s="45">
        <v>4</v>
      </c>
      <c r="N74" s="3"/>
      <c r="O74" s="1"/>
      <c r="P74" s="12" t="str">
        <f>C67</f>
        <v xml:space="preserve">Network Management I </v>
      </c>
    </row>
    <row r="75" spans="1:18" ht="15" customHeight="1" thickBot="1" x14ac:dyDescent="0.25">
      <c r="A75" s="6"/>
      <c r="J75" s="6"/>
      <c r="M75" s="49">
        <v>4</v>
      </c>
      <c r="N75" s="24"/>
      <c r="O75" s="2"/>
      <c r="P75" s="25" t="str">
        <f>C68</f>
        <v>Network Management II</v>
      </c>
    </row>
    <row r="76" spans="1:18" ht="15" customHeight="1" x14ac:dyDescent="0.2">
      <c r="J76" s="6"/>
    </row>
    <row r="77" spans="1:18" ht="11.25" x14ac:dyDescent="0.2">
      <c r="J77" s="6"/>
    </row>
    <row r="78" spans="1:18" ht="11.25" x14ac:dyDescent="0.2">
      <c r="J78" s="6"/>
    </row>
    <row r="79" spans="1:18" ht="11.25" x14ac:dyDescent="0.2">
      <c r="J79" s="6"/>
    </row>
    <row r="80" spans="1:18" ht="11.25" x14ac:dyDescent="0.2">
      <c r="J80" s="6"/>
    </row>
    <row r="81" spans="10:10" ht="11.25" x14ac:dyDescent="0.2">
      <c r="J81" s="6"/>
    </row>
    <row r="82" spans="10:10" ht="11.25" x14ac:dyDescent="0.2">
      <c r="J82" s="6"/>
    </row>
    <row r="83" spans="10:10" ht="11.25" x14ac:dyDescent="0.2">
      <c r="J83" s="6"/>
    </row>
    <row r="84" spans="10:10" ht="11.25" x14ac:dyDescent="0.2">
      <c r="J84" s="6"/>
    </row>
    <row r="85" spans="10:10" ht="11.25" x14ac:dyDescent="0.2">
      <c r="J85" s="6"/>
    </row>
    <row r="86" spans="10:10" ht="11.25" x14ac:dyDescent="0.2">
      <c r="J86" s="6"/>
    </row>
    <row r="87" spans="10:10" ht="11.25" x14ac:dyDescent="0.2">
      <c r="J87" s="6"/>
    </row>
    <row r="88" spans="10:10" ht="11.25" x14ac:dyDescent="0.2">
      <c r="J88" s="6"/>
    </row>
    <row r="89" spans="10:10" ht="11.25" x14ac:dyDescent="0.2">
      <c r="J89" s="6"/>
    </row>
    <row r="90" spans="10:10" ht="11.25" x14ac:dyDescent="0.2">
      <c r="J90" s="6"/>
    </row>
    <row r="91" spans="10:10" ht="11.25" x14ac:dyDescent="0.2">
      <c r="J91" s="6"/>
    </row>
    <row r="92" spans="10:10" ht="11.25" x14ac:dyDescent="0.2">
      <c r="J92" s="6"/>
    </row>
    <row r="93" spans="10:10" ht="11.25" x14ac:dyDescent="0.2">
      <c r="J93" s="6"/>
    </row>
    <row r="94" spans="10:10" ht="11.25" x14ac:dyDescent="0.2">
      <c r="J94" s="6"/>
    </row>
  </sheetData>
  <mergeCells count="3">
    <mergeCell ref="Q73:R73"/>
    <mergeCell ref="Q61:R61"/>
    <mergeCell ref="Q67:R67"/>
  </mergeCells>
  <phoneticPr fontId="36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61" zoomScaleNormal="100" workbookViewId="0">
      <selection activeCell="C92" sqref="C92"/>
    </sheetView>
    <sheetView topLeftCell="A51" workbookViewId="1">
      <selection activeCell="C3" sqref="C3:E79"/>
    </sheetView>
  </sheetViews>
  <sheetFormatPr baseColWidth="10" defaultColWidth="11.42578125" defaultRowHeight="12.75" x14ac:dyDescent="0.2"/>
  <cols>
    <col min="1" max="1" width="13.140625" style="30" bestFit="1" customWidth="1"/>
    <col min="2" max="2" width="8.5703125" style="6" bestFit="1" customWidth="1"/>
    <col min="3" max="3" width="40.5703125" style="6" bestFit="1" customWidth="1"/>
    <col min="4" max="4" width="5.85546875" style="6" bestFit="1" customWidth="1"/>
    <col min="5" max="5" width="9.85546875" style="6" bestFit="1" customWidth="1"/>
    <col min="6" max="6" width="6.85546875" style="6" bestFit="1" customWidth="1"/>
    <col min="7" max="8" width="3.7109375" style="6" customWidth="1"/>
    <col min="9" max="9" width="34.28515625" style="6" customWidth="1"/>
    <col min="11" max="12" width="11.42578125" style="6"/>
    <col min="13" max="19" width="0" style="6" hidden="1" customWidth="1"/>
    <col min="20" max="16384" width="11.42578125" style="6"/>
  </cols>
  <sheetData>
    <row r="1" spans="1:16" ht="13.5" thickBot="1" x14ac:dyDescent="0.25">
      <c r="A1" s="29"/>
      <c r="B1" s="5"/>
      <c r="C1" s="5"/>
      <c r="D1" s="4"/>
      <c r="E1" s="5"/>
      <c r="M1" s="5"/>
      <c r="N1" s="5"/>
      <c r="O1" s="5"/>
      <c r="P1" s="5"/>
    </row>
    <row r="2" spans="1:16" ht="15" customHeight="1" thickBot="1" x14ac:dyDescent="0.25">
      <c r="A2" s="15" t="s">
        <v>580</v>
      </c>
      <c r="B2" s="15" t="s">
        <v>579</v>
      </c>
      <c r="C2" s="27" t="s">
        <v>581</v>
      </c>
      <c r="D2" s="27" t="s">
        <v>0</v>
      </c>
      <c r="E2" s="187" t="s">
        <v>574</v>
      </c>
      <c r="F2" s="209" t="s">
        <v>576</v>
      </c>
      <c r="M2" s="15" t="s">
        <v>5</v>
      </c>
      <c r="N2" s="15" t="s">
        <v>6</v>
      </c>
      <c r="O2" s="28" t="s">
        <v>7</v>
      </c>
      <c r="P2" s="15" t="s">
        <v>8</v>
      </c>
    </row>
    <row r="3" spans="1:16" ht="15" customHeight="1" x14ac:dyDescent="0.2">
      <c r="A3" s="10" t="s">
        <v>232</v>
      </c>
      <c r="B3" s="8">
        <v>3</v>
      </c>
      <c r="C3" s="35" t="s">
        <v>231</v>
      </c>
      <c r="D3" s="10">
        <v>1</v>
      </c>
      <c r="E3" s="9">
        <f t="shared" ref="E3:E19" si="0">M3+N3+O3</f>
        <v>5</v>
      </c>
      <c r="F3" s="205" t="s">
        <v>577</v>
      </c>
      <c r="M3" s="3">
        <v>1</v>
      </c>
      <c r="N3" s="3">
        <v>2</v>
      </c>
      <c r="O3" s="1">
        <v>2</v>
      </c>
      <c r="P3" s="12"/>
    </row>
    <row r="4" spans="1:16" ht="15" customHeight="1" x14ac:dyDescent="0.2">
      <c r="A4" s="10" t="s">
        <v>234</v>
      </c>
      <c r="B4" s="8">
        <v>4</v>
      </c>
      <c r="C4" s="35" t="s">
        <v>233</v>
      </c>
      <c r="D4" s="10">
        <v>1</v>
      </c>
      <c r="E4" s="9">
        <f t="shared" si="0"/>
        <v>6</v>
      </c>
      <c r="F4" s="205" t="s">
        <v>577</v>
      </c>
      <c r="M4" s="3">
        <v>2</v>
      </c>
      <c r="N4" s="3">
        <v>2</v>
      </c>
      <c r="O4" s="1">
        <v>2</v>
      </c>
      <c r="P4" s="12"/>
    </row>
    <row r="5" spans="1:16" ht="15" customHeight="1" x14ac:dyDescent="0.2">
      <c r="A5" s="10" t="s">
        <v>55</v>
      </c>
      <c r="B5" s="8">
        <v>4</v>
      </c>
      <c r="C5" s="36" t="s">
        <v>10</v>
      </c>
      <c r="D5" s="10">
        <v>1</v>
      </c>
      <c r="E5" s="9">
        <f t="shared" si="0"/>
        <v>6</v>
      </c>
      <c r="F5" s="205" t="s">
        <v>577</v>
      </c>
      <c r="M5" s="3">
        <v>2</v>
      </c>
      <c r="N5" s="3">
        <v>4</v>
      </c>
      <c r="O5" s="1"/>
      <c r="P5" s="12" t="s">
        <v>47</v>
      </c>
    </row>
    <row r="6" spans="1:16" ht="15" customHeight="1" x14ac:dyDescent="0.2">
      <c r="A6" s="10" t="s">
        <v>58</v>
      </c>
      <c r="B6" s="8">
        <v>4</v>
      </c>
      <c r="C6" s="37" t="s">
        <v>9</v>
      </c>
      <c r="D6" s="10">
        <v>1</v>
      </c>
      <c r="E6" s="9">
        <f t="shared" si="0"/>
        <v>4</v>
      </c>
      <c r="F6" s="205" t="s">
        <v>577</v>
      </c>
      <c r="M6" s="3">
        <v>4</v>
      </c>
      <c r="N6" s="3"/>
      <c r="O6" s="1"/>
      <c r="P6" s="12"/>
    </row>
    <row r="7" spans="1:16" ht="15" customHeight="1" x14ac:dyDescent="0.2">
      <c r="A7" s="10" t="s">
        <v>56</v>
      </c>
      <c r="B7" s="8">
        <v>4</v>
      </c>
      <c r="C7" s="36" t="s">
        <v>11</v>
      </c>
      <c r="D7" s="10">
        <v>1</v>
      </c>
      <c r="E7" s="9">
        <f t="shared" si="0"/>
        <v>4</v>
      </c>
      <c r="F7" s="205" t="s">
        <v>577</v>
      </c>
      <c r="M7" s="3">
        <v>4</v>
      </c>
      <c r="N7" s="3"/>
      <c r="O7" s="1"/>
      <c r="P7" s="12" t="s">
        <v>49</v>
      </c>
    </row>
    <row r="8" spans="1:16" ht="15" customHeight="1" thickBot="1" x14ac:dyDescent="0.25">
      <c r="A8" s="10" t="s">
        <v>57</v>
      </c>
      <c r="B8" s="8">
        <v>4</v>
      </c>
      <c r="C8" s="36" t="s">
        <v>84</v>
      </c>
      <c r="D8" s="10">
        <v>1</v>
      </c>
      <c r="E8" s="9">
        <f t="shared" si="0"/>
        <v>6</v>
      </c>
      <c r="F8" s="205" t="s">
        <v>577</v>
      </c>
      <c r="M8" s="3">
        <v>2</v>
      </c>
      <c r="N8" s="3">
        <v>4</v>
      </c>
      <c r="O8" s="1"/>
      <c r="P8" s="12" t="s">
        <v>48</v>
      </c>
    </row>
    <row r="9" spans="1:16" ht="15" customHeight="1" x14ac:dyDescent="0.2">
      <c r="A9" s="10" t="s">
        <v>59</v>
      </c>
      <c r="B9" s="8">
        <v>4</v>
      </c>
      <c r="C9" s="36" t="s">
        <v>13</v>
      </c>
      <c r="D9" s="7">
        <v>2</v>
      </c>
      <c r="E9" s="9">
        <f t="shared" si="0"/>
        <v>6</v>
      </c>
      <c r="F9" s="205" t="s">
        <v>577</v>
      </c>
      <c r="M9" s="3">
        <v>2</v>
      </c>
      <c r="N9" s="3">
        <v>4</v>
      </c>
      <c r="O9" s="1"/>
      <c r="P9" s="12" t="str">
        <f>C5</f>
        <v>Fundamentos de Cálculo</v>
      </c>
    </row>
    <row r="10" spans="1:16" ht="15" customHeight="1" x14ac:dyDescent="0.2">
      <c r="A10" s="10" t="s">
        <v>236</v>
      </c>
      <c r="B10" s="8">
        <v>4</v>
      </c>
      <c r="C10" s="35" t="s">
        <v>235</v>
      </c>
      <c r="D10" s="10">
        <v>2</v>
      </c>
      <c r="E10" s="9">
        <f t="shared" si="0"/>
        <v>6</v>
      </c>
      <c r="F10" s="205" t="s">
        <v>577</v>
      </c>
      <c r="M10" s="3">
        <v>2</v>
      </c>
      <c r="N10" s="3">
        <v>2</v>
      </c>
      <c r="O10" s="1">
        <v>2</v>
      </c>
      <c r="P10" s="12" t="str">
        <f>C3</f>
        <v>Introducción a la Ciencia de la Computación</v>
      </c>
    </row>
    <row r="11" spans="1:16" ht="15" customHeight="1" x14ac:dyDescent="0.2">
      <c r="A11" s="10" t="s">
        <v>66</v>
      </c>
      <c r="B11" s="8">
        <v>4</v>
      </c>
      <c r="C11" s="38" t="s">
        <v>14</v>
      </c>
      <c r="D11" s="10">
        <v>2</v>
      </c>
      <c r="E11" s="9">
        <f t="shared" si="0"/>
        <v>4</v>
      </c>
      <c r="F11" s="205" t="s">
        <v>577</v>
      </c>
      <c r="M11" s="3">
        <v>4</v>
      </c>
      <c r="N11" s="3"/>
      <c r="O11" s="1"/>
      <c r="P11" s="12" t="str">
        <f>C5</f>
        <v>Fundamentos de Cálculo</v>
      </c>
    </row>
    <row r="12" spans="1:16" ht="15" customHeight="1" x14ac:dyDescent="0.2">
      <c r="A12" s="10" t="s">
        <v>62</v>
      </c>
      <c r="B12" s="8">
        <v>4</v>
      </c>
      <c r="C12" s="36" t="s">
        <v>12</v>
      </c>
      <c r="D12" s="10">
        <v>2</v>
      </c>
      <c r="E12" s="9">
        <f t="shared" si="0"/>
        <v>4</v>
      </c>
      <c r="F12" s="205" t="s">
        <v>577</v>
      </c>
      <c r="M12" s="3">
        <v>4</v>
      </c>
      <c r="N12" s="3"/>
      <c r="O12" s="1"/>
      <c r="P12" s="12" t="str">
        <f>C7</f>
        <v>Lenguaje I</v>
      </c>
    </row>
    <row r="13" spans="1:16" ht="15" customHeight="1" thickBot="1" x14ac:dyDescent="0.25">
      <c r="A13" s="10" t="s">
        <v>60</v>
      </c>
      <c r="B13" s="8">
        <v>4</v>
      </c>
      <c r="C13" s="36" t="s">
        <v>91</v>
      </c>
      <c r="D13" s="10">
        <v>2</v>
      </c>
      <c r="E13" s="9">
        <f t="shared" si="0"/>
        <v>6</v>
      </c>
      <c r="F13" s="205" t="s">
        <v>577</v>
      </c>
      <c r="M13" s="3">
        <v>2</v>
      </c>
      <c r="N13" s="3">
        <v>4</v>
      </c>
      <c r="O13" s="1"/>
      <c r="P13" s="12" t="str">
        <f>C8</f>
        <v>English I</v>
      </c>
    </row>
    <row r="14" spans="1:16" ht="15" customHeight="1" x14ac:dyDescent="0.2">
      <c r="A14" s="10" t="s">
        <v>238</v>
      </c>
      <c r="B14" s="8">
        <v>4</v>
      </c>
      <c r="C14" s="35" t="s">
        <v>237</v>
      </c>
      <c r="D14" s="179">
        <v>3</v>
      </c>
      <c r="E14" s="9">
        <f t="shared" si="0"/>
        <v>6</v>
      </c>
      <c r="F14" s="205" t="s">
        <v>577</v>
      </c>
      <c r="M14" s="3">
        <v>2</v>
      </c>
      <c r="N14" s="3">
        <v>2</v>
      </c>
      <c r="O14" s="1">
        <v>2</v>
      </c>
      <c r="P14" s="12" t="str">
        <f>C10</f>
        <v>Programación Orientada a Objetos I</v>
      </c>
    </row>
    <row r="15" spans="1:16" ht="15" customHeight="1" x14ac:dyDescent="0.2">
      <c r="A15" s="10" t="s">
        <v>86</v>
      </c>
      <c r="B15" s="8">
        <v>4</v>
      </c>
      <c r="C15" s="35" t="s">
        <v>85</v>
      </c>
      <c r="D15" s="178">
        <v>3</v>
      </c>
      <c r="E15" s="9">
        <f t="shared" si="0"/>
        <v>4</v>
      </c>
      <c r="F15" s="205" t="s">
        <v>577</v>
      </c>
      <c r="M15" s="3">
        <v>4</v>
      </c>
      <c r="N15" s="3"/>
      <c r="O15" s="1"/>
      <c r="P15" s="12" t="str">
        <f>C3</f>
        <v>Introducción a la Ciencia de la Computación</v>
      </c>
    </row>
    <row r="16" spans="1:16" ht="15" customHeight="1" x14ac:dyDescent="0.2">
      <c r="A16" s="10" t="s">
        <v>240</v>
      </c>
      <c r="B16" s="8">
        <v>4</v>
      </c>
      <c r="C16" s="35" t="s">
        <v>239</v>
      </c>
      <c r="D16" s="178">
        <v>3</v>
      </c>
      <c r="E16" s="9">
        <f t="shared" si="0"/>
        <v>6</v>
      </c>
      <c r="F16" s="205" t="s">
        <v>577</v>
      </c>
      <c r="M16" s="3">
        <v>2</v>
      </c>
      <c r="N16" s="3">
        <v>2</v>
      </c>
      <c r="O16" s="1">
        <v>2</v>
      </c>
      <c r="P16" s="12" t="str">
        <f>C4</f>
        <v>Estructuras Discretas I</v>
      </c>
    </row>
    <row r="17" spans="1:16" ht="15" customHeight="1" x14ac:dyDescent="0.2">
      <c r="A17" s="10" t="s">
        <v>242</v>
      </c>
      <c r="B17" s="8">
        <v>3</v>
      </c>
      <c r="C17" s="35" t="s">
        <v>241</v>
      </c>
      <c r="D17" s="178">
        <v>3</v>
      </c>
      <c r="E17" s="9">
        <f t="shared" si="0"/>
        <v>5</v>
      </c>
      <c r="F17" s="205" t="s">
        <v>577</v>
      </c>
      <c r="M17" s="3">
        <v>1</v>
      </c>
      <c r="N17" s="3">
        <v>2</v>
      </c>
      <c r="O17" s="1">
        <v>2</v>
      </c>
      <c r="P17" s="12" t="str">
        <f>C10</f>
        <v>Programación Orientada a Objetos I</v>
      </c>
    </row>
    <row r="18" spans="1:16" ht="15" customHeight="1" x14ac:dyDescent="0.2">
      <c r="A18" s="10" t="s">
        <v>97</v>
      </c>
      <c r="B18" s="8">
        <v>4</v>
      </c>
      <c r="C18" s="38" t="s">
        <v>96</v>
      </c>
      <c r="D18" s="178">
        <v>3</v>
      </c>
      <c r="E18" s="9">
        <f t="shared" si="0"/>
        <v>6</v>
      </c>
      <c r="F18" s="205" t="s">
        <v>577</v>
      </c>
      <c r="M18" s="3">
        <v>2</v>
      </c>
      <c r="N18" s="3">
        <v>4</v>
      </c>
      <c r="O18" s="1"/>
      <c r="P18" s="16" t="str">
        <f>C9</f>
        <v>Cálculo de una Variable</v>
      </c>
    </row>
    <row r="19" spans="1:16" ht="15" customHeight="1" x14ac:dyDescent="0.2">
      <c r="A19" s="10" t="s">
        <v>65</v>
      </c>
      <c r="B19" s="8">
        <v>4</v>
      </c>
      <c r="C19" s="38" t="s">
        <v>98</v>
      </c>
      <c r="D19" s="178">
        <v>3</v>
      </c>
      <c r="E19" s="9">
        <f t="shared" si="0"/>
        <v>6</v>
      </c>
      <c r="F19" s="205" t="s">
        <v>577</v>
      </c>
      <c r="M19" s="3">
        <v>2</v>
      </c>
      <c r="N19" s="3">
        <v>4</v>
      </c>
      <c r="O19" s="1"/>
      <c r="P19" s="12" t="str">
        <f>C13</f>
        <v>English II</v>
      </c>
    </row>
    <row r="20" spans="1:16" ht="15" customHeight="1" x14ac:dyDescent="0.2">
      <c r="A20" s="10" t="s">
        <v>244</v>
      </c>
      <c r="B20" s="8">
        <v>2</v>
      </c>
      <c r="C20" s="35" t="s">
        <v>243</v>
      </c>
      <c r="D20" s="178">
        <v>4</v>
      </c>
      <c r="E20" s="9">
        <v>2</v>
      </c>
      <c r="F20" s="205" t="s">
        <v>577</v>
      </c>
      <c r="M20" s="3"/>
      <c r="N20" s="3">
        <v>2</v>
      </c>
      <c r="O20" s="1">
        <v>2</v>
      </c>
      <c r="P20" s="12" t="str">
        <f>C14</f>
        <v>Programación Orientada a Objetos II</v>
      </c>
    </row>
    <row r="21" spans="1:16" ht="15" customHeight="1" x14ac:dyDescent="0.2">
      <c r="A21" s="10" t="s">
        <v>246</v>
      </c>
      <c r="B21" s="8">
        <v>2</v>
      </c>
      <c r="C21" s="35" t="s">
        <v>245</v>
      </c>
      <c r="D21" s="178">
        <v>4</v>
      </c>
      <c r="E21" s="9">
        <f t="shared" ref="E21:E65" si="1">M21+N21+O21</f>
        <v>4</v>
      </c>
      <c r="F21" s="205" t="s">
        <v>577</v>
      </c>
      <c r="M21" s="3"/>
      <c r="N21" s="3">
        <v>2</v>
      </c>
      <c r="O21" s="1">
        <v>2</v>
      </c>
      <c r="P21" s="16" t="str">
        <f>C15</f>
        <v>Business Process Management</v>
      </c>
    </row>
    <row r="22" spans="1:16" ht="15" customHeight="1" x14ac:dyDescent="0.2">
      <c r="A22" s="10" t="s">
        <v>248</v>
      </c>
      <c r="B22" s="8">
        <v>2</v>
      </c>
      <c r="C22" s="35" t="s">
        <v>247</v>
      </c>
      <c r="D22" s="178">
        <v>4</v>
      </c>
      <c r="E22" s="9">
        <f t="shared" si="1"/>
        <v>2</v>
      </c>
      <c r="F22" s="205" t="s">
        <v>577</v>
      </c>
      <c r="M22" s="3">
        <v>2</v>
      </c>
      <c r="N22" s="3"/>
      <c r="O22" s="1"/>
      <c r="P22" s="16" t="str">
        <f>CONCATENATE(C16,"   -   ",C17)</f>
        <v>Estructuras Discretas II   -   Desarrollo Basado en Plataformas</v>
      </c>
    </row>
    <row r="23" spans="1:16" ht="15" customHeight="1" x14ac:dyDescent="0.2">
      <c r="A23" s="10" t="s">
        <v>199</v>
      </c>
      <c r="B23" s="8">
        <v>2</v>
      </c>
      <c r="C23" s="35" t="s">
        <v>108</v>
      </c>
      <c r="D23" s="178">
        <v>4</v>
      </c>
      <c r="E23" s="9">
        <f t="shared" si="1"/>
        <v>4</v>
      </c>
      <c r="F23" s="205" t="s">
        <v>577</v>
      </c>
      <c r="M23" s="3"/>
      <c r="N23" s="3">
        <v>2</v>
      </c>
      <c r="O23" s="1">
        <v>2</v>
      </c>
      <c r="P23" s="16" t="str">
        <f>CONCATENATE(C19,"   -   ",C16)</f>
        <v>English III   -   Estructuras Discretas II</v>
      </c>
    </row>
    <row r="24" spans="1:16" ht="15" customHeight="1" x14ac:dyDescent="0.2">
      <c r="A24" s="10" t="s">
        <v>198</v>
      </c>
      <c r="B24" s="8">
        <v>4</v>
      </c>
      <c r="C24" s="40" t="s">
        <v>197</v>
      </c>
      <c r="D24" s="178">
        <v>4</v>
      </c>
      <c r="E24" s="9">
        <f t="shared" si="1"/>
        <v>4</v>
      </c>
      <c r="F24" s="205" t="s">
        <v>577</v>
      </c>
      <c r="M24" s="3">
        <v>4</v>
      </c>
      <c r="N24" s="3"/>
      <c r="O24" s="1"/>
      <c r="P24" s="16" t="str">
        <f>C18</f>
        <v>Cálculo de Varias Variables</v>
      </c>
    </row>
    <row r="25" spans="1:16" x14ac:dyDescent="0.2">
      <c r="A25" s="10" t="s">
        <v>61</v>
      </c>
      <c r="B25" s="8">
        <v>4</v>
      </c>
      <c r="C25" s="40" t="s">
        <v>15</v>
      </c>
      <c r="D25" s="178">
        <v>4</v>
      </c>
      <c r="E25" s="9">
        <f t="shared" si="1"/>
        <v>6</v>
      </c>
      <c r="F25" s="205" t="s">
        <v>577</v>
      </c>
      <c r="M25" s="3">
        <v>2</v>
      </c>
      <c r="N25" s="3">
        <v>2</v>
      </c>
      <c r="O25" s="1">
        <v>2</v>
      </c>
      <c r="P25" s="12" t="str">
        <f>C5</f>
        <v>Fundamentos de Cálculo</v>
      </c>
    </row>
    <row r="26" spans="1:16" ht="13.5" thickBot="1" x14ac:dyDescent="0.25">
      <c r="A26" s="10" t="s">
        <v>67</v>
      </c>
      <c r="B26" s="8">
        <v>4</v>
      </c>
      <c r="C26" s="38" t="s">
        <v>103</v>
      </c>
      <c r="D26" s="178">
        <v>4</v>
      </c>
      <c r="E26" s="9">
        <f t="shared" si="1"/>
        <v>6</v>
      </c>
      <c r="F26" s="205" t="s">
        <v>577</v>
      </c>
      <c r="M26" s="3">
        <v>2</v>
      </c>
      <c r="N26" s="3">
        <v>4</v>
      </c>
      <c r="O26" s="1"/>
      <c r="P26" s="12" t="str">
        <f>C19</f>
        <v>English III</v>
      </c>
    </row>
    <row r="27" spans="1:16" ht="15" customHeight="1" x14ac:dyDescent="0.2">
      <c r="A27" s="10" t="s">
        <v>250</v>
      </c>
      <c r="B27" s="8">
        <v>2</v>
      </c>
      <c r="C27" s="35" t="s">
        <v>249</v>
      </c>
      <c r="D27" s="172">
        <v>5</v>
      </c>
      <c r="E27" s="9">
        <f t="shared" si="1"/>
        <v>4</v>
      </c>
      <c r="F27" s="205" t="s">
        <v>577</v>
      </c>
      <c r="M27" s="3"/>
      <c r="N27" s="3">
        <v>2</v>
      </c>
      <c r="O27" s="1">
        <v>2</v>
      </c>
      <c r="P27" s="16" t="str">
        <f>C21</f>
        <v>Gerenciamiento de Datos I</v>
      </c>
    </row>
    <row r="28" spans="1:16" ht="15" customHeight="1" x14ac:dyDescent="0.2">
      <c r="A28" s="10" t="s">
        <v>252</v>
      </c>
      <c r="B28" s="8">
        <v>2</v>
      </c>
      <c r="C28" s="35" t="s">
        <v>251</v>
      </c>
      <c r="D28" s="171">
        <v>5</v>
      </c>
      <c r="E28" s="9">
        <f t="shared" si="1"/>
        <v>4</v>
      </c>
      <c r="F28" s="205" t="s">
        <v>577</v>
      </c>
      <c r="M28" s="3"/>
      <c r="N28" s="3">
        <v>2</v>
      </c>
      <c r="O28" s="1">
        <v>2</v>
      </c>
      <c r="P28" s="16" t="str">
        <f>CONCATENATE(C20,"   -   ",C24)</f>
        <v>Algoritmos y Estructuras de Datos   -   Álgebra Lineal</v>
      </c>
    </row>
    <row r="29" spans="1:16" ht="15" customHeight="1" x14ac:dyDescent="0.2">
      <c r="A29" s="10" t="s">
        <v>254</v>
      </c>
      <c r="B29" s="8">
        <v>2</v>
      </c>
      <c r="C29" s="35" t="s">
        <v>253</v>
      </c>
      <c r="D29" s="171">
        <v>5</v>
      </c>
      <c r="E29" s="9">
        <f t="shared" si="1"/>
        <v>4</v>
      </c>
      <c r="F29" s="205" t="s">
        <v>577</v>
      </c>
      <c r="M29" s="3"/>
      <c r="N29" s="3">
        <v>2</v>
      </c>
      <c r="O29" s="1">
        <v>2</v>
      </c>
      <c r="P29" s="12" t="str">
        <f>C22</f>
        <v>Desarrollo de Sistemas Empresariales</v>
      </c>
    </row>
    <row r="30" spans="1:16" ht="15" customHeight="1" x14ac:dyDescent="0.2">
      <c r="A30" s="10" t="s">
        <v>256</v>
      </c>
      <c r="B30" s="8">
        <v>4</v>
      </c>
      <c r="C30" s="40" t="s">
        <v>255</v>
      </c>
      <c r="D30" s="171">
        <v>5</v>
      </c>
      <c r="E30" s="9">
        <f t="shared" si="1"/>
        <v>6</v>
      </c>
      <c r="F30" s="205" t="s">
        <v>577</v>
      </c>
      <c r="M30" s="3">
        <v>2</v>
      </c>
      <c r="N30" s="3">
        <v>2</v>
      </c>
      <c r="O30" s="1">
        <v>2</v>
      </c>
      <c r="P30" s="12" t="str">
        <f>C11</f>
        <v>Estadística Descriptiva y Probabilidades</v>
      </c>
    </row>
    <row r="31" spans="1:16" x14ac:dyDescent="0.2">
      <c r="A31" s="10" t="s">
        <v>63</v>
      </c>
      <c r="B31" s="8">
        <v>4</v>
      </c>
      <c r="C31" s="39" t="s">
        <v>16</v>
      </c>
      <c r="D31" s="10">
        <v>5</v>
      </c>
      <c r="E31" s="9">
        <f t="shared" si="1"/>
        <v>4</v>
      </c>
      <c r="F31" s="205" t="s">
        <v>577</v>
      </c>
      <c r="M31" s="3">
        <v>4</v>
      </c>
      <c r="N31" s="3"/>
      <c r="O31" s="1"/>
      <c r="P31" s="12"/>
    </row>
    <row r="32" spans="1:16" ht="15" customHeight="1" x14ac:dyDescent="0.2">
      <c r="A32" s="10" t="s">
        <v>73</v>
      </c>
      <c r="B32" s="8">
        <v>4</v>
      </c>
      <c r="C32" s="39" t="s">
        <v>21</v>
      </c>
      <c r="D32" s="10">
        <v>5</v>
      </c>
      <c r="E32" s="9">
        <f t="shared" si="1"/>
        <v>4</v>
      </c>
      <c r="F32" s="205" t="s">
        <v>577</v>
      </c>
      <c r="M32" s="3">
        <v>4</v>
      </c>
      <c r="N32" s="3"/>
      <c r="O32" s="1"/>
      <c r="P32" s="12"/>
    </row>
    <row r="33" spans="1:16" ht="15" customHeight="1" x14ac:dyDescent="0.2">
      <c r="A33" s="10" t="s">
        <v>113</v>
      </c>
      <c r="B33" s="8">
        <v>4</v>
      </c>
      <c r="C33" s="38" t="s">
        <v>112</v>
      </c>
      <c r="D33" s="10">
        <v>5</v>
      </c>
      <c r="E33" s="9">
        <f t="shared" si="1"/>
        <v>6</v>
      </c>
      <c r="F33" s="205" t="s">
        <v>577</v>
      </c>
      <c r="M33" s="3">
        <v>2</v>
      </c>
      <c r="N33" s="3">
        <v>4</v>
      </c>
      <c r="O33" s="1"/>
      <c r="P33" s="12" t="str">
        <f>C26</f>
        <v>English IV</v>
      </c>
    </row>
    <row r="34" spans="1:16" ht="15" customHeight="1" x14ac:dyDescent="0.2">
      <c r="A34" s="10" t="s">
        <v>258</v>
      </c>
      <c r="B34" s="8">
        <v>4</v>
      </c>
      <c r="C34" s="35" t="s">
        <v>257</v>
      </c>
      <c r="D34" s="10">
        <v>6</v>
      </c>
      <c r="E34" s="9">
        <f t="shared" si="1"/>
        <v>6</v>
      </c>
      <c r="F34" s="205" t="s">
        <v>577</v>
      </c>
      <c r="M34" s="3">
        <v>2</v>
      </c>
      <c r="N34" s="3">
        <v>2</v>
      </c>
      <c r="O34" s="1">
        <v>2</v>
      </c>
      <c r="P34" s="16" t="str">
        <f>CONCATENATE(C27,"   -   ",C28)</f>
        <v>Gerenciamiento de Datos II   -   Análisis y Diseño de Sistemas I</v>
      </c>
    </row>
    <row r="35" spans="1:16" ht="15" customHeight="1" x14ac:dyDescent="0.2">
      <c r="A35" s="10" t="s">
        <v>260</v>
      </c>
      <c r="B35" s="8">
        <v>3</v>
      </c>
      <c r="C35" s="35" t="s">
        <v>259</v>
      </c>
      <c r="D35" s="10">
        <v>6</v>
      </c>
      <c r="E35" s="9">
        <f t="shared" si="1"/>
        <v>5</v>
      </c>
      <c r="F35" s="205" t="s">
        <v>577</v>
      </c>
      <c r="M35" s="3">
        <v>1</v>
      </c>
      <c r="N35" s="3">
        <v>2</v>
      </c>
      <c r="O35" s="1">
        <v>2</v>
      </c>
      <c r="P35" s="16" t="str">
        <f>C29</f>
        <v>Desarrollo de Negocios Electrónicos</v>
      </c>
    </row>
    <row r="36" spans="1:16" ht="15" customHeight="1" x14ac:dyDescent="0.2">
      <c r="A36" s="10" t="s">
        <v>209</v>
      </c>
      <c r="B36" s="8">
        <v>2</v>
      </c>
      <c r="C36" s="35" t="s">
        <v>116</v>
      </c>
      <c r="D36" s="10">
        <v>6</v>
      </c>
      <c r="E36" s="9">
        <f t="shared" si="1"/>
        <v>2</v>
      </c>
      <c r="F36" s="205" t="s">
        <v>577</v>
      </c>
      <c r="M36" s="3">
        <v>2</v>
      </c>
      <c r="N36" s="3"/>
      <c r="O36" s="1"/>
      <c r="P36" s="12" t="str">
        <f>C23</f>
        <v>Arquitectura de Computadoras</v>
      </c>
    </row>
    <row r="37" spans="1:16" ht="15" customHeight="1" x14ac:dyDescent="0.2">
      <c r="A37" s="10" t="s">
        <v>69</v>
      </c>
      <c r="B37" s="8">
        <v>4</v>
      </c>
      <c r="C37" s="38" t="s">
        <v>18</v>
      </c>
      <c r="D37" s="10">
        <v>6</v>
      </c>
      <c r="E37" s="9">
        <f t="shared" si="1"/>
        <v>4</v>
      </c>
      <c r="F37" s="205" t="s">
        <v>577</v>
      </c>
      <c r="M37" s="3">
        <v>4</v>
      </c>
      <c r="N37" s="3"/>
      <c r="O37" s="1"/>
      <c r="P37" s="12" t="str">
        <f>C11</f>
        <v>Estadística Descriptiva y Probabilidades</v>
      </c>
    </row>
    <row r="38" spans="1:16" ht="15" customHeight="1" x14ac:dyDescent="0.2">
      <c r="A38" s="10" t="s">
        <v>262</v>
      </c>
      <c r="B38" s="8">
        <v>4</v>
      </c>
      <c r="C38" s="40" t="s">
        <v>261</v>
      </c>
      <c r="D38" s="10">
        <v>6</v>
      </c>
      <c r="E38" s="9">
        <f t="shared" si="1"/>
        <v>6</v>
      </c>
      <c r="F38" s="205" t="s">
        <v>577</v>
      </c>
      <c r="M38" s="3">
        <v>2</v>
      </c>
      <c r="N38" s="3">
        <v>2</v>
      </c>
      <c r="O38" s="1">
        <v>2</v>
      </c>
      <c r="P38" s="12" t="str">
        <f>C30</f>
        <v>Investigación Operativa I</v>
      </c>
    </row>
    <row r="39" spans="1:16" ht="15" customHeight="1" thickBot="1" x14ac:dyDescent="0.25">
      <c r="A39" s="10" t="s">
        <v>75</v>
      </c>
      <c r="B39" s="8">
        <v>3</v>
      </c>
      <c r="C39" s="38" t="s">
        <v>124</v>
      </c>
      <c r="D39" s="10">
        <v>6</v>
      </c>
      <c r="E39" s="9">
        <f t="shared" si="1"/>
        <v>6</v>
      </c>
      <c r="F39" s="205" t="s">
        <v>577</v>
      </c>
      <c r="M39" s="3"/>
      <c r="N39" s="3">
        <v>6</v>
      </c>
      <c r="O39" s="1"/>
      <c r="P39" s="12" t="str">
        <f>C33</f>
        <v>English V</v>
      </c>
    </row>
    <row r="40" spans="1:16" ht="15" customHeight="1" x14ac:dyDescent="0.2">
      <c r="A40" s="10" t="s">
        <v>115</v>
      </c>
      <c r="B40" s="8">
        <v>2</v>
      </c>
      <c r="C40" s="35" t="s">
        <v>114</v>
      </c>
      <c r="D40" s="7">
        <v>7</v>
      </c>
      <c r="E40" s="9">
        <f t="shared" si="1"/>
        <v>4</v>
      </c>
      <c r="F40" s="205" t="s">
        <v>577</v>
      </c>
      <c r="M40" s="3"/>
      <c r="N40" s="3">
        <v>2</v>
      </c>
      <c r="O40" s="1">
        <v>2</v>
      </c>
      <c r="P40" s="16" t="str">
        <f>CONCATENATE(C34,"   -   ",C39)</f>
        <v>Análisis y Diseño de Sistemas II   -   English VI: RREL</v>
      </c>
    </row>
    <row r="41" spans="1:16" ht="15" customHeight="1" x14ac:dyDescent="0.2">
      <c r="A41" s="10" t="s">
        <v>264</v>
      </c>
      <c r="B41" s="8">
        <v>2</v>
      </c>
      <c r="C41" s="35" t="s">
        <v>263</v>
      </c>
      <c r="D41" s="10">
        <v>7</v>
      </c>
      <c r="E41" s="9">
        <f t="shared" si="1"/>
        <v>4</v>
      </c>
      <c r="F41" s="205" t="s">
        <v>577</v>
      </c>
      <c r="M41" s="3"/>
      <c r="N41" s="3">
        <v>2</v>
      </c>
      <c r="O41" s="1">
        <v>2</v>
      </c>
      <c r="P41" s="12" t="str">
        <f>C34</f>
        <v>Análisis y Diseño de Sistemas II</v>
      </c>
    </row>
    <row r="42" spans="1:16" ht="15" customHeight="1" x14ac:dyDescent="0.2">
      <c r="A42" s="10" t="s">
        <v>266</v>
      </c>
      <c r="B42" s="8">
        <v>2</v>
      </c>
      <c r="C42" s="35" t="s">
        <v>265</v>
      </c>
      <c r="D42" s="10">
        <v>7</v>
      </c>
      <c r="E42" s="9">
        <f t="shared" si="1"/>
        <v>2</v>
      </c>
      <c r="F42" s="205" t="s">
        <v>577</v>
      </c>
      <c r="M42" s="3">
        <v>2</v>
      </c>
      <c r="N42" s="3"/>
      <c r="O42" s="1"/>
      <c r="P42" s="16" t="str">
        <f>C34</f>
        <v>Análisis y Diseño de Sistemas II</v>
      </c>
    </row>
    <row r="43" spans="1:16" ht="15" customHeight="1" x14ac:dyDescent="0.2">
      <c r="A43" s="10" t="s">
        <v>208</v>
      </c>
      <c r="B43" s="8">
        <v>4</v>
      </c>
      <c r="C43" s="35" t="s">
        <v>207</v>
      </c>
      <c r="D43" s="10">
        <v>7</v>
      </c>
      <c r="E43" s="9">
        <f t="shared" si="1"/>
        <v>6</v>
      </c>
      <c r="F43" s="205" t="s">
        <v>577</v>
      </c>
      <c r="M43" s="3">
        <v>2</v>
      </c>
      <c r="N43" s="3">
        <v>2</v>
      </c>
      <c r="O43" s="1">
        <v>2</v>
      </c>
      <c r="P43" s="16" t="str">
        <f>C36</f>
        <v>Sistemas Operativos</v>
      </c>
    </row>
    <row r="44" spans="1:16" ht="15" customHeight="1" x14ac:dyDescent="0.2">
      <c r="A44" s="10" t="s">
        <v>74</v>
      </c>
      <c r="B44" s="8">
        <v>3</v>
      </c>
      <c r="C44" s="37" t="s">
        <v>123</v>
      </c>
      <c r="D44" s="10">
        <v>7</v>
      </c>
      <c r="E44" s="9">
        <f t="shared" si="1"/>
        <v>4</v>
      </c>
      <c r="F44" s="205" t="s">
        <v>577</v>
      </c>
      <c r="M44" s="3">
        <v>2</v>
      </c>
      <c r="N44" s="3">
        <v>2</v>
      </c>
      <c r="O44" s="1"/>
      <c r="P44" s="12"/>
    </row>
    <row r="45" spans="1:16" ht="15" customHeight="1" x14ac:dyDescent="0.2">
      <c r="A45" s="10" t="s">
        <v>70</v>
      </c>
      <c r="B45" s="8">
        <v>4</v>
      </c>
      <c r="C45" s="39" t="s">
        <v>20</v>
      </c>
      <c r="D45" s="10">
        <v>7</v>
      </c>
      <c r="E45" s="9">
        <f t="shared" si="1"/>
        <v>4</v>
      </c>
      <c r="F45" s="205" t="s">
        <v>577</v>
      </c>
      <c r="M45" s="3">
        <v>4</v>
      </c>
      <c r="N45" s="3"/>
      <c r="O45" s="1"/>
      <c r="P45" s="16"/>
    </row>
    <row r="46" spans="1:16" ht="15" customHeight="1" x14ac:dyDescent="0.2">
      <c r="A46" s="10" t="s">
        <v>267</v>
      </c>
      <c r="B46" s="8">
        <v>4</v>
      </c>
      <c r="C46" s="35" t="s">
        <v>145</v>
      </c>
      <c r="D46" s="10">
        <v>8</v>
      </c>
      <c r="E46" s="9">
        <f t="shared" si="1"/>
        <v>4</v>
      </c>
      <c r="F46" s="205" t="s">
        <v>577</v>
      </c>
      <c r="M46" s="3">
        <v>4</v>
      </c>
      <c r="N46" s="3"/>
      <c r="O46" s="1"/>
      <c r="P46" s="16" t="str">
        <f>CONCATENATE(C43,"   -   ",C39)</f>
        <v>Redes y Telecomunicaciones   -   English VI: RREL</v>
      </c>
    </row>
    <row r="47" spans="1:16" x14ac:dyDescent="0.2">
      <c r="A47" s="10" t="s">
        <v>269</v>
      </c>
      <c r="B47" s="8">
        <v>2</v>
      </c>
      <c r="C47" s="35" t="s">
        <v>268</v>
      </c>
      <c r="D47" s="10">
        <v>8</v>
      </c>
      <c r="E47" s="9">
        <f t="shared" si="1"/>
        <v>2</v>
      </c>
      <c r="F47" s="205" t="s">
        <v>577</v>
      </c>
      <c r="M47" s="3">
        <v>2</v>
      </c>
      <c r="N47" s="3"/>
      <c r="O47" s="1"/>
      <c r="P47" s="12" t="str">
        <f>C37</f>
        <v>Inferencia Estadística</v>
      </c>
    </row>
    <row r="48" spans="1:16" ht="15" customHeight="1" x14ac:dyDescent="0.2">
      <c r="A48" s="10" t="s">
        <v>271</v>
      </c>
      <c r="B48" s="8">
        <v>2</v>
      </c>
      <c r="C48" s="35" t="s">
        <v>270</v>
      </c>
      <c r="D48" s="10">
        <v>8</v>
      </c>
      <c r="E48" s="9">
        <f t="shared" si="1"/>
        <v>3</v>
      </c>
      <c r="F48" s="205" t="s">
        <v>577</v>
      </c>
      <c r="M48" s="3">
        <v>1</v>
      </c>
      <c r="N48" s="3">
        <v>2</v>
      </c>
      <c r="O48" s="1"/>
      <c r="P48" s="16" t="str">
        <f>C39</f>
        <v>English VI: RREL</v>
      </c>
    </row>
    <row r="49" spans="1:16" ht="15" customHeight="1" x14ac:dyDescent="0.2">
      <c r="A49" s="10" t="s">
        <v>273</v>
      </c>
      <c r="B49" s="8">
        <v>3</v>
      </c>
      <c r="C49" s="35" t="s">
        <v>272</v>
      </c>
      <c r="D49" s="10">
        <v>8</v>
      </c>
      <c r="E49" s="9">
        <f t="shared" si="1"/>
        <v>4</v>
      </c>
      <c r="F49" s="205" t="s">
        <v>577</v>
      </c>
      <c r="M49" s="3">
        <v>2</v>
      </c>
      <c r="N49" s="3">
        <v>2</v>
      </c>
      <c r="O49" s="1"/>
      <c r="P49" s="16" t="str">
        <f>C41</f>
        <v>Gerencia de Proyectos de Información</v>
      </c>
    </row>
    <row r="50" spans="1:16" ht="15" customHeight="1" x14ac:dyDescent="0.2">
      <c r="A50" s="10" t="s">
        <v>206</v>
      </c>
      <c r="B50" s="8">
        <v>2</v>
      </c>
      <c r="C50" s="36" t="s">
        <v>205</v>
      </c>
      <c r="D50" s="10">
        <v>8</v>
      </c>
      <c r="E50" s="9">
        <f t="shared" si="1"/>
        <v>2</v>
      </c>
      <c r="F50" s="205" t="s">
        <v>577</v>
      </c>
      <c r="M50" s="3">
        <v>2</v>
      </c>
      <c r="N50" s="3"/>
      <c r="O50" s="1"/>
      <c r="P50" s="12"/>
    </row>
    <row r="51" spans="1:16" ht="15" customHeight="1" thickBot="1" x14ac:dyDescent="0.25">
      <c r="A51" s="10" t="s">
        <v>76</v>
      </c>
      <c r="B51" s="8">
        <v>4</v>
      </c>
      <c r="C51" s="39" t="s">
        <v>22</v>
      </c>
      <c r="D51" s="10">
        <v>8</v>
      </c>
      <c r="E51" s="9">
        <f t="shared" si="1"/>
        <v>6</v>
      </c>
      <c r="F51" s="205" t="s">
        <v>577</v>
      </c>
      <c r="M51" s="3">
        <v>2</v>
      </c>
      <c r="N51" s="3">
        <v>4</v>
      </c>
      <c r="O51" s="1"/>
      <c r="P51" s="12"/>
    </row>
    <row r="52" spans="1:16" ht="15" customHeight="1" x14ac:dyDescent="0.2">
      <c r="A52" s="10" t="s">
        <v>275</v>
      </c>
      <c r="B52" s="8">
        <v>3</v>
      </c>
      <c r="C52" s="35" t="s">
        <v>274</v>
      </c>
      <c r="D52" s="7">
        <v>9</v>
      </c>
      <c r="E52" s="9">
        <f t="shared" si="1"/>
        <v>4</v>
      </c>
      <c r="F52" s="205" t="s">
        <v>577</v>
      </c>
      <c r="M52" s="3">
        <v>2</v>
      </c>
      <c r="N52" s="3">
        <v>2</v>
      </c>
      <c r="O52" s="1"/>
      <c r="P52" s="12" t="str">
        <f>C48</f>
        <v>Formación de Empresas de Base Tecnológica I</v>
      </c>
    </row>
    <row r="53" spans="1:16" ht="15" customHeight="1" x14ac:dyDescent="0.2">
      <c r="A53" s="10" t="s">
        <v>211</v>
      </c>
      <c r="B53" s="8">
        <v>4</v>
      </c>
      <c r="C53" s="35" t="s">
        <v>210</v>
      </c>
      <c r="D53" s="10">
        <v>9</v>
      </c>
      <c r="E53" s="9">
        <f t="shared" si="1"/>
        <v>6</v>
      </c>
      <c r="F53" s="205" t="s">
        <v>577</v>
      </c>
      <c r="M53" s="3">
        <v>2</v>
      </c>
      <c r="N53" s="3">
        <v>2</v>
      </c>
      <c r="O53" s="1">
        <v>2</v>
      </c>
      <c r="P53" s="16" t="str">
        <f>CONCATENATE(C46,"   -   ",C39)</f>
        <v>Seguridad Informática   -   English VI: RREL</v>
      </c>
    </row>
    <row r="54" spans="1:16" ht="15" customHeight="1" x14ac:dyDescent="0.2">
      <c r="A54" s="10" t="s">
        <v>134</v>
      </c>
      <c r="B54" s="8">
        <v>4</v>
      </c>
      <c r="C54" s="35" t="s">
        <v>276</v>
      </c>
      <c r="D54" s="10">
        <v>9</v>
      </c>
      <c r="E54" s="9">
        <f t="shared" si="1"/>
        <v>2</v>
      </c>
      <c r="F54" s="205" t="s">
        <v>577</v>
      </c>
      <c r="M54" s="3">
        <v>2</v>
      </c>
      <c r="N54" s="3"/>
      <c r="O54" s="1"/>
      <c r="P54" s="16" t="str">
        <f>C40</f>
        <v>Calidad de Software y Sistemas</v>
      </c>
    </row>
    <row r="55" spans="1:16" ht="15" customHeight="1" x14ac:dyDescent="0.2">
      <c r="A55" s="10" t="s">
        <v>278</v>
      </c>
      <c r="B55" s="8">
        <v>3</v>
      </c>
      <c r="C55" s="35" t="s">
        <v>277</v>
      </c>
      <c r="D55" s="10">
        <v>9</v>
      </c>
      <c r="E55" s="9">
        <f t="shared" si="1"/>
        <v>4</v>
      </c>
      <c r="F55" s="205" t="s">
        <v>577</v>
      </c>
      <c r="M55" s="3">
        <v>2</v>
      </c>
      <c r="N55" s="3">
        <v>2</v>
      </c>
      <c r="O55" s="1"/>
      <c r="P55" s="12" t="str">
        <f>C49</f>
        <v>Proyecto de Final de Carrera I</v>
      </c>
    </row>
    <row r="56" spans="1:16" ht="15" customHeight="1" thickBot="1" x14ac:dyDescent="0.25">
      <c r="A56" s="10" t="s">
        <v>280</v>
      </c>
      <c r="B56" s="8">
        <v>4</v>
      </c>
      <c r="C56" s="35" t="s">
        <v>279</v>
      </c>
      <c r="D56" s="10">
        <v>9</v>
      </c>
      <c r="E56" s="9">
        <f t="shared" si="1"/>
        <v>6</v>
      </c>
      <c r="F56" s="205" t="s">
        <v>577</v>
      </c>
      <c r="M56" s="3">
        <v>2</v>
      </c>
      <c r="N56" s="3">
        <v>2</v>
      </c>
      <c r="O56" s="1">
        <v>2</v>
      </c>
      <c r="P56" s="12" t="str">
        <f>C49</f>
        <v>Proyecto de Final de Carrera I</v>
      </c>
    </row>
    <row r="57" spans="1:16" ht="15" customHeight="1" x14ac:dyDescent="0.2">
      <c r="A57" s="10" t="s">
        <v>282</v>
      </c>
      <c r="B57" s="8">
        <v>3</v>
      </c>
      <c r="C57" s="35" t="s">
        <v>281</v>
      </c>
      <c r="D57" s="7">
        <v>10</v>
      </c>
      <c r="E57" s="9">
        <f t="shared" si="1"/>
        <v>4</v>
      </c>
      <c r="F57" s="205" t="s">
        <v>577</v>
      </c>
      <c r="M57" s="3">
        <v>2</v>
      </c>
      <c r="N57" s="3">
        <v>1</v>
      </c>
      <c r="O57" s="1">
        <v>1</v>
      </c>
      <c r="P57" s="12" t="str">
        <f>C52</f>
        <v>Formación de Empresas de Base Tecnológica II</v>
      </c>
    </row>
    <row r="58" spans="1:16" ht="15" customHeight="1" x14ac:dyDescent="0.2">
      <c r="A58" s="10" t="s">
        <v>107</v>
      </c>
      <c r="B58" s="8">
        <v>2</v>
      </c>
      <c r="C58" s="35" t="s">
        <v>106</v>
      </c>
      <c r="D58" s="10">
        <v>10</v>
      </c>
      <c r="E58" s="9">
        <f t="shared" si="1"/>
        <v>2</v>
      </c>
      <c r="F58" s="205" t="s">
        <v>577</v>
      </c>
      <c r="M58" s="3">
        <v>2</v>
      </c>
      <c r="N58" s="3"/>
      <c r="O58" s="1"/>
      <c r="P58" s="12" t="str">
        <f>C53</f>
        <v>Ciberseguridad</v>
      </c>
    </row>
    <row r="59" spans="1:16" ht="15" customHeight="1" x14ac:dyDescent="0.2">
      <c r="A59" s="10" t="s">
        <v>284</v>
      </c>
      <c r="B59" s="8">
        <v>3</v>
      </c>
      <c r="C59" s="35" t="s">
        <v>283</v>
      </c>
      <c r="D59" s="10">
        <v>10</v>
      </c>
      <c r="E59" s="9">
        <f t="shared" si="1"/>
        <v>4</v>
      </c>
      <c r="F59" s="205" t="s">
        <v>577</v>
      </c>
      <c r="M59" s="3">
        <v>2</v>
      </c>
      <c r="N59" s="3">
        <v>2</v>
      </c>
      <c r="O59" s="1"/>
      <c r="P59" s="12" t="str">
        <f>C55</f>
        <v>Proyecto de Final de Carrera II</v>
      </c>
    </row>
    <row r="60" spans="1:16" ht="15" customHeight="1" x14ac:dyDescent="0.2">
      <c r="A60" s="10" t="s">
        <v>216</v>
      </c>
      <c r="B60" s="8">
        <v>4</v>
      </c>
      <c r="C60" s="40" t="s">
        <v>215</v>
      </c>
      <c r="D60" s="10">
        <v>10</v>
      </c>
      <c r="E60" s="9">
        <f t="shared" si="1"/>
        <v>4</v>
      </c>
      <c r="F60" s="205" t="s">
        <v>577</v>
      </c>
      <c r="M60" s="3">
        <v>4</v>
      </c>
      <c r="N60" s="3"/>
      <c r="O60" s="1"/>
      <c r="P60" s="12" t="str">
        <f>C55</f>
        <v>Proyecto de Final de Carrera II</v>
      </c>
    </row>
    <row r="61" spans="1:16" ht="20.45" customHeight="1" thickBot="1" x14ac:dyDescent="0.25">
      <c r="A61" s="10" t="s">
        <v>286</v>
      </c>
      <c r="B61" s="8">
        <v>4</v>
      </c>
      <c r="C61" s="35" t="s">
        <v>285</v>
      </c>
      <c r="D61" s="10">
        <v>10</v>
      </c>
      <c r="E61" s="9">
        <f t="shared" si="1"/>
        <v>6</v>
      </c>
      <c r="F61" s="205" t="s">
        <v>577</v>
      </c>
      <c r="M61" s="3">
        <v>2</v>
      </c>
      <c r="N61" s="3">
        <v>2</v>
      </c>
      <c r="O61" s="1">
        <v>2</v>
      </c>
      <c r="P61" s="16" t="str">
        <f>CONCATENATE(C47,"   -   ",C27)</f>
        <v>Sistemas Inteligentes   -   Gerenciamiento de Datos II</v>
      </c>
    </row>
    <row r="62" spans="1:16" ht="13.9" customHeight="1" x14ac:dyDescent="0.2">
      <c r="A62" s="7" t="s">
        <v>288</v>
      </c>
      <c r="B62" s="42">
        <v>4</v>
      </c>
      <c r="C62" s="65" t="s">
        <v>287</v>
      </c>
      <c r="D62" s="64">
        <v>7</v>
      </c>
      <c r="E62" s="18">
        <f t="shared" si="1"/>
        <v>6</v>
      </c>
      <c r="F62" s="205" t="s">
        <v>577</v>
      </c>
      <c r="M62" s="43">
        <v>2</v>
      </c>
      <c r="N62" s="19">
        <v>2</v>
      </c>
      <c r="O62" s="20">
        <v>2</v>
      </c>
      <c r="P62" s="21" t="str">
        <f>C28</f>
        <v>Análisis y Diseño de Sistemas I</v>
      </c>
    </row>
    <row r="63" spans="1:16" ht="13.9" customHeight="1" x14ac:dyDescent="0.2">
      <c r="A63" s="10" t="s">
        <v>290</v>
      </c>
      <c r="B63" s="44">
        <v>4</v>
      </c>
      <c r="C63" s="65" t="s">
        <v>289</v>
      </c>
      <c r="D63" s="64">
        <v>8</v>
      </c>
      <c r="E63" s="9">
        <f t="shared" si="1"/>
        <v>6</v>
      </c>
      <c r="F63" s="205" t="s">
        <v>577</v>
      </c>
      <c r="M63" s="45">
        <v>2</v>
      </c>
      <c r="N63" s="3">
        <v>2</v>
      </c>
      <c r="O63" s="1">
        <v>2</v>
      </c>
      <c r="P63" s="12" t="str">
        <f>C62</f>
        <v>Fundamentos de Arquitectura Empresarial</v>
      </c>
    </row>
    <row r="64" spans="1:16" ht="13.9" customHeight="1" x14ac:dyDescent="0.2">
      <c r="A64" s="10" t="s">
        <v>292</v>
      </c>
      <c r="B64" s="44">
        <v>4</v>
      </c>
      <c r="C64" s="65" t="s">
        <v>291</v>
      </c>
      <c r="D64" s="64">
        <v>9</v>
      </c>
      <c r="E64" s="9">
        <f t="shared" si="1"/>
        <v>6</v>
      </c>
      <c r="F64" s="205" t="s">
        <v>577</v>
      </c>
      <c r="M64" s="45">
        <v>2</v>
      </c>
      <c r="N64" s="3">
        <v>2</v>
      </c>
      <c r="O64" s="1">
        <v>2</v>
      </c>
      <c r="P64" s="12" t="str">
        <f>C63</f>
        <v>Arquitectura De TI</v>
      </c>
    </row>
    <row r="65" spans="1:16" ht="13.9" customHeight="1" thickBot="1" x14ac:dyDescent="0.25">
      <c r="A65" s="11" t="s">
        <v>294</v>
      </c>
      <c r="B65" s="48">
        <v>4</v>
      </c>
      <c r="C65" s="67" t="s">
        <v>293</v>
      </c>
      <c r="D65" s="66">
        <v>10</v>
      </c>
      <c r="E65" s="23">
        <f t="shared" si="1"/>
        <v>6</v>
      </c>
      <c r="F65" s="205" t="s">
        <v>577</v>
      </c>
      <c r="M65" s="49">
        <v>2</v>
      </c>
      <c r="N65" s="24">
        <v>2</v>
      </c>
      <c r="O65" s="2">
        <v>2</v>
      </c>
      <c r="P65" s="25" t="str">
        <f>C64</f>
        <v>Operaciones de Ciberseguridad</v>
      </c>
    </row>
    <row r="66" spans="1:16" ht="13.9" customHeight="1" x14ac:dyDescent="0.2">
      <c r="A66" s="206"/>
      <c r="B66" s="33">
        <v>4</v>
      </c>
      <c r="C66" s="21" t="s">
        <v>295</v>
      </c>
      <c r="D66" s="7">
        <v>4</v>
      </c>
      <c r="E66" s="258"/>
      <c r="F66" s="205" t="s">
        <v>577</v>
      </c>
      <c r="G66" s="183"/>
      <c r="H66" s="183"/>
      <c r="I66" s="201"/>
    </row>
    <row r="67" spans="1:16" ht="13.9" customHeight="1" thickBot="1" x14ac:dyDescent="0.25">
      <c r="A67" s="207"/>
      <c r="B67" s="31">
        <v>4</v>
      </c>
      <c r="C67" s="25" t="s">
        <v>296</v>
      </c>
      <c r="D67" s="11">
        <v>8</v>
      </c>
      <c r="E67" s="259"/>
      <c r="F67" s="205" t="s">
        <v>577</v>
      </c>
    </row>
    <row r="68" spans="1:16" ht="13.9" customHeight="1" x14ac:dyDescent="0.2">
      <c r="A68" s="202" t="s">
        <v>29</v>
      </c>
      <c r="B68" s="31">
        <v>4</v>
      </c>
      <c r="C68" s="81" t="s">
        <v>39</v>
      </c>
      <c r="D68" s="80">
        <v>6</v>
      </c>
      <c r="E68" s="55">
        <v>4</v>
      </c>
      <c r="F68" s="205" t="s">
        <v>577</v>
      </c>
      <c r="J68" s="6"/>
      <c r="N68" s="19"/>
      <c r="O68" s="20"/>
      <c r="P68" s="21" t="s">
        <v>53</v>
      </c>
    </row>
    <row r="69" spans="1:16" ht="13.9" customHeight="1" thickBot="1" x14ac:dyDescent="0.25">
      <c r="A69" s="203" t="s">
        <v>30</v>
      </c>
      <c r="B69" s="34">
        <v>4</v>
      </c>
      <c r="C69" s="81" t="s">
        <v>40</v>
      </c>
      <c r="D69" s="80">
        <v>7</v>
      </c>
      <c r="E69" s="57">
        <v>4</v>
      </c>
      <c r="F69" s="205" t="s">
        <v>577</v>
      </c>
      <c r="J69" s="6"/>
      <c r="N69" s="3"/>
      <c r="O69" s="1"/>
      <c r="P69" s="12" t="s">
        <v>39</v>
      </c>
    </row>
    <row r="70" spans="1:16" ht="15" customHeight="1" x14ac:dyDescent="0.2">
      <c r="A70" s="31" t="s">
        <v>28</v>
      </c>
      <c r="B70" s="18">
        <v>4</v>
      </c>
      <c r="C70" s="81" t="s">
        <v>41</v>
      </c>
      <c r="D70" s="80">
        <v>8</v>
      </c>
      <c r="E70" s="57">
        <v>4</v>
      </c>
      <c r="F70" s="205" t="s">
        <v>577</v>
      </c>
      <c r="J70" s="29"/>
      <c r="N70" s="3"/>
      <c r="O70" s="1"/>
      <c r="P70" s="12" t="s">
        <v>40</v>
      </c>
    </row>
    <row r="71" spans="1:16" ht="14.45" customHeight="1" thickBot="1" x14ac:dyDescent="0.25">
      <c r="A71" s="34" t="s">
        <v>31</v>
      </c>
      <c r="B71" s="23">
        <v>4</v>
      </c>
      <c r="C71" s="59" t="s">
        <v>46</v>
      </c>
      <c r="D71" s="58">
        <v>9</v>
      </c>
      <c r="E71" s="61">
        <v>4</v>
      </c>
      <c r="F71" s="205" t="s">
        <v>577</v>
      </c>
      <c r="J71" s="30"/>
      <c r="N71" s="24"/>
      <c r="O71" s="2"/>
      <c r="P71" s="25" t="s">
        <v>41</v>
      </c>
    </row>
    <row r="72" spans="1:16" ht="14.45" customHeight="1" x14ac:dyDescent="0.2">
      <c r="A72" s="33" t="s">
        <v>24</v>
      </c>
      <c r="B72" s="54">
        <v>4</v>
      </c>
      <c r="C72" s="82" t="s">
        <v>36</v>
      </c>
      <c r="D72" s="80">
        <v>6</v>
      </c>
      <c r="E72" s="55">
        <v>4</v>
      </c>
      <c r="F72" s="205" t="s">
        <v>577</v>
      </c>
      <c r="J72" s="30"/>
      <c r="N72" s="19"/>
      <c r="O72" s="20"/>
      <c r="P72" s="21" t="s">
        <v>52</v>
      </c>
    </row>
    <row r="73" spans="1:16" ht="11.25" x14ac:dyDescent="0.2">
      <c r="A73" s="31" t="s">
        <v>27</v>
      </c>
      <c r="B73" s="56">
        <v>4</v>
      </c>
      <c r="C73" s="82" t="s">
        <v>79</v>
      </c>
      <c r="D73" s="80">
        <v>6</v>
      </c>
      <c r="E73" s="57">
        <v>4</v>
      </c>
      <c r="F73" s="205" t="s">
        <v>577</v>
      </c>
      <c r="J73" s="6"/>
      <c r="N73" s="3"/>
      <c r="O73" s="1"/>
      <c r="P73" s="12" t="s">
        <v>52</v>
      </c>
    </row>
    <row r="74" spans="1:16" ht="15" customHeight="1" x14ac:dyDescent="0.2">
      <c r="A74" s="31" t="s">
        <v>25</v>
      </c>
      <c r="B74" s="56">
        <v>4</v>
      </c>
      <c r="C74" s="82" t="s">
        <v>37</v>
      </c>
      <c r="D74" s="80">
        <v>7</v>
      </c>
      <c r="E74" s="57">
        <v>4</v>
      </c>
      <c r="F74" s="205" t="s">
        <v>577</v>
      </c>
      <c r="J74" s="6"/>
      <c r="N74" s="3"/>
      <c r="O74" s="1"/>
      <c r="P74" s="12" t="s">
        <v>52</v>
      </c>
    </row>
    <row r="75" spans="1:16" ht="15" customHeight="1" thickBot="1" x14ac:dyDescent="0.25">
      <c r="A75" s="34" t="s">
        <v>26</v>
      </c>
      <c r="B75" s="60">
        <v>4</v>
      </c>
      <c r="C75" s="63" t="s">
        <v>38</v>
      </c>
      <c r="D75" s="58">
        <v>8</v>
      </c>
      <c r="E75" s="61">
        <v>4</v>
      </c>
      <c r="F75" s="205" t="s">
        <v>577</v>
      </c>
      <c r="J75" s="6"/>
      <c r="N75" s="24"/>
      <c r="O75" s="2"/>
      <c r="P75" s="25" t="s">
        <v>37</v>
      </c>
    </row>
    <row r="76" spans="1:16" ht="15" customHeight="1" x14ac:dyDescent="0.2">
      <c r="A76" s="33" t="s">
        <v>35</v>
      </c>
      <c r="B76" s="54">
        <v>4</v>
      </c>
      <c r="C76" s="82" t="s">
        <v>2</v>
      </c>
      <c r="D76" s="80">
        <v>7</v>
      </c>
      <c r="E76" s="55">
        <v>4</v>
      </c>
      <c r="F76" s="205" t="s">
        <v>577</v>
      </c>
      <c r="J76" s="6"/>
      <c r="N76" s="19"/>
      <c r="O76" s="20"/>
      <c r="P76" s="21" t="s">
        <v>52</v>
      </c>
    </row>
    <row r="77" spans="1:16" ht="15" customHeight="1" x14ac:dyDescent="0.2">
      <c r="A77" s="31" t="s">
        <v>32</v>
      </c>
      <c r="B77" s="56">
        <v>4</v>
      </c>
      <c r="C77" s="82" t="s">
        <v>42</v>
      </c>
      <c r="D77" s="80">
        <v>8</v>
      </c>
      <c r="E77" s="57">
        <v>4</v>
      </c>
      <c r="F77" s="205" t="s">
        <v>577</v>
      </c>
      <c r="J77" s="6"/>
      <c r="N77" s="3"/>
      <c r="O77" s="1"/>
      <c r="P77" s="12" t="s">
        <v>2</v>
      </c>
    </row>
    <row r="78" spans="1:16" ht="15" customHeight="1" x14ac:dyDescent="0.2">
      <c r="A78" s="32" t="s">
        <v>33</v>
      </c>
      <c r="B78" s="56">
        <v>4</v>
      </c>
      <c r="C78" s="82" t="s">
        <v>43</v>
      </c>
      <c r="D78" s="80">
        <v>9</v>
      </c>
      <c r="E78" s="57">
        <v>4</v>
      </c>
      <c r="F78" s="205" t="s">
        <v>577</v>
      </c>
      <c r="J78" s="6"/>
      <c r="N78" s="3"/>
      <c r="O78" s="1"/>
      <c r="P78" s="16" t="s">
        <v>42</v>
      </c>
    </row>
    <row r="79" spans="1:16" ht="15" customHeight="1" thickBot="1" x14ac:dyDescent="0.25">
      <c r="A79" s="34" t="s">
        <v>34</v>
      </c>
      <c r="B79" s="60">
        <v>4</v>
      </c>
      <c r="C79" s="63" t="s">
        <v>44</v>
      </c>
      <c r="D79" s="58">
        <v>10</v>
      </c>
      <c r="E79" s="61">
        <v>4</v>
      </c>
      <c r="F79" s="208" t="s">
        <v>577</v>
      </c>
      <c r="G79" s="204"/>
      <c r="H79" s="204"/>
      <c r="I79" s="204"/>
      <c r="J79" s="6"/>
      <c r="N79" s="24"/>
      <c r="O79" s="2"/>
      <c r="P79" s="25" t="s">
        <v>43</v>
      </c>
    </row>
    <row r="80" spans="1:16" ht="15" customHeight="1" x14ac:dyDescent="0.2">
      <c r="A80" s="227"/>
      <c r="B80" s="227"/>
      <c r="C80" s="62"/>
      <c r="D80" s="225"/>
      <c r="E80" s="225"/>
      <c r="F80" s="225"/>
      <c r="G80" s="226"/>
      <c r="H80" s="226"/>
      <c r="I80" s="226"/>
      <c r="J80" s="53"/>
    </row>
    <row r="81" spans="1:10" ht="15" customHeight="1" x14ac:dyDescent="0.2">
      <c r="A81" s="62"/>
      <c r="J81" s="6"/>
    </row>
    <row r="82" spans="1:10" ht="15" customHeight="1" x14ac:dyDescent="0.2">
      <c r="A82" s="62"/>
      <c r="J82" s="6"/>
    </row>
    <row r="83" spans="1:10" ht="15" customHeight="1" x14ac:dyDescent="0.2">
      <c r="A83" s="62"/>
      <c r="J83" s="6"/>
    </row>
    <row r="84" spans="1:10" ht="15" customHeight="1" x14ac:dyDescent="0.2">
      <c r="A84" s="6"/>
      <c r="J84" s="6"/>
    </row>
    <row r="85" spans="1:10" ht="15" customHeight="1" x14ac:dyDescent="0.2">
      <c r="A85" s="6"/>
      <c r="J85" s="6"/>
    </row>
    <row r="86" spans="1:10" ht="15" customHeight="1" x14ac:dyDescent="0.2">
      <c r="A86" s="6"/>
      <c r="J86" s="6"/>
    </row>
    <row r="87" spans="1:10" ht="11.25" x14ac:dyDescent="0.2">
      <c r="A87" s="6"/>
      <c r="J87" s="6"/>
    </row>
    <row r="88" spans="1:10" ht="15" customHeight="1" x14ac:dyDescent="0.2">
      <c r="A88" s="6"/>
      <c r="J88" s="6"/>
    </row>
    <row r="89" spans="1:10" ht="15" customHeight="1" x14ac:dyDescent="0.2">
      <c r="A89" s="6"/>
      <c r="J89" s="6"/>
    </row>
    <row r="90" spans="1:10" x14ac:dyDescent="0.2">
      <c r="A90" s="6"/>
    </row>
    <row r="91" spans="1:10" x14ac:dyDescent="0.2">
      <c r="A91" s="6"/>
    </row>
    <row r="92" spans="1:10" x14ac:dyDescent="0.2">
      <c r="A92" s="6"/>
    </row>
  </sheetData>
  <mergeCells count="4">
    <mergeCell ref="F80:G80"/>
    <mergeCell ref="H80:I80"/>
    <mergeCell ref="A80:B80"/>
    <mergeCell ref="D80:E8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Normal="100" workbookViewId="0">
      <selection activeCell="K11" sqref="K11"/>
    </sheetView>
    <sheetView topLeftCell="A61" workbookViewId="1">
      <selection activeCell="C2" sqref="C2:E66"/>
    </sheetView>
  </sheetViews>
  <sheetFormatPr baseColWidth="10" defaultColWidth="11.42578125" defaultRowHeight="12.75" x14ac:dyDescent="0.2"/>
  <cols>
    <col min="1" max="1" width="8.7109375" style="207" bestFit="1" customWidth="1"/>
    <col min="2" max="2" width="3.5703125" style="204" bestFit="1" customWidth="1"/>
    <col min="3" max="3" width="33" style="204" customWidth="1"/>
    <col min="4" max="4" width="5.28515625" style="204" bestFit="1" customWidth="1"/>
    <col min="5" max="5" width="3.5703125" style="204" bestFit="1" customWidth="1"/>
    <col min="6" max="6" width="11.42578125" style="231"/>
    <col min="7" max="7" width="11.42578125" customWidth="1"/>
    <col min="8" max="8" width="0" hidden="1" customWidth="1"/>
    <col min="13" max="13" width="0" hidden="1" customWidth="1"/>
    <col min="14" max="16" width="3" style="6" hidden="1" customWidth="1"/>
    <col min="17" max="19" width="3.140625" style="6" hidden="1" customWidth="1"/>
    <col min="20" max="20" width="34.28515625" style="6" hidden="1" customWidth="1"/>
    <col min="21" max="16384" width="11.42578125" style="6"/>
  </cols>
  <sheetData>
    <row r="1" spans="1:20" ht="15" customHeight="1" thickBot="1" x14ac:dyDescent="0.25">
      <c r="A1" s="15" t="s">
        <v>3</v>
      </c>
      <c r="B1" s="15" t="s">
        <v>4</v>
      </c>
      <c r="C1" s="27" t="s">
        <v>1</v>
      </c>
      <c r="D1" s="27" t="s">
        <v>0</v>
      </c>
      <c r="E1" s="14" t="s">
        <v>54</v>
      </c>
      <c r="F1" s="209" t="s">
        <v>576</v>
      </c>
      <c r="G1" s="6"/>
      <c r="H1" s="6"/>
      <c r="I1" s="6"/>
      <c r="J1" s="6"/>
      <c r="K1" s="6"/>
      <c r="L1" s="6"/>
      <c r="M1" s="6"/>
      <c r="N1" s="15" t="s">
        <v>360</v>
      </c>
      <c r="O1" s="15" t="s">
        <v>370</v>
      </c>
      <c r="P1" s="28" t="s">
        <v>368</v>
      </c>
      <c r="Q1" s="15" t="s">
        <v>367</v>
      </c>
      <c r="R1" s="28" t="s">
        <v>371</v>
      </c>
      <c r="S1" s="28" t="s">
        <v>369</v>
      </c>
      <c r="T1" s="15" t="s">
        <v>8</v>
      </c>
    </row>
    <row r="2" spans="1:20" ht="15" customHeight="1" x14ac:dyDescent="0.2">
      <c r="A2" s="10" t="s">
        <v>244</v>
      </c>
      <c r="B2" s="8">
        <v>3</v>
      </c>
      <c r="C2" s="35" t="s">
        <v>365</v>
      </c>
      <c r="D2" s="68">
        <v>1</v>
      </c>
      <c r="E2" s="9">
        <f>SUM(N2:S2)</f>
        <v>5</v>
      </c>
      <c r="F2" s="205" t="s">
        <v>578</v>
      </c>
      <c r="G2" s="6"/>
      <c r="H2" s="9"/>
      <c r="I2" s="6"/>
      <c r="J2" s="6"/>
      <c r="K2" s="6"/>
      <c r="L2" s="6"/>
      <c r="M2" s="6"/>
      <c r="N2" s="3">
        <v>1</v>
      </c>
      <c r="O2" s="3">
        <v>2</v>
      </c>
      <c r="P2" s="3">
        <v>2</v>
      </c>
      <c r="Q2" s="3"/>
      <c r="R2" s="3"/>
      <c r="S2" s="3"/>
      <c r="T2" s="12"/>
    </row>
    <row r="3" spans="1:20" ht="15" customHeight="1" x14ac:dyDescent="0.2">
      <c r="A3" s="10"/>
      <c r="B3" s="8">
        <v>3</v>
      </c>
      <c r="C3" s="35" t="s">
        <v>366</v>
      </c>
      <c r="D3" s="68">
        <v>1</v>
      </c>
      <c r="E3" s="9">
        <f>SUM(N3:S3)</f>
        <v>5</v>
      </c>
      <c r="F3" s="205" t="s">
        <v>578</v>
      </c>
      <c r="G3" s="6"/>
      <c r="H3" s="6"/>
      <c r="I3" s="6"/>
      <c r="J3" s="6"/>
      <c r="K3" s="6"/>
      <c r="L3" s="6"/>
      <c r="M3" s="6"/>
      <c r="N3" s="3"/>
      <c r="O3" s="3"/>
      <c r="P3" s="3"/>
      <c r="Q3" s="3">
        <v>1</v>
      </c>
      <c r="R3" s="3">
        <v>2</v>
      </c>
      <c r="S3" s="3">
        <v>2</v>
      </c>
      <c r="T3" s="12"/>
    </row>
    <row r="4" spans="1:20" ht="15" customHeight="1" x14ac:dyDescent="0.2">
      <c r="A4" s="10" t="s">
        <v>364</v>
      </c>
      <c r="B4" s="8">
        <v>4</v>
      </c>
      <c r="C4" s="36" t="s">
        <v>363</v>
      </c>
      <c r="D4" s="10">
        <v>1</v>
      </c>
      <c r="E4" s="9">
        <f>SUM(N4:S4)</f>
        <v>6</v>
      </c>
      <c r="F4" s="205" t="s">
        <v>578</v>
      </c>
      <c r="G4" s="6"/>
      <c r="H4" s="6"/>
      <c r="I4" s="6"/>
      <c r="J4" s="6"/>
      <c r="K4" s="6"/>
      <c r="L4" s="6"/>
      <c r="M4" s="6"/>
      <c r="N4" s="3">
        <v>2</v>
      </c>
      <c r="O4" s="3">
        <v>4</v>
      </c>
      <c r="P4" s="3"/>
      <c r="Q4" s="3"/>
      <c r="R4" s="3"/>
      <c r="S4" s="3"/>
      <c r="T4" s="12" t="s">
        <v>47</v>
      </c>
    </row>
    <row r="5" spans="1:20" ht="15" customHeight="1" x14ac:dyDescent="0.2">
      <c r="A5" s="84" t="s">
        <v>457</v>
      </c>
      <c r="B5" s="229">
        <v>3</v>
      </c>
      <c r="C5" s="37" t="s">
        <v>362</v>
      </c>
      <c r="D5" s="10">
        <v>1</v>
      </c>
      <c r="E5" s="9">
        <f>SUM(N5:S5)</f>
        <v>4</v>
      </c>
      <c r="F5" s="205" t="s">
        <v>578</v>
      </c>
      <c r="G5" s="6"/>
      <c r="H5" s="6"/>
      <c r="I5" s="6"/>
      <c r="J5" s="6"/>
      <c r="K5" s="6"/>
      <c r="L5" s="6"/>
      <c r="M5" s="6"/>
      <c r="N5" s="3"/>
      <c r="O5" s="3"/>
      <c r="P5" s="3"/>
      <c r="Q5" s="3">
        <v>2</v>
      </c>
      <c r="R5" s="3">
        <v>2</v>
      </c>
      <c r="S5" s="3"/>
      <c r="T5" s="12"/>
    </row>
    <row r="6" spans="1:20" ht="15" customHeight="1" x14ac:dyDescent="0.2">
      <c r="A6" s="10" t="s">
        <v>361</v>
      </c>
      <c r="B6" s="8">
        <v>4</v>
      </c>
      <c r="C6" s="36" t="s">
        <v>372</v>
      </c>
      <c r="D6" s="10">
        <v>1</v>
      </c>
      <c r="E6" s="9">
        <f>SUM(N6:S6)</f>
        <v>6</v>
      </c>
      <c r="F6" s="205" t="s">
        <v>578</v>
      </c>
      <c r="G6" s="6"/>
      <c r="H6" s="6"/>
      <c r="I6" s="6"/>
      <c r="J6" s="6"/>
      <c r="K6" s="6"/>
      <c r="L6" s="6"/>
      <c r="M6" s="6"/>
      <c r="N6" s="3"/>
      <c r="O6" s="3"/>
      <c r="P6" s="3"/>
      <c r="Q6" s="3">
        <v>2</v>
      </c>
      <c r="R6" s="3">
        <v>4</v>
      </c>
      <c r="S6" s="3"/>
      <c r="T6" s="12" t="s">
        <v>49</v>
      </c>
    </row>
    <row r="7" spans="1:20" ht="15" customHeight="1" thickBot="1" x14ac:dyDescent="0.25">
      <c r="A7" s="10" t="s">
        <v>458</v>
      </c>
      <c r="B7" s="8">
        <v>5</v>
      </c>
      <c r="C7" s="36" t="s">
        <v>84</v>
      </c>
      <c r="D7" s="10">
        <v>1</v>
      </c>
      <c r="E7" s="9">
        <f>SUM(N7:S7)</f>
        <v>8</v>
      </c>
      <c r="F7" s="205" t="s">
        <v>578</v>
      </c>
      <c r="G7" s="6"/>
      <c r="H7" s="6"/>
      <c r="I7" s="6"/>
      <c r="J7" s="6"/>
      <c r="K7" s="6"/>
      <c r="L7" s="6"/>
      <c r="M7" s="6"/>
      <c r="N7" s="3">
        <v>2</v>
      </c>
      <c r="O7" s="3">
        <v>6</v>
      </c>
      <c r="P7" s="3"/>
      <c r="Q7" s="3"/>
      <c r="R7" s="3"/>
      <c r="S7" s="3"/>
      <c r="T7" s="12" t="s">
        <v>48</v>
      </c>
    </row>
    <row r="8" spans="1:20" ht="15" customHeight="1" x14ac:dyDescent="0.2">
      <c r="A8" s="10" t="s">
        <v>236</v>
      </c>
      <c r="B8" s="8">
        <v>4</v>
      </c>
      <c r="C8" s="35" t="s">
        <v>373</v>
      </c>
      <c r="D8" s="182">
        <v>2</v>
      </c>
      <c r="E8" s="9">
        <f>SUM(N8:S8)</f>
        <v>6</v>
      </c>
      <c r="F8" s="205" t="s">
        <v>578</v>
      </c>
      <c r="G8" s="6"/>
      <c r="H8" s="6"/>
      <c r="I8" s="6"/>
      <c r="J8" s="6"/>
      <c r="K8" s="6"/>
      <c r="L8" s="6"/>
      <c r="M8" s="6"/>
      <c r="N8" s="3">
        <v>2</v>
      </c>
      <c r="O8" s="3">
        <v>2</v>
      </c>
      <c r="P8" s="3">
        <v>2</v>
      </c>
      <c r="Q8" s="3"/>
      <c r="R8" s="3"/>
      <c r="S8" s="3"/>
      <c r="T8" s="12" t="s">
        <v>376</v>
      </c>
    </row>
    <row r="9" spans="1:20" ht="15" customHeight="1" x14ac:dyDescent="0.2">
      <c r="A9" s="10" t="s">
        <v>244</v>
      </c>
      <c r="B9" s="8">
        <v>2</v>
      </c>
      <c r="C9" s="35" t="s">
        <v>374</v>
      </c>
      <c r="D9" s="68">
        <v>2</v>
      </c>
      <c r="E9" s="9">
        <f>SUM(N9:S9)</f>
        <v>4</v>
      </c>
      <c r="F9" s="205" t="s">
        <v>578</v>
      </c>
      <c r="G9" s="6"/>
      <c r="H9" s="6"/>
      <c r="I9" s="6"/>
      <c r="J9" s="6"/>
      <c r="K9" s="6"/>
      <c r="L9" s="6"/>
      <c r="M9" s="6"/>
      <c r="N9" s="3"/>
      <c r="O9" s="3">
        <v>2</v>
      </c>
      <c r="P9" s="3">
        <v>2</v>
      </c>
      <c r="Q9" s="3"/>
      <c r="R9" s="3"/>
      <c r="S9" s="3"/>
      <c r="T9" s="12" t="s">
        <v>363</v>
      </c>
    </row>
    <row r="10" spans="1:20" ht="15" customHeight="1" x14ac:dyDescent="0.2">
      <c r="A10" s="10" t="s">
        <v>459</v>
      </c>
      <c r="B10" s="8">
        <v>4</v>
      </c>
      <c r="C10" s="38" t="s">
        <v>13</v>
      </c>
      <c r="D10" s="10">
        <v>2</v>
      </c>
      <c r="E10" s="9">
        <f>SUM(N10:S10)</f>
        <v>6</v>
      </c>
      <c r="F10" s="205" t="s">
        <v>578</v>
      </c>
      <c r="G10" s="6"/>
      <c r="H10" s="6"/>
      <c r="I10" s="6"/>
      <c r="J10" s="6"/>
      <c r="K10" s="6"/>
      <c r="L10" s="6"/>
      <c r="M10" s="6"/>
      <c r="N10" s="3">
        <v>2</v>
      </c>
      <c r="O10" s="3">
        <v>4</v>
      </c>
      <c r="P10" s="3"/>
      <c r="Q10" s="3"/>
      <c r="R10" s="3"/>
      <c r="S10" s="3"/>
      <c r="T10" s="12" t="s">
        <v>363</v>
      </c>
    </row>
    <row r="11" spans="1:20" ht="15" customHeight="1" x14ac:dyDescent="0.2">
      <c r="A11" s="10" t="s">
        <v>457</v>
      </c>
      <c r="B11" s="8">
        <v>4</v>
      </c>
      <c r="C11" s="36" t="s">
        <v>375</v>
      </c>
      <c r="D11" s="10">
        <v>2</v>
      </c>
      <c r="E11" s="9">
        <f>SUM(N11:S11)</f>
        <v>6</v>
      </c>
      <c r="F11" s="205" t="s">
        <v>578</v>
      </c>
      <c r="G11" s="6"/>
      <c r="H11" s="6"/>
      <c r="I11" s="6"/>
      <c r="J11" s="6"/>
      <c r="K11" s="6"/>
      <c r="L11" s="6"/>
      <c r="M11" s="6"/>
      <c r="N11" s="3"/>
      <c r="O11" s="3"/>
      <c r="P11" s="3"/>
      <c r="Q11" s="3">
        <v>2</v>
      </c>
      <c r="R11" s="3">
        <v>4</v>
      </c>
      <c r="S11" s="3"/>
      <c r="T11" s="12" t="s">
        <v>372</v>
      </c>
    </row>
    <row r="12" spans="1:20" ht="15" customHeight="1" x14ac:dyDescent="0.2">
      <c r="A12" s="10" t="s">
        <v>460</v>
      </c>
      <c r="B12" s="8">
        <v>3</v>
      </c>
      <c r="C12" s="36" t="s">
        <v>16</v>
      </c>
      <c r="D12" s="10">
        <v>2</v>
      </c>
      <c r="E12" s="9">
        <f>SUM(N12:S12)</f>
        <v>4</v>
      </c>
      <c r="F12" s="205" t="s">
        <v>578</v>
      </c>
      <c r="G12" s="6"/>
      <c r="H12" s="6"/>
      <c r="I12" s="6"/>
      <c r="J12" s="6"/>
      <c r="K12" s="6"/>
      <c r="L12" s="6"/>
      <c r="M12" s="6"/>
      <c r="N12" s="3"/>
      <c r="O12" s="3"/>
      <c r="P12" s="3"/>
      <c r="Q12" s="3">
        <v>2</v>
      </c>
      <c r="R12" s="3">
        <v>2</v>
      </c>
      <c r="S12" s="3"/>
      <c r="T12" s="12"/>
    </row>
    <row r="13" spans="1:20" ht="15" customHeight="1" thickBot="1" x14ac:dyDescent="0.25">
      <c r="A13" s="10" t="s">
        <v>458</v>
      </c>
      <c r="B13" s="8">
        <v>5</v>
      </c>
      <c r="C13" s="36" t="s">
        <v>91</v>
      </c>
      <c r="D13" s="10">
        <v>2</v>
      </c>
      <c r="E13" s="9">
        <f>SUM(N13:S13)</f>
        <v>8</v>
      </c>
      <c r="F13" s="205" t="s">
        <v>578</v>
      </c>
      <c r="G13" s="6"/>
      <c r="H13" s="6"/>
      <c r="I13" s="6"/>
      <c r="J13" s="6"/>
      <c r="K13" s="6"/>
      <c r="L13" s="6"/>
      <c r="M13" s="6"/>
      <c r="N13" s="3">
        <v>2</v>
      </c>
      <c r="O13" s="3">
        <v>6</v>
      </c>
      <c r="P13" s="3"/>
      <c r="Q13" s="3"/>
      <c r="R13" s="3"/>
      <c r="S13" s="3"/>
      <c r="T13" s="12" t="s">
        <v>84</v>
      </c>
    </row>
    <row r="14" spans="1:20" ht="15" customHeight="1" x14ac:dyDescent="0.2">
      <c r="A14" s="10" t="s">
        <v>244</v>
      </c>
      <c r="B14" s="8">
        <v>4</v>
      </c>
      <c r="C14" s="35" t="s">
        <v>382</v>
      </c>
      <c r="D14" s="7">
        <v>3</v>
      </c>
      <c r="E14" s="9">
        <f>SUM(N14:S14)</f>
        <v>6</v>
      </c>
      <c r="F14" s="205" t="s">
        <v>578</v>
      </c>
      <c r="G14" s="6"/>
      <c r="H14" s="6"/>
      <c r="I14" s="6"/>
      <c r="J14" s="6"/>
      <c r="K14" s="6"/>
      <c r="L14" s="6"/>
      <c r="M14" s="6"/>
      <c r="N14" s="3">
        <v>2</v>
      </c>
      <c r="O14" s="3">
        <v>2</v>
      </c>
      <c r="P14" s="3">
        <v>2</v>
      </c>
      <c r="Q14" s="3"/>
      <c r="R14" s="3"/>
      <c r="S14" s="3"/>
      <c r="T14" s="12" t="s">
        <v>376</v>
      </c>
    </row>
    <row r="15" spans="1:20" ht="15" customHeight="1" x14ac:dyDescent="0.2">
      <c r="A15" s="10" t="s">
        <v>427</v>
      </c>
      <c r="B15" s="8">
        <v>4</v>
      </c>
      <c r="C15" s="35" t="s">
        <v>378</v>
      </c>
      <c r="D15" s="10">
        <v>3</v>
      </c>
      <c r="E15" s="9">
        <f>SUM(N15:S15)</f>
        <v>6</v>
      </c>
      <c r="F15" s="205" t="s">
        <v>578</v>
      </c>
      <c r="G15" s="6"/>
      <c r="H15" s="6"/>
      <c r="I15" s="6"/>
      <c r="J15" s="6"/>
      <c r="K15" s="6"/>
      <c r="L15" s="6"/>
      <c r="M15" s="6"/>
      <c r="N15" s="3">
        <v>2</v>
      </c>
      <c r="O15" s="3">
        <v>2</v>
      </c>
      <c r="P15" s="3">
        <v>2</v>
      </c>
      <c r="Q15" s="3"/>
      <c r="R15" s="3"/>
      <c r="S15" s="3"/>
      <c r="T15" s="12"/>
    </row>
    <row r="16" spans="1:20" ht="15" customHeight="1" x14ac:dyDescent="0.2">
      <c r="A16" s="10" t="s">
        <v>244</v>
      </c>
      <c r="B16" s="8">
        <v>4</v>
      </c>
      <c r="C16" s="35" t="s">
        <v>377</v>
      </c>
      <c r="D16" s="10">
        <v>3</v>
      </c>
      <c r="E16" s="9">
        <f>SUM(N16:S16)</f>
        <v>6</v>
      </c>
      <c r="F16" s="205" t="s">
        <v>578</v>
      </c>
      <c r="G16" s="6"/>
      <c r="H16" s="6"/>
      <c r="I16" s="6"/>
      <c r="J16" s="6"/>
      <c r="K16" s="6"/>
      <c r="L16" s="6"/>
      <c r="M16" s="6"/>
      <c r="N16" s="3">
        <v>2</v>
      </c>
      <c r="O16" s="3">
        <v>4</v>
      </c>
      <c r="P16" s="3"/>
      <c r="Q16" s="3"/>
      <c r="R16" s="3"/>
      <c r="S16" s="3"/>
      <c r="T16" s="12" t="s">
        <v>363</v>
      </c>
    </row>
    <row r="17" spans="1:20" ht="15" customHeight="1" x14ac:dyDescent="0.2">
      <c r="A17" s="10" t="s">
        <v>427</v>
      </c>
      <c r="B17" s="8">
        <v>2</v>
      </c>
      <c r="C17" s="35" t="s">
        <v>380</v>
      </c>
      <c r="D17" s="10">
        <v>3</v>
      </c>
      <c r="E17" s="9">
        <f>SUM(N17:S17)</f>
        <v>4</v>
      </c>
      <c r="F17" s="205" t="s">
        <v>578</v>
      </c>
      <c r="G17" s="6"/>
      <c r="H17" s="6"/>
      <c r="I17" s="6"/>
      <c r="J17" s="6"/>
      <c r="K17" s="6"/>
      <c r="L17" s="6"/>
      <c r="M17" s="6"/>
      <c r="N17" s="3"/>
      <c r="O17" s="3">
        <v>2</v>
      </c>
      <c r="P17" s="3">
        <v>2</v>
      </c>
      <c r="Q17" s="3"/>
      <c r="R17" s="3"/>
      <c r="S17" s="3"/>
      <c r="T17" s="12" t="s">
        <v>13</v>
      </c>
    </row>
    <row r="18" spans="1:20" ht="15" customHeight="1" x14ac:dyDescent="0.2">
      <c r="A18" s="10" t="s">
        <v>461</v>
      </c>
      <c r="B18" s="8">
        <v>3</v>
      </c>
      <c r="C18" s="39" t="s">
        <v>381</v>
      </c>
      <c r="D18" s="10">
        <v>3</v>
      </c>
      <c r="E18" s="9">
        <f>SUM(N18:S18)</f>
        <v>4</v>
      </c>
      <c r="F18" s="205" t="s">
        <v>578</v>
      </c>
      <c r="G18" s="6"/>
      <c r="H18" s="6"/>
      <c r="I18" s="6"/>
      <c r="J18" s="6"/>
      <c r="K18" s="6"/>
      <c r="L18" s="6"/>
      <c r="M18" s="6"/>
      <c r="N18" s="3"/>
      <c r="O18" s="3"/>
      <c r="P18" s="3"/>
      <c r="Q18" s="3">
        <v>2</v>
      </c>
      <c r="R18" s="3">
        <v>2</v>
      </c>
      <c r="S18" s="3"/>
      <c r="T18" s="16"/>
    </row>
    <row r="19" spans="1:20" ht="15" customHeight="1" x14ac:dyDescent="0.2">
      <c r="A19" s="10" t="s">
        <v>458</v>
      </c>
      <c r="B19" s="8">
        <v>5</v>
      </c>
      <c r="C19" s="38" t="s">
        <v>98</v>
      </c>
      <c r="D19" s="10">
        <v>3</v>
      </c>
      <c r="E19" s="9">
        <f>SUM(N19:S19)</f>
        <v>6</v>
      </c>
      <c r="F19" s="205" t="s">
        <v>578</v>
      </c>
      <c r="G19" s="6"/>
      <c r="H19" s="6"/>
      <c r="I19" s="6"/>
      <c r="J19" s="6"/>
      <c r="K19" s="6"/>
      <c r="L19" s="6"/>
      <c r="M19" s="6"/>
      <c r="N19" s="3"/>
      <c r="O19" s="3"/>
      <c r="P19" s="3"/>
      <c r="Q19" s="3">
        <v>2</v>
      </c>
      <c r="R19" s="3">
        <v>4</v>
      </c>
      <c r="S19" s="3"/>
      <c r="T19" s="12" t="s">
        <v>91</v>
      </c>
    </row>
    <row r="20" spans="1:20" ht="15" customHeight="1" x14ac:dyDescent="0.2">
      <c r="A20" s="10" t="s">
        <v>427</v>
      </c>
      <c r="B20" s="8">
        <v>4</v>
      </c>
      <c r="C20" s="35" t="s">
        <v>251</v>
      </c>
      <c r="D20" s="10">
        <v>4</v>
      </c>
      <c r="E20" s="9">
        <f>SUM(N20:S20)</f>
        <v>6</v>
      </c>
      <c r="F20" s="205" t="s">
        <v>578</v>
      </c>
      <c r="G20" s="6"/>
      <c r="H20" s="6"/>
      <c r="I20" s="6"/>
      <c r="J20" s="6"/>
      <c r="K20" s="6"/>
      <c r="L20" s="6"/>
      <c r="M20" s="6"/>
      <c r="N20" s="3">
        <v>2</v>
      </c>
      <c r="O20" s="3">
        <v>2</v>
      </c>
      <c r="P20" s="3">
        <v>2</v>
      </c>
      <c r="Q20" s="3"/>
      <c r="R20" s="3"/>
      <c r="S20" s="3"/>
      <c r="T20" s="12" t="s">
        <v>378</v>
      </c>
    </row>
    <row r="21" spans="1:20" ht="15" customHeight="1" x14ac:dyDescent="0.2">
      <c r="A21" s="10" t="s">
        <v>462</v>
      </c>
      <c r="B21" s="8">
        <v>4</v>
      </c>
      <c r="C21" s="40" t="s">
        <v>383</v>
      </c>
      <c r="D21" s="10">
        <v>4</v>
      </c>
      <c r="E21" s="9">
        <f>SUM(N21:S21)</f>
        <v>6</v>
      </c>
      <c r="F21" s="205" t="s">
        <v>578</v>
      </c>
      <c r="G21" s="6"/>
      <c r="H21" s="6"/>
      <c r="I21" s="6"/>
      <c r="J21" s="6"/>
      <c r="K21" s="6"/>
      <c r="L21" s="6"/>
      <c r="M21" s="6"/>
      <c r="N21" s="3">
        <v>2</v>
      </c>
      <c r="O21" s="3">
        <v>2</v>
      </c>
      <c r="P21" s="3">
        <v>2</v>
      </c>
      <c r="Q21" s="3"/>
      <c r="R21" s="3"/>
      <c r="S21" s="3"/>
      <c r="T21" s="16" t="s">
        <v>363</v>
      </c>
    </row>
    <row r="22" spans="1:20" ht="15" customHeight="1" x14ac:dyDescent="0.2">
      <c r="A22" s="10" t="s">
        <v>244</v>
      </c>
      <c r="B22" s="8">
        <v>4</v>
      </c>
      <c r="C22" s="35" t="s">
        <v>245</v>
      </c>
      <c r="D22" s="10">
        <v>4</v>
      </c>
      <c r="E22" s="9">
        <f>SUM(N22:S22)</f>
        <v>6</v>
      </c>
      <c r="F22" s="205" t="s">
        <v>578</v>
      </c>
      <c r="G22" s="6"/>
      <c r="H22" s="6"/>
      <c r="I22" s="6"/>
      <c r="J22" s="6"/>
      <c r="K22" s="6"/>
      <c r="L22" s="6"/>
      <c r="M22" s="6"/>
      <c r="N22" s="3">
        <v>2</v>
      </c>
      <c r="O22" s="3">
        <v>2</v>
      </c>
      <c r="P22" s="3">
        <v>2</v>
      </c>
      <c r="Q22" s="3"/>
      <c r="R22" s="3"/>
      <c r="S22" s="3"/>
      <c r="T22" s="16" t="s">
        <v>379</v>
      </c>
    </row>
    <row r="23" spans="1:20" ht="15" customHeight="1" x14ac:dyDescent="0.2">
      <c r="A23" s="10" t="s">
        <v>427</v>
      </c>
      <c r="B23" s="8">
        <v>2</v>
      </c>
      <c r="C23" s="35" t="s">
        <v>108</v>
      </c>
      <c r="D23" s="10">
        <v>4</v>
      </c>
      <c r="E23" s="9">
        <f>SUM(N23:S23)</f>
        <v>4</v>
      </c>
      <c r="F23" s="205" t="s">
        <v>578</v>
      </c>
      <c r="G23" s="6"/>
      <c r="H23" s="6"/>
      <c r="I23" s="6"/>
      <c r="J23" s="6"/>
      <c r="K23" s="6"/>
      <c r="L23" s="6"/>
      <c r="M23" s="6"/>
      <c r="N23" s="3"/>
      <c r="O23" s="3">
        <v>2</v>
      </c>
      <c r="P23" s="3">
        <v>2</v>
      </c>
      <c r="Q23" s="3"/>
      <c r="R23" s="3"/>
      <c r="S23" s="3"/>
      <c r="T23" s="16" t="s">
        <v>380</v>
      </c>
    </row>
    <row r="24" spans="1:20" ht="15" customHeight="1" x14ac:dyDescent="0.2">
      <c r="A24" s="10" t="s">
        <v>463</v>
      </c>
      <c r="B24" s="8">
        <v>3</v>
      </c>
      <c r="C24" s="39" t="s">
        <v>384</v>
      </c>
      <c r="D24" s="10">
        <v>4</v>
      </c>
      <c r="E24" s="9">
        <f>SUM(N24:S24)</f>
        <v>4</v>
      </c>
      <c r="F24" s="205" t="s">
        <v>578</v>
      </c>
      <c r="G24" s="6"/>
      <c r="H24" s="6"/>
      <c r="I24" s="6"/>
      <c r="J24" s="6"/>
      <c r="K24" s="6"/>
      <c r="L24" s="6"/>
      <c r="M24" s="6"/>
      <c r="N24" s="3"/>
      <c r="O24" s="3"/>
      <c r="P24" s="3"/>
      <c r="Q24" s="3">
        <v>2</v>
      </c>
      <c r="R24" s="3">
        <v>2</v>
      </c>
      <c r="S24" s="3"/>
      <c r="T24" s="16" t="s">
        <v>381</v>
      </c>
    </row>
    <row r="25" spans="1:20" ht="12" thickBot="1" x14ac:dyDescent="0.25">
      <c r="A25" s="10" t="s">
        <v>458</v>
      </c>
      <c r="B25" s="8">
        <v>5</v>
      </c>
      <c r="C25" s="38" t="s">
        <v>103</v>
      </c>
      <c r="D25" s="10">
        <v>4</v>
      </c>
      <c r="E25" s="9">
        <f>SUM(N25:S25)</f>
        <v>6</v>
      </c>
      <c r="F25" s="205" t="s">
        <v>578</v>
      </c>
      <c r="G25" s="6"/>
      <c r="H25" s="6"/>
      <c r="I25" s="6"/>
      <c r="J25" s="6"/>
      <c r="K25" s="6"/>
      <c r="L25" s="6"/>
      <c r="M25" s="6"/>
      <c r="N25" s="3"/>
      <c r="O25" s="3"/>
      <c r="P25" s="3"/>
      <c r="Q25" s="3">
        <v>2</v>
      </c>
      <c r="R25" s="3">
        <v>4</v>
      </c>
      <c r="S25" s="3"/>
      <c r="T25" s="12" t="s">
        <v>98</v>
      </c>
    </row>
    <row r="26" spans="1:20" ht="15" customHeight="1" x14ac:dyDescent="0.2">
      <c r="A26" s="10" t="s">
        <v>238</v>
      </c>
      <c r="B26" s="8">
        <v>4</v>
      </c>
      <c r="C26" s="35" t="s">
        <v>237</v>
      </c>
      <c r="D26" s="7">
        <v>5</v>
      </c>
      <c r="E26" s="9">
        <f>SUM(N26:S26)</f>
        <v>6</v>
      </c>
      <c r="F26" s="205" t="s">
        <v>578</v>
      </c>
      <c r="G26" s="6"/>
      <c r="H26" s="6"/>
      <c r="I26" s="6"/>
      <c r="J26" s="6"/>
      <c r="K26" s="6"/>
      <c r="L26" s="6"/>
      <c r="M26" s="6"/>
      <c r="N26" s="3">
        <v>2</v>
      </c>
      <c r="O26" s="3">
        <v>2</v>
      </c>
      <c r="P26" s="3">
        <v>2</v>
      </c>
      <c r="Q26" s="3"/>
      <c r="R26" s="3"/>
      <c r="S26" s="3"/>
      <c r="T26" s="16" t="s">
        <v>235</v>
      </c>
    </row>
    <row r="27" spans="1:20" ht="15" customHeight="1" x14ac:dyDescent="0.2">
      <c r="A27" s="10" t="s">
        <v>464</v>
      </c>
      <c r="B27" s="8">
        <v>2</v>
      </c>
      <c r="C27" s="35" t="s">
        <v>127</v>
      </c>
      <c r="D27" s="10">
        <v>5</v>
      </c>
      <c r="E27" s="9">
        <f>SUM(N27:S27)</f>
        <v>4</v>
      </c>
      <c r="F27" s="205" t="s">
        <v>578</v>
      </c>
      <c r="G27" s="6"/>
      <c r="H27" s="6"/>
      <c r="I27" s="6"/>
      <c r="J27" s="6"/>
      <c r="K27" s="6"/>
      <c r="L27" s="6"/>
      <c r="M27" s="6"/>
      <c r="N27" s="3"/>
      <c r="O27" s="3">
        <v>2</v>
      </c>
      <c r="P27" s="3">
        <v>2</v>
      </c>
      <c r="Q27" s="3"/>
      <c r="R27" s="3"/>
      <c r="S27" s="3"/>
      <c r="T27" s="16" t="s">
        <v>378</v>
      </c>
    </row>
    <row r="28" spans="1:20" ht="15" customHeight="1" x14ac:dyDescent="0.2">
      <c r="A28" s="10" t="s">
        <v>244</v>
      </c>
      <c r="B28" s="8">
        <v>4</v>
      </c>
      <c r="C28" s="35" t="s">
        <v>249</v>
      </c>
      <c r="D28" s="10">
        <v>5</v>
      </c>
      <c r="E28" s="9">
        <f>SUM(N28:S28)</f>
        <v>6</v>
      </c>
      <c r="F28" s="205" t="s">
        <v>578</v>
      </c>
      <c r="G28" s="6"/>
      <c r="H28" s="6"/>
      <c r="I28" s="6"/>
      <c r="J28" s="6"/>
      <c r="K28" s="6"/>
      <c r="L28" s="6"/>
      <c r="M28" s="6"/>
      <c r="N28" s="3">
        <v>2</v>
      </c>
      <c r="O28" s="3">
        <v>2</v>
      </c>
      <c r="P28" s="3">
        <v>2</v>
      </c>
      <c r="Q28" s="3"/>
      <c r="R28" s="3"/>
      <c r="S28" s="3"/>
      <c r="T28" s="12" t="s">
        <v>245</v>
      </c>
    </row>
    <row r="29" spans="1:20" ht="15" customHeight="1" x14ac:dyDescent="0.2">
      <c r="A29" s="10" t="s">
        <v>244</v>
      </c>
      <c r="B29" s="8">
        <v>4</v>
      </c>
      <c r="C29" s="35" t="s">
        <v>259</v>
      </c>
      <c r="D29" s="10">
        <v>5</v>
      </c>
      <c r="E29" s="9">
        <f>SUM(N29:S29)</f>
        <v>6</v>
      </c>
      <c r="F29" s="205" t="s">
        <v>578</v>
      </c>
      <c r="G29" s="6"/>
      <c r="H29" s="6"/>
      <c r="I29" s="6"/>
      <c r="J29" s="6"/>
      <c r="K29" s="6"/>
      <c r="L29" s="6"/>
      <c r="M29" s="6"/>
      <c r="N29" s="3">
        <v>2</v>
      </c>
      <c r="O29" s="3">
        <v>2</v>
      </c>
      <c r="P29" s="3">
        <v>2</v>
      </c>
      <c r="Q29" s="3"/>
      <c r="R29" s="3"/>
      <c r="S29" s="3"/>
      <c r="T29" s="12"/>
    </row>
    <row r="30" spans="1:20" ht="11.25" x14ac:dyDescent="0.2">
      <c r="A30" s="10" t="s">
        <v>465</v>
      </c>
      <c r="B30" s="8">
        <v>3</v>
      </c>
      <c r="C30" s="37" t="s">
        <v>385</v>
      </c>
      <c r="D30" s="10">
        <v>5</v>
      </c>
      <c r="E30" s="9">
        <f>SUM(N30:S30)</f>
        <v>3</v>
      </c>
      <c r="F30" s="205" t="s">
        <v>578</v>
      </c>
      <c r="G30" s="6"/>
      <c r="H30" s="6"/>
      <c r="I30" s="6"/>
      <c r="J30" s="6"/>
      <c r="K30" s="6"/>
      <c r="L30" s="6"/>
      <c r="M30" s="6"/>
      <c r="N30" s="3"/>
      <c r="O30" s="3"/>
      <c r="P30" s="3"/>
      <c r="Q30" s="3">
        <v>3</v>
      </c>
      <c r="R30" s="3"/>
      <c r="S30" s="3"/>
      <c r="T30" s="12" t="s">
        <v>386</v>
      </c>
    </row>
    <row r="31" spans="1:20" ht="15" customHeight="1" x14ac:dyDescent="0.2">
      <c r="A31" s="10" t="s">
        <v>466</v>
      </c>
      <c r="B31" s="8">
        <v>3</v>
      </c>
      <c r="C31" s="39" t="s">
        <v>21</v>
      </c>
      <c r="D31" s="10">
        <v>5</v>
      </c>
      <c r="E31" s="9">
        <f>SUM(N31:S31)</f>
        <v>3</v>
      </c>
      <c r="F31" s="205" t="s">
        <v>578</v>
      </c>
      <c r="G31" s="6"/>
      <c r="H31" s="6"/>
      <c r="I31" s="6"/>
      <c r="J31" s="6"/>
      <c r="K31" s="6"/>
      <c r="L31" s="6"/>
      <c r="M31" s="6"/>
      <c r="N31" s="3"/>
      <c r="O31" s="3"/>
      <c r="P31" s="3"/>
      <c r="Q31" s="3">
        <v>3</v>
      </c>
      <c r="R31" s="3"/>
      <c r="S31" s="3"/>
      <c r="T31" s="12" t="s">
        <v>16</v>
      </c>
    </row>
    <row r="32" spans="1:20" ht="15" customHeight="1" x14ac:dyDescent="0.2">
      <c r="A32" s="10" t="s">
        <v>258</v>
      </c>
      <c r="B32" s="8">
        <v>4</v>
      </c>
      <c r="C32" s="35" t="s">
        <v>257</v>
      </c>
      <c r="D32" s="10">
        <v>6</v>
      </c>
      <c r="E32" s="9">
        <f>SUM(N32:S32)</f>
        <v>6</v>
      </c>
      <c r="F32" s="205" t="s">
        <v>578</v>
      </c>
      <c r="G32" s="6"/>
      <c r="H32" s="6"/>
      <c r="I32" s="6"/>
      <c r="J32" s="6"/>
      <c r="K32" s="6"/>
      <c r="L32" s="6"/>
      <c r="M32" s="6"/>
      <c r="N32" s="3"/>
      <c r="O32" s="3"/>
      <c r="P32" s="3"/>
      <c r="Q32" s="3">
        <v>2</v>
      </c>
      <c r="R32" s="3">
        <v>2</v>
      </c>
      <c r="S32" s="3">
        <v>2</v>
      </c>
      <c r="T32" s="16" t="s">
        <v>251</v>
      </c>
    </row>
    <row r="33" spans="1:20" ht="15" customHeight="1" x14ac:dyDescent="0.2">
      <c r="A33" s="10" t="s">
        <v>244</v>
      </c>
      <c r="B33" s="8">
        <v>2</v>
      </c>
      <c r="C33" s="35" t="s">
        <v>388</v>
      </c>
      <c r="D33" s="10">
        <v>6</v>
      </c>
      <c r="E33" s="9">
        <f>SUM(N33:S33)</f>
        <v>4</v>
      </c>
      <c r="F33" s="205" t="s">
        <v>578</v>
      </c>
      <c r="G33" s="6"/>
      <c r="H33" s="6"/>
      <c r="I33" s="6"/>
      <c r="J33" s="6"/>
      <c r="K33" s="6"/>
      <c r="L33" s="6"/>
      <c r="M33" s="6"/>
      <c r="N33" s="3"/>
      <c r="O33" s="3"/>
      <c r="P33" s="3"/>
      <c r="Q33" s="3"/>
      <c r="R33" s="3">
        <v>2</v>
      </c>
      <c r="S33" s="3">
        <v>2</v>
      </c>
      <c r="T33" s="16" t="s">
        <v>249</v>
      </c>
    </row>
    <row r="34" spans="1:20" ht="15" customHeight="1" x14ac:dyDescent="0.2">
      <c r="A34" s="10" t="s">
        <v>427</v>
      </c>
      <c r="B34" s="8">
        <v>2</v>
      </c>
      <c r="C34" s="35" t="s">
        <v>389</v>
      </c>
      <c r="D34" s="10">
        <v>6</v>
      </c>
      <c r="E34" s="9">
        <f>SUM(N34:S34)</f>
        <v>4</v>
      </c>
      <c r="F34" s="205" t="s">
        <v>578</v>
      </c>
      <c r="G34" s="6"/>
      <c r="H34" s="6"/>
      <c r="I34" s="6"/>
      <c r="J34" s="6"/>
      <c r="K34" s="6"/>
      <c r="L34" s="6"/>
      <c r="M34" s="6"/>
      <c r="N34" s="3"/>
      <c r="O34" s="3"/>
      <c r="P34" s="3"/>
      <c r="Q34" s="3"/>
      <c r="R34" s="3">
        <v>2</v>
      </c>
      <c r="S34" s="85">
        <v>2</v>
      </c>
      <c r="T34" s="12" t="s">
        <v>249</v>
      </c>
    </row>
    <row r="35" spans="1:20" ht="15" customHeight="1" x14ac:dyDescent="0.2">
      <c r="A35" s="10" t="s">
        <v>427</v>
      </c>
      <c r="B35" s="8">
        <v>4</v>
      </c>
      <c r="C35" s="35" t="s">
        <v>116</v>
      </c>
      <c r="D35" s="10">
        <v>6</v>
      </c>
      <c r="E35" s="9">
        <f>SUM(N35:S35)</f>
        <v>6</v>
      </c>
      <c r="F35" s="205" t="s">
        <v>578</v>
      </c>
      <c r="G35" s="6"/>
      <c r="H35" s="6"/>
      <c r="I35" s="6"/>
      <c r="J35" s="6"/>
      <c r="K35" s="6"/>
      <c r="L35" s="6"/>
      <c r="M35" s="6"/>
      <c r="N35" s="3"/>
      <c r="O35" s="3"/>
      <c r="P35" s="3"/>
      <c r="Q35" s="3">
        <v>2</v>
      </c>
      <c r="R35" s="3">
        <v>2</v>
      </c>
      <c r="S35" s="3">
        <v>2</v>
      </c>
      <c r="T35" s="12" t="s">
        <v>108</v>
      </c>
    </row>
    <row r="36" spans="1:20" ht="15" customHeight="1" thickBot="1" x14ac:dyDescent="0.25">
      <c r="A36" s="10" t="s">
        <v>467</v>
      </c>
      <c r="B36" s="8">
        <v>4</v>
      </c>
      <c r="C36" s="40" t="s">
        <v>390</v>
      </c>
      <c r="D36" s="10">
        <v>6</v>
      </c>
      <c r="E36" s="9">
        <f>SUM(N36:S36)</f>
        <v>4</v>
      </c>
      <c r="F36" s="205" t="s">
        <v>578</v>
      </c>
      <c r="G36" s="6"/>
      <c r="H36" s="6"/>
      <c r="I36" s="6"/>
      <c r="J36" s="6"/>
      <c r="K36" s="6"/>
      <c r="L36" s="6"/>
      <c r="M36" s="6"/>
      <c r="N36" s="3"/>
      <c r="O36" s="3"/>
      <c r="P36" s="3"/>
      <c r="Q36" s="3">
        <v>4</v>
      </c>
      <c r="R36" s="3"/>
      <c r="S36" s="3"/>
      <c r="T36" s="12" t="s">
        <v>387</v>
      </c>
    </row>
    <row r="37" spans="1:20" ht="15" customHeight="1" x14ac:dyDescent="0.2">
      <c r="A37" s="10" t="s">
        <v>244</v>
      </c>
      <c r="B37" s="8">
        <v>4</v>
      </c>
      <c r="C37" s="35" t="s">
        <v>241</v>
      </c>
      <c r="D37" s="7">
        <v>7</v>
      </c>
      <c r="E37" s="9">
        <f>SUM(N37:S37)</f>
        <v>6</v>
      </c>
      <c r="F37" s="205" t="s">
        <v>578</v>
      </c>
      <c r="G37" s="6"/>
      <c r="H37" s="6"/>
      <c r="I37" s="6"/>
      <c r="J37" s="6"/>
      <c r="K37" s="6"/>
      <c r="L37" s="6"/>
      <c r="M37" s="6"/>
      <c r="N37" s="3">
        <v>2</v>
      </c>
      <c r="O37" s="3">
        <v>2</v>
      </c>
      <c r="P37" s="3">
        <v>2</v>
      </c>
      <c r="Q37" s="3"/>
      <c r="R37" s="3"/>
      <c r="S37" s="3"/>
      <c r="T37" s="16" t="s">
        <v>237</v>
      </c>
    </row>
    <row r="38" spans="1:20" ht="15" customHeight="1" x14ac:dyDescent="0.2">
      <c r="A38" s="10" t="s">
        <v>426</v>
      </c>
      <c r="B38" s="8">
        <v>4</v>
      </c>
      <c r="C38" s="35" t="s">
        <v>391</v>
      </c>
      <c r="D38" s="10">
        <v>7</v>
      </c>
      <c r="E38" s="9">
        <f>SUM(N38:S38)</f>
        <v>6</v>
      </c>
      <c r="F38" s="205" t="s">
        <v>578</v>
      </c>
      <c r="G38" s="6"/>
      <c r="H38" s="6"/>
      <c r="I38" s="6"/>
      <c r="J38" s="6"/>
      <c r="K38" s="6"/>
      <c r="L38" s="6"/>
      <c r="M38" s="6"/>
      <c r="N38" s="3">
        <v>2</v>
      </c>
      <c r="O38" s="3">
        <v>2</v>
      </c>
      <c r="P38" s="3">
        <v>2</v>
      </c>
      <c r="Q38" s="3"/>
      <c r="R38" s="3"/>
      <c r="S38" s="3"/>
      <c r="T38" s="12" t="s">
        <v>388</v>
      </c>
    </row>
    <row r="39" spans="1:20" ht="15" customHeight="1" x14ac:dyDescent="0.2">
      <c r="A39" s="10" t="s">
        <v>426</v>
      </c>
      <c r="B39" s="8">
        <v>2</v>
      </c>
      <c r="C39" s="35" t="s">
        <v>131</v>
      </c>
      <c r="D39" s="10">
        <v>7</v>
      </c>
      <c r="E39" s="9">
        <f>SUM(N39:S39)</f>
        <v>4</v>
      </c>
      <c r="F39" s="205" t="s">
        <v>578</v>
      </c>
      <c r="G39" s="6"/>
      <c r="H39" s="6"/>
      <c r="I39" s="6"/>
      <c r="J39" s="6"/>
      <c r="K39" s="6"/>
      <c r="L39" s="6"/>
      <c r="M39" s="6"/>
      <c r="N39" s="3"/>
      <c r="O39" s="3">
        <v>2</v>
      </c>
      <c r="P39" s="3">
        <v>2</v>
      </c>
      <c r="Q39" s="3"/>
      <c r="R39" s="3"/>
      <c r="S39" s="3"/>
      <c r="T39" s="16" t="s">
        <v>389</v>
      </c>
    </row>
    <row r="40" spans="1:20" ht="15" customHeight="1" x14ac:dyDescent="0.2">
      <c r="A40" s="10" t="s">
        <v>468</v>
      </c>
      <c r="B40" s="8">
        <v>4</v>
      </c>
      <c r="C40" s="35" t="s">
        <v>129</v>
      </c>
      <c r="D40" s="10">
        <v>7</v>
      </c>
      <c r="E40" s="9">
        <f>SUM(N40:S40)</f>
        <v>6</v>
      </c>
      <c r="F40" s="205" t="s">
        <v>578</v>
      </c>
      <c r="G40" s="6"/>
      <c r="H40" s="6"/>
      <c r="I40" s="6"/>
      <c r="J40" s="6"/>
      <c r="K40" s="6"/>
      <c r="L40" s="6"/>
      <c r="M40" s="6"/>
      <c r="N40" s="3">
        <v>2</v>
      </c>
      <c r="O40" s="3">
        <v>2</v>
      </c>
      <c r="P40" s="3">
        <v>2</v>
      </c>
      <c r="Q40" s="3"/>
      <c r="R40" s="3"/>
      <c r="S40" s="3"/>
      <c r="T40" s="16" t="s">
        <v>116</v>
      </c>
    </row>
    <row r="41" spans="1:20" ht="15" customHeight="1" x14ac:dyDescent="0.2">
      <c r="A41" s="10" t="s">
        <v>469</v>
      </c>
      <c r="B41" s="8">
        <v>3</v>
      </c>
      <c r="C41" s="37" t="s">
        <v>392</v>
      </c>
      <c r="D41" s="10">
        <v>7</v>
      </c>
      <c r="E41" s="9">
        <f>SUM(N41:S41)</f>
        <v>4</v>
      </c>
      <c r="F41" s="205" t="s">
        <v>578</v>
      </c>
      <c r="G41" s="6"/>
      <c r="H41" s="6"/>
      <c r="I41" s="6"/>
      <c r="J41" s="6"/>
      <c r="K41" s="6"/>
      <c r="L41" s="6"/>
      <c r="M41" s="6"/>
      <c r="N41" s="3"/>
      <c r="O41" s="3"/>
      <c r="P41" s="3"/>
      <c r="Q41" s="3">
        <v>2</v>
      </c>
      <c r="R41" s="3">
        <v>2</v>
      </c>
      <c r="S41" s="3"/>
      <c r="T41" s="12" t="s">
        <v>123</v>
      </c>
    </row>
    <row r="42" spans="1:20" ht="15" customHeight="1" x14ac:dyDescent="0.2">
      <c r="A42" s="10" t="s">
        <v>244</v>
      </c>
      <c r="B42" s="8">
        <v>4</v>
      </c>
      <c r="C42" s="35" t="s">
        <v>393</v>
      </c>
      <c r="D42" s="10">
        <v>8</v>
      </c>
      <c r="E42" s="9">
        <f>SUM(N42:S42)</f>
        <v>6</v>
      </c>
      <c r="F42" s="205" t="s">
        <v>578</v>
      </c>
      <c r="G42" s="6"/>
      <c r="H42" s="6"/>
      <c r="I42" s="6"/>
      <c r="J42" s="6"/>
      <c r="K42" s="6"/>
      <c r="L42" s="6"/>
      <c r="M42" s="6"/>
      <c r="N42" s="3">
        <v>2</v>
      </c>
      <c r="O42" s="3">
        <v>2</v>
      </c>
      <c r="P42" s="3">
        <v>2</v>
      </c>
      <c r="Q42" s="3"/>
      <c r="R42" s="3"/>
      <c r="S42" s="3"/>
      <c r="T42" s="16" t="s">
        <v>237</v>
      </c>
    </row>
    <row r="43" spans="1:20" ht="11.25" x14ac:dyDescent="0.2">
      <c r="A43" s="10" t="s">
        <v>426</v>
      </c>
      <c r="B43" s="8">
        <v>4</v>
      </c>
      <c r="C43" s="35" t="s">
        <v>395</v>
      </c>
      <c r="D43" s="10">
        <v>8</v>
      </c>
      <c r="E43" s="9">
        <f>SUM(N43:S43)</f>
        <v>6</v>
      </c>
      <c r="F43" s="205" t="s">
        <v>578</v>
      </c>
      <c r="G43" s="6"/>
      <c r="H43" s="6"/>
      <c r="I43" s="6"/>
      <c r="J43" s="6"/>
      <c r="K43" s="6"/>
      <c r="L43" s="6"/>
      <c r="M43" s="6"/>
      <c r="N43" s="3">
        <v>2</v>
      </c>
      <c r="O43" s="3">
        <v>2</v>
      </c>
      <c r="P43" s="3">
        <v>2</v>
      </c>
      <c r="Q43" s="3"/>
      <c r="R43" s="3"/>
      <c r="S43" s="3"/>
      <c r="T43" s="12" t="s">
        <v>389</v>
      </c>
    </row>
    <row r="44" spans="1:20" ht="15" customHeight="1" x14ac:dyDescent="0.2">
      <c r="A44" s="10" t="s">
        <v>340</v>
      </c>
      <c r="B44" s="8">
        <v>2</v>
      </c>
      <c r="C44" s="35" t="s">
        <v>396</v>
      </c>
      <c r="D44" s="10">
        <v>8</v>
      </c>
      <c r="E44" s="9">
        <f>SUM(N44:S44)</f>
        <v>4</v>
      </c>
      <c r="F44" s="205" t="s">
        <v>578</v>
      </c>
      <c r="G44" s="6"/>
      <c r="H44" s="6"/>
      <c r="I44" s="6"/>
      <c r="J44" s="6"/>
      <c r="K44" s="6"/>
      <c r="L44" s="6"/>
      <c r="M44" s="6"/>
      <c r="N44" s="3"/>
      <c r="O44" s="3">
        <v>2</v>
      </c>
      <c r="P44" s="3">
        <v>2</v>
      </c>
      <c r="Q44" s="3"/>
      <c r="R44" s="3"/>
      <c r="S44" s="3"/>
      <c r="T44" s="16" t="s">
        <v>390</v>
      </c>
    </row>
    <row r="45" spans="1:20" ht="15" customHeight="1" x14ac:dyDescent="0.2">
      <c r="A45" s="10" t="s">
        <v>340</v>
      </c>
      <c r="B45" s="8">
        <v>4</v>
      </c>
      <c r="C45" s="35" t="s">
        <v>315</v>
      </c>
      <c r="D45" s="10">
        <v>8</v>
      </c>
      <c r="E45" s="9">
        <f>SUM(N45:S45)</f>
        <v>6</v>
      </c>
      <c r="F45" s="205" t="s">
        <v>578</v>
      </c>
      <c r="G45" s="6"/>
      <c r="H45" s="6"/>
      <c r="I45" s="6"/>
      <c r="J45" s="6"/>
      <c r="K45" s="6"/>
      <c r="L45" s="6"/>
      <c r="M45" s="6"/>
      <c r="N45" s="3"/>
      <c r="O45" s="3"/>
      <c r="P45" s="3"/>
      <c r="Q45" s="3">
        <v>2</v>
      </c>
      <c r="R45" s="3">
        <v>2</v>
      </c>
      <c r="S45" s="3">
        <v>2</v>
      </c>
      <c r="T45" s="16" t="s">
        <v>129</v>
      </c>
    </row>
    <row r="46" spans="1:20" ht="15" customHeight="1" thickBot="1" x14ac:dyDescent="0.25">
      <c r="A46" s="10" t="s">
        <v>470</v>
      </c>
      <c r="B46" s="8">
        <v>3</v>
      </c>
      <c r="C46" s="39" t="s">
        <v>397</v>
      </c>
      <c r="D46" s="10">
        <v>8</v>
      </c>
      <c r="E46" s="9">
        <f>SUM(N46:S46)</f>
        <v>3</v>
      </c>
      <c r="F46" s="205" t="s">
        <v>578</v>
      </c>
      <c r="G46" s="6"/>
      <c r="H46" s="6"/>
      <c r="I46" s="6"/>
      <c r="J46" s="6"/>
      <c r="K46" s="6"/>
      <c r="L46" s="6"/>
      <c r="M46" s="6"/>
      <c r="N46" s="3"/>
      <c r="O46" s="3"/>
      <c r="P46" s="3"/>
      <c r="Q46" s="3">
        <v>3</v>
      </c>
      <c r="R46" s="3"/>
      <c r="S46" s="3"/>
      <c r="T46" s="12" t="s">
        <v>394</v>
      </c>
    </row>
    <row r="47" spans="1:20" ht="15" customHeight="1" x14ac:dyDescent="0.2">
      <c r="A47" s="10" t="s">
        <v>340</v>
      </c>
      <c r="B47" s="8">
        <v>4</v>
      </c>
      <c r="C47" s="35" t="s">
        <v>398</v>
      </c>
      <c r="D47" s="7">
        <v>9</v>
      </c>
      <c r="E47" s="9">
        <f>SUM(N47:S47)</f>
        <v>6</v>
      </c>
      <c r="F47" s="205" t="s">
        <v>578</v>
      </c>
      <c r="G47" s="6"/>
      <c r="H47" s="6"/>
      <c r="I47" s="6"/>
      <c r="J47" s="6"/>
      <c r="K47" s="6"/>
      <c r="L47" s="6"/>
      <c r="M47" s="6"/>
      <c r="N47" s="3"/>
      <c r="O47" s="3"/>
      <c r="P47" s="3"/>
      <c r="Q47" s="3">
        <v>2</v>
      </c>
      <c r="R47" s="3">
        <v>2</v>
      </c>
      <c r="S47" s="3">
        <v>2</v>
      </c>
      <c r="T47" s="12" t="s">
        <v>108</v>
      </c>
    </row>
    <row r="48" spans="1:20" ht="15" customHeight="1" x14ac:dyDescent="0.2">
      <c r="A48" s="10" t="s">
        <v>340</v>
      </c>
      <c r="B48" s="8">
        <v>4</v>
      </c>
      <c r="C48" s="35" t="s">
        <v>399</v>
      </c>
      <c r="D48" s="10">
        <v>9</v>
      </c>
      <c r="E48" s="9">
        <f>SUM(N48:S48)</f>
        <v>6</v>
      </c>
      <c r="F48" s="205" t="s">
        <v>578</v>
      </c>
      <c r="G48" s="6"/>
      <c r="H48" s="6"/>
      <c r="I48" s="6"/>
      <c r="J48" s="6"/>
      <c r="K48" s="6"/>
      <c r="L48" s="6"/>
      <c r="M48" s="6"/>
      <c r="N48" s="3" t="s">
        <v>401</v>
      </c>
      <c r="O48" s="3"/>
      <c r="P48" s="3"/>
      <c r="Q48" s="3">
        <v>2</v>
      </c>
      <c r="R48" s="3">
        <v>2</v>
      </c>
      <c r="S48" s="3">
        <v>2</v>
      </c>
      <c r="T48" s="16" t="s">
        <v>241</v>
      </c>
    </row>
    <row r="49" spans="1:20" ht="15" customHeight="1" x14ac:dyDescent="0.2">
      <c r="A49" s="10" t="s">
        <v>340</v>
      </c>
      <c r="B49" s="8">
        <v>4</v>
      </c>
      <c r="C49" s="35" t="s">
        <v>400</v>
      </c>
      <c r="D49" s="10">
        <v>9</v>
      </c>
      <c r="E49" s="9">
        <f>SUM(N49:S49)</f>
        <v>6</v>
      </c>
      <c r="F49" s="205" t="s">
        <v>578</v>
      </c>
      <c r="G49" s="6"/>
      <c r="H49" s="6"/>
      <c r="I49" s="6"/>
      <c r="J49" s="6"/>
      <c r="K49" s="6"/>
      <c r="L49" s="6"/>
      <c r="M49" s="6"/>
      <c r="N49" s="3"/>
      <c r="O49" s="3"/>
      <c r="P49" s="3"/>
      <c r="Q49" s="3">
        <v>2</v>
      </c>
      <c r="R49" s="3">
        <v>2</v>
      </c>
      <c r="S49" s="3">
        <v>2</v>
      </c>
      <c r="T49" s="16" t="s">
        <v>396</v>
      </c>
    </row>
    <row r="50" spans="1:20" ht="15" customHeight="1" x14ac:dyDescent="0.2">
      <c r="A50" s="10" t="s">
        <v>471</v>
      </c>
      <c r="B50" s="8">
        <v>2</v>
      </c>
      <c r="C50" s="35" t="s">
        <v>106</v>
      </c>
      <c r="D50" s="10">
        <v>9</v>
      </c>
      <c r="E50" s="9">
        <f>SUM(N50:S50)</f>
        <v>4</v>
      </c>
      <c r="F50" s="205" t="s">
        <v>578</v>
      </c>
      <c r="G50" s="6"/>
      <c r="H50" s="6"/>
      <c r="I50" s="6"/>
      <c r="J50" s="6"/>
      <c r="K50" s="6"/>
      <c r="L50" s="6"/>
      <c r="M50" s="6"/>
      <c r="N50" s="3"/>
      <c r="O50" s="3"/>
      <c r="P50" s="3"/>
      <c r="Q50" s="3"/>
      <c r="R50" s="3">
        <v>2</v>
      </c>
      <c r="S50" s="3">
        <v>2</v>
      </c>
      <c r="T50" s="12" t="s">
        <v>315</v>
      </c>
    </row>
    <row r="51" spans="1:20" ht="15" customHeight="1" thickBot="1" x14ac:dyDescent="0.25">
      <c r="A51" s="10" t="s">
        <v>340</v>
      </c>
      <c r="B51" s="8">
        <v>2</v>
      </c>
      <c r="C51" s="35" t="s">
        <v>310</v>
      </c>
      <c r="D51" s="10">
        <v>9</v>
      </c>
      <c r="E51" s="9">
        <f>SUM(N51:S51)</f>
        <v>4</v>
      </c>
      <c r="F51" s="205" t="s">
        <v>578</v>
      </c>
      <c r="G51" s="6"/>
      <c r="H51" s="6"/>
      <c r="I51" s="6"/>
      <c r="J51" s="6"/>
      <c r="K51" s="6"/>
      <c r="L51" s="6"/>
      <c r="M51" s="6"/>
      <c r="N51" s="3"/>
      <c r="O51" s="3"/>
      <c r="P51" s="3"/>
      <c r="Q51" s="3"/>
      <c r="R51" s="3">
        <v>2</v>
      </c>
      <c r="S51" s="3">
        <v>2</v>
      </c>
      <c r="T51" s="12"/>
    </row>
    <row r="52" spans="1:20" ht="15" customHeight="1" x14ac:dyDescent="0.2">
      <c r="A52" s="10" t="s">
        <v>286</v>
      </c>
      <c r="B52" s="8">
        <v>4</v>
      </c>
      <c r="C52" s="35" t="s">
        <v>285</v>
      </c>
      <c r="D52" s="7">
        <v>10</v>
      </c>
      <c r="E52" s="9">
        <f>SUM(N52:S52)</f>
        <v>6</v>
      </c>
      <c r="F52" s="205" t="s">
        <v>578</v>
      </c>
      <c r="G52" s="6"/>
      <c r="H52" s="6"/>
      <c r="I52" s="6"/>
      <c r="J52" s="6"/>
      <c r="K52" s="6"/>
      <c r="L52" s="6"/>
      <c r="M52" s="6"/>
      <c r="N52" s="3"/>
      <c r="O52" s="3"/>
      <c r="P52" s="3"/>
      <c r="Q52" s="3">
        <v>2</v>
      </c>
      <c r="R52" s="3">
        <v>2</v>
      </c>
      <c r="S52" s="3">
        <v>2</v>
      </c>
      <c r="T52" s="12" t="s">
        <v>315</v>
      </c>
    </row>
    <row r="53" spans="1:20" ht="15" customHeight="1" x14ac:dyDescent="0.2">
      <c r="A53" s="10" t="s">
        <v>427</v>
      </c>
      <c r="B53" s="8">
        <v>4</v>
      </c>
      <c r="C53" s="35" t="s">
        <v>265</v>
      </c>
      <c r="D53" s="10">
        <v>10</v>
      </c>
      <c r="E53" s="9">
        <f>SUM(N53:S53)</f>
        <v>6</v>
      </c>
      <c r="F53" s="205" t="s">
        <v>578</v>
      </c>
      <c r="G53" s="6"/>
      <c r="H53" s="6"/>
      <c r="I53" s="6"/>
      <c r="J53" s="6"/>
      <c r="K53" s="6"/>
      <c r="L53" s="6"/>
      <c r="M53" s="6"/>
      <c r="N53" s="3"/>
      <c r="O53" s="3"/>
      <c r="P53" s="3"/>
      <c r="Q53" s="3">
        <v>2</v>
      </c>
      <c r="R53" s="3">
        <v>2</v>
      </c>
      <c r="S53" s="3">
        <v>2</v>
      </c>
      <c r="T53" s="12"/>
    </row>
    <row r="54" spans="1:20" ht="15" customHeight="1" x14ac:dyDescent="0.2">
      <c r="A54" s="10" t="s">
        <v>340</v>
      </c>
      <c r="B54" s="8">
        <v>4</v>
      </c>
      <c r="C54" s="35" t="s">
        <v>402</v>
      </c>
      <c r="D54" s="10">
        <v>10</v>
      </c>
      <c r="E54" s="9">
        <f>SUM(N54:S54)</f>
        <v>6</v>
      </c>
      <c r="F54" s="205" t="s">
        <v>578</v>
      </c>
      <c r="G54" s="6"/>
      <c r="H54" s="6"/>
      <c r="I54" s="6"/>
      <c r="J54" s="6"/>
      <c r="K54" s="6"/>
      <c r="L54" s="6"/>
      <c r="M54" s="6"/>
      <c r="N54" s="3"/>
      <c r="O54" s="3"/>
      <c r="P54" s="3"/>
      <c r="Q54" s="3">
        <v>2</v>
      </c>
      <c r="R54" s="3">
        <v>2</v>
      </c>
      <c r="S54" s="3">
        <v>2</v>
      </c>
      <c r="T54" s="12" t="s">
        <v>400</v>
      </c>
    </row>
    <row r="55" spans="1:20" ht="15" customHeight="1" x14ac:dyDescent="0.2">
      <c r="A55" s="10" t="s">
        <v>340</v>
      </c>
      <c r="B55" s="8">
        <v>2</v>
      </c>
      <c r="C55" s="40" t="s">
        <v>403</v>
      </c>
      <c r="D55" s="10">
        <v>10</v>
      </c>
      <c r="E55" s="9">
        <f>SUM(N55:S55)</f>
        <v>4</v>
      </c>
      <c r="F55" s="205" t="s">
        <v>578</v>
      </c>
      <c r="G55" s="6"/>
      <c r="H55" s="6"/>
      <c r="I55" s="6"/>
      <c r="J55" s="6"/>
      <c r="K55" s="6"/>
      <c r="L55" s="6"/>
      <c r="M55" s="6"/>
      <c r="N55" s="3"/>
      <c r="O55" s="3"/>
      <c r="P55" s="3"/>
      <c r="Q55" s="3"/>
      <c r="R55" s="3">
        <v>2</v>
      </c>
      <c r="S55" s="3">
        <v>2</v>
      </c>
      <c r="T55" s="12" t="s">
        <v>396</v>
      </c>
    </row>
    <row r="56" spans="1:20" ht="20.45" customHeight="1" thickBot="1" x14ac:dyDescent="0.25">
      <c r="A56" s="10" t="s">
        <v>254</v>
      </c>
      <c r="B56" s="8">
        <v>2</v>
      </c>
      <c r="C56" s="35" t="s">
        <v>253</v>
      </c>
      <c r="D56" s="10">
        <v>10</v>
      </c>
      <c r="E56" s="9">
        <f>SUM(N56:S56)</f>
        <v>4</v>
      </c>
      <c r="F56" s="205" t="s">
        <v>578</v>
      </c>
      <c r="G56" s="6"/>
      <c r="H56" s="6"/>
      <c r="I56" s="6"/>
      <c r="J56" s="6"/>
      <c r="K56" s="6"/>
      <c r="L56" s="6"/>
      <c r="M56" s="6"/>
      <c r="N56" s="3"/>
      <c r="O56" s="3"/>
      <c r="P56" s="3"/>
      <c r="Q56" s="3"/>
      <c r="R56" s="3">
        <v>2</v>
      </c>
      <c r="S56" s="3">
        <v>2</v>
      </c>
      <c r="T56" s="16" t="s">
        <v>106</v>
      </c>
    </row>
    <row r="57" spans="1:20" ht="13.9" customHeight="1" x14ac:dyDescent="0.2">
      <c r="A57" s="7" t="s">
        <v>244</v>
      </c>
      <c r="B57" s="42">
        <v>4</v>
      </c>
      <c r="C57" s="232" t="s">
        <v>405</v>
      </c>
      <c r="D57" s="233">
        <v>6</v>
      </c>
      <c r="E57" s="18">
        <f>SUM(N57:S57)</f>
        <v>6</v>
      </c>
      <c r="F57" s="228" t="s">
        <v>578</v>
      </c>
      <c r="G57" s="6"/>
      <c r="H57" s="6"/>
      <c r="I57" s="6"/>
      <c r="J57" s="6"/>
      <c r="K57" s="6"/>
      <c r="L57" s="6"/>
      <c r="M57" s="6"/>
      <c r="N57" s="43"/>
      <c r="O57" s="19"/>
      <c r="P57" s="19"/>
      <c r="Q57" s="19">
        <v>2</v>
      </c>
      <c r="R57" s="19">
        <v>2</v>
      </c>
      <c r="S57" s="19">
        <v>2</v>
      </c>
      <c r="T57" s="21"/>
    </row>
    <row r="58" spans="1:20" ht="13.9" customHeight="1" x14ac:dyDescent="0.2">
      <c r="A58" s="10" t="s">
        <v>244</v>
      </c>
      <c r="B58" s="44">
        <v>4</v>
      </c>
      <c r="C58" s="65" t="s">
        <v>404</v>
      </c>
      <c r="D58" s="64">
        <v>6</v>
      </c>
      <c r="E58" s="9">
        <f>SUM(N58:S58)</f>
        <v>6</v>
      </c>
      <c r="F58" s="205" t="s">
        <v>578</v>
      </c>
      <c r="G58" s="6"/>
      <c r="H58" s="6"/>
      <c r="I58" s="6"/>
      <c r="J58" s="6"/>
      <c r="K58" s="6"/>
      <c r="L58" s="6"/>
      <c r="M58" s="6"/>
      <c r="N58" s="45"/>
      <c r="O58" s="3"/>
      <c r="P58" s="3"/>
      <c r="Q58" s="3">
        <v>2</v>
      </c>
      <c r="R58" s="3">
        <v>2</v>
      </c>
      <c r="S58" s="3">
        <v>2</v>
      </c>
      <c r="T58" s="12"/>
    </row>
    <row r="59" spans="1:20" ht="14.45" customHeight="1" x14ac:dyDescent="0.2">
      <c r="A59" s="10" t="s">
        <v>244</v>
      </c>
      <c r="B59" s="44">
        <v>4</v>
      </c>
      <c r="C59" s="65" t="s">
        <v>406</v>
      </c>
      <c r="D59" s="64">
        <v>7</v>
      </c>
      <c r="E59" s="9">
        <f>SUM(N59:S59)</f>
        <v>6</v>
      </c>
      <c r="F59" s="205" t="s">
        <v>578</v>
      </c>
      <c r="G59" s="6"/>
      <c r="H59" s="6"/>
      <c r="I59" s="6"/>
      <c r="J59" s="6"/>
      <c r="K59" s="6"/>
      <c r="L59" s="6"/>
      <c r="M59" s="6"/>
      <c r="N59" s="45"/>
      <c r="O59" s="3"/>
      <c r="P59" s="3"/>
      <c r="Q59" s="3">
        <v>2</v>
      </c>
      <c r="R59" s="3">
        <v>2</v>
      </c>
      <c r="S59" s="3">
        <v>2</v>
      </c>
      <c r="T59" s="12" t="s">
        <v>405</v>
      </c>
    </row>
    <row r="60" spans="1:20" ht="11.25" x14ac:dyDescent="0.2">
      <c r="A60" s="10" t="s">
        <v>244</v>
      </c>
      <c r="B60" s="44">
        <v>4</v>
      </c>
      <c r="C60" s="65" t="s">
        <v>407</v>
      </c>
      <c r="D60" s="64">
        <v>7</v>
      </c>
      <c r="E60" s="9">
        <f>SUM(N60:S60)</f>
        <v>6</v>
      </c>
      <c r="F60" s="205" t="s">
        <v>578</v>
      </c>
      <c r="G60" s="6"/>
      <c r="H60" s="6"/>
      <c r="I60" s="6"/>
      <c r="J60" s="6"/>
      <c r="K60" s="6"/>
      <c r="L60" s="6"/>
      <c r="M60" s="6"/>
      <c r="N60" s="45"/>
      <c r="O60" s="3"/>
      <c r="P60" s="3"/>
      <c r="Q60" s="3">
        <v>2</v>
      </c>
      <c r="R60" s="3">
        <v>2</v>
      </c>
      <c r="S60" s="3">
        <v>2</v>
      </c>
      <c r="T60" s="12" t="s">
        <v>404</v>
      </c>
    </row>
    <row r="61" spans="1:20" ht="14.45" customHeight="1" x14ac:dyDescent="0.2">
      <c r="A61" s="10" t="s">
        <v>349</v>
      </c>
      <c r="B61" s="44">
        <v>4</v>
      </c>
      <c r="C61" s="65" t="s">
        <v>348</v>
      </c>
      <c r="D61" s="64">
        <v>8</v>
      </c>
      <c r="E61" s="9">
        <f>SUM(N61:S61)</f>
        <v>6</v>
      </c>
      <c r="F61" s="205" t="s">
        <v>578</v>
      </c>
      <c r="G61" s="6"/>
      <c r="H61" s="6"/>
      <c r="I61" s="6"/>
      <c r="J61" s="6"/>
      <c r="K61" s="6"/>
      <c r="L61" s="6"/>
      <c r="M61" s="6"/>
      <c r="N61" s="45"/>
      <c r="O61" s="3"/>
      <c r="P61" s="3"/>
      <c r="Q61" s="3">
        <v>2</v>
      </c>
      <c r="R61" s="3">
        <v>2</v>
      </c>
      <c r="S61" s="3">
        <v>2</v>
      </c>
      <c r="T61" s="12" t="s">
        <v>406</v>
      </c>
    </row>
    <row r="62" spans="1:20" ht="14.45" customHeight="1" x14ac:dyDescent="0.2">
      <c r="A62" s="10" t="s">
        <v>468</v>
      </c>
      <c r="B62" s="44">
        <v>4</v>
      </c>
      <c r="C62" s="65" t="s">
        <v>137</v>
      </c>
      <c r="D62" s="64">
        <v>8</v>
      </c>
      <c r="E62" s="9">
        <f>SUM(N62:S62)</f>
        <v>6</v>
      </c>
      <c r="F62" s="205" t="s">
        <v>578</v>
      </c>
      <c r="G62" s="6"/>
      <c r="H62" s="6"/>
      <c r="I62" s="6"/>
      <c r="J62" s="6"/>
      <c r="K62" s="6"/>
      <c r="L62" s="6"/>
      <c r="M62" s="6"/>
      <c r="N62" s="45"/>
      <c r="O62" s="3"/>
      <c r="P62" s="3"/>
      <c r="Q62" s="3">
        <v>2</v>
      </c>
      <c r="R62" s="3">
        <v>2</v>
      </c>
      <c r="S62" s="3">
        <v>2</v>
      </c>
      <c r="T62" s="12" t="s">
        <v>129</v>
      </c>
    </row>
    <row r="63" spans="1:20" ht="14.45" customHeight="1" x14ac:dyDescent="0.2">
      <c r="A63" s="10" t="s">
        <v>340</v>
      </c>
      <c r="B63" s="44">
        <v>4</v>
      </c>
      <c r="C63" s="65" t="s">
        <v>408</v>
      </c>
      <c r="D63" s="64">
        <v>9</v>
      </c>
      <c r="E63" s="9">
        <f>SUM(N63:S63)</f>
        <v>6</v>
      </c>
      <c r="F63" s="205" t="s">
        <v>578</v>
      </c>
      <c r="G63" s="6"/>
      <c r="H63" s="6"/>
      <c r="I63" s="6"/>
      <c r="J63" s="6"/>
      <c r="K63" s="6"/>
      <c r="L63" s="6"/>
      <c r="M63" s="6"/>
      <c r="N63" s="45"/>
      <c r="O63" s="3"/>
      <c r="P63" s="3"/>
      <c r="Q63" s="3">
        <v>2</v>
      </c>
      <c r="R63" s="3">
        <v>2</v>
      </c>
      <c r="S63" s="3">
        <v>2</v>
      </c>
      <c r="T63" s="12" t="s">
        <v>348</v>
      </c>
    </row>
    <row r="64" spans="1:20" ht="14.45" customHeight="1" x14ac:dyDescent="0.2">
      <c r="A64" s="10" t="s">
        <v>468</v>
      </c>
      <c r="B64" s="44">
        <v>4</v>
      </c>
      <c r="C64" s="65" t="s">
        <v>409</v>
      </c>
      <c r="D64" s="64">
        <v>9</v>
      </c>
      <c r="E64" s="9">
        <f>SUM(N64:S64)</f>
        <v>6</v>
      </c>
      <c r="F64" s="205" t="s">
        <v>578</v>
      </c>
      <c r="G64" s="6"/>
      <c r="H64" s="6"/>
      <c r="I64" s="6"/>
      <c r="J64" s="6"/>
      <c r="K64" s="6"/>
      <c r="L64" s="6"/>
      <c r="M64" s="6"/>
      <c r="N64" s="45"/>
      <c r="O64" s="3"/>
      <c r="P64" s="3"/>
      <c r="Q64" s="3">
        <v>2</v>
      </c>
      <c r="R64" s="3">
        <v>2</v>
      </c>
      <c r="S64" s="3">
        <v>2</v>
      </c>
      <c r="T64" s="12" t="s">
        <v>137</v>
      </c>
    </row>
    <row r="65" spans="1:20" ht="14.45" customHeight="1" x14ac:dyDescent="0.2">
      <c r="A65" s="10" t="s">
        <v>340</v>
      </c>
      <c r="B65" s="44">
        <v>4</v>
      </c>
      <c r="C65" s="87" t="s">
        <v>410</v>
      </c>
      <c r="D65" s="86">
        <v>10</v>
      </c>
      <c r="E65" s="9">
        <f>SUM(N65:S65)</f>
        <v>6</v>
      </c>
      <c r="F65" s="205" t="s">
        <v>578</v>
      </c>
      <c r="G65" s="6"/>
      <c r="H65" s="6"/>
      <c r="I65" s="6"/>
      <c r="J65" s="6"/>
      <c r="K65" s="6"/>
      <c r="L65" s="6"/>
      <c r="M65" s="6"/>
      <c r="N65" s="45"/>
      <c r="O65" s="3"/>
      <c r="P65" s="3"/>
      <c r="Q65" s="3">
        <v>2</v>
      </c>
      <c r="R65" s="3">
        <v>2</v>
      </c>
      <c r="S65" s="3">
        <v>2</v>
      </c>
      <c r="T65" s="12"/>
    </row>
    <row r="66" spans="1:20" ht="14.45" customHeight="1" thickBot="1" x14ac:dyDescent="0.25">
      <c r="A66" s="11" t="s">
        <v>294</v>
      </c>
      <c r="B66" s="48">
        <v>4</v>
      </c>
      <c r="C66" s="234" t="s">
        <v>293</v>
      </c>
      <c r="D66" s="235">
        <v>10</v>
      </c>
      <c r="E66" s="23">
        <f>SUM(N66:S66)</f>
        <v>6</v>
      </c>
      <c r="F66" s="208" t="s">
        <v>578</v>
      </c>
      <c r="G66" s="6"/>
      <c r="H66" s="6"/>
      <c r="I66" s="6"/>
      <c r="J66" s="6"/>
      <c r="K66" s="6"/>
      <c r="L66" s="6"/>
      <c r="M66" s="6"/>
      <c r="N66" s="49"/>
      <c r="O66" s="24"/>
      <c r="P66" s="24"/>
      <c r="Q66" s="24">
        <v>2</v>
      </c>
      <c r="R66" s="24">
        <v>2</v>
      </c>
      <c r="S66" s="24">
        <v>2</v>
      </c>
      <c r="T66" s="25" t="s">
        <v>409</v>
      </c>
    </row>
    <row r="67" spans="1:20" ht="14.45" customHeight="1" x14ac:dyDescent="0.2">
      <c r="A67" s="230"/>
      <c r="F67" s="205"/>
      <c r="G67" s="6"/>
      <c r="H67" s="6"/>
      <c r="I67" s="6"/>
      <c r="J67" s="6"/>
      <c r="K67" s="6"/>
      <c r="L67" s="6"/>
      <c r="M67" s="6"/>
    </row>
    <row r="68" spans="1:20" ht="14.45" customHeight="1" x14ac:dyDescent="0.2">
      <c r="A68" s="230"/>
      <c r="F68" s="205"/>
      <c r="G68" s="6"/>
      <c r="H68" s="6"/>
      <c r="I68" s="6"/>
      <c r="J68" s="6"/>
      <c r="K68" s="6"/>
      <c r="L68" s="6"/>
      <c r="M68" s="6"/>
    </row>
    <row r="69" spans="1:20" ht="11.25" x14ac:dyDescent="0.2">
      <c r="F69" s="205"/>
      <c r="G69" s="6"/>
      <c r="H69" s="6"/>
      <c r="I69" s="6"/>
      <c r="J69" s="6"/>
      <c r="K69" s="6"/>
      <c r="L69" s="6"/>
      <c r="M69" s="6"/>
    </row>
    <row r="70" spans="1:20" ht="11.25" x14ac:dyDescent="0.2">
      <c r="A70" s="230"/>
      <c r="F70" s="205"/>
      <c r="G70" s="6"/>
      <c r="H70" s="6"/>
      <c r="I70" s="6"/>
      <c r="J70" s="6"/>
      <c r="K70" s="6"/>
      <c r="L70" s="6"/>
      <c r="M70" s="6"/>
    </row>
    <row r="71" spans="1:20" ht="11.25" x14ac:dyDescent="0.2">
      <c r="A71" s="230"/>
      <c r="F71" s="205"/>
      <c r="G71" s="6"/>
      <c r="H71" s="6"/>
      <c r="I71" s="6"/>
      <c r="J71" s="6"/>
      <c r="K71" s="6"/>
      <c r="L71" s="6"/>
      <c r="M71" s="6"/>
    </row>
    <row r="72" spans="1:20" ht="11.25" x14ac:dyDescent="0.2">
      <c r="F72" s="205"/>
      <c r="G72" s="6"/>
      <c r="H72" s="6"/>
      <c r="I72" s="6"/>
      <c r="J72" s="6"/>
      <c r="K72" s="6"/>
      <c r="L72" s="6"/>
      <c r="M72" s="6"/>
    </row>
    <row r="73" spans="1:20" ht="11.25" x14ac:dyDescent="0.2">
      <c r="F73" s="205"/>
      <c r="G73" s="6"/>
      <c r="H73" s="6"/>
      <c r="I73" s="6"/>
      <c r="J73" s="6"/>
      <c r="K73" s="6"/>
      <c r="L73" s="6"/>
      <c r="M73" s="6"/>
    </row>
    <row r="74" spans="1:20" ht="11.25" x14ac:dyDescent="0.2">
      <c r="F74" s="205"/>
      <c r="G74" s="6"/>
      <c r="H74" s="6"/>
      <c r="I74" s="6"/>
      <c r="J74" s="6"/>
      <c r="K74" s="6"/>
      <c r="L74" s="6"/>
      <c r="M74" s="6"/>
    </row>
    <row r="75" spans="1:20" ht="11.25" x14ac:dyDescent="0.2">
      <c r="F75" s="205"/>
      <c r="G75" s="6"/>
      <c r="H75" s="6"/>
      <c r="I75" s="6"/>
      <c r="J75" s="6"/>
      <c r="K75" s="6"/>
      <c r="L75" s="6"/>
      <c r="M75" s="6"/>
    </row>
    <row r="76" spans="1:20" ht="11.25" x14ac:dyDescent="0.2">
      <c r="A76" s="230"/>
      <c r="F76" s="205"/>
      <c r="G76" s="6"/>
      <c r="H76" s="6"/>
      <c r="I76" s="6"/>
      <c r="J76" s="6"/>
      <c r="K76" s="6"/>
      <c r="L76" s="6"/>
      <c r="M76" s="6"/>
    </row>
    <row r="77" spans="1:20" ht="11.25" x14ac:dyDescent="0.2">
      <c r="A77" s="230"/>
      <c r="F77" s="205"/>
      <c r="G77" s="6"/>
      <c r="H77" s="6"/>
      <c r="I77" s="6"/>
      <c r="J77" s="6"/>
      <c r="K77" s="6"/>
      <c r="L77" s="6"/>
      <c r="M77" s="6"/>
    </row>
    <row r="78" spans="1:20" ht="11.25" x14ac:dyDescent="0.2">
      <c r="A78" s="230"/>
      <c r="F78" s="205"/>
      <c r="G78" s="6"/>
      <c r="H78" s="6"/>
      <c r="I78" s="6"/>
      <c r="J78" s="6"/>
      <c r="K78" s="6"/>
      <c r="L78" s="6"/>
      <c r="M78" s="6"/>
    </row>
    <row r="79" spans="1:20" ht="11.25" x14ac:dyDescent="0.2">
      <c r="A79" s="230"/>
      <c r="F79" s="205"/>
      <c r="G79" s="6"/>
      <c r="H79" s="6"/>
      <c r="I79" s="6"/>
      <c r="J79" s="6"/>
      <c r="K79" s="6"/>
      <c r="L79" s="6"/>
      <c r="M79" s="6"/>
    </row>
    <row r="80" spans="1:20" ht="11.25" x14ac:dyDescent="0.2">
      <c r="A80" s="230"/>
      <c r="F80" s="205"/>
      <c r="G80" s="6"/>
      <c r="H80" s="6"/>
      <c r="I80" s="6"/>
      <c r="J80" s="6"/>
      <c r="K80" s="6"/>
      <c r="L80" s="6"/>
      <c r="M80" s="6"/>
    </row>
    <row r="81" spans="1:13" ht="11.25" x14ac:dyDescent="0.2">
      <c r="A81" s="230"/>
      <c r="F81" s="205"/>
      <c r="G81" s="6"/>
      <c r="H81" s="6"/>
      <c r="I81" s="6"/>
      <c r="J81" s="6"/>
      <c r="K81" s="6"/>
      <c r="L81" s="6"/>
      <c r="M81" s="6"/>
    </row>
    <row r="82" spans="1:13" ht="11.25" x14ac:dyDescent="0.2">
      <c r="A82" s="230"/>
      <c r="F82" s="205"/>
      <c r="G82" s="6"/>
      <c r="H82" s="6"/>
      <c r="I82" s="6"/>
      <c r="J82" s="6"/>
      <c r="K82" s="6"/>
      <c r="L82" s="6"/>
      <c r="M82" s="6"/>
    </row>
    <row r="83" spans="1:13" ht="11.25" x14ac:dyDescent="0.2">
      <c r="A83" s="230"/>
      <c r="F83" s="205"/>
      <c r="G83" s="6"/>
      <c r="H83" s="6"/>
      <c r="I83" s="6"/>
      <c r="J83" s="6"/>
      <c r="K83" s="6"/>
      <c r="L83" s="6"/>
      <c r="M83" s="6"/>
    </row>
    <row r="84" spans="1:13" ht="11.25" x14ac:dyDescent="0.2">
      <c r="A84" s="230"/>
      <c r="F84" s="205"/>
      <c r="G84" s="6"/>
      <c r="H84" s="6"/>
      <c r="I84" s="6"/>
      <c r="J84" s="6"/>
      <c r="K84" s="6"/>
      <c r="L84" s="6"/>
      <c r="M84" s="6"/>
    </row>
    <row r="85" spans="1:13" ht="11.25" x14ac:dyDescent="0.2">
      <c r="A85" s="230"/>
      <c r="F85" s="205"/>
      <c r="G85" s="6"/>
      <c r="H85" s="6"/>
      <c r="I85" s="6"/>
      <c r="J85" s="6"/>
      <c r="K85" s="6"/>
      <c r="L85" s="6"/>
      <c r="M85" s="6"/>
    </row>
    <row r="86" spans="1:13" ht="11.25" x14ac:dyDescent="0.2">
      <c r="F86" s="205"/>
      <c r="G86" s="6"/>
      <c r="H86" s="6"/>
      <c r="I86" s="6"/>
      <c r="J86" s="6"/>
      <c r="K86" s="6"/>
      <c r="L86" s="6"/>
      <c r="M86" s="6"/>
    </row>
    <row r="87" spans="1:13" ht="11.25" x14ac:dyDescent="0.2">
      <c r="F87" s="205"/>
      <c r="G87" s="6"/>
      <c r="H87" s="6"/>
      <c r="I87" s="6"/>
      <c r="J87" s="6"/>
      <c r="K87" s="6"/>
      <c r="L87" s="6"/>
      <c r="M87" s="6"/>
    </row>
    <row r="88" spans="1:13" ht="11.25" x14ac:dyDescent="0.2">
      <c r="F88" s="205"/>
      <c r="G88" s="6"/>
      <c r="H88" s="6"/>
      <c r="I88" s="6"/>
      <c r="J88" s="6"/>
      <c r="K88" s="6"/>
      <c r="L88" s="6"/>
      <c r="M88" s="6"/>
    </row>
    <row r="89" spans="1:13" ht="11.25" x14ac:dyDescent="0.2">
      <c r="F89" s="205"/>
      <c r="G89" s="6"/>
      <c r="H89" s="6"/>
      <c r="I89" s="6"/>
      <c r="J89" s="6"/>
      <c r="K89" s="6"/>
      <c r="L89" s="6"/>
      <c r="M89" s="6"/>
    </row>
    <row r="90" spans="1:13" ht="11.25" x14ac:dyDescent="0.2">
      <c r="F90" s="205"/>
      <c r="G90" s="6"/>
      <c r="H90" s="6"/>
      <c r="I90" s="6"/>
      <c r="J90" s="6"/>
      <c r="K90" s="6"/>
      <c r="L90" s="6"/>
      <c r="M90" s="6"/>
    </row>
    <row r="91" spans="1:13" ht="11.25" x14ac:dyDescent="0.2">
      <c r="F91" s="205"/>
      <c r="G91" s="6"/>
      <c r="H91" s="6"/>
      <c r="I91" s="6"/>
      <c r="J91" s="6"/>
      <c r="K91" s="6"/>
      <c r="L91" s="6"/>
      <c r="M91" s="6"/>
    </row>
    <row r="92" spans="1:13" ht="11.25" x14ac:dyDescent="0.2">
      <c r="F92" s="205"/>
      <c r="G92" s="6"/>
      <c r="H92" s="6"/>
      <c r="I92" s="6"/>
      <c r="J92" s="6"/>
      <c r="K92" s="6"/>
      <c r="L92" s="6"/>
      <c r="M92" s="6"/>
    </row>
  </sheetData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90" zoomScaleNormal="90" workbookViewId="0">
      <selection activeCell="I11" sqref="I11"/>
    </sheetView>
    <sheetView workbookViewId="1">
      <selection activeCell="C2" sqref="C2:E44"/>
    </sheetView>
  </sheetViews>
  <sheetFormatPr baseColWidth="10" defaultColWidth="11.42578125" defaultRowHeight="12.75" x14ac:dyDescent="0.2"/>
  <cols>
    <col min="1" max="1" width="8.5703125" style="207" bestFit="1" customWidth="1"/>
    <col min="2" max="2" width="8.5703125" style="204" bestFit="1" customWidth="1"/>
    <col min="3" max="3" width="39" style="204" bestFit="1" customWidth="1"/>
    <col min="4" max="4" width="5.85546875" style="204" bestFit="1" customWidth="1"/>
    <col min="5" max="5" width="12" style="204" bestFit="1" customWidth="1"/>
    <col min="6" max="6" width="8" style="205" bestFit="1" customWidth="1"/>
    <col min="7" max="8" width="3.7109375" style="6" customWidth="1"/>
    <col min="9" max="9" width="34.28515625" style="6" customWidth="1"/>
    <col min="10" max="10" width="0" hidden="1" customWidth="1"/>
    <col min="11" max="12" width="0" style="6" hidden="1" customWidth="1"/>
    <col min="13" max="13" width="39" style="6" hidden="1" customWidth="1"/>
    <col min="14" max="16384" width="11.42578125" style="6"/>
  </cols>
  <sheetData>
    <row r="1" spans="1:13" ht="12" thickBot="1" x14ac:dyDescent="0.25">
      <c r="A1" s="237" t="s">
        <v>3</v>
      </c>
      <c r="B1" s="240" t="s">
        <v>579</v>
      </c>
      <c r="C1" s="238" t="s">
        <v>1</v>
      </c>
      <c r="D1" s="240" t="s">
        <v>0</v>
      </c>
      <c r="E1" s="240" t="s">
        <v>583</v>
      </c>
      <c r="F1" s="239" t="s">
        <v>576</v>
      </c>
      <c r="J1" s="6"/>
    </row>
    <row r="2" spans="1:13" ht="15" customHeight="1" x14ac:dyDescent="0.2">
      <c r="A2" s="31" t="s">
        <v>477</v>
      </c>
      <c r="B2" s="31">
        <v>4</v>
      </c>
      <c r="C2" s="70" t="s">
        <v>16</v>
      </c>
      <c r="D2" s="173">
        <v>5</v>
      </c>
      <c r="E2" s="57">
        <f>SUM(J2)</f>
        <v>4</v>
      </c>
      <c r="F2" s="205" t="s">
        <v>584</v>
      </c>
      <c r="J2" s="3">
        <v>4</v>
      </c>
      <c r="K2" s="3"/>
      <c r="L2" s="1"/>
      <c r="M2" s="16"/>
    </row>
    <row r="3" spans="1:13" ht="15" customHeight="1" x14ac:dyDescent="0.2">
      <c r="A3" s="31" t="s">
        <v>113</v>
      </c>
      <c r="B3" s="31">
        <v>4</v>
      </c>
      <c r="C3" s="70" t="s">
        <v>112</v>
      </c>
      <c r="D3" s="173">
        <v>5</v>
      </c>
      <c r="E3" s="57">
        <f t="shared" ref="E3:E14" si="0">SUM(J3:L3)</f>
        <v>6</v>
      </c>
      <c r="F3" s="205" t="s">
        <v>584</v>
      </c>
      <c r="J3" s="3">
        <v>2</v>
      </c>
      <c r="K3" s="3">
        <v>2</v>
      </c>
      <c r="L3" s="1">
        <v>2</v>
      </c>
      <c r="M3" s="16" t="s">
        <v>103</v>
      </c>
    </row>
    <row r="4" spans="1:13" ht="15" customHeight="1" x14ac:dyDescent="0.2">
      <c r="A4" s="31" t="s">
        <v>478</v>
      </c>
      <c r="B4" s="31">
        <v>4</v>
      </c>
      <c r="C4" s="70" t="s">
        <v>18</v>
      </c>
      <c r="D4" s="173">
        <v>5</v>
      </c>
      <c r="E4" s="57">
        <f t="shared" si="0"/>
        <v>4</v>
      </c>
      <c r="F4" s="205" t="s">
        <v>584</v>
      </c>
      <c r="J4" s="3">
        <v>4</v>
      </c>
      <c r="K4" s="3"/>
      <c r="L4" s="1"/>
      <c r="M4" s="16" t="s">
        <v>14</v>
      </c>
    </row>
    <row r="5" spans="1:13" ht="15" customHeight="1" x14ac:dyDescent="0.2">
      <c r="A5" s="31" t="s">
        <v>479</v>
      </c>
      <c r="B5" s="31">
        <v>2</v>
      </c>
      <c r="C5" s="70" t="s">
        <v>495</v>
      </c>
      <c r="D5" s="173">
        <v>5</v>
      </c>
      <c r="E5" s="57">
        <f t="shared" si="0"/>
        <v>4</v>
      </c>
      <c r="F5" s="205" t="s">
        <v>584</v>
      </c>
      <c r="J5" s="3"/>
      <c r="K5" s="3">
        <v>2</v>
      </c>
      <c r="L5" s="1">
        <v>2</v>
      </c>
      <c r="M5" s="12" t="s">
        <v>85</v>
      </c>
    </row>
    <row r="6" spans="1:13" ht="14.45" customHeight="1" x14ac:dyDescent="0.2">
      <c r="A6" s="31" t="s">
        <v>480</v>
      </c>
      <c r="B6" s="31">
        <v>2</v>
      </c>
      <c r="C6" s="75" t="s">
        <v>496</v>
      </c>
      <c r="D6" s="173">
        <v>5</v>
      </c>
      <c r="E6" s="57">
        <f t="shared" si="0"/>
        <v>4</v>
      </c>
      <c r="F6" s="205" t="s">
        <v>584</v>
      </c>
      <c r="J6" s="3"/>
      <c r="K6" s="3">
        <v>2</v>
      </c>
      <c r="L6" s="1">
        <v>2</v>
      </c>
      <c r="M6" s="12" t="s">
        <v>85</v>
      </c>
    </row>
    <row r="7" spans="1:13" ht="14.45" customHeight="1" x14ac:dyDescent="0.2">
      <c r="A7" s="31" t="s">
        <v>73</v>
      </c>
      <c r="B7" s="31">
        <v>4</v>
      </c>
      <c r="C7" s="74" t="s">
        <v>436</v>
      </c>
      <c r="D7" s="173">
        <v>5</v>
      </c>
      <c r="E7" s="57">
        <f t="shared" si="0"/>
        <v>4</v>
      </c>
      <c r="F7" s="205" t="s">
        <v>584</v>
      </c>
      <c r="J7" s="3">
        <v>4</v>
      </c>
      <c r="K7" s="3"/>
      <c r="L7" s="1"/>
      <c r="M7" s="12"/>
    </row>
    <row r="8" spans="1:13" ht="15" customHeight="1" x14ac:dyDescent="0.2">
      <c r="A8" s="31" t="s">
        <v>75</v>
      </c>
      <c r="B8" s="31">
        <v>3</v>
      </c>
      <c r="C8" s="70" t="s">
        <v>124</v>
      </c>
      <c r="D8" s="173">
        <v>6</v>
      </c>
      <c r="E8" s="57">
        <f t="shared" si="0"/>
        <v>6</v>
      </c>
      <c r="F8" s="205" t="s">
        <v>584</v>
      </c>
      <c r="J8" s="3">
        <v>2</v>
      </c>
      <c r="K8" s="3">
        <v>2</v>
      </c>
      <c r="L8" s="1">
        <v>2</v>
      </c>
      <c r="M8" s="12" t="str">
        <f>C3</f>
        <v>English V</v>
      </c>
    </row>
    <row r="9" spans="1:13" ht="15" customHeight="1" x14ac:dyDescent="0.2">
      <c r="A9" s="31" t="s">
        <v>206</v>
      </c>
      <c r="B9" s="31">
        <v>2</v>
      </c>
      <c r="C9" s="70" t="s">
        <v>205</v>
      </c>
      <c r="D9" s="173">
        <v>6</v>
      </c>
      <c r="E9" s="57">
        <f t="shared" si="0"/>
        <v>4</v>
      </c>
      <c r="F9" s="205" t="s">
        <v>584</v>
      </c>
      <c r="J9" s="3"/>
      <c r="K9" s="3">
        <v>2</v>
      </c>
      <c r="L9" s="1">
        <v>2</v>
      </c>
      <c r="M9" s="12"/>
    </row>
    <row r="10" spans="1:13" ht="15" customHeight="1" x14ac:dyDescent="0.2">
      <c r="A10" s="31" t="s">
        <v>481</v>
      </c>
      <c r="B10" s="31">
        <v>4</v>
      </c>
      <c r="C10" s="70" t="s">
        <v>497</v>
      </c>
      <c r="D10" s="173">
        <v>6</v>
      </c>
      <c r="E10" s="57">
        <f t="shared" si="0"/>
        <v>4</v>
      </c>
      <c r="F10" s="205" t="s">
        <v>584</v>
      </c>
      <c r="J10" s="3">
        <v>4</v>
      </c>
      <c r="K10" s="3"/>
      <c r="L10" s="1"/>
      <c r="M10" s="12" t="s">
        <v>495</v>
      </c>
    </row>
    <row r="11" spans="1:13" ht="15" customHeight="1" x14ac:dyDescent="0.2">
      <c r="A11" s="31" t="s">
        <v>144</v>
      </c>
      <c r="B11" s="31">
        <v>4</v>
      </c>
      <c r="C11" s="70" t="s">
        <v>498</v>
      </c>
      <c r="D11" s="173">
        <v>6</v>
      </c>
      <c r="E11" s="57">
        <f t="shared" si="0"/>
        <v>2</v>
      </c>
      <c r="F11" s="205" t="s">
        <v>584</v>
      </c>
      <c r="J11" s="3">
        <v>2</v>
      </c>
      <c r="K11" s="3"/>
      <c r="L11" s="1"/>
      <c r="M11" s="12" t="s">
        <v>18</v>
      </c>
    </row>
    <row r="12" spans="1:13" ht="15" customHeight="1" x14ac:dyDescent="0.2">
      <c r="A12" s="31" t="s">
        <v>482</v>
      </c>
      <c r="B12" s="31">
        <v>2</v>
      </c>
      <c r="C12" s="70" t="s">
        <v>499</v>
      </c>
      <c r="D12" s="173">
        <v>6</v>
      </c>
      <c r="E12" s="57">
        <f t="shared" si="0"/>
        <v>2</v>
      </c>
      <c r="F12" s="205" t="s">
        <v>584</v>
      </c>
      <c r="J12" s="3">
        <v>2</v>
      </c>
      <c r="K12" s="3"/>
      <c r="L12" s="1"/>
      <c r="M12" s="12" t="s">
        <v>496</v>
      </c>
    </row>
    <row r="13" spans="1:13" ht="15" customHeight="1" x14ac:dyDescent="0.2">
      <c r="A13" s="31" t="s">
        <v>202</v>
      </c>
      <c r="B13" s="31">
        <v>3</v>
      </c>
      <c r="C13" s="74" t="s">
        <v>200</v>
      </c>
      <c r="D13" s="173">
        <v>6</v>
      </c>
      <c r="E13" s="57">
        <f t="shared" si="0"/>
        <v>6</v>
      </c>
      <c r="F13" s="205" t="s">
        <v>584</v>
      </c>
      <c r="J13" s="3">
        <v>2</v>
      </c>
      <c r="K13" s="3">
        <v>4</v>
      </c>
      <c r="L13" s="1"/>
      <c r="M13" s="12"/>
    </row>
    <row r="14" spans="1:13" ht="15" customHeight="1" thickBot="1" x14ac:dyDescent="0.25">
      <c r="A14" s="31" t="s">
        <v>204</v>
      </c>
      <c r="B14" s="31">
        <v>2</v>
      </c>
      <c r="C14" s="73" t="s">
        <v>203</v>
      </c>
      <c r="D14" s="31">
        <v>6</v>
      </c>
      <c r="E14" s="57">
        <f t="shared" si="0"/>
        <v>6</v>
      </c>
      <c r="F14" s="205" t="s">
        <v>584</v>
      </c>
      <c r="J14" s="3"/>
      <c r="K14" s="3">
        <v>6</v>
      </c>
      <c r="L14" s="1"/>
      <c r="M14" s="12"/>
    </row>
    <row r="15" spans="1:13" ht="15" customHeight="1" x14ac:dyDescent="0.2">
      <c r="A15" s="31" t="s">
        <v>483</v>
      </c>
      <c r="B15" s="31">
        <v>2</v>
      </c>
      <c r="C15" s="70" t="s">
        <v>502</v>
      </c>
      <c r="D15" s="33">
        <v>7</v>
      </c>
      <c r="E15" s="57">
        <f>SUM(K15:L15)</f>
        <v>4</v>
      </c>
      <c r="F15" s="205" t="s">
        <v>584</v>
      </c>
      <c r="J15" s="3"/>
      <c r="K15" s="3">
        <v>2</v>
      </c>
      <c r="L15" s="1">
        <v>2</v>
      </c>
      <c r="M15" s="12" t="s">
        <v>497</v>
      </c>
    </row>
    <row r="16" spans="1:13" ht="15" customHeight="1" x14ac:dyDescent="0.2">
      <c r="A16" s="31" t="s">
        <v>71</v>
      </c>
      <c r="B16" s="31">
        <v>3</v>
      </c>
      <c r="C16" s="70" t="s">
        <v>19</v>
      </c>
      <c r="D16" s="31">
        <v>7</v>
      </c>
      <c r="E16" s="57">
        <f t="shared" ref="E16:E23" si="1">SUM(J16:L16)</f>
        <v>4</v>
      </c>
      <c r="F16" s="205" t="s">
        <v>584</v>
      </c>
      <c r="J16" s="3">
        <v>2</v>
      </c>
      <c r="K16" s="3">
        <v>2</v>
      </c>
      <c r="L16" s="1"/>
      <c r="M16" s="12" t="s">
        <v>18</v>
      </c>
    </row>
    <row r="17" spans="1:13" ht="15" customHeight="1" x14ac:dyDescent="0.2">
      <c r="A17" s="31" t="s">
        <v>105</v>
      </c>
      <c r="B17" s="31">
        <v>3</v>
      </c>
      <c r="C17" s="70" t="s">
        <v>104</v>
      </c>
      <c r="D17" s="31">
        <v>7</v>
      </c>
      <c r="E17" s="57">
        <f t="shared" si="1"/>
        <v>4</v>
      </c>
      <c r="F17" s="205" t="s">
        <v>584</v>
      </c>
      <c r="J17" s="3">
        <v>2</v>
      </c>
      <c r="K17" s="3">
        <v>2</v>
      </c>
      <c r="L17" s="1"/>
      <c r="M17" s="12" t="s">
        <v>501</v>
      </c>
    </row>
    <row r="18" spans="1:13" ht="15" customHeight="1" x14ac:dyDescent="0.2">
      <c r="A18" s="31" t="s">
        <v>484</v>
      </c>
      <c r="B18" s="31">
        <v>4</v>
      </c>
      <c r="C18" s="75" t="s">
        <v>503</v>
      </c>
      <c r="D18" s="31">
        <v>7</v>
      </c>
      <c r="E18" s="57">
        <f t="shared" si="1"/>
        <v>6</v>
      </c>
      <c r="F18" s="205" t="s">
        <v>584</v>
      </c>
      <c r="J18" s="3">
        <v>2</v>
      </c>
      <c r="K18" s="3">
        <v>2</v>
      </c>
      <c r="L18" s="1">
        <v>2</v>
      </c>
      <c r="M18" s="12" t="s">
        <v>499</v>
      </c>
    </row>
    <row r="19" spans="1:13" ht="15" customHeight="1" thickBot="1" x14ac:dyDescent="0.25">
      <c r="A19" s="31" t="s">
        <v>208</v>
      </c>
      <c r="B19" s="31">
        <v>4</v>
      </c>
      <c r="C19" s="75" t="s">
        <v>207</v>
      </c>
      <c r="D19" s="31">
        <v>7</v>
      </c>
      <c r="E19" s="57">
        <f t="shared" si="1"/>
        <v>6</v>
      </c>
      <c r="F19" s="205" t="s">
        <v>584</v>
      </c>
      <c r="J19" s="3">
        <v>2</v>
      </c>
      <c r="K19" s="3">
        <v>2</v>
      </c>
      <c r="L19" s="1">
        <v>2</v>
      </c>
      <c r="M19" s="12" t="s">
        <v>500</v>
      </c>
    </row>
    <row r="20" spans="1:13" ht="11.25" x14ac:dyDescent="0.2">
      <c r="A20" s="31" t="s">
        <v>485</v>
      </c>
      <c r="B20" s="31">
        <v>4</v>
      </c>
      <c r="C20" s="70" t="s">
        <v>504</v>
      </c>
      <c r="D20" s="33">
        <v>8</v>
      </c>
      <c r="E20" s="57">
        <f t="shared" si="1"/>
        <v>6</v>
      </c>
      <c r="F20" s="205" t="s">
        <v>584</v>
      </c>
      <c r="J20" s="3">
        <v>2</v>
      </c>
      <c r="K20" s="3">
        <v>2</v>
      </c>
      <c r="L20" s="1">
        <v>2</v>
      </c>
      <c r="M20" s="16" t="s">
        <v>207</v>
      </c>
    </row>
    <row r="21" spans="1:13" ht="15" customHeight="1" x14ac:dyDescent="0.2">
      <c r="A21" s="31" t="s">
        <v>486</v>
      </c>
      <c r="B21" s="31">
        <v>4</v>
      </c>
      <c r="C21" s="70" t="s">
        <v>475</v>
      </c>
      <c r="D21" s="31">
        <v>8</v>
      </c>
      <c r="E21" s="57">
        <f t="shared" si="1"/>
        <v>6</v>
      </c>
      <c r="F21" s="205" t="s">
        <v>584</v>
      </c>
      <c r="J21" s="3">
        <v>2</v>
      </c>
      <c r="K21" s="3">
        <v>2</v>
      </c>
      <c r="L21" s="1">
        <v>2</v>
      </c>
      <c r="M21" s="12" t="s">
        <v>503</v>
      </c>
    </row>
    <row r="22" spans="1:13" ht="15" customHeight="1" x14ac:dyDescent="0.2">
      <c r="A22" s="31" t="s">
        <v>76</v>
      </c>
      <c r="B22" s="31">
        <v>4</v>
      </c>
      <c r="C22" s="70" t="s">
        <v>22</v>
      </c>
      <c r="D22" s="31">
        <v>8</v>
      </c>
      <c r="E22" s="57">
        <f t="shared" si="1"/>
        <v>6</v>
      </c>
      <c r="F22" s="205" t="s">
        <v>584</v>
      </c>
      <c r="J22" s="3">
        <v>2</v>
      </c>
      <c r="K22" s="3">
        <v>4</v>
      </c>
      <c r="L22" s="1"/>
      <c r="M22" s="16" t="s">
        <v>124</v>
      </c>
    </row>
    <row r="23" spans="1:13" ht="15" customHeight="1" thickBot="1" x14ac:dyDescent="0.25">
      <c r="A23" s="31" t="s">
        <v>487</v>
      </c>
      <c r="B23" s="31">
        <v>4</v>
      </c>
      <c r="C23" s="70" t="s">
        <v>505</v>
      </c>
      <c r="D23" s="31">
        <v>8</v>
      </c>
      <c r="E23" s="57">
        <f t="shared" si="1"/>
        <v>6</v>
      </c>
      <c r="F23" s="205" t="s">
        <v>584</v>
      </c>
      <c r="J23" s="3">
        <v>2</v>
      </c>
      <c r="K23" s="3">
        <v>2</v>
      </c>
      <c r="L23" s="1">
        <v>2</v>
      </c>
      <c r="M23" s="16" t="s">
        <v>503</v>
      </c>
    </row>
    <row r="24" spans="1:13" ht="15" customHeight="1" x14ac:dyDescent="0.2">
      <c r="A24" s="31" t="s">
        <v>488</v>
      </c>
      <c r="B24" s="31">
        <v>3</v>
      </c>
      <c r="C24" s="70" t="s">
        <v>210</v>
      </c>
      <c r="D24" s="33">
        <v>9</v>
      </c>
      <c r="E24" s="57">
        <v>4</v>
      </c>
      <c r="F24" s="205" t="s">
        <v>584</v>
      </c>
      <c r="J24" s="3">
        <v>2</v>
      </c>
      <c r="K24" s="3">
        <v>2</v>
      </c>
      <c r="L24" s="1"/>
      <c r="M24" s="12" t="s">
        <v>207</v>
      </c>
    </row>
    <row r="25" spans="1:13" ht="15" customHeight="1" x14ac:dyDescent="0.2">
      <c r="A25" s="31" t="s">
        <v>70</v>
      </c>
      <c r="B25" s="31">
        <v>4</v>
      </c>
      <c r="C25" s="70" t="s">
        <v>20</v>
      </c>
      <c r="D25" s="31">
        <v>9</v>
      </c>
      <c r="E25" s="57">
        <v>6</v>
      </c>
      <c r="F25" s="205" t="s">
        <v>584</v>
      </c>
      <c r="J25" s="3">
        <v>2</v>
      </c>
      <c r="K25" s="3">
        <v>2</v>
      </c>
      <c r="L25" s="1">
        <v>2</v>
      </c>
      <c r="M25" s="16"/>
    </row>
    <row r="26" spans="1:13" ht="15" customHeight="1" x14ac:dyDescent="0.2">
      <c r="A26" s="31" t="s">
        <v>489</v>
      </c>
      <c r="B26" s="31">
        <v>4</v>
      </c>
      <c r="C26" s="70" t="s">
        <v>506</v>
      </c>
      <c r="D26" s="31">
        <v>9</v>
      </c>
      <c r="E26" s="57">
        <v>6</v>
      </c>
      <c r="F26" s="205" t="s">
        <v>584</v>
      </c>
      <c r="J26" s="3">
        <v>2</v>
      </c>
      <c r="K26" s="3">
        <v>2</v>
      </c>
      <c r="L26" s="1">
        <v>2</v>
      </c>
      <c r="M26" s="16" t="s">
        <v>509</v>
      </c>
    </row>
    <row r="27" spans="1:13" ht="15" customHeight="1" x14ac:dyDescent="0.2">
      <c r="A27" s="31" t="s">
        <v>490</v>
      </c>
      <c r="B27" s="31">
        <v>3</v>
      </c>
      <c r="C27" s="70" t="s">
        <v>507</v>
      </c>
      <c r="D27" s="31">
        <v>9</v>
      </c>
      <c r="E27" s="57">
        <v>4</v>
      </c>
      <c r="F27" s="205" t="s">
        <v>584</v>
      </c>
      <c r="J27" s="3">
        <v>2</v>
      </c>
      <c r="K27" s="3">
        <v>2</v>
      </c>
      <c r="L27" s="1"/>
      <c r="M27" s="12" t="s">
        <v>475</v>
      </c>
    </row>
    <row r="28" spans="1:13" ht="15" customHeight="1" thickBot="1" x14ac:dyDescent="0.25">
      <c r="A28" s="31" t="s">
        <v>491</v>
      </c>
      <c r="B28" s="31">
        <v>2</v>
      </c>
      <c r="C28" s="71" t="s">
        <v>508</v>
      </c>
      <c r="D28" s="31">
        <v>9</v>
      </c>
      <c r="E28" s="57">
        <v>2</v>
      </c>
      <c r="F28" s="205" t="s">
        <v>584</v>
      </c>
      <c r="J28" s="3">
        <v>2</v>
      </c>
      <c r="K28" s="3"/>
      <c r="L28" s="1"/>
      <c r="M28" s="12" t="s">
        <v>496</v>
      </c>
    </row>
    <row r="29" spans="1:13" ht="15" customHeight="1" x14ac:dyDescent="0.2">
      <c r="A29" s="31" t="s">
        <v>492</v>
      </c>
      <c r="B29" s="31">
        <v>4</v>
      </c>
      <c r="C29" s="70" t="s">
        <v>510</v>
      </c>
      <c r="D29" s="33">
        <v>10</v>
      </c>
      <c r="E29" s="57">
        <f>SUM(J29:L29)</f>
        <v>4</v>
      </c>
      <c r="F29" s="205" t="s">
        <v>584</v>
      </c>
      <c r="J29" s="3"/>
      <c r="K29" s="3">
        <v>2</v>
      </c>
      <c r="L29" s="1">
        <v>2</v>
      </c>
      <c r="M29" s="12"/>
    </row>
    <row r="30" spans="1:13" ht="15" customHeight="1" x14ac:dyDescent="0.2">
      <c r="A30" s="31" t="s">
        <v>493</v>
      </c>
      <c r="B30" s="31">
        <v>4</v>
      </c>
      <c r="C30" s="70" t="s">
        <v>511</v>
      </c>
      <c r="D30" s="31">
        <v>10</v>
      </c>
      <c r="E30" s="57">
        <f>SUM(J30:L30)</f>
        <v>4</v>
      </c>
      <c r="F30" s="205" t="s">
        <v>584</v>
      </c>
      <c r="J30" s="3"/>
      <c r="K30" s="3"/>
      <c r="L30" s="1">
        <v>4</v>
      </c>
      <c r="M30" s="12" t="s">
        <v>504</v>
      </c>
    </row>
    <row r="31" spans="1:13" ht="15" customHeight="1" x14ac:dyDescent="0.2">
      <c r="A31" s="31" t="s">
        <v>216</v>
      </c>
      <c r="B31" s="31">
        <v>4</v>
      </c>
      <c r="C31" s="70" t="s">
        <v>215</v>
      </c>
      <c r="D31" s="31">
        <v>10</v>
      </c>
      <c r="E31" s="57">
        <f>SUM(J31:L31)</f>
        <v>4</v>
      </c>
      <c r="F31" s="205" t="s">
        <v>584</v>
      </c>
      <c r="J31" s="3">
        <v>2</v>
      </c>
      <c r="K31" s="3">
        <v>2</v>
      </c>
      <c r="L31" s="1"/>
      <c r="M31" s="12"/>
    </row>
    <row r="32" spans="1:13" ht="15" customHeight="1" thickBot="1" x14ac:dyDescent="0.25">
      <c r="A32" s="31" t="s">
        <v>494</v>
      </c>
      <c r="B32" s="31">
        <v>4</v>
      </c>
      <c r="C32" s="70" t="s">
        <v>512</v>
      </c>
      <c r="D32" s="31">
        <v>10</v>
      </c>
      <c r="E32" s="57">
        <f>SUM(J32:L32)</f>
        <v>4</v>
      </c>
      <c r="F32" s="205" t="s">
        <v>584</v>
      </c>
      <c r="J32" s="3">
        <v>2</v>
      </c>
      <c r="K32" s="3">
        <v>2</v>
      </c>
      <c r="L32" s="1"/>
      <c r="M32" s="12" t="s">
        <v>507</v>
      </c>
    </row>
    <row r="33" spans="1:13" ht="11.25" x14ac:dyDescent="0.2">
      <c r="A33" s="7" t="s">
        <v>158</v>
      </c>
      <c r="B33" s="42">
        <v>4</v>
      </c>
      <c r="C33" s="41" t="s">
        <v>157</v>
      </c>
      <c r="D33" s="184">
        <v>7</v>
      </c>
      <c r="E33" s="18">
        <f t="shared" ref="E33:E41" si="2">J33+K33+L33</f>
        <v>6</v>
      </c>
      <c r="F33" s="205" t="s">
        <v>584</v>
      </c>
      <c r="J33" s="43">
        <v>2</v>
      </c>
      <c r="K33" s="19">
        <v>2</v>
      </c>
      <c r="L33" s="20">
        <v>2</v>
      </c>
      <c r="M33" s="26" t="e">
        <f>CONCATENATE(C17,"   -   ",#REF!)</f>
        <v>#REF!</v>
      </c>
    </row>
    <row r="34" spans="1:13" ht="15" customHeight="1" x14ac:dyDescent="0.2">
      <c r="A34" s="10" t="s">
        <v>160</v>
      </c>
      <c r="B34" s="44">
        <v>4</v>
      </c>
      <c r="C34" s="41" t="s">
        <v>159</v>
      </c>
      <c r="D34" s="184">
        <v>8</v>
      </c>
      <c r="E34" s="9">
        <f t="shared" si="2"/>
        <v>6</v>
      </c>
      <c r="F34" s="205" t="s">
        <v>584</v>
      </c>
      <c r="J34" s="45">
        <v>2</v>
      </c>
      <c r="K34" s="3">
        <v>2</v>
      </c>
      <c r="L34" s="1">
        <v>2</v>
      </c>
      <c r="M34" s="12" t="str">
        <f>C33</f>
        <v>Inteligencia Artificial</v>
      </c>
    </row>
    <row r="35" spans="1:13" ht="15" customHeight="1" x14ac:dyDescent="0.2">
      <c r="A35" s="10" t="s">
        <v>162</v>
      </c>
      <c r="B35" s="44">
        <v>4</v>
      </c>
      <c r="C35" s="41" t="s">
        <v>161</v>
      </c>
      <c r="D35" s="184">
        <v>9</v>
      </c>
      <c r="E35" s="9">
        <f t="shared" si="2"/>
        <v>6</v>
      </c>
      <c r="F35" s="205" t="s">
        <v>584</v>
      </c>
      <c r="J35" s="45">
        <v>2</v>
      </c>
      <c r="K35" s="3">
        <v>2</v>
      </c>
      <c r="L35" s="1">
        <v>2</v>
      </c>
      <c r="M35" s="12" t="str">
        <f>C34</f>
        <v>Robótica</v>
      </c>
    </row>
    <row r="36" spans="1:13" ht="15" customHeight="1" thickBot="1" x14ac:dyDescent="0.25">
      <c r="A36" s="11" t="s">
        <v>218</v>
      </c>
      <c r="B36" s="48">
        <v>4</v>
      </c>
      <c r="C36" s="47" t="s">
        <v>217</v>
      </c>
      <c r="D36" s="46">
        <v>10</v>
      </c>
      <c r="E36" s="23">
        <f t="shared" si="2"/>
        <v>6</v>
      </c>
      <c r="F36" s="205" t="s">
        <v>584</v>
      </c>
      <c r="J36" s="49">
        <v>2</v>
      </c>
      <c r="K36" s="24">
        <v>2</v>
      </c>
      <c r="L36" s="2">
        <v>2</v>
      </c>
      <c r="M36" s="25" t="str">
        <f>C35</f>
        <v xml:space="preserve">Big Data </v>
      </c>
    </row>
    <row r="37" spans="1:13" ht="15" customHeight="1" x14ac:dyDescent="0.2">
      <c r="A37" s="7" t="s">
        <v>168</v>
      </c>
      <c r="B37" s="42">
        <v>4</v>
      </c>
      <c r="C37" s="41" t="s">
        <v>167</v>
      </c>
      <c r="D37" s="184">
        <v>7</v>
      </c>
      <c r="E37" s="18">
        <f t="shared" si="2"/>
        <v>6</v>
      </c>
      <c r="F37" s="205" t="s">
        <v>584</v>
      </c>
      <c r="J37" s="43">
        <v>2</v>
      </c>
      <c r="K37" s="19"/>
      <c r="L37" s="20">
        <v>4</v>
      </c>
      <c r="M37" s="26" t="e">
        <f>#REF!</f>
        <v>#REF!</v>
      </c>
    </row>
    <row r="38" spans="1:13" ht="15" customHeight="1" x14ac:dyDescent="0.2">
      <c r="A38" s="10" t="s">
        <v>220</v>
      </c>
      <c r="B38" s="44">
        <v>4</v>
      </c>
      <c r="C38" s="41" t="s">
        <v>219</v>
      </c>
      <c r="D38" s="236">
        <v>8</v>
      </c>
      <c r="E38" s="9">
        <f t="shared" si="2"/>
        <v>6</v>
      </c>
      <c r="F38" s="205" t="s">
        <v>584</v>
      </c>
      <c r="J38" s="45">
        <v>2</v>
      </c>
      <c r="K38" s="3"/>
      <c r="L38" s="1">
        <v>4</v>
      </c>
      <c r="M38" s="12" t="str">
        <f>C37</f>
        <v xml:space="preserve">Programación de Dispositivos Móviles </v>
      </c>
    </row>
    <row r="39" spans="1:13" ht="15" customHeight="1" x14ac:dyDescent="0.2">
      <c r="A39" s="10" t="s">
        <v>222</v>
      </c>
      <c r="B39" s="44">
        <v>4</v>
      </c>
      <c r="C39" s="41" t="s">
        <v>221</v>
      </c>
      <c r="D39" s="184">
        <v>9</v>
      </c>
      <c r="E39" s="9">
        <f t="shared" si="2"/>
        <v>6</v>
      </c>
      <c r="F39" s="205" t="s">
        <v>584</v>
      </c>
      <c r="J39" s="45">
        <v>2</v>
      </c>
      <c r="K39" s="3"/>
      <c r="L39" s="1">
        <v>4</v>
      </c>
      <c r="M39" s="12" t="str">
        <f>C38</f>
        <v xml:space="preserve">Gestión de Datos y Soluciones Móviles Empresariales </v>
      </c>
    </row>
    <row r="40" spans="1:13" ht="15" customHeight="1" thickBot="1" x14ac:dyDescent="0.25">
      <c r="A40" s="10" t="s">
        <v>224</v>
      </c>
      <c r="B40" s="44">
        <v>4</v>
      </c>
      <c r="C40" s="241" t="s">
        <v>223</v>
      </c>
      <c r="D40" s="242">
        <v>10</v>
      </c>
      <c r="E40" s="9">
        <f t="shared" si="2"/>
        <v>6</v>
      </c>
      <c r="F40" s="205" t="s">
        <v>584</v>
      </c>
      <c r="J40" s="49">
        <v>2</v>
      </c>
      <c r="K40" s="24"/>
      <c r="L40" s="2">
        <v>4</v>
      </c>
      <c r="M40" s="25" t="str">
        <f>C39</f>
        <v>Arquitectura de Soluciones Móviles</v>
      </c>
    </row>
    <row r="41" spans="1:13" ht="15" customHeight="1" x14ac:dyDescent="0.2">
      <c r="A41" s="7" t="s">
        <v>516</v>
      </c>
      <c r="B41" s="42">
        <v>4</v>
      </c>
      <c r="C41" s="243" t="s">
        <v>517</v>
      </c>
      <c r="D41" s="244">
        <v>7</v>
      </c>
      <c r="E41" s="18">
        <f t="shared" si="2"/>
        <v>6</v>
      </c>
      <c r="F41" s="228" t="s">
        <v>584</v>
      </c>
      <c r="J41" s="43">
        <v>2</v>
      </c>
      <c r="K41" s="19">
        <v>2</v>
      </c>
      <c r="L41" s="20">
        <v>2</v>
      </c>
      <c r="M41" s="26" t="s">
        <v>499</v>
      </c>
    </row>
    <row r="42" spans="1:13" ht="15" customHeight="1" x14ac:dyDescent="0.2">
      <c r="A42" s="10" t="s">
        <v>515</v>
      </c>
      <c r="B42" s="44">
        <v>4</v>
      </c>
      <c r="C42" s="41" t="s">
        <v>518</v>
      </c>
      <c r="D42" s="184">
        <v>8</v>
      </c>
      <c r="E42" s="9">
        <v>4</v>
      </c>
      <c r="F42" s="205" t="s">
        <v>584</v>
      </c>
      <c r="J42" s="45">
        <v>2</v>
      </c>
      <c r="K42" s="3">
        <v>2</v>
      </c>
      <c r="L42" s="183">
        <v>2</v>
      </c>
      <c r="M42" s="16" t="s">
        <v>517</v>
      </c>
    </row>
    <row r="43" spans="1:13" ht="15" customHeight="1" x14ac:dyDescent="0.2">
      <c r="A43" s="10" t="s">
        <v>514</v>
      </c>
      <c r="B43" s="44">
        <v>4</v>
      </c>
      <c r="C43" s="41" t="s">
        <v>519</v>
      </c>
      <c r="D43" s="184">
        <v>9</v>
      </c>
      <c r="E43" s="9">
        <f>J43+K43+L43</f>
        <v>6</v>
      </c>
      <c r="F43" s="205" t="s">
        <v>584</v>
      </c>
      <c r="J43" s="45">
        <v>2</v>
      </c>
      <c r="K43" s="3">
        <v>4</v>
      </c>
      <c r="L43" s="1"/>
      <c r="M43" s="12" t="s">
        <v>518</v>
      </c>
    </row>
    <row r="44" spans="1:13" ht="15" customHeight="1" thickBot="1" x14ac:dyDescent="0.25">
      <c r="A44" s="11" t="s">
        <v>513</v>
      </c>
      <c r="B44" s="48">
        <v>4</v>
      </c>
      <c r="C44" s="47" t="s">
        <v>520</v>
      </c>
      <c r="D44" s="46">
        <v>10</v>
      </c>
      <c r="E44" s="23">
        <f>J44+K44+L44</f>
        <v>6</v>
      </c>
      <c r="F44" s="208" t="s">
        <v>584</v>
      </c>
      <c r="J44" s="49">
        <v>2</v>
      </c>
      <c r="K44" s="24">
        <v>2</v>
      </c>
      <c r="L44" s="2">
        <v>2</v>
      </c>
      <c r="M44" s="25" t="s">
        <v>519</v>
      </c>
    </row>
    <row r="45" spans="1:13" ht="11.25" x14ac:dyDescent="0.2">
      <c r="J45" s="6"/>
    </row>
    <row r="46" spans="1:13" ht="11.25" x14ac:dyDescent="0.2">
      <c r="J46" s="6"/>
    </row>
    <row r="47" spans="1:13" ht="11.25" x14ac:dyDescent="0.2">
      <c r="J47" s="6"/>
    </row>
    <row r="48" spans="1:13" ht="11.25" x14ac:dyDescent="0.2">
      <c r="J48" s="6"/>
    </row>
    <row r="49" spans="10:10" ht="11.25" x14ac:dyDescent="0.2">
      <c r="J49" s="6"/>
    </row>
    <row r="50" spans="10:10" ht="11.25" x14ac:dyDescent="0.2">
      <c r="J5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="77" zoomScaleNormal="77" workbookViewId="0">
      <selection activeCell="F2" sqref="F2:F82"/>
    </sheetView>
    <sheetView topLeftCell="A61" workbookViewId="1">
      <selection activeCell="C2" sqref="C2:E82"/>
    </sheetView>
  </sheetViews>
  <sheetFormatPr baseColWidth="10" defaultColWidth="11.42578125" defaultRowHeight="12.75" x14ac:dyDescent="0.2"/>
  <cols>
    <col min="1" max="1" width="8.5703125" style="30" bestFit="1" customWidth="1"/>
    <col min="2" max="2" width="3.7109375" style="6" customWidth="1"/>
    <col min="3" max="3" width="33" style="6" customWidth="1"/>
    <col min="4" max="4" width="7" style="6" bestFit="1" customWidth="1"/>
    <col min="5" max="5" width="3.7109375" style="6" customWidth="1"/>
    <col min="10" max="12" width="3.7109375" style="6" hidden="1" customWidth="1"/>
    <col min="13" max="13" width="34.28515625" style="6" hidden="1" customWidth="1"/>
    <col min="14" max="16384" width="11.42578125" style="6"/>
  </cols>
  <sheetData>
    <row r="1" spans="1:13" ht="15" customHeight="1" thickBot="1" x14ac:dyDescent="0.25">
      <c r="A1" s="77" t="s">
        <v>3</v>
      </c>
      <c r="B1" s="77" t="s">
        <v>4</v>
      </c>
      <c r="C1" s="76" t="s">
        <v>1</v>
      </c>
      <c r="D1" s="76" t="s">
        <v>0</v>
      </c>
      <c r="E1" s="78" t="s">
        <v>54</v>
      </c>
      <c r="F1" s="240" t="s">
        <v>585</v>
      </c>
      <c r="G1" s="6"/>
      <c r="H1" s="6"/>
      <c r="I1" s="6"/>
      <c r="J1" s="77" t="s">
        <v>5</v>
      </c>
      <c r="K1" s="77" t="s">
        <v>6</v>
      </c>
      <c r="L1" s="79" t="s">
        <v>7</v>
      </c>
      <c r="M1" s="77" t="s">
        <v>8</v>
      </c>
    </row>
    <row r="2" spans="1:13" ht="15" customHeight="1" x14ac:dyDescent="0.2">
      <c r="A2" s="31" t="s">
        <v>232</v>
      </c>
      <c r="B2" s="31">
        <v>3</v>
      </c>
      <c r="C2" s="245" t="s">
        <v>231</v>
      </c>
      <c r="D2" s="173">
        <v>1</v>
      </c>
      <c r="E2" s="57">
        <v>5</v>
      </c>
      <c r="F2" s="246" t="s">
        <v>587</v>
      </c>
      <c r="G2" s="6"/>
      <c r="H2" s="6"/>
      <c r="I2" s="6"/>
      <c r="J2" s="3">
        <v>1</v>
      </c>
      <c r="K2" s="3">
        <v>2</v>
      </c>
      <c r="L2" s="1">
        <v>2</v>
      </c>
      <c r="M2" s="12"/>
    </row>
    <row r="3" spans="1:13" ht="15" customHeight="1" x14ac:dyDescent="0.2">
      <c r="A3" s="31" t="s">
        <v>234</v>
      </c>
      <c r="B3" s="31">
        <v>4</v>
      </c>
      <c r="C3" s="245" t="s">
        <v>233</v>
      </c>
      <c r="D3" s="173">
        <v>1</v>
      </c>
      <c r="E3" s="57">
        <v>6</v>
      </c>
      <c r="F3" s="246" t="s">
        <v>587</v>
      </c>
      <c r="G3" s="6"/>
      <c r="H3" s="6"/>
      <c r="I3" s="6"/>
      <c r="J3" s="3">
        <v>2</v>
      </c>
      <c r="K3" s="3">
        <v>2</v>
      </c>
      <c r="L3" s="1">
        <v>2</v>
      </c>
      <c r="M3" s="12"/>
    </row>
    <row r="4" spans="1:13" ht="15" customHeight="1" x14ac:dyDescent="0.2">
      <c r="A4" s="31" t="s">
        <v>55</v>
      </c>
      <c r="B4" s="31">
        <v>4</v>
      </c>
      <c r="C4" s="247" t="s">
        <v>10</v>
      </c>
      <c r="D4" s="173">
        <v>1</v>
      </c>
      <c r="E4" s="57">
        <v>6</v>
      </c>
      <c r="F4" s="246" t="s">
        <v>587</v>
      </c>
      <c r="G4" s="6"/>
      <c r="H4" s="6"/>
      <c r="I4" s="6"/>
      <c r="J4" s="3">
        <v>2</v>
      </c>
      <c r="K4" s="3">
        <v>4</v>
      </c>
      <c r="L4" s="1"/>
      <c r="M4" s="12" t="s">
        <v>47</v>
      </c>
    </row>
    <row r="5" spans="1:13" ht="15" customHeight="1" x14ac:dyDescent="0.2">
      <c r="A5" s="31" t="s">
        <v>58</v>
      </c>
      <c r="B5" s="31">
        <v>4</v>
      </c>
      <c r="C5" s="248" t="s">
        <v>9</v>
      </c>
      <c r="D5" s="173">
        <v>1</v>
      </c>
      <c r="E5" s="57">
        <v>4</v>
      </c>
      <c r="F5" s="246" t="s">
        <v>587</v>
      </c>
      <c r="G5" s="6"/>
      <c r="H5" s="6"/>
      <c r="I5" s="6"/>
      <c r="J5" s="3">
        <v>4</v>
      </c>
      <c r="K5" s="3"/>
      <c r="L5" s="1"/>
      <c r="M5" s="12"/>
    </row>
    <row r="6" spans="1:13" ht="15" customHeight="1" x14ac:dyDescent="0.2">
      <c r="A6" s="31" t="s">
        <v>56</v>
      </c>
      <c r="B6" s="31">
        <v>4</v>
      </c>
      <c r="C6" s="247" t="s">
        <v>11</v>
      </c>
      <c r="D6" s="173">
        <v>1</v>
      </c>
      <c r="E6" s="57">
        <v>4</v>
      </c>
      <c r="F6" s="246" t="s">
        <v>587</v>
      </c>
      <c r="G6" s="6"/>
      <c r="H6" s="6"/>
      <c r="I6" s="6"/>
      <c r="J6" s="3">
        <v>4</v>
      </c>
      <c r="K6" s="3"/>
      <c r="L6" s="1"/>
      <c r="M6" s="12" t="s">
        <v>49</v>
      </c>
    </row>
    <row r="7" spans="1:13" ht="15" customHeight="1" thickBot="1" x14ac:dyDescent="0.25">
      <c r="A7" s="31" t="s">
        <v>57</v>
      </c>
      <c r="B7" s="31">
        <v>4</v>
      </c>
      <c r="C7" s="247" t="s">
        <v>84</v>
      </c>
      <c r="D7" s="173">
        <v>1</v>
      </c>
      <c r="E7" s="57">
        <v>6</v>
      </c>
      <c r="F7" s="246" t="s">
        <v>587</v>
      </c>
      <c r="G7" s="6"/>
      <c r="H7" s="6"/>
      <c r="I7" s="6"/>
      <c r="J7" s="3">
        <v>2</v>
      </c>
      <c r="K7" s="3">
        <v>4</v>
      </c>
      <c r="L7" s="1"/>
      <c r="M7" s="12" t="s">
        <v>48</v>
      </c>
    </row>
    <row r="8" spans="1:13" ht="15" customHeight="1" x14ac:dyDescent="0.2">
      <c r="A8" s="31" t="s">
        <v>59</v>
      </c>
      <c r="B8" s="31">
        <v>4</v>
      </c>
      <c r="C8" s="247" t="s">
        <v>13</v>
      </c>
      <c r="D8" s="174">
        <v>2</v>
      </c>
      <c r="E8" s="57">
        <v>6</v>
      </c>
      <c r="F8" s="246" t="s">
        <v>587</v>
      </c>
      <c r="G8" s="6"/>
      <c r="H8" s="6"/>
      <c r="I8" s="6"/>
      <c r="J8" s="3">
        <v>2</v>
      </c>
      <c r="K8" s="3">
        <v>4</v>
      </c>
      <c r="L8" s="1"/>
      <c r="M8" s="12" t="s">
        <v>10</v>
      </c>
    </row>
    <row r="9" spans="1:13" ht="15" customHeight="1" x14ac:dyDescent="0.2">
      <c r="A9" s="31" t="s">
        <v>240</v>
      </c>
      <c r="B9" s="31">
        <v>4</v>
      </c>
      <c r="C9" s="245" t="s">
        <v>239</v>
      </c>
      <c r="D9" s="173">
        <v>2</v>
      </c>
      <c r="E9" s="57">
        <v>6</v>
      </c>
      <c r="F9" s="246" t="s">
        <v>587</v>
      </c>
      <c r="G9" s="6"/>
      <c r="H9" s="6"/>
      <c r="I9" s="6"/>
      <c r="J9" s="3">
        <v>2</v>
      </c>
      <c r="K9" s="3">
        <v>2</v>
      </c>
      <c r="L9" s="1">
        <v>2</v>
      </c>
      <c r="M9" s="12" t="s">
        <v>233</v>
      </c>
    </row>
    <row r="10" spans="1:13" ht="15" customHeight="1" x14ac:dyDescent="0.2">
      <c r="A10" s="31" t="s">
        <v>236</v>
      </c>
      <c r="B10" s="31">
        <v>4</v>
      </c>
      <c r="C10" s="245" t="s">
        <v>235</v>
      </c>
      <c r="D10" s="173">
        <v>2</v>
      </c>
      <c r="E10" s="57">
        <v>6</v>
      </c>
      <c r="F10" s="246" t="s">
        <v>587</v>
      </c>
      <c r="G10" s="6"/>
      <c r="H10" s="6"/>
      <c r="I10" s="6"/>
      <c r="J10" s="3">
        <v>2</v>
      </c>
      <c r="K10" s="3">
        <v>2</v>
      </c>
      <c r="L10" s="1">
        <v>2</v>
      </c>
      <c r="M10" s="12" t="s">
        <v>231</v>
      </c>
    </row>
    <row r="11" spans="1:13" ht="15" customHeight="1" x14ac:dyDescent="0.2">
      <c r="A11" s="31" t="s">
        <v>62</v>
      </c>
      <c r="B11" s="31">
        <v>4</v>
      </c>
      <c r="C11" s="247" t="s">
        <v>12</v>
      </c>
      <c r="D11" s="173">
        <v>2</v>
      </c>
      <c r="E11" s="57">
        <v>4</v>
      </c>
      <c r="F11" s="246" t="s">
        <v>587</v>
      </c>
      <c r="G11" s="210"/>
      <c r="H11" s="6"/>
      <c r="I11" s="6"/>
      <c r="J11" s="3">
        <v>4</v>
      </c>
      <c r="K11" s="3"/>
      <c r="L11" s="1"/>
      <c r="M11" s="12" t="s">
        <v>11</v>
      </c>
    </row>
    <row r="12" spans="1:13" ht="15" customHeight="1" thickBot="1" x14ac:dyDescent="0.25">
      <c r="A12" s="31" t="s">
        <v>60</v>
      </c>
      <c r="B12" s="31">
        <v>4</v>
      </c>
      <c r="C12" s="247" t="s">
        <v>91</v>
      </c>
      <c r="D12" s="173">
        <v>2</v>
      </c>
      <c r="E12" s="57">
        <v>6</v>
      </c>
      <c r="F12" s="246" t="s">
        <v>587</v>
      </c>
      <c r="G12" s="6"/>
      <c r="H12" s="6"/>
      <c r="I12" s="6"/>
      <c r="J12" s="3">
        <v>2</v>
      </c>
      <c r="K12" s="3">
        <v>4</v>
      </c>
      <c r="L12" s="1"/>
      <c r="M12" s="12" t="s">
        <v>84</v>
      </c>
    </row>
    <row r="13" spans="1:13" ht="15" customHeight="1" x14ac:dyDescent="0.2">
      <c r="A13" s="31" t="s">
        <v>238</v>
      </c>
      <c r="B13" s="31">
        <v>4</v>
      </c>
      <c r="C13" s="245" t="s">
        <v>237</v>
      </c>
      <c r="D13" s="180">
        <v>3</v>
      </c>
      <c r="E13" s="57">
        <v>6</v>
      </c>
      <c r="F13" s="246" t="s">
        <v>587</v>
      </c>
      <c r="G13" s="6"/>
      <c r="H13" s="6"/>
      <c r="I13" s="6"/>
      <c r="J13" s="3">
        <v>2</v>
      </c>
      <c r="K13" s="3">
        <v>2</v>
      </c>
      <c r="L13" s="1">
        <v>2</v>
      </c>
      <c r="M13" s="12" t="s">
        <v>235</v>
      </c>
    </row>
    <row r="14" spans="1:13" ht="15" customHeight="1" x14ac:dyDescent="0.2">
      <c r="A14" s="31" t="s">
        <v>199</v>
      </c>
      <c r="B14" s="31">
        <v>2</v>
      </c>
      <c r="C14" s="245" t="s">
        <v>108</v>
      </c>
      <c r="D14" s="181">
        <v>3</v>
      </c>
      <c r="E14" s="57">
        <v>4</v>
      </c>
      <c r="F14" s="246" t="s">
        <v>587</v>
      </c>
      <c r="G14" s="6"/>
      <c r="H14" s="6"/>
      <c r="I14" s="6"/>
      <c r="J14" s="3"/>
      <c r="K14" s="3">
        <v>2</v>
      </c>
      <c r="L14" s="1">
        <v>2</v>
      </c>
      <c r="M14" s="12" t="s">
        <v>239</v>
      </c>
    </row>
    <row r="15" spans="1:13" ht="15" customHeight="1" x14ac:dyDescent="0.2">
      <c r="A15" s="31" t="s">
        <v>97</v>
      </c>
      <c r="B15" s="31">
        <v>4</v>
      </c>
      <c r="C15" s="249" t="s">
        <v>96</v>
      </c>
      <c r="D15" s="181">
        <v>3</v>
      </c>
      <c r="E15" s="57">
        <v>6</v>
      </c>
      <c r="F15" s="246" t="s">
        <v>587</v>
      </c>
      <c r="G15" s="6"/>
      <c r="H15" s="6"/>
      <c r="I15" s="6"/>
      <c r="J15" s="3">
        <v>2</v>
      </c>
      <c r="K15" s="3">
        <v>4</v>
      </c>
      <c r="L15" s="1"/>
      <c r="M15" s="16" t="s">
        <v>13</v>
      </c>
    </row>
    <row r="16" spans="1:13" ht="15" customHeight="1" x14ac:dyDescent="0.2">
      <c r="A16" s="31" t="s">
        <v>242</v>
      </c>
      <c r="B16" s="31">
        <v>3</v>
      </c>
      <c r="C16" s="245" t="s">
        <v>241</v>
      </c>
      <c r="D16" s="181">
        <v>3</v>
      </c>
      <c r="E16" s="57">
        <v>5</v>
      </c>
      <c r="F16" s="246" t="s">
        <v>587</v>
      </c>
      <c r="G16" s="6"/>
      <c r="H16" s="6"/>
      <c r="I16" s="6"/>
      <c r="J16" s="3">
        <v>1</v>
      </c>
      <c r="K16" s="3">
        <v>2</v>
      </c>
      <c r="L16" s="1">
        <v>2</v>
      </c>
      <c r="M16" s="12" t="s">
        <v>235</v>
      </c>
    </row>
    <row r="17" spans="1:13" ht="15" customHeight="1" x14ac:dyDescent="0.2">
      <c r="A17" s="31" t="s">
        <v>63</v>
      </c>
      <c r="B17" s="31">
        <v>4</v>
      </c>
      <c r="C17" s="250" t="s">
        <v>16</v>
      </c>
      <c r="D17" s="181">
        <v>3</v>
      </c>
      <c r="E17" s="57">
        <v>4</v>
      </c>
      <c r="F17" s="246" t="s">
        <v>587</v>
      </c>
      <c r="G17" s="6"/>
      <c r="H17" s="6"/>
      <c r="I17" s="6"/>
      <c r="J17" s="3">
        <v>4</v>
      </c>
      <c r="K17" s="3"/>
      <c r="L17" s="1"/>
      <c r="M17" s="12"/>
    </row>
    <row r="18" spans="1:13" ht="15" customHeight="1" x14ac:dyDescent="0.2">
      <c r="A18" s="31" t="s">
        <v>65</v>
      </c>
      <c r="B18" s="31">
        <v>4</v>
      </c>
      <c r="C18" s="249" t="s">
        <v>98</v>
      </c>
      <c r="D18" s="181">
        <v>3</v>
      </c>
      <c r="E18" s="57">
        <v>6</v>
      </c>
      <c r="F18" s="246" t="s">
        <v>587</v>
      </c>
      <c r="G18" s="6"/>
      <c r="H18" s="6"/>
      <c r="I18" s="6"/>
      <c r="J18" s="3">
        <v>2</v>
      </c>
      <c r="K18" s="3">
        <v>4</v>
      </c>
      <c r="L18" s="1"/>
      <c r="M18" s="12" t="s">
        <v>91</v>
      </c>
    </row>
    <row r="19" spans="1:13" ht="15" customHeight="1" x14ac:dyDescent="0.2">
      <c r="A19" s="31" t="s">
        <v>244</v>
      </c>
      <c r="B19" s="31">
        <v>2</v>
      </c>
      <c r="C19" s="245" t="s">
        <v>243</v>
      </c>
      <c r="D19" s="181">
        <v>4</v>
      </c>
      <c r="E19" s="57">
        <v>2</v>
      </c>
      <c r="F19" s="246" t="s">
        <v>587</v>
      </c>
      <c r="G19" s="6"/>
      <c r="H19" s="6"/>
      <c r="I19" s="6"/>
      <c r="J19" s="3"/>
      <c r="K19" s="3">
        <v>2</v>
      </c>
      <c r="L19" s="1">
        <v>2</v>
      </c>
      <c r="M19" s="12" t="s">
        <v>237</v>
      </c>
    </row>
    <row r="20" spans="1:13" ht="15" customHeight="1" x14ac:dyDescent="0.2">
      <c r="A20" s="31" t="s">
        <v>318</v>
      </c>
      <c r="B20" s="31">
        <v>3</v>
      </c>
      <c r="C20" s="245" t="s">
        <v>297</v>
      </c>
      <c r="D20" s="181">
        <v>4</v>
      </c>
      <c r="E20" s="57">
        <v>5</v>
      </c>
      <c r="F20" s="246" t="s">
        <v>587</v>
      </c>
      <c r="G20" s="6"/>
      <c r="H20" s="6"/>
      <c r="I20" s="6"/>
      <c r="J20" s="3">
        <v>1</v>
      </c>
      <c r="K20" s="3"/>
      <c r="L20" s="1">
        <v>4</v>
      </c>
      <c r="M20" s="16" t="s">
        <v>317</v>
      </c>
    </row>
    <row r="21" spans="1:13" ht="15" customHeight="1" x14ac:dyDescent="0.2">
      <c r="A21" s="31" t="s">
        <v>246</v>
      </c>
      <c r="B21" s="31">
        <v>2</v>
      </c>
      <c r="C21" s="245" t="s">
        <v>245</v>
      </c>
      <c r="D21" s="181">
        <v>4</v>
      </c>
      <c r="E21" s="57">
        <v>4</v>
      </c>
      <c r="F21" s="246" t="s">
        <v>587</v>
      </c>
      <c r="G21" s="6"/>
      <c r="H21" s="6"/>
      <c r="I21" s="6"/>
      <c r="J21" s="3"/>
      <c r="K21" s="3">
        <v>2</v>
      </c>
      <c r="L21" s="1">
        <v>2</v>
      </c>
      <c r="M21" s="16" t="s">
        <v>319</v>
      </c>
    </row>
    <row r="22" spans="1:13" ht="13.15" customHeight="1" x14ac:dyDescent="0.2">
      <c r="A22" s="31" t="s">
        <v>117</v>
      </c>
      <c r="B22" s="31">
        <v>4</v>
      </c>
      <c r="C22" s="245" t="s">
        <v>116</v>
      </c>
      <c r="D22" s="181">
        <v>4</v>
      </c>
      <c r="E22" s="57">
        <v>4</v>
      </c>
      <c r="F22" s="246" t="s">
        <v>587</v>
      </c>
      <c r="G22" s="6"/>
      <c r="H22" s="6"/>
      <c r="I22" s="6"/>
      <c r="J22" s="3">
        <v>4</v>
      </c>
      <c r="K22" s="3"/>
      <c r="L22" s="1"/>
      <c r="M22" s="12" t="s">
        <v>108</v>
      </c>
    </row>
    <row r="23" spans="1:13" ht="13.15" customHeight="1" x14ac:dyDescent="0.2">
      <c r="A23" s="31" t="s">
        <v>70</v>
      </c>
      <c r="B23" s="31">
        <v>4</v>
      </c>
      <c r="C23" s="250" t="s">
        <v>20</v>
      </c>
      <c r="D23" s="181">
        <v>4</v>
      </c>
      <c r="E23" s="57">
        <v>4</v>
      </c>
      <c r="F23" s="246" t="s">
        <v>587</v>
      </c>
      <c r="G23" s="6"/>
      <c r="H23" s="6"/>
      <c r="I23" s="6"/>
      <c r="J23" s="3">
        <v>4</v>
      </c>
      <c r="K23" s="3"/>
      <c r="L23" s="1"/>
      <c r="M23" s="16"/>
    </row>
    <row r="24" spans="1:13" ht="13.15" customHeight="1" x14ac:dyDescent="0.2">
      <c r="A24" s="31" t="s">
        <v>66</v>
      </c>
      <c r="B24" s="31">
        <v>4</v>
      </c>
      <c r="C24" s="249" t="s">
        <v>14</v>
      </c>
      <c r="D24" s="181">
        <v>4</v>
      </c>
      <c r="E24" s="57">
        <v>4</v>
      </c>
      <c r="F24" s="246" t="s">
        <v>587</v>
      </c>
      <c r="G24" s="6"/>
      <c r="H24" s="6"/>
      <c r="I24" s="6"/>
      <c r="J24" s="3">
        <v>4</v>
      </c>
      <c r="K24" s="3"/>
      <c r="L24" s="1"/>
      <c r="M24" s="12" t="s">
        <v>10</v>
      </c>
    </row>
    <row r="25" spans="1:13" ht="13.15" customHeight="1" thickBot="1" x14ac:dyDescent="0.25">
      <c r="A25" s="31" t="s">
        <v>67</v>
      </c>
      <c r="B25" s="31">
        <v>4</v>
      </c>
      <c r="C25" s="249" t="s">
        <v>103</v>
      </c>
      <c r="D25" s="181">
        <v>4</v>
      </c>
      <c r="E25" s="57">
        <v>6</v>
      </c>
      <c r="F25" s="246" t="s">
        <v>587</v>
      </c>
      <c r="G25" s="6"/>
      <c r="H25" s="6"/>
      <c r="I25" s="6"/>
      <c r="J25" s="3">
        <v>2</v>
      </c>
      <c r="K25" s="3">
        <v>4</v>
      </c>
      <c r="L25" s="1"/>
      <c r="M25" s="12" t="s">
        <v>98</v>
      </c>
    </row>
    <row r="26" spans="1:13" ht="15" customHeight="1" x14ac:dyDescent="0.2">
      <c r="A26" s="31" t="s">
        <v>250</v>
      </c>
      <c r="B26" s="31">
        <v>2</v>
      </c>
      <c r="C26" s="245" t="s">
        <v>249</v>
      </c>
      <c r="D26" s="174">
        <v>5</v>
      </c>
      <c r="E26" s="57">
        <v>4</v>
      </c>
      <c r="F26" s="246" t="s">
        <v>587</v>
      </c>
      <c r="G26" s="6"/>
      <c r="H26" s="6"/>
      <c r="I26" s="6"/>
      <c r="J26" s="3"/>
      <c r="K26" s="3">
        <v>2</v>
      </c>
      <c r="L26" s="1">
        <v>2</v>
      </c>
      <c r="M26" s="16" t="s">
        <v>245</v>
      </c>
    </row>
    <row r="27" spans="1:13" ht="15" customHeight="1" x14ac:dyDescent="0.2">
      <c r="A27" s="31" t="s">
        <v>321</v>
      </c>
      <c r="B27" s="31">
        <v>2</v>
      </c>
      <c r="C27" s="245" t="s">
        <v>298</v>
      </c>
      <c r="D27" s="173">
        <v>5</v>
      </c>
      <c r="E27" s="57">
        <v>4</v>
      </c>
      <c r="F27" s="246" t="s">
        <v>587</v>
      </c>
      <c r="G27" s="6"/>
      <c r="H27" s="6"/>
      <c r="I27" s="6"/>
      <c r="J27" s="3"/>
      <c r="K27" s="3">
        <v>2</v>
      </c>
      <c r="L27" s="1">
        <v>2</v>
      </c>
      <c r="M27" s="16" t="s">
        <v>320</v>
      </c>
    </row>
    <row r="28" spans="1:13" ht="15" customHeight="1" x14ac:dyDescent="0.2">
      <c r="A28" s="31" t="s">
        <v>323</v>
      </c>
      <c r="B28" s="31">
        <v>3</v>
      </c>
      <c r="C28" s="245" t="s">
        <v>299</v>
      </c>
      <c r="D28" s="173">
        <v>5</v>
      </c>
      <c r="E28" s="57">
        <v>5</v>
      </c>
      <c r="F28" s="246" t="s">
        <v>587</v>
      </c>
      <c r="G28" s="6"/>
      <c r="H28" s="6"/>
      <c r="I28" s="6"/>
      <c r="J28" s="3">
        <v>1</v>
      </c>
      <c r="K28" s="3">
        <v>2</v>
      </c>
      <c r="L28" s="1">
        <v>2</v>
      </c>
      <c r="M28" s="16" t="s">
        <v>322</v>
      </c>
    </row>
    <row r="29" spans="1:13" ht="15" customHeight="1" x14ac:dyDescent="0.2">
      <c r="A29" s="31" t="s">
        <v>324</v>
      </c>
      <c r="B29" s="31">
        <v>2</v>
      </c>
      <c r="C29" s="245" t="s">
        <v>300</v>
      </c>
      <c r="D29" s="173">
        <v>5</v>
      </c>
      <c r="E29" s="57">
        <v>4</v>
      </c>
      <c r="F29" s="246" t="s">
        <v>587</v>
      </c>
      <c r="G29" s="6"/>
      <c r="H29" s="6"/>
      <c r="I29" s="6"/>
      <c r="J29" s="3"/>
      <c r="K29" s="3">
        <v>2</v>
      </c>
      <c r="L29" s="1">
        <v>2</v>
      </c>
      <c r="M29" s="12" t="s">
        <v>297</v>
      </c>
    </row>
    <row r="30" spans="1:13" ht="14.45" customHeight="1" x14ac:dyDescent="0.2">
      <c r="A30" s="31" t="s">
        <v>61</v>
      </c>
      <c r="B30" s="31">
        <v>4</v>
      </c>
      <c r="C30" s="251" t="s">
        <v>15</v>
      </c>
      <c r="D30" s="173">
        <v>5</v>
      </c>
      <c r="E30" s="57">
        <v>6</v>
      </c>
      <c r="F30" s="246" t="s">
        <v>587</v>
      </c>
      <c r="G30" s="6"/>
      <c r="H30" s="6"/>
      <c r="I30" s="6"/>
      <c r="J30" s="3">
        <v>2</v>
      </c>
      <c r="K30" s="3">
        <v>2</v>
      </c>
      <c r="L30" s="1">
        <v>2</v>
      </c>
      <c r="M30" s="12" t="s">
        <v>10</v>
      </c>
    </row>
    <row r="31" spans="1:13" ht="14.45" customHeight="1" x14ac:dyDescent="0.2">
      <c r="A31" s="31" t="s">
        <v>73</v>
      </c>
      <c r="B31" s="31">
        <v>4</v>
      </c>
      <c r="C31" s="250" t="s">
        <v>21</v>
      </c>
      <c r="D31" s="173">
        <v>5</v>
      </c>
      <c r="E31" s="57">
        <v>4</v>
      </c>
      <c r="F31" s="246" t="s">
        <v>587</v>
      </c>
      <c r="G31" s="6"/>
      <c r="H31" s="6"/>
      <c r="I31" s="6"/>
      <c r="J31" s="3">
        <v>4</v>
      </c>
      <c r="K31" s="3"/>
      <c r="L31" s="1"/>
      <c r="M31" s="12"/>
    </row>
    <row r="32" spans="1:13" ht="15" customHeight="1" x14ac:dyDescent="0.2">
      <c r="A32" s="31" t="s">
        <v>113</v>
      </c>
      <c r="B32" s="31">
        <v>4</v>
      </c>
      <c r="C32" s="249" t="s">
        <v>112</v>
      </c>
      <c r="D32" s="173">
        <v>5</v>
      </c>
      <c r="E32" s="57">
        <v>6</v>
      </c>
      <c r="F32" s="246" t="s">
        <v>587</v>
      </c>
      <c r="G32" s="6"/>
      <c r="H32" s="6"/>
      <c r="I32" s="6"/>
      <c r="J32" s="3">
        <v>2</v>
      </c>
      <c r="K32" s="3">
        <v>4</v>
      </c>
      <c r="L32" s="1"/>
      <c r="M32" s="12" t="s">
        <v>103</v>
      </c>
    </row>
    <row r="33" spans="1:13" ht="15" customHeight="1" x14ac:dyDescent="0.2">
      <c r="A33" s="31" t="s">
        <v>325</v>
      </c>
      <c r="B33" s="31">
        <v>4</v>
      </c>
      <c r="C33" s="245" t="s">
        <v>301</v>
      </c>
      <c r="D33" s="173">
        <v>6</v>
      </c>
      <c r="E33" s="57">
        <v>6</v>
      </c>
      <c r="F33" s="246" t="s">
        <v>587</v>
      </c>
      <c r="G33" s="6"/>
      <c r="H33" s="6"/>
      <c r="I33" s="6"/>
      <c r="J33" s="3">
        <v>2</v>
      </c>
      <c r="K33" s="3">
        <v>2</v>
      </c>
      <c r="L33" s="1">
        <v>2</v>
      </c>
      <c r="M33" s="16" t="s">
        <v>299</v>
      </c>
    </row>
    <row r="34" spans="1:13" ht="15" customHeight="1" x14ac:dyDescent="0.2">
      <c r="A34" s="31" t="s">
        <v>326</v>
      </c>
      <c r="B34" s="31">
        <v>2</v>
      </c>
      <c r="C34" s="245" t="s">
        <v>302</v>
      </c>
      <c r="D34" s="173">
        <v>6</v>
      </c>
      <c r="E34" s="57">
        <v>4</v>
      </c>
      <c r="F34" s="246" t="s">
        <v>587</v>
      </c>
      <c r="G34" s="6"/>
      <c r="H34" s="6"/>
      <c r="I34" s="6"/>
      <c r="J34" s="3"/>
      <c r="K34" s="3">
        <v>2</v>
      </c>
      <c r="L34" s="1">
        <v>2</v>
      </c>
      <c r="M34" s="12" t="s">
        <v>298</v>
      </c>
    </row>
    <row r="35" spans="1:13" ht="15" customHeight="1" x14ac:dyDescent="0.2">
      <c r="A35" s="31" t="s">
        <v>327</v>
      </c>
      <c r="B35" s="31">
        <v>3</v>
      </c>
      <c r="C35" s="245" t="s">
        <v>303</v>
      </c>
      <c r="D35" s="173">
        <v>6</v>
      </c>
      <c r="E35" s="57">
        <v>4</v>
      </c>
      <c r="F35" s="246" t="s">
        <v>587</v>
      </c>
      <c r="G35" s="6"/>
      <c r="H35" s="6"/>
      <c r="I35" s="6"/>
      <c r="J35" s="3">
        <v>4</v>
      </c>
      <c r="K35" s="3"/>
      <c r="L35" s="1"/>
      <c r="M35" s="12" t="s">
        <v>298</v>
      </c>
    </row>
    <row r="36" spans="1:13" ht="15" customHeight="1" x14ac:dyDescent="0.2">
      <c r="A36" s="31" t="s">
        <v>328</v>
      </c>
      <c r="B36" s="31">
        <v>3</v>
      </c>
      <c r="C36" s="245" t="s">
        <v>304</v>
      </c>
      <c r="D36" s="173">
        <v>6</v>
      </c>
      <c r="E36" s="57">
        <v>2</v>
      </c>
      <c r="F36" s="246" t="s">
        <v>587</v>
      </c>
      <c r="G36" s="6"/>
      <c r="H36" s="6"/>
      <c r="I36" s="6"/>
      <c r="J36" s="3">
        <v>2</v>
      </c>
      <c r="K36" s="3"/>
      <c r="L36" s="1"/>
      <c r="M36" s="12" t="s">
        <v>299</v>
      </c>
    </row>
    <row r="37" spans="1:13" ht="15" customHeight="1" x14ac:dyDescent="0.2">
      <c r="A37" s="31" t="s">
        <v>269</v>
      </c>
      <c r="B37" s="31">
        <v>2</v>
      </c>
      <c r="C37" s="245" t="s">
        <v>268</v>
      </c>
      <c r="D37" s="173">
        <v>6</v>
      </c>
      <c r="E37" s="57">
        <v>2</v>
      </c>
      <c r="F37" s="246" t="s">
        <v>587</v>
      </c>
      <c r="G37" s="6"/>
      <c r="H37" s="6"/>
      <c r="I37" s="6"/>
      <c r="J37" s="3">
        <v>2</v>
      </c>
      <c r="K37" s="3"/>
      <c r="L37" s="1"/>
      <c r="M37" s="12" t="s">
        <v>14</v>
      </c>
    </row>
    <row r="38" spans="1:13" ht="15" customHeight="1" x14ac:dyDescent="0.2">
      <c r="A38" s="31" t="s">
        <v>76</v>
      </c>
      <c r="B38" s="31">
        <v>4</v>
      </c>
      <c r="C38" s="250" t="s">
        <v>22</v>
      </c>
      <c r="D38" s="173">
        <v>6</v>
      </c>
      <c r="E38" s="57">
        <v>6</v>
      </c>
      <c r="F38" s="246" t="s">
        <v>587</v>
      </c>
      <c r="G38" s="6"/>
      <c r="H38" s="6"/>
      <c r="I38" s="6"/>
      <c r="J38" s="3">
        <v>2</v>
      </c>
      <c r="K38" s="3">
        <v>4</v>
      </c>
      <c r="L38" s="1"/>
      <c r="M38" s="12"/>
    </row>
    <row r="39" spans="1:13" ht="15" customHeight="1" thickBot="1" x14ac:dyDescent="0.25">
      <c r="A39" s="31" t="s">
        <v>75</v>
      </c>
      <c r="B39" s="31">
        <v>3</v>
      </c>
      <c r="C39" s="249" t="s">
        <v>124</v>
      </c>
      <c r="D39" s="31">
        <v>6</v>
      </c>
      <c r="E39" s="57">
        <v>6</v>
      </c>
      <c r="F39" s="246" t="s">
        <v>587</v>
      </c>
      <c r="G39" s="6"/>
      <c r="H39" s="6"/>
      <c r="I39" s="6"/>
      <c r="J39" s="3"/>
      <c r="K39" s="3">
        <v>6</v>
      </c>
      <c r="L39" s="1"/>
      <c r="M39" s="12" t="s">
        <v>112</v>
      </c>
    </row>
    <row r="40" spans="1:13" ht="15" customHeight="1" x14ac:dyDescent="0.2">
      <c r="A40" s="31" t="s">
        <v>329</v>
      </c>
      <c r="B40" s="31">
        <v>2</v>
      </c>
      <c r="C40" s="245" t="s">
        <v>305</v>
      </c>
      <c r="D40" s="33">
        <v>7</v>
      </c>
      <c r="E40" s="57">
        <v>4</v>
      </c>
      <c r="F40" s="246" t="s">
        <v>587</v>
      </c>
      <c r="G40" s="6"/>
      <c r="H40" s="6"/>
      <c r="I40" s="6"/>
      <c r="J40" s="3"/>
      <c r="K40" s="3">
        <v>2</v>
      </c>
      <c r="L40" s="1">
        <v>2</v>
      </c>
      <c r="M40" s="12" t="s">
        <v>304</v>
      </c>
    </row>
    <row r="41" spans="1:13" ht="15" customHeight="1" x14ac:dyDescent="0.2">
      <c r="A41" s="31" t="s">
        <v>330</v>
      </c>
      <c r="B41" s="31">
        <v>3</v>
      </c>
      <c r="C41" s="245" t="s">
        <v>306</v>
      </c>
      <c r="D41" s="31">
        <v>7</v>
      </c>
      <c r="E41" s="57">
        <v>4</v>
      </c>
      <c r="F41" s="246" t="s">
        <v>587</v>
      </c>
      <c r="G41" s="6"/>
      <c r="H41" s="6"/>
      <c r="I41" s="6"/>
      <c r="J41" s="3">
        <v>2</v>
      </c>
      <c r="K41" s="3">
        <v>2</v>
      </c>
      <c r="L41" s="1"/>
      <c r="M41" s="12" t="s">
        <v>301</v>
      </c>
    </row>
    <row r="42" spans="1:13" ht="15" customHeight="1" x14ac:dyDescent="0.2">
      <c r="A42" s="31" t="s">
        <v>331</v>
      </c>
      <c r="B42" s="31">
        <v>3</v>
      </c>
      <c r="C42" s="245" t="s">
        <v>307</v>
      </c>
      <c r="D42" s="31">
        <v>7</v>
      </c>
      <c r="E42" s="57">
        <v>4</v>
      </c>
      <c r="F42" s="246" t="s">
        <v>587</v>
      </c>
      <c r="G42" s="6"/>
      <c r="H42" s="6"/>
      <c r="I42" s="6"/>
      <c r="J42" s="3">
        <v>2</v>
      </c>
      <c r="K42" s="3">
        <v>2</v>
      </c>
      <c r="L42" s="1"/>
      <c r="M42" s="16" t="s">
        <v>297</v>
      </c>
    </row>
    <row r="43" spans="1:13" ht="15" customHeight="1" x14ac:dyDescent="0.2">
      <c r="A43" s="31" t="s">
        <v>208</v>
      </c>
      <c r="B43" s="31">
        <v>4</v>
      </c>
      <c r="C43" s="245" t="s">
        <v>207</v>
      </c>
      <c r="D43" s="31">
        <v>7</v>
      </c>
      <c r="E43" s="57">
        <v>6</v>
      </c>
      <c r="F43" s="246" t="s">
        <v>587</v>
      </c>
      <c r="G43" s="6"/>
      <c r="H43" s="6"/>
      <c r="I43" s="6"/>
      <c r="J43" s="3">
        <v>2</v>
      </c>
      <c r="K43" s="3">
        <v>2</v>
      </c>
      <c r="L43" s="1">
        <v>2</v>
      </c>
      <c r="M43" s="16" t="s">
        <v>116</v>
      </c>
    </row>
    <row r="44" spans="1:13" ht="15" customHeight="1" x14ac:dyDescent="0.2">
      <c r="A44" s="31" t="s">
        <v>332</v>
      </c>
      <c r="B44" s="31">
        <v>4</v>
      </c>
      <c r="C44" s="251" t="s">
        <v>308</v>
      </c>
      <c r="D44" s="31">
        <v>7</v>
      </c>
      <c r="E44" s="57">
        <v>6</v>
      </c>
      <c r="F44" s="246" t="s">
        <v>587</v>
      </c>
      <c r="G44" s="6"/>
      <c r="H44" s="6"/>
      <c r="I44" s="6"/>
      <c r="J44" s="3">
        <v>2</v>
      </c>
      <c r="K44" s="3">
        <v>2</v>
      </c>
      <c r="L44" s="1">
        <v>2</v>
      </c>
      <c r="M44" s="12"/>
    </row>
    <row r="45" spans="1:13" ht="15" customHeight="1" thickBot="1" x14ac:dyDescent="0.25">
      <c r="A45" s="31" t="s">
        <v>198</v>
      </c>
      <c r="B45" s="31">
        <v>4</v>
      </c>
      <c r="C45" s="251" t="s">
        <v>197</v>
      </c>
      <c r="D45" s="31">
        <v>7</v>
      </c>
      <c r="E45" s="57">
        <v>4</v>
      </c>
      <c r="F45" s="246" t="s">
        <v>587</v>
      </c>
      <c r="G45" s="6"/>
      <c r="H45" s="6"/>
      <c r="I45" s="6"/>
      <c r="J45" s="3">
        <v>4</v>
      </c>
      <c r="K45" s="3"/>
      <c r="L45" s="1"/>
      <c r="M45" s="16" t="s">
        <v>96</v>
      </c>
    </row>
    <row r="46" spans="1:13" ht="22.5" x14ac:dyDescent="0.2">
      <c r="A46" s="31" t="s">
        <v>334</v>
      </c>
      <c r="B46" s="31">
        <v>4</v>
      </c>
      <c r="C46" s="245" t="s">
        <v>309</v>
      </c>
      <c r="D46" s="33">
        <v>8</v>
      </c>
      <c r="E46" s="57">
        <v>6</v>
      </c>
      <c r="F46" s="246" t="s">
        <v>587</v>
      </c>
      <c r="G46" s="6"/>
      <c r="H46" s="6"/>
      <c r="I46" s="6"/>
      <c r="J46" s="3">
        <v>2</v>
      </c>
      <c r="K46" s="3">
        <v>2</v>
      </c>
      <c r="L46" s="1">
        <v>2</v>
      </c>
      <c r="M46" s="16" t="s">
        <v>333</v>
      </c>
    </row>
    <row r="47" spans="1:13" ht="15" customHeight="1" x14ac:dyDescent="0.2">
      <c r="A47" s="31" t="s">
        <v>335</v>
      </c>
      <c r="B47" s="31">
        <v>2</v>
      </c>
      <c r="C47" s="245" t="s">
        <v>310</v>
      </c>
      <c r="D47" s="31">
        <v>8</v>
      </c>
      <c r="E47" s="57">
        <v>2</v>
      </c>
      <c r="F47" s="246" t="s">
        <v>587</v>
      </c>
      <c r="G47" s="6"/>
      <c r="H47" s="6"/>
      <c r="I47" s="6"/>
      <c r="J47" s="3">
        <v>2</v>
      </c>
      <c r="K47" s="3"/>
      <c r="L47" s="1"/>
      <c r="M47" s="12"/>
    </row>
    <row r="48" spans="1:13" ht="15" customHeight="1" x14ac:dyDescent="0.2">
      <c r="A48" s="31" t="s">
        <v>271</v>
      </c>
      <c r="B48" s="31">
        <v>2</v>
      </c>
      <c r="C48" s="245" t="s">
        <v>270</v>
      </c>
      <c r="D48" s="31">
        <v>8</v>
      </c>
      <c r="E48" s="57">
        <v>3</v>
      </c>
      <c r="F48" s="246" t="s">
        <v>587</v>
      </c>
      <c r="G48" s="6"/>
      <c r="H48" s="6"/>
      <c r="I48" s="6"/>
      <c r="J48" s="3">
        <v>1</v>
      </c>
      <c r="K48" s="3">
        <v>2</v>
      </c>
      <c r="L48" s="1"/>
      <c r="M48" s="16" t="s">
        <v>124</v>
      </c>
    </row>
    <row r="49" spans="1:13" ht="15" customHeight="1" x14ac:dyDescent="0.2">
      <c r="A49" s="31" t="s">
        <v>336</v>
      </c>
      <c r="B49" s="31">
        <v>2</v>
      </c>
      <c r="C49" s="245" t="s">
        <v>311</v>
      </c>
      <c r="D49" s="31">
        <v>8</v>
      </c>
      <c r="E49" s="57">
        <v>3</v>
      </c>
      <c r="F49" s="246" t="s">
        <v>587</v>
      </c>
      <c r="G49" s="6"/>
      <c r="H49" s="6"/>
      <c r="I49" s="6"/>
      <c r="J49" s="3">
        <v>1</v>
      </c>
      <c r="K49" s="3">
        <v>1</v>
      </c>
      <c r="L49" s="1">
        <v>1</v>
      </c>
      <c r="M49" s="16" t="s">
        <v>96</v>
      </c>
    </row>
    <row r="50" spans="1:13" ht="15" customHeight="1" x14ac:dyDescent="0.2">
      <c r="A50" s="31" t="s">
        <v>273</v>
      </c>
      <c r="B50" s="31">
        <v>3</v>
      </c>
      <c r="C50" s="245" t="s">
        <v>272</v>
      </c>
      <c r="D50" s="31">
        <v>8</v>
      </c>
      <c r="E50" s="57">
        <v>4</v>
      </c>
      <c r="F50" s="246" t="s">
        <v>587</v>
      </c>
      <c r="G50" s="6"/>
      <c r="H50" s="6"/>
      <c r="I50" s="6"/>
      <c r="J50" s="3">
        <v>2</v>
      </c>
      <c r="K50" s="3">
        <v>2</v>
      </c>
      <c r="L50" s="1"/>
      <c r="M50" s="16" t="s">
        <v>307</v>
      </c>
    </row>
    <row r="51" spans="1:13" ht="15" customHeight="1" thickBot="1" x14ac:dyDescent="0.25">
      <c r="A51" s="31" t="s">
        <v>338</v>
      </c>
      <c r="B51" s="31">
        <v>3</v>
      </c>
      <c r="C51" s="245" t="s">
        <v>312</v>
      </c>
      <c r="D51" s="31">
        <v>8</v>
      </c>
      <c r="E51" s="57">
        <v>5</v>
      </c>
      <c r="F51" s="246" t="s">
        <v>587</v>
      </c>
      <c r="G51" s="6"/>
      <c r="H51" s="6"/>
      <c r="I51" s="6"/>
      <c r="J51" s="3">
        <v>1</v>
      </c>
      <c r="K51" s="3">
        <v>2</v>
      </c>
      <c r="L51" s="1">
        <v>2</v>
      </c>
      <c r="M51" s="16" t="s">
        <v>337</v>
      </c>
    </row>
    <row r="52" spans="1:13" ht="15" customHeight="1" x14ac:dyDescent="0.2">
      <c r="A52" s="31" t="s">
        <v>275</v>
      </c>
      <c r="B52" s="31">
        <v>3</v>
      </c>
      <c r="C52" s="245" t="s">
        <v>274</v>
      </c>
      <c r="D52" s="33">
        <v>9</v>
      </c>
      <c r="E52" s="57">
        <v>4</v>
      </c>
      <c r="F52" s="246" t="s">
        <v>587</v>
      </c>
      <c r="G52" s="6"/>
      <c r="H52" s="6"/>
      <c r="I52" s="6"/>
      <c r="J52" s="3">
        <v>2</v>
      </c>
      <c r="K52" s="3">
        <v>2</v>
      </c>
      <c r="L52" s="1"/>
      <c r="M52" s="12" t="s">
        <v>270</v>
      </c>
    </row>
    <row r="53" spans="1:13" ht="15" customHeight="1" x14ac:dyDescent="0.2">
      <c r="A53" s="31" t="s">
        <v>286</v>
      </c>
      <c r="B53" s="31">
        <v>4</v>
      </c>
      <c r="C53" s="245" t="s">
        <v>285</v>
      </c>
      <c r="D53" s="31">
        <v>9</v>
      </c>
      <c r="E53" s="57">
        <v>6</v>
      </c>
      <c r="F53" s="246" t="s">
        <v>587</v>
      </c>
      <c r="G53" s="6"/>
      <c r="H53" s="6"/>
      <c r="I53" s="6"/>
      <c r="J53" s="3">
        <v>2</v>
      </c>
      <c r="K53" s="3">
        <v>2</v>
      </c>
      <c r="L53" s="1">
        <v>2</v>
      </c>
      <c r="M53" s="16" t="s">
        <v>339</v>
      </c>
    </row>
    <row r="54" spans="1:13" ht="15" customHeight="1" x14ac:dyDescent="0.2">
      <c r="A54" s="31" t="s">
        <v>340</v>
      </c>
      <c r="B54" s="31">
        <v>4</v>
      </c>
      <c r="C54" s="245" t="s">
        <v>313</v>
      </c>
      <c r="D54" s="31">
        <v>9</v>
      </c>
      <c r="E54" s="57">
        <v>6</v>
      </c>
      <c r="F54" s="246" t="s">
        <v>587</v>
      </c>
      <c r="G54" s="6"/>
      <c r="H54" s="6"/>
      <c r="I54" s="6"/>
      <c r="J54" s="3">
        <v>2</v>
      </c>
      <c r="K54" s="3">
        <v>2</v>
      </c>
      <c r="L54" s="1">
        <v>2</v>
      </c>
      <c r="M54" s="16" t="s">
        <v>308</v>
      </c>
    </row>
    <row r="55" spans="1:13" ht="15" customHeight="1" x14ac:dyDescent="0.2">
      <c r="A55" s="31" t="s">
        <v>278</v>
      </c>
      <c r="B55" s="31">
        <v>3</v>
      </c>
      <c r="C55" s="245" t="s">
        <v>277</v>
      </c>
      <c r="D55" s="31">
        <v>9</v>
      </c>
      <c r="E55" s="57">
        <v>4</v>
      </c>
      <c r="F55" s="246" t="s">
        <v>587</v>
      </c>
      <c r="G55" s="6"/>
      <c r="H55" s="6"/>
      <c r="I55" s="6"/>
      <c r="J55" s="3">
        <v>2</v>
      </c>
      <c r="K55" s="3">
        <v>2</v>
      </c>
      <c r="L55" s="1"/>
      <c r="M55" s="12" t="s">
        <v>272</v>
      </c>
    </row>
    <row r="56" spans="1:13" ht="15" customHeight="1" thickBot="1" x14ac:dyDescent="0.25">
      <c r="A56" s="31" t="s">
        <v>206</v>
      </c>
      <c r="B56" s="31">
        <v>2</v>
      </c>
      <c r="C56" s="247" t="s">
        <v>205</v>
      </c>
      <c r="D56" s="31">
        <v>9</v>
      </c>
      <c r="E56" s="57">
        <v>2</v>
      </c>
      <c r="F56" s="246" t="s">
        <v>587</v>
      </c>
      <c r="G56" s="6"/>
      <c r="H56" s="6"/>
      <c r="I56" s="6"/>
      <c r="J56" s="3">
        <v>2</v>
      </c>
      <c r="K56" s="3"/>
      <c r="L56" s="1"/>
      <c r="M56" s="12"/>
    </row>
    <row r="57" spans="1:13" ht="15" customHeight="1" x14ac:dyDescent="0.2">
      <c r="A57" s="31" t="s">
        <v>341</v>
      </c>
      <c r="B57" s="31">
        <v>2</v>
      </c>
      <c r="C57" s="245" t="s">
        <v>314</v>
      </c>
      <c r="D57" s="33">
        <v>10</v>
      </c>
      <c r="E57" s="57">
        <v>4</v>
      </c>
      <c r="F57" s="246" t="s">
        <v>587</v>
      </c>
      <c r="G57" s="6"/>
      <c r="H57" s="6"/>
      <c r="I57" s="6"/>
      <c r="J57" s="3"/>
      <c r="K57" s="3">
        <v>2</v>
      </c>
      <c r="L57" s="1">
        <v>2</v>
      </c>
      <c r="M57" s="12" t="s">
        <v>309</v>
      </c>
    </row>
    <row r="58" spans="1:13" ht="15" customHeight="1" x14ac:dyDescent="0.2">
      <c r="A58" s="31" t="s">
        <v>342</v>
      </c>
      <c r="B58" s="31">
        <v>2</v>
      </c>
      <c r="C58" s="245" t="s">
        <v>315</v>
      </c>
      <c r="D58" s="31">
        <v>10</v>
      </c>
      <c r="E58" s="57">
        <v>4</v>
      </c>
      <c r="F58" s="246" t="s">
        <v>587</v>
      </c>
      <c r="G58" s="6"/>
      <c r="H58" s="6"/>
      <c r="I58" s="6"/>
      <c r="J58" s="3"/>
      <c r="K58" s="3"/>
      <c r="L58" s="1">
        <v>4</v>
      </c>
      <c r="M58" s="12" t="s">
        <v>285</v>
      </c>
    </row>
    <row r="59" spans="1:13" ht="15" customHeight="1" x14ac:dyDescent="0.2">
      <c r="A59" s="31" t="s">
        <v>343</v>
      </c>
      <c r="B59" s="31">
        <v>3</v>
      </c>
      <c r="C59" s="245" t="s">
        <v>316</v>
      </c>
      <c r="D59" s="31">
        <v>10</v>
      </c>
      <c r="E59" s="57">
        <v>4</v>
      </c>
      <c r="F59" s="246" t="s">
        <v>587</v>
      </c>
      <c r="G59" s="6"/>
      <c r="H59" s="6"/>
      <c r="I59" s="6"/>
      <c r="J59" s="3">
        <v>2</v>
      </c>
      <c r="K59" s="3">
        <v>2</v>
      </c>
      <c r="L59" s="1"/>
      <c r="M59" s="12" t="s">
        <v>274</v>
      </c>
    </row>
    <row r="60" spans="1:13" ht="15" customHeight="1" x14ac:dyDescent="0.2">
      <c r="A60" s="31" t="s">
        <v>284</v>
      </c>
      <c r="B60" s="31">
        <v>3</v>
      </c>
      <c r="C60" s="245" t="s">
        <v>283</v>
      </c>
      <c r="D60" s="31">
        <v>10</v>
      </c>
      <c r="E60" s="57">
        <v>4</v>
      </c>
      <c r="F60" s="246" t="s">
        <v>587</v>
      </c>
      <c r="G60" s="6"/>
      <c r="H60" s="6"/>
      <c r="I60" s="6"/>
      <c r="J60" s="3">
        <v>2</v>
      </c>
      <c r="K60" s="3">
        <v>2</v>
      </c>
      <c r="L60" s="1"/>
      <c r="M60" s="12" t="s">
        <v>277</v>
      </c>
    </row>
    <row r="61" spans="1:13" ht="11.25" x14ac:dyDescent="0.2">
      <c r="A61" s="31" t="s">
        <v>216</v>
      </c>
      <c r="B61" s="31">
        <v>4</v>
      </c>
      <c r="C61" s="251" t="s">
        <v>215</v>
      </c>
      <c r="D61" s="31">
        <v>10</v>
      </c>
      <c r="E61" s="57">
        <v>4</v>
      </c>
      <c r="F61" s="246" t="s">
        <v>587</v>
      </c>
      <c r="G61" s="6"/>
      <c r="H61" s="6"/>
      <c r="I61" s="6"/>
      <c r="J61" s="3">
        <v>4</v>
      </c>
      <c r="K61" s="3"/>
      <c r="L61" s="1"/>
      <c r="M61" s="12" t="s">
        <v>205</v>
      </c>
    </row>
    <row r="62" spans="1:13" ht="12" thickBot="1" x14ac:dyDescent="0.25">
      <c r="A62" s="31" t="s">
        <v>74</v>
      </c>
      <c r="B62" s="31">
        <v>3</v>
      </c>
      <c r="C62" s="248" t="s">
        <v>123</v>
      </c>
      <c r="D62" s="31">
        <v>10</v>
      </c>
      <c r="E62" s="57">
        <v>4</v>
      </c>
      <c r="F62" s="246" t="s">
        <v>587</v>
      </c>
      <c r="G62" s="6"/>
      <c r="H62" s="6"/>
      <c r="I62" s="6"/>
      <c r="J62" s="3">
        <v>2</v>
      </c>
      <c r="K62" s="3">
        <v>2</v>
      </c>
      <c r="L62" s="1"/>
      <c r="M62" s="12"/>
    </row>
    <row r="63" spans="1:13" ht="14.45" customHeight="1" x14ac:dyDescent="0.2">
      <c r="A63" s="33" t="s">
        <v>345</v>
      </c>
      <c r="B63" s="54">
        <v>4</v>
      </c>
      <c r="C63" s="252" t="s">
        <v>344</v>
      </c>
      <c r="D63" s="175">
        <v>7</v>
      </c>
      <c r="E63" s="55">
        <v>4</v>
      </c>
      <c r="F63" s="246" t="s">
        <v>587</v>
      </c>
      <c r="G63" s="6"/>
      <c r="H63" s="6"/>
      <c r="I63" s="6"/>
      <c r="J63" s="19">
        <v>2</v>
      </c>
      <c r="K63" s="19">
        <v>2</v>
      </c>
      <c r="L63" s="20">
        <v>2</v>
      </c>
      <c r="M63" s="21" t="s">
        <v>303</v>
      </c>
    </row>
    <row r="64" spans="1:13" ht="14.45" customHeight="1" x14ac:dyDescent="0.2">
      <c r="A64" s="31" t="s">
        <v>347</v>
      </c>
      <c r="B64" s="56">
        <v>4</v>
      </c>
      <c r="C64" s="253" t="s">
        <v>346</v>
      </c>
      <c r="D64" s="80">
        <v>7</v>
      </c>
      <c r="E64" s="57">
        <v>4</v>
      </c>
      <c r="F64" s="246" t="s">
        <v>587</v>
      </c>
      <c r="G64" s="6"/>
      <c r="H64" s="6"/>
      <c r="I64" s="6"/>
      <c r="J64" s="3">
        <v>2</v>
      </c>
      <c r="K64" s="3">
        <v>2</v>
      </c>
      <c r="L64" s="1">
        <v>2</v>
      </c>
      <c r="M64" s="12" t="s">
        <v>268</v>
      </c>
    </row>
    <row r="65" spans="1:13" ht="14.45" customHeight="1" x14ac:dyDescent="0.2">
      <c r="A65" s="31" t="s">
        <v>349</v>
      </c>
      <c r="B65" s="56">
        <v>4</v>
      </c>
      <c r="C65" s="253" t="s">
        <v>348</v>
      </c>
      <c r="D65" s="80">
        <v>8</v>
      </c>
      <c r="E65" s="57">
        <v>4</v>
      </c>
      <c r="F65" s="246" t="s">
        <v>587</v>
      </c>
      <c r="G65" s="6"/>
      <c r="H65" s="6"/>
      <c r="I65" s="6"/>
      <c r="J65" s="3">
        <v>2</v>
      </c>
      <c r="K65" s="3">
        <v>2</v>
      </c>
      <c r="L65" s="1">
        <v>2</v>
      </c>
      <c r="M65" s="12" t="s">
        <v>346</v>
      </c>
    </row>
    <row r="66" spans="1:13" ht="14.45" customHeight="1" x14ac:dyDescent="0.2">
      <c r="A66" s="31" t="s">
        <v>352</v>
      </c>
      <c r="B66" s="56">
        <v>4</v>
      </c>
      <c r="C66" s="253" t="s">
        <v>350</v>
      </c>
      <c r="D66" s="80">
        <v>8</v>
      </c>
      <c r="E66" s="57">
        <v>4</v>
      </c>
      <c r="F66" s="246" t="s">
        <v>587</v>
      </c>
      <c r="G66" s="6"/>
      <c r="H66" s="6"/>
      <c r="I66" s="6"/>
      <c r="J66" s="3">
        <v>2</v>
      </c>
      <c r="K66" s="3">
        <v>2</v>
      </c>
      <c r="L66" s="1">
        <v>2</v>
      </c>
      <c r="M66" s="16" t="s">
        <v>351</v>
      </c>
    </row>
    <row r="67" spans="1:13" ht="15" customHeight="1" x14ac:dyDescent="0.2">
      <c r="A67" s="31" t="s">
        <v>354</v>
      </c>
      <c r="B67" s="56">
        <v>4</v>
      </c>
      <c r="C67" s="253" t="s">
        <v>353</v>
      </c>
      <c r="D67" s="80">
        <v>9</v>
      </c>
      <c r="E67" s="57">
        <v>4</v>
      </c>
      <c r="F67" s="246" t="s">
        <v>587</v>
      </c>
      <c r="G67" s="6"/>
      <c r="H67" s="6"/>
      <c r="I67" s="6"/>
      <c r="J67" s="3">
        <v>2</v>
      </c>
      <c r="K67" s="3">
        <v>2</v>
      </c>
      <c r="L67" s="1">
        <v>2</v>
      </c>
      <c r="M67" s="12" t="s">
        <v>344</v>
      </c>
    </row>
    <row r="68" spans="1:13" ht="15" customHeight="1" x14ac:dyDescent="0.2">
      <c r="A68" s="31" t="s">
        <v>356</v>
      </c>
      <c r="B68" s="56">
        <v>4</v>
      </c>
      <c r="C68" s="253" t="s">
        <v>355</v>
      </c>
      <c r="D68" s="80">
        <v>9</v>
      </c>
      <c r="E68" s="57">
        <v>4</v>
      </c>
      <c r="F68" s="246" t="s">
        <v>587</v>
      </c>
      <c r="G68" s="6"/>
      <c r="H68" s="6"/>
      <c r="I68" s="6"/>
      <c r="J68" s="3">
        <v>2</v>
      </c>
      <c r="K68" s="3">
        <v>2</v>
      </c>
      <c r="L68" s="1">
        <v>2</v>
      </c>
      <c r="M68" s="12" t="s">
        <v>306</v>
      </c>
    </row>
    <row r="69" spans="1:13" ht="15" customHeight="1" x14ac:dyDescent="0.2">
      <c r="A69" s="31" t="s">
        <v>357</v>
      </c>
      <c r="B69" s="56">
        <v>4</v>
      </c>
      <c r="C69" s="253" t="s">
        <v>159</v>
      </c>
      <c r="D69" s="80">
        <v>10</v>
      </c>
      <c r="E69" s="57">
        <v>4</v>
      </c>
      <c r="F69" s="246" t="s">
        <v>587</v>
      </c>
      <c r="G69" s="6"/>
      <c r="H69" s="6"/>
      <c r="I69" s="6"/>
      <c r="J69" s="3">
        <v>2</v>
      </c>
      <c r="K69" s="3">
        <v>2</v>
      </c>
      <c r="L69" s="1">
        <v>2</v>
      </c>
      <c r="M69" s="12" t="s">
        <v>348</v>
      </c>
    </row>
    <row r="70" spans="1:13" ht="15" customHeight="1" thickBot="1" x14ac:dyDescent="0.25">
      <c r="A70" s="34" t="s">
        <v>359</v>
      </c>
      <c r="B70" s="60">
        <v>4</v>
      </c>
      <c r="C70" s="254" t="s">
        <v>358</v>
      </c>
      <c r="D70" s="58">
        <v>10</v>
      </c>
      <c r="E70" s="61">
        <v>4</v>
      </c>
      <c r="F70" s="246" t="s">
        <v>587</v>
      </c>
      <c r="G70" s="6"/>
      <c r="H70" s="6"/>
      <c r="I70" s="6"/>
      <c r="J70" s="24">
        <v>2</v>
      </c>
      <c r="K70" s="24">
        <v>2</v>
      </c>
      <c r="L70" s="2">
        <v>2</v>
      </c>
      <c r="M70" s="25" t="s">
        <v>346</v>
      </c>
    </row>
    <row r="71" spans="1:13" ht="15" customHeight="1" x14ac:dyDescent="0.2">
      <c r="A71" s="33" t="s">
        <v>29</v>
      </c>
      <c r="B71" s="54">
        <v>4</v>
      </c>
      <c r="C71" s="253" t="s">
        <v>39</v>
      </c>
      <c r="D71" s="80">
        <v>6</v>
      </c>
      <c r="E71" s="55">
        <v>4</v>
      </c>
      <c r="F71" s="246" t="s">
        <v>587</v>
      </c>
      <c r="G71" s="6"/>
      <c r="H71" s="6"/>
      <c r="I71" s="6"/>
      <c r="J71" s="19">
        <v>4</v>
      </c>
      <c r="K71" s="19"/>
      <c r="L71" s="20"/>
      <c r="M71" s="21" t="s">
        <v>53</v>
      </c>
    </row>
    <row r="72" spans="1:13" ht="15" customHeight="1" x14ac:dyDescent="0.2">
      <c r="A72" s="31" t="s">
        <v>30</v>
      </c>
      <c r="B72" s="56">
        <v>4</v>
      </c>
      <c r="C72" s="253" t="s">
        <v>40</v>
      </c>
      <c r="D72" s="80">
        <v>7</v>
      </c>
      <c r="E72" s="57">
        <v>4</v>
      </c>
      <c r="F72" s="246" t="s">
        <v>587</v>
      </c>
      <c r="G72" s="6"/>
      <c r="H72" s="6"/>
      <c r="I72" s="6"/>
      <c r="J72" s="3">
        <v>4</v>
      </c>
      <c r="K72" s="3"/>
      <c r="L72" s="1"/>
      <c r="M72" s="12" t="s">
        <v>39</v>
      </c>
    </row>
    <row r="73" spans="1:13" ht="15" customHeight="1" x14ac:dyDescent="0.2">
      <c r="A73" s="31" t="s">
        <v>28</v>
      </c>
      <c r="B73" s="56">
        <v>4</v>
      </c>
      <c r="C73" s="253" t="s">
        <v>41</v>
      </c>
      <c r="D73" s="80">
        <v>8</v>
      </c>
      <c r="E73" s="57">
        <v>4</v>
      </c>
      <c r="F73" s="246" t="s">
        <v>587</v>
      </c>
      <c r="G73" s="6"/>
      <c r="H73" s="6"/>
      <c r="I73" s="6"/>
      <c r="J73" s="3">
        <v>4</v>
      </c>
      <c r="K73" s="3"/>
      <c r="L73" s="1"/>
      <c r="M73" s="12" t="s">
        <v>40</v>
      </c>
    </row>
    <row r="74" spans="1:13" ht="15" customHeight="1" thickBot="1" x14ac:dyDescent="0.25">
      <c r="A74" s="34" t="s">
        <v>31</v>
      </c>
      <c r="B74" s="60">
        <v>4</v>
      </c>
      <c r="C74" s="254" t="s">
        <v>46</v>
      </c>
      <c r="D74" s="58">
        <v>9</v>
      </c>
      <c r="E74" s="61">
        <v>4</v>
      </c>
      <c r="F74" s="246" t="s">
        <v>587</v>
      </c>
      <c r="G74" s="6"/>
      <c r="H74" s="6"/>
      <c r="I74" s="6"/>
      <c r="J74" s="24">
        <v>4</v>
      </c>
      <c r="K74" s="24"/>
      <c r="L74" s="2"/>
      <c r="M74" s="25" t="s">
        <v>41</v>
      </c>
    </row>
    <row r="75" spans="1:13" ht="15" customHeight="1" x14ac:dyDescent="0.2">
      <c r="A75" s="33" t="s">
        <v>24</v>
      </c>
      <c r="B75" s="54">
        <v>4</v>
      </c>
      <c r="C75" s="253" t="s">
        <v>36</v>
      </c>
      <c r="D75" s="80">
        <v>6</v>
      </c>
      <c r="E75" s="55">
        <v>4</v>
      </c>
      <c r="F75" s="246" t="s">
        <v>587</v>
      </c>
      <c r="G75" s="6"/>
      <c r="H75" s="6"/>
      <c r="I75" s="6"/>
      <c r="J75" s="19">
        <v>4</v>
      </c>
      <c r="K75" s="19"/>
      <c r="L75" s="20"/>
      <c r="M75" s="21" t="s">
        <v>52</v>
      </c>
    </row>
    <row r="76" spans="1:13" ht="15" customHeight="1" x14ac:dyDescent="0.2">
      <c r="A76" s="31" t="s">
        <v>27</v>
      </c>
      <c r="B76" s="56">
        <v>4</v>
      </c>
      <c r="C76" s="253" t="s">
        <v>79</v>
      </c>
      <c r="D76" s="80">
        <v>6</v>
      </c>
      <c r="E76" s="57">
        <v>4</v>
      </c>
      <c r="F76" s="246" t="s">
        <v>587</v>
      </c>
      <c r="G76" s="6"/>
      <c r="H76" s="6"/>
      <c r="I76" s="6"/>
      <c r="J76" s="3">
        <v>4</v>
      </c>
      <c r="K76" s="3"/>
      <c r="L76" s="1"/>
      <c r="M76" s="12" t="s">
        <v>52</v>
      </c>
    </row>
    <row r="77" spans="1:13" ht="15" customHeight="1" x14ac:dyDescent="0.2">
      <c r="A77" s="31" t="s">
        <v>25</v>
      </c>
      <c r="B77" s="56">
        <v>4</v>
      </c>
      <c r="C77" s="253" t="s">
        <v>37</v>
      </c>
      <c r="D77" s="80">
        <v>7</v>
      </c>
      <c r="E77" s="57">
        <v>4</v>
      </c>
      <c r="F77" s="246" t="s">
        <v>587</v>
      </c>
      <c r="G77" s="6"/>
      <c r="H77" s="6"/>
      <c r="I77" s="6"/>
      <c r="J77" s="3">
        <v>4</v>
      </c>
      <c r="K77" s="3"/>
      <c r="L77" s="1"/>
      <c r="M77" s="12" t="s">
        <v>52</v>
      </c>
    </row>
    <row r="78" spans="1:13" ht="15" customHeight="1" thickBot="1" x14ac:dyDescent="0.25">
      <c r="A78" s="34" t="s">
        <v>26</v>
      </c>
      <c r="B78" s="60">
        <v>4</v>
      </c>
      <c r="C78" s="254" t="s">
        <v>38</v>
      </c>
      <c r="D78" s="58">
        <v>8</v>
      </c>
      <c r="E78" s="61">
        <v>4</v>
      </c>
      <c r="F78" s="246" t="s">
        <v>587</v>
      </c>
      <c r="G78" s="6"/>
      <c r="H78" s="6"/>
      <c r="I78" s="6"/>
      <c r="J78" s="24">
        <v>4</v>
      </c>
      <c r="K78" s="24"/>
      <c r="L78" s="2"/>
      <c r="M78" s="25" t="s">
        <v>37</v>
      </c>
    </row>
    <row r="79" spans="1:13" ht="15" customHeight="1" x14ac:dyDescent="0.2">
      <c r="A79" s="33" t="s">
        <v>35</v>
      </c>
      <c r="B79" s="54">
        <v>4</v>
      </c>
      <c r="C79" s="253" t="s">
        <v>2</v>
      </c>
      <c r="D79" s="80">
        <v>7</v>
      </c>
      <c r="E79" s="55">
        <v>4</v>
      </c>
      <c r="F79" s="246" t="s">
        <v>587</v>
      </c>
      <c r="G79" s="6"/>
      <c r="H79" s="6"/>
      <c r="I79" s="6"/>
      <c r="J79" s="19">
        <v>4</v>
      </c>
      <c r="K79" s="19"/>
      <c r="L79" s="20"/>
      <c r="M79" s="21" t="s">
        <v>52</v>
      </c>
    </row>
    <row r="80" spans="1:13" ht="15" customHeight="1" x14ac:dyDescent="0.2">
      <c r="A80" s="31" t="s">
        <v>32</v>
      </c>
      <c r="B80" s="56">
        <v>4</v>
      </c>
      <c r="C80" s="253" t="s">
        <v>42</v>
      </c>
      <c r="D80" s="80">
        <v>8</v>
      </c>
      <c r="E80" s="57">
        <v>4</v>
      </c>
      <c r="F80" s="246" t="s">
        <v>587</v>
      </c>
      <c r="G80" s="6"/>
      <c r="H80" s="6"/>
      <c r="I80" s="6"/>
      <c r="J80" s="3">
        <v>4</v>
      </c>
      <c r="K80" s="3"/>
      <c r="L80" s="1"/>
      <c r="M80" s="12" t="s">
        <v>2</v>
      </c>
    </row>
    <row r="81" spans="1:13" ht="15" customHeight="1" x14ac:dyDescent="0.2">
      <c r="A81" s="32" t="s">
        <v>33</v>
      </c>
      <c r="B81" s="56">
        <v>4</v>
      </c>
      <c r="C81" s="253" t="s">
        <v>43</v>
      </c>
      <c r="D81" s="80">
        <v>9</v>
      </c>
      <c r="E81" s="57">
        <v>4</v>
      </c>
      <c r="F81" s="246" t="s">
        <v>587</v>
      </c>
      <c r="G81" s="6"/>
      <c r="H81" s="6"/>
      <c r="I81" s="6"/>
      <c r="J81" s="3">
        <v>4</v>
      </c>
      <c r="K81" s="3"/>
      <c r="L81" s="1"/>
      <c r="M81" s="16" t="s">
        <v>42</v>
      </c>
    </row>
    <row r="82" spans="1:13" ht="12" thickBot="1" x14ac:dyDescent="0.25">
      <c r="A82" s="34" t="s">
        <v>34</v>
      </c>
      <c r="B82" s="60">
        <v>4</v>
      </c>
      <c r="C82" s="254" t="s">
        <v>44</v>
      </c>
      <c r="D82" s="58">
        <v>10</v>
      </c>
      <c r="E82" s="61">
        <v>4</v>
      </c>
      <c r="F82" s="255" t="s">
        <v>587</v>
      </c>
      <c r="G82" s="6"/>
      <c r="H82" s="6"/>
      <c r="I82" s="6"/>
      <c r="J82" s="24">
        <v>4</v>
      </c>
      <c r="K82" s="24"/>
      <c r="L82" s="2"/>
      <c r="M82" s="25" t="s">
        <v>43</v>
      </c>
    </row>
    <row r="83" spans="1:13" ht="11.25" x14ac:dyDescent="0.2">
      <c r="F83" s="6"/>
      <c r="G83" s="6"/>
      <c r="H83" s="6"/>
      <c r="I83" s="6"/>
    </row>
    <row r="84" spans="1:13" ht="11.25" x14ac:dyDescent="0.2">
      <c r="F84" s="6"/>
      <c r="G84" s="6"/>
      <c r="H84" s="6"/>
      <c r="I84" s="6"/>
    </row>
    <row r="85" spans="1:13" ht="11.25" x14ac:dyDescent="0.2">
      <c r="F85" s="6"/>
      <c r="G85" s="6"/>
      <c r="H85" s="6"/>
      <c r="I85" s="6"/>
    </row>
    <row r="86" spans="1:13" ht="11.25" x14ac:dyDescent="0.2">
      <c r="F86" s="6"/>
      <c r="G86" s="6"/>
      <c r="H86" s="6"/>
      <c r="I86" s="6"/>
    </row>
    <row r="87" spans="1:13" ht="11.25" x14ac:dyDescent="0.2">
      <c r="F87" s="6"/>
      <c r="G87" s="6"/>
      <c r="H87" s="6"/>
      <c r="I87" s="6"/>
    </row>
    <row r="88" spans="1:13" ht="11.25" x14ac:dyDescent="0.2">
      <c r="F88" s="6"/>
      <c r="G88" s="6"/>
      <c r="H88" s="6"/>
      <c r="I88" s="6"/>
    </row>
    <row r="89" spans="1:13" ht="11.25" x14ac:dyDescent="0.2">
      <c r="F89" s="6"/>
      <c r="G89" s="6"/>
      <c r="H89" s="6"/>
      <c r="I89" s="6"/>
    </row>
    <row r="90" spans="1:13" ht="11.25" x14ac:dyDescent="0.2">
      <c r="F90" s="6"/>
      <c r="G90" s="6"/>
      <c r="H90" s="6"/>
      <c r="I90" s="6"/>
    </row>
    <row r="91" spans="1:13" ht="11.25" x14ac:dyDescent="0.2">
      <c r="F91" s="6"/>
      <c r="G91" s="6"/>
      <c r="H91" s="6"/>
      <c r="I91" s="6"/>
    </row>
    <row r="92" spans="1:13" ht="11.25" x14ac:dyDescent="0.2">
      <c r="F92" s="6"/>
      <c r="G92" s="6"/>
      <c r="H92" s="6"/>
      <c r="I92" s="6"/>
    </row>
    <row r="93" spans="1:13" ht="11.25" x14ac:dyDescent="0.2">
      <c r="F93" s="6"/>
      <c r="G93" s="6"/>
      <c r="H93" s="6"/>
      <c r="I93" s="6"/>
    </row>
    <row r="94" spans="1:13" ht="11.25" x14ac:dyDescent="0.2">
      <c r="F94" s="6"/>
      <c r="G94" s="6"/>
      <c r="H94" s="6"/>
      <c r="I94" s="6"/>
    </row>
    <row r="95" spans="1:13" ht="11.25" x14ac:dyDescent="0.2">
      <c r="F95" s="6"/>
      <c r="G95" s="6"/>
      <c r="H95" s="6"/>
      <c r="I95" s="6"/>
    </row>
    <row r="96" spans="1:13" ht="11.25" x14ac:dyDescent="0.2">
      <c r="F96" s="6"/>
      <c r="G96" s="6"/>
      <c r="H96" s="6"/>
      <c r="I96" s="6"/>
    </row>
    <row r="97" spans="6:9" ht="11.25" x14ac:dyDescent="0.2">
      <c r="F97" s="6"/>
      <c r="G97" s="6"/>
      <c r="H97" s="6"/>
      <c r="I97" s="6"/>
    </row>
    <row r="98" spans="6:9" ht="11.25" x14ac:dyDescent="0.2">
      <c r="F98" s="6"/>
      <c r="G98" s="6"/>
      <c r="H98" s="6"/>
      <c r="I98" s="6"/>
    </row>
    <row r="99" spans="6:9" ht="11.25" x14ac:dyDescent="0.2">
      <c r="F99" s="6"/>
      <c r="G99" s="6"/>
      <c r="H99" s="6"/>
      <c r="I99" s="6"/>
    </row>
    <row r="100" spans="6:9" ht="11.25" x14ac:dyDescent="0.2">
      <c r="F100" s="6"/>
      <c r="G100" s="6"/>
      <c r="H100" s="6"/>
      <c r="I100" s="6"/>
    </row>
    <row r="101" spans="6:9" ht="11.25" x14ac:dyDescent="0.2">
      <c r="F101" s="6"/>
      <c r="G101" s="6"/>
      <c r="H101" s="6"/>
      <c r="I101" s="6"/>
    </row>
    <row r="102" spans="6:9" ht="11.25" x14ac:dyDescent="0.2">
      <c r="F102" s="6"/>
      <c r="G102" s="6"/>
      <c r="H102" s="6"/>
      <c r="I102" s="6"/>
    </row>
    <row r="103" spans="6:9" ht="11.25" x14ac:dyDescent="0.2">
      <c r="F103" s="6"/>
      <c r="G103" s="6"/>
      <c r="H103" s="6"/>
      <c r="I103" s="6"/>
    </row>
    <row r="104" spans="6:9" ht="11.25" x14ac:dyDescent="0.2">
      <c r="F104" s="6"/>
      <c r="G104" s="6"/>
      <c r="H104" s="6"/>
      <c r="I104" s="6"/>
    </row>
    <row r="105" spans="6:9" ht="11.25" x14ac:dyDescent="0.2">
      <c r="F105" s="6"/>
      <c r="G105" s="6"/>
      <c r="H105" s="6"/>
      <c r="I105" s="6"/>
    </row>
    <row r="106" spans="6:9" ht="11.25" x14ac:dyDescent="0.2">
      <c r="F106" s="6"/>
      <c r="G106" s="6"/>
      <c r="H106" s="6"/>
      <c r="I106" s="6"/>
    </row>
    <row r="107" spans="6:9" ht="11.25" x14ac:dyDescent="0.2">
      <c r="F107" s="6"/>
      <c r="G107" s="6"/>
      <c r="H107" s="6"/>
      <c r="I107" s="6"/>
    </row>
    <row r="108" spans="6:9" ht="11.25" x14ac:dyDescent="0.2">
      <c r="F108" s="6"/>
      <c r="G108" s="6"/>
      <c r="H108" s="6"/>
      <c r="I108" s="6"/>
    </row>
    <row r="109" spans="6:9" ht="11.25" x14ac:dyDescent="0.2">
      <c r="F109" s="6"/>
      <c r="G109" s="6"/>
      <c r="H109" s="6"/>
      <c r="I109" s="6"/>
    </row>
    <row r="110" spans="6:9" ht="11.25" x14ac:dyDescent="0.2">
      <c r="F110" s="6"/>
      <c r="G110" s="6"/>
      <c r="H110" s="6"/>
      <c r="I110" s="6"/>
    </row>
    <row r="111" spans="6:9" ht="11.25" x14ac:dyDescent="0.2">
      <c r="F111" s="6"/>
      <c r="G111" s="6"/>
      <c r="H111" s="6"/>
      <c r="I111" s="6"/>
    </row>
    <row r="112" spans="6:9" ht="11.25" x14ac:dyDescent="0.2">
      <c r="F112" s="6"/>
      <c r="G112" s="6"/>
      <c r="H112" s="6"/>
      <c r="I112" s="6"/>
    </row>
    <row r="113" spans="6:9" ht="11.25" x14ac:dyDescent="0.2">
      <c r="F113" s="6"/>
      <c r="G113" s="6"/>
      <c r="H113" s="6"/>
      <c r="I113" s="6"/>
    </row>
    <row r="114" spans="6:9" ht="11.25" x14ac:dyDescent="0.2">
      <c r="F114" s="6"/>
      <c r="G114" s="6"/>
      <c r="H114" s="6"/>
      <c r="I114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46" zoomScaleNormal="100" workbookViewId="0">
      <selection activeCell="F2" sqref="F2:F66"/>
    </sheetView>
    <sheetView workbookViewId="1">
      <selection activeCell="E12" sqref="E12"/>
    </sheetView>
  </sheetViews>
  <sheetFormatPr baseColWidth="10" defaultColWidth="11.42578125" defaultRowHeight="12.75" x14ac:dyDescent="0.2"/>
  <cols>
    <col min="1" max="1" width="8.5703125" style="30" bestFit="1" customWidth="1"/>
    <col min="2" max="2" width="3.5703125" style="6" bestFit="1" customWidth="1"/>
    <col min="3" max="3" width="33" style="6" customWidth="1"/>
    <col min="4" max="4" width="5.28515625" style="6" bestFit="1" customWidth="1"/>
    <col min="5" max="5" width="3.5703125" style="6" bestFit="1" customWidth="1"/>
    <col min="13" max="13" width="3" style="6" hidden="1" customWidth="1"/>
    <col min="14" max="14" width="3.140625" style="6" hidden="1" customWidth="1"/>
    <col min="15" max="15" width="3" style="6" hidden="1" customWidth="1"/>
    <col min="16" max="16" width="3.140625" style="6" hidden="1" customWidth="1"/>
    <col min="17" max="17" width="3" style="6" hidden="1" customWidth="1"/>
    <col min="18" max="18" width="3.140625" style="6" hidden="1" customWidth="1"/>
    <col min="19" max="19" width="40.28515625" style="6" hidden="1" customWidth="1"/>
    <col min="20" max="16384" width="11.42578125" style="6"/>
  </cols>
  <sheetData>
    <row r="1" spans="1:19" ht="15" customHeight="1" thickBot="1" x14ac:dyDescent="0.25">
      <c r="A1" s="77" t="s">
        <v>3</v>
      </c>
      <c r="B1" s="77" t="s">
        <v>4</v>
      </c>
      <c r="C1" s="76" t="s">
        <v>1</v>
      </c>
      <c r="D1" s="76" t="s">
        <v>0</v>
      </c>
      <c r="E1" s="78" t="s">
        <v>54</v>
      </c>
      <c r="F1" s="209" t="s">
        <v>585</v>
      </c>
      <c r="G1" s="6"/>
      <c r="H1" s="6"/>
      <c r="I1" s="6"/>
      <c r="J1" s="6"/>
      <c r="K1" s="6"/>
      <c r="L1" s="6"/>
      <c r="M1" s="15" t="s">
        <v>360</v>
      </c>
      <c r="N1" s="15" t="s">
        <v>367</v>
      </c>
      <c r="O1" s="15" t="s">
        <v>370</v>
      </c>
      <c r="P1" s="28" t="s">
        <v>371</v>
      </c>
      <c r="Q1" s="28" t="s">
        <v>368</v>
      </c>
      <c r="R1" s="28" t="s">
        <v>369</v>
      </c>
      <c r="S1" s="77" t="s">
        <v>8</v>
      </c>
    </row>
    <row r="2" spans="1:19" ht="15" customHeight="1" x14ac:dyDescent="0.2">
      <c r="A2" s="31" t="s">
        <v>232</v>
      </c>
      <c r="B2" s="31">
        <v>3</v>
      </c>
      <c r="C2" s="70" t="s">
        <v>365</v>
      </c>
      <c r="D2" s="31">
        <v>1</v>
      </c>
      <c r="E2" s="9">
        <f t="shared" ref="E2:E7" si="0">SUM(M2:R2)</f>
        <v>5</v>
      </c>
      <c r="F2" s="205" t="s">
        <v>586</v>
      </c>
      <c r="G2" s="6"/>
      <c r="H2" s="6"/>
      <c r="I2" s="6"/>
      <c r="J2" s="6"/>
      <c r="K2" s="6"/>
      <c r="L2" s="6"/>
      <c r="M2" s="3">
        <v>1</v>
      </c>
      <c r="N2" s="3"/>
      <c r="O2" s="3">
        <v>2</v>
      </c>
      <c r="P2" s="3"/>
      <c r="Q2" s="3">
        <v>2</v>
      </c>
      <c r="R2" s="3"/>
      <c r="S2" s="12"/>
    </row>
    <row r="3" spans="1:19" ht="15" customHeight="1" x14ac:dyDescent="0.2">
      <c r="A3" s="31" t="s">
        <v>234</v>
      </c>
      <c r="B3" s="31">
        <v>3</v>
      </c>
      <c r="C3" s="70" t="s">
        <v>366</v>
      </c>
      <c r="D3" s="31">
        <v>1</v>
      </c>
      <c r="E3" s="9">
        <f t="shared" si="0"/>
        <v>5</v>
      </c>
      <c r="F3" s="205" t="s">
        <v>586</v>
      </c>
      <c r="G3" s="6"/>
      <c r="H3" s="6"/>
      <c r="I3" s="6"/>
      <c r="J3" s="6"/>
      <c r="K3" s="6"/>
      <c r="L3" s="6"/>
      <c r="M3" s="3"/>
      <c r="N3" s="3">
        <v>1</v>
      </c>
      <c r="O3" s="3"/>
      <c r="P3" s="3">
        <v>2</v>
      </c>
      <c r="Q3" s="3"/>
      <c r="R3" s="3">
        <v>2</v>
      </c>
      <c r="S3" s="12"/>
    </row>
    <row r="4" spans="1:19" ht="15" customHeight="1" x14ac:dyDescent="0.2">
      <c r="A4" s="31" t="s">
        <v>55</v>
      </c>
      <c r="B4" s="31">
        <v>4</v>
      </c>
      <c r="C4" s="71" t="s">
        <v>363</v>
      </c>
      <c r="D4" s="31">
        <v>1</v>
      </c>
      <c r="E4" s="9">
        <f t="shared" si="0"/>
        <v>6</v>
      </c>
      <c r="F4" s="205" t="s">
        <v>586</v>
      </c>
      <c r="G4" s="6"/>
      <c r="H4" s="6"/>
      <c r="I4" s="6"/>
      <c r="J4" s="6"/>
      <c r="K4" s="6"/>
      <c r="L4" s="6"/>
      <c r="M4" s="3">
        <v>2</v>
      </c>
      <c r="N4" s="3"/>
      <c r="O4" s="3">
        <v>4</v>
      </c>
      <c r="P4" s="3"/>
      <c r="Q4" s="3"/>
      <c r="R4" s="3"/>
      <c r="S4" s="12" t="s">
        <v>47</v>
      </c>
    </row>
    <row r="5" spans="1:19" ht="15" customHeight="1" x14ac:dyDescent="0.2">
      <c r="A5" s="31" t="s">
        <v>58</v>
      </c>
      <c r="B5" s="31">
        <v>4</v>
      </c>
      <c r="C5" s="72" t="s">
        <v>362</v>
      </c>
      <c r="D5" s="31">
        <v>1</v>
      </c>
      <c r="E5" s="9">
        <f t="shared" si="0"/>
        <v>4</v>
      </c>
      <c r="F5" s="205" t="s">
        <v>586</v>
      </c>
      <c r="G5" s="6"/>
      <c r="H5" s="6"/>
      <c r="I5" s="6"/>
      <c r="J5" s="6"/>
      <c r="K5" s="6"/>
      <c r="L5" s="6"/>
      <c r="M5" s="3"/>
      <c r="N5" s="3">
        <v>2</v>
      </c>
      <c r="O5" s="3"/>
      <c r="P5" s="3">
        <v>2</v>
      </c>
      <c r="Q5" s="3"/>
      <c r="R5" s="3"/>
      <c r="S5" s="12"/>
    </row>
    <row r="6" spans="1:19" ht="15" customHeight="1" x14ac:dyDescent="0.2">
      <c r="A6" s="31" t="s">
        <v>56</v>
      </c>
      <c r="B6" s="31">
        <v>3</v>
      </c>
      <c r="C6" s="71" t="s">
        <v>372</v>
      </c>
      <c r="D6" s="31">
        <v>1</v>
      </c>
      <c r="E6" s="9">
        <f t="shared" si="0"/>
        <v>6</v>
      </c>
      <c r="F6" s="205" t="s">
        <v>586</v>
      </c>
      <c r="G6" s="6"/>
      <c r="H6" s="6"/>
      <c r="I6" s="6"/>
      <c r="J6" s="6"/>
      <c r="K6" s="6"/>
      <c r="L6" s="6"/>
      <c r="M6" s="3"/>
      <c r="N6" s="3">
        <v>2</v>
      </c>
      <c r="O6" s="3"/>
      <c r="P6" s="3">
        <v>4</v>
      </c>
      <c r="Q6" s="3"/>
      <c r="R6" s="3"/>
      <c r="S6" s="12" t="s">
        <v>49</v>
      </c>
    </row>
    <row r="7" spans="1:19" ht="15" customHeight="1" thickBot="1" x14ac:dyDescent="0.25">
      <c r="A7" s="31" t="s">
        <v>57</v>
      </c>
      <c r="B7" s="31">
        <v>5</v>
      </c>
      <c r="C7" s="71" t="s">
        <v>84</v>
      </c>
      <c r="D7" s="31">
        <v>1</v>
      </c>
      <c r="E7" s="9">
        <f t="shared" si="0"/>
        <v>8</v>
      </c>
      <c r="F7" s="205" t="s">
        <v>586</v>
      </c>
      <c r="G7" s="6"/>
      <c r="H7" s="6"/>
      <c r="I7" s="6"/>
      <c r="J7" s="6"/>
      <c r="K7" s="6"/>
      <c r="L7" s="6"/>
      <c r="M7" s="3">
        <v>2</v>
      </c>
      <c r="N7" s="3"/>
      <c r="O7" s="3">
        <v>6</v>
      </c>
      <c r="P7" s="3"/>
      <c r="Q7" s="3"/>
      <c r="R7" s="3"/>
      <c r="S7" s="12" t="s">
        <v>48</v>
      </c>
    </row>
    <row r="8" spans="1:19" ht="15" customHeight="1" x14ac:dyDescent="0.2">
      <c r="A8" s="31" t="s">
        <v>59</v>
      </c>
      <c r="B8" s="31">
        <v>4</v>
      </c>
      <c r="C8" s="70" t="s">
        <v>235</v>
      </c>
      <c r="D8" s="33">
        <v>2</v>
      </c>
      <c r="E8" s="57">
        <v>6</v>
      </c>
      <c r="F8" s="205" t="s">
        <v>586</v>
      </c>
      <c r="G8" s="6"/>
      <c r="H8" s="6"/>
      <c r="I8" s="6"/>
      <c r="J8" s="6"/>
      <c r="K8" s="6"/>
      <c r="L8" s="6"/>
      <c r="M8" s="3">
        <v>2</v>
      </c>
      <c r="N8" s="3"/>
      <c r="O8" s="3">
        <v>2</v>
      </c>
      <c r="P8" s="3"/>
      <c r="Q8" s="3">
        <v>2</v>
      </c>
      <c r="R8" s="3"/>
      <c r="S8" s="12" t="s">
        <v>376</v>
      </c>
    </row>
    <row r="9" spans="1:19" ht="15" customHeight="1" x14ac:dyDescent="0.2">
      <c r="A9" s="31" t="s">
        <v>240</v>
      </c>
      <c r="B9" s="31">
        <v>2</v>
      </c>
      <c r="C9" s="70" t="s">
        <v>374</v>
      </c>
      <c r="D9" s="31">
        <v>2</v>
      </c>
      <c r="E9" s="57">
        <v>6</v>
      </c>
      <c r="F9" s="205" t="s">
        <v>586</v>
      </c>
      <c r="G9" s="6"/>
      <c r="H9" s="6"/>
      <c r="I9" s="6"/>
      <c r="J9" s="6"/>
      <c r="K9" s="6"/>
      <c r="L9" s="6"/>
      <c r="M9" s="3"/>
      <c r="N9" s="3"/>
      <c r="O9" s="3">
        <v>2</v>
      </c>
      <c r="P9" s="3"/>
      <c r="Q9" s="3">
        <v>2</v>
      </c>
      <c r="R9" s="3"/>
      <c r="S9" s="12" t="s">
        <v>363</v>
      </c>
    </row>
    <row r="10" spans="1:19" ht="15" customHeight="1" x14ac:dyDescent="0.2">
      <c r="A10" s="31" t="s">
        <v>236</v>
      </c>
      <c r="B10" s="31">
        <v>4</v>
      </c>
      <c r="C10" s="70" t="s">
        <v>13</v>
      </c>
      <c r="D10" s="31">
        <v>2</v>
      </c>
      <c r="E10" s="57">
        <v>6</v>
      </c>
      <c r="F10" s="205" t="s">
        <v>586</v>
      </c>
      <c r="G10" s="6"/>
      <c r="H10" s="6"/>
      <c r="I10" s="6"/>
      <c r="J10" s="6"/>
      <c r="K10" s="6"/>
      <c r="L10" s="6"/>
      <c r="M10" s="3">
        <v>2</v>
      </c>
      <c r="N10" s="3"/>
      <c r="O10" s="3">
        <v>4</v>
      </c>
      <c r="P10" s="3"/>
      <c r="Q10" s="3"/>
      <c r="R10" s="3"/>
      <c r="S10" s="12" t="s">
        <v>363</v>
      </c>
    </row>
    <row r="11" spans="1:19" ht="15" customHeight="1" x14ac:dyDescent="0.2">
      <c r="A11" s="31" t="s">
        <v>62</v>
      </c>
      <c r="B11" s="31">
        <v>4</v>
      </c>
      <c r="C11" s="71" t="s">
        <v>375</v>
      </c>
      <c r="D11" s="31">
        <v>2</v>
      </c>
      <c r="E11" s="57">
        <v>4</v>
      </c>
      <c r="F11" s="205" t="s">
        <v>586</v>
      </c>
      <c r="G11" s="6"/>
      <c r="H11" s="6"/>
      <c r="I11" s="6"/>
      <c r="J11" s="6"/>
      <c r="K11" s="6"/>
      <c r="L11" s="6"/>
      <c r="M11" s="3"/>
      <c r="N11" s="3">
        <v>2</v>
      </c>
      <c r="O11" s="3"/>
      <c r="P11" s="3">
        <v>4</v>
      </c>
      <c r="Q11" s="3"/>
      <c r="R11" s="3"/>
      <c r="S11" s="12" t="s">
        <v>372</v>
      </c>
    </row>
    <row r="12" spans="1:19" ht="15" customHeight="1" x14ac:dyDescent="0.2">
      <c r="A12" s="31"/>
      <c r="B12" s="31">
        <v>3</v>
      </c>
      <c r="C12" s="71" t="s">
        <v>16</v>
      </c>
      <c r="D12" s="31">
        <v>2</v>
      </c>
      <c r="E12" s="57"/>
      <c r="F12" s="205" t="s">
        <v>586</v>
      </c>
      <c r="G12" s="6"/>
      <c r="H12" s="6"/>
      <c r="I12" s="6"/>
      <c r="J12" s="6"/>
      <c r="K12" s="6"/>
      <c r="L12" s="6"/>
      <c r="M12" s="3"/>
      <c r="N12" s="3">
        <v>2</v>
      </c>
      <c r="O12" s="3"/>
      <c r="P12" s="3">
        <v>2</v>
      </c>
      <c r="Q12" s="3"/>
      <c r="R12" s="3"/>
      <c r="S12" s="12"/>
    </row>
    <row r="13" spans="1:19" ht="15" customHeight="1" x14ac:dyDescent="0.2">
      <c r="A13" s="31" t="s">
        <v>60</v>
      </c>
      <c r="B13" s="31">
        <v>5</v>
      </c>
      <c r="C13" s="71" t="s">
        <v>91</v>
      </c>
      <c r="D13" s="31">
        <v>2</v>
      </c>
      <c r="E13" s="57">
        <v>6</v>
      </c>
      <c r="F13" s="205" t="s">
        <v>586</v>
      </c>
      <c r="G13" s="6"/>
      <c r="H13" s="6"/>
      <c r="I13" s="6"/>
      <c r="J13" s="6"/>
      <c r="K13" s="6"/>
      <c r="L13" s="6"/>
      <c r="M13" s="3">
        <v>2</v>
      </c>
      <c r="N13" s="3"/>
      <c r="O13" s="3">
        <v>6</v>
      </c>
      <c r="P13" s="3"/>
      <c r="Q13" s="3"/>
      <c r="R13" s="3"/>
      <c r="S13" s="12" t="s">
        <v>84</v>
      </c>
    </row>
    <row r="14" spans="1:19" ht="15" customHeight="1" x14ac:dyDescent="0.2">
      <c r="A14" s="31" t="s">
        <v>238</v>
      </c>
      <c r="B14" s="31">
        <v>4</v>
      </c>
      <c r="C14" s="70" t="s">
        <v>379</v>
      </c>
      <c r="D14" s="31">
        <v>3</v>
      </c>
      <c r="E14" s="57">
        <v>6</v>
      </c>
      <c r="F14" s="205" t="s">
        <v>586</v>
      </c>
      <c r="G14" s="6"/>
      <c r="H14" s="6"/>
      <c r="I14" s="6"/>
      <c r="J14" s="6"/>
      <c r="K14" s="6"/>
      <c r="L14" s="6"/>
      <c r="M14" s="3">
        <v>2</v>
      </c>
      <c r="N14" s="3"/>
      <c r="O14" s="3">
        <v>2</v>
      </c>
      <c r="P14" s="3"/>
      <c r="Q14" s="3">
        <v>2</v>
      </c>
      <c r="R14" s="3"/>
      <c r="S14" s="12" t="s">
        <v>376</v>
      </c>
    </row>
    <row r="15" spans="1:19" ht="15" customHeight="1" x14ac:dyDescent="0.2">
      <c r="A15" s="31" t="s">
        <v>199</v>
      </c>
      <c r="B15" s="31">
        <v>2</v>
      </c>
      <c r="C15" s="70" t="s">
        <v>299</v>
      </c>
      <c r="D15" s="31">
        <v>3</v>
      </c>
      <c r="E15" s="57">
        <v>4</v>
      </c>
      <c r="F15" s="205" t="s">
        <v>586</v>
      </c>
      <c r="G15" s="6"/>
      <c r="H15" s="6"/>
      <c r="I15" s="6"/>
      <c r="J15" s="6"/>
      <c r="K15" s="6"/>
      <c r="L15" s="6"/>
      <c r="M15" s="3"/>
      <c r="N15" s="3"/>
      <c r="O15" s="3">
        <v>2</v>
      </c>
      <c r="P15" s="3"/>
      <c r="Q15" s="3">
        <v>2</v>
      </c>
      <c r="R15" s="3"/>
      <c r="S15" s="12"/>
    </row>
    <row r="16" spans="1:19" ht="15" customHeight="1" x14ac:dyDescent="0.2">
      <c r="A16" s="31" t="s">
        <v>97</v>
      </c>
      <c r="B16" s="31">
        <v>4</v>
      </c>
      <c r="C16" s="70" t="s">
        <v>377</v>
      </c>
      <c r="D16" s="31">
        <v>3</v>
      </c>
      <c r="E16" s="57">
        <v>6</v>
      </c>
      <c r="F16" s="205" t="s">
        <v>586</v>
      </c>
      <c r="G16" s="6"/>
      <c r="H16" s="6"/>
      <c r="I16" s="6"/>
      <c r="J16" s="6"/>
      <c r="K16" s="6"/>
      <c r="L16" s="6"/>
      <c r="M16" s="3">
        <v>2</v>
      </c>
      <c r="N16" s="3"/>
      <c r="O16" s="3">
        <v>4</v>
      </c>
      <c r="P16" s="3"/>
      <c r="Q16" s="3"/>
      <c r="R16" s="3"/>
      <c r="S16" s="16" t="s">
        <v>363</v>
      </c>
    </row>
    <row r="17" spans="1:19" ht="15" customHeight="1" x14ac:dyDescent="0.2">
      <c r="A17" s="31" t="s">
        <v>242</v>
      </c>
      <c r="B17" s="31">
        <v>3</v>
      </c>
      <c r="C17" s="70" t="s">
        <v>297</v>
      </c>
      <c r="D17" s="31">
        <v>3</v>
      </c>
      <c r="E17" s="57">
        <v>5</v>
      </c>
      <c r="F17" s="205" t="s">
        <v>586</v>
      </c>
      <c r="G17" s="6"/>
      <c r="H17" s="6"/>
      <c r="I17" s="6"/>
      <c r="J17" s="6"/>
      <c r="K17" s="6"/>
      <c r="L17" s="6"/>
      <c r="M17" s="3">
        <v>1</v>
      </c>
      <c r="N17" s="3"/>
      <c r="O17" s="3">
        <v>2</v>
      </c>
      <c r="P17" s="3"/>
      <c r="Q17" s="3">
        <v>2</v>
      </c>
      <c r="R17" s="3"/>
      <c r="S17" s="12" t="s">
        <v>13</v>
      </c>
    </row>
    <row r="18" spans="1:19" ht="15" customHeight="1" x14ac:dyDescent="0.2">
      <c r="A18" s="31" t="s">
        <v>63</v>
      </c>
      <c r="B18" s="31">
        <v>3</v>
      </c>
      <c r="C18" s="74" t="s">
        <v>381</v>
      </c>
      <c r="D18" s="31">
        <v>3</v>
      </c>
      <c r="E18" s="57">
        <v>4</v>
      </c>
      <c r="F18" s="205" t="s">
        <v>586</v>
      </c>
      <c r="G18" s="6"/>
      <c r="H18" s="6"/>
      <c r="I18" s="6"/>
      <c r="J18" s="6"/>
      <c r="K18" s="6"/>
      <c r="L18" s="6"/>
      <c r="M18" s="3"/>
      <c r="N18" s="3">
        <v>2</v>
      </c>
      <c r="O18" s="3"/>
      <c r="P18" s="3">
        <v>2</v>
      </c>
      <c r="Q18" s="3"/>
      <c r="R18" s="3"/>
      <c r="S18" s="12"/>
    </row>
    <row r="19" spans="1:19" ht="15" customHeight="1" x14ac:dyDescent="0.2">
      <c r="A19" s="31" t="s">
        <v>65</v>
      </c>
      <c r="B19" s="31">
        <v>5</v>
      </c>
      <c r="C19" s="73" t="s">
        <v>98</v>
      </c>
      <c r="D19" s="31">
        <v>3</v>
      </c>
      <c r="E19" s="57">
        <v>6</v>
      </c>
      <c r="F19" s="205" t="s">
        <v>586</v>
      </c>
      <c r="G19" s="6"/>
      <c r="H19" s="6"/>
      <c r="I19" s="6"/>
      <c r="J19" s="6"/>
      <c r="K19" s="6"/>
      <c r="L19" s="6"/>
      <c r="M19" s="3"/>
      <c r="N19" s="3">
        <v>2</v>
      </c>
      <c r="O19" s="3"/>
      <c r="P19" s="3">
        <v>6</v>
      </c>
      <c r="Q19" s="3"/>
      <c r="R19" s="3"/>
      <c r="S19" s="12" t="s">
        <v>91</v>
      </c>
    </row>
    <row r="20" spans="1:19" ht="15" customHeight="1" x14ac:dyDescent="0.2">
      <c r="A20" s="31" t="s">
        <v>244</v>
      </c>
      <c r="B20" s="31">
        <v>4</v>
      </c>
      <c r="C20" s="70" t="s">
        <v>303</v>
      </c>
      <c r="D20" s="31">
        <v>4</v>
      </c>
      <c r="E20" s="57">
        <v>2</v>
      </c>
      <c r="F20" s="205" t="s">
        <v>586</v>
      </c>
      <c r="G20" s="6"/>
      <c r="H20" s="6"/>
      <c r="I20" s="6"/>
      <c r="J20" s="6"/>
      <c r="K20" s="6"/>
      <c r="L20" s="6"/>
      <c r="M20" s="3">
        <v>2</v>
      </c>
      <c r="N20" s="3"/>
      <c r="O20" s="3">
        <v>2</v>
      </c>
      <c r="P20" s="3"/>
      <c r="Q20" s="3">
        <v>2</v>
      </c>
      <c r="R20" s="3"/>
      <c r="S20" s="12" t="s">
        <v>379</v>
      </c>
    </row>
    <row r="21" spans="1:19" ht="15" customHeight="1" x14ac:dyDescent="0.2">
      <c r="A21" s="31" t="s">
        <v>318</v>
      </c>
      <c r="B21" s="31">
        <v>4</v>
      </c>
      <c r="C21" s="70" t="s">
        <v>383</v>
      </c>
      <c r="D21" s="31">
        <v>4</v>
      </c>
      <c r="E21" s="57">
        <v>5</v>
      </c>
      <c r="F21" s="205" t="s">
        <v>586</v>
      </c>
      <c r="G21" s="6"/>
      <c r="H21" s="6"/>
      <c r="I21" s="6"/>
      <c r="J21" s="6"/>
      <c r="K21" s="6"/>
      <c r="L21" s="6"/>
      <c r="M21" s="3">
        <v>2</v>
      </c>
      <c r="N21" s="3"/>
      <c r="O21" s="3">
        <v>2</v>
      </c>
      <c r="P21" s="3"/>
      <c r="Q21" s="3">
        <v>2</v>
      </c>
      <c r="R21" s="3"/>
      <c r="S21" s="16" t="s">
        <v>363</v>
      </c>
    </row>
    <row r="22" spans="1:19" ht="15" customHeight="1" x14ac:dyDescent="0.2">
      <c r="A22" s="31" t="s">
        <v>246</v>
      </c>
      <c r="B22" s="31">
        <v>4</v>
      </c>
      <c r="C22" s="70" t="s">
        <v>245</v>
      </c>
      <c r="D22" s="31">
        <v>4</v>
      </c>
      <c r="E22" s="57">
        <v>4</v>
      </c>
      <c r="F22" s="205" t="s">
        <v>586</v>
      </c>
      <c r="G22" s="6"/>
      <c r="H22" s="6"/>
      <c r="I22" s="6"/>
      <c r="J22" s="6"/>
      <c r="K22" s="6"/>
      <c r="L22" s="6"/>
      <c r="M22" s="3">
        <v>2</v>
      </c>
      <c r="N22" s="3"/>
      <c r="O22" s="3">
        <v>2</v>
      </c>
      <c r="P22" s="3"/>
      <c r="Q22" s="3">
        <v>2</v>
      </c>
      <c r="R22" s="3"/>
      <c r="S22" s="16" t="s">
        <v>379</v>
      </c>
    </row>
    <row r="23" spans="1:19" ht="13.15" customHeight="1" x14ac:dyDescent="0.2">
      <c r="A23" s="31" t="s">
        <v>117</v>
      </c>
      <c r="B23" s="31">
        <v>2</v>
      </c>
      <c r="C23" s="70" t="s">
        <v>305</v>
      </c>
      <c r="D23" s="31">
        <v>4</v>
      </c>
      <c r="E23" s="57">
        <v>4</v>
      </c>
      <c r="F23" s="205" t="s">
        <v>586</v>
      </c>
      <c r="G23" s="6"/>
      <c r="H23" s="6"/>
      <c r="I23" s="6"/>
      <c r="J23" s="6"/>
      <c r="K23" s="6"/>
      <c r="L23" s="6"/>
      <c r="M23" s="3"/>
      <c r="N23" s="3"/>
      <c r="O23" s="3">
        <v>2</v>
      </c>
      <c r="P23" s="3"/>
      <c r="Q23" s="3">
        <v>2</v>
      </c>
      <c r="R23" s="3"/>
      <c r="S23" s="12" t="s">
        <v>379</v>
      </c>
    </row>
    <row r="24" spans="1:19" ht="13.15" customHeight="1" x14ac:dyDescent="0.2">
      <c r="A24" s="31" t="s">
        <v>70</v>
      </c>
      <c r="B24" s="31">
        <v>3</v>
      </c>
      <c r="C24" s="74" t="s">
        <v>384</v>
      </c>
      <c r="D24" s="31">
        <v>4</v>
      </c>
      <c r="E24" s="57">
        <v>4</v>
      </c>
      <c r="F24" s="205" t="s">
        <v>586</v>
      </c>
      <c r="G24" s="6"/>
      <c r="H24" s="6"/>
      <c r="I24" s="6"/>
      <c r="J24" s="6"/>
      <c r="K24" s="6"/>
      <c r="L24" s="6"/>
      <c r="M24" s="3"/>
      <c r="N24" s="3">
        <v>2</v>
      </c>
      <c r="O24" s="3"/>
      <c r="P24" s="3">
        <v>2</v>
      </c>
      <c r="Q24" s="3"/>
      <c r="R24" s="3"/>
      <c r="S24" s="16"/>
    </row>
    <row r="25" spans="1:19" ht="13.15" customHeight="1" x14ac:dyDescent="0.2">
      <c r="A25" s="31" t="s">
        <v>66</v>
      </c>
      <c r="B25" s="31">
        <v>5</v>
      </c>
      <c r="C25" s="73" t="s">
        <v>103</v>
      </c>
      <c r="D25" s="31">
        <v>4</v>
      </c>
      <c r="E25" s="57">
        <v>4</v>
      </c>
      <c r="F25" s="205" t="s">
        <v>586</v>
      </c>
      <c r="G25" s="6"/>
      <c r="H25" s="6"/>
      <c r="I25" s="6"/>
      <c r="J25" s="6"/>
      <c r="K25" s="6"/>
      <c r="L25" s="6"/>
      <c r="M25" s="3"/>
      <c r="N25" s="3">
        <v>2</v>
      </c>
      <c r="O25" s="3"/>
      <c r="P25" s="3">
        <v>6</v>
      </c>
      <c r="Q25" s="3"/>
      <c r="R25" s="3"/>
      <c r="S25" s="12" t="s">
        <v>98</v>
      </c>
    </row>
    <row r="26" spans="1:19" ht="15" customHeight="1" x14ac:dyDescent="0.2">
      <c r="A26" s="31" t="s">
        <v>250</v>
      </c>
      <c r="B26" s="31">
        <v>4</v>
      </c>
      <c r="C26" s="70" t="s">
        <v>237</v>
      </c>
      <c r="D26" s="31">
        <v>5</v>
      </c>
      <c r="E26" s="57">
        <v>4</v>
      </c>
      <c r="F26" s="205" t="s">
        <v>586</v>
      </c>
      <c r="G26" s="6"/>
      <c r="H26" s="6"/>
      <c r="I26" s="6"/>
      <c r="J26" s="6"/>
      <c r="K26" s="6"/>
      <c r="L26" s="6"/>
      <c r="M26" s="3">
        <v>2</v>
      </c>
      <c r="N26" s="3"/>
      <c r="O26" s="3">
        <v>2</v>
      </c>
      <c r="P26" s="3"/>
      <c r="Q26" s="3">
        <v>2</v>
      </c>
      <c r="R26" s="3"/>
      <c r="S26" s="16" t="s">
        <v>235</v>
      </c>
    </row>
    <row r="27" spans="1:19" ht="15" customHeight="1" x14ac:dyDescent="0.2">
      <c r="A27" s="31" t="s">
        <v>321</v>
      </c>
      <c r="B27" s="31">
        <v>2</v>
      </c>
      <c r="C27" s="70" t="s">
        <v>301</v>
      </c>
      <c r="D27" s="31">
        <v>5</v>
      </c>
      <c r="E27" s="57">
        <v>4</v>
      </c>
      <c r="F27" s="205" t="s">
        <v>586</v>
      </c>
      <c r="G27" s="6"/>
      <c r="H27" s="6"/>
      <c r="I27" s="6"/>
      <c r="J27" s="6"/>
      <c r="K27" s="6"/>
      <c r="L27" s="6"/>
      <c r="M27" s="3"/>
      <c r="N27" s="3"/>
      <c r="O27" s="3">
        <v>2</v>
      </c>
      <c r="P27" s="3"/>
      <c r="Q27" s="3">
        <v>2</v>
      </c>
      <c r="R27" s="3"/>
      <c r="S27" s="16" t="s">
        <v>299</v>
      </c>
    </row>
    <row r="28" spans="1:19" ht="15" customHeight="1" x14ac:dyDescent="0.2">
      <c r="A28" s="31" t="s">
        <v>323</v>
      </c>
      <c r="B28" s="31">
        <v>4</v>
      </c>
      <c r="C28" s="70" t="s">
        <v>249</v>
      </c>
      <c r="D28" s="31">
        <v>5</v>
      </c>
      <c r="E28" s="57">
        <v>5</v>
      </c>
      <c r="F28" s="205" t="s">
        <v>586</v>
      </c>
      <c r="G28" s="6"/>
      <c r="H28" s="6"/>
      <c r="I28" s="6"/>
      <c r="J28" s="6"/>
      <c r="K28" s="6"/>
      <c r="L28" s="6"/>
      <c r="M28" s="3">
        <v>2</v>
      </c>
      <c r="N28" s="3"/>
      <c r="O28" s="3">
        <v>2</v>
      </c>
      <c r="P28" s="3"/>
      <c r="Q28" s="3">
        <v>2</v>
      </c>
      <c r="R28" s="3"/>
      <c r="S28" s="16" t="s">
        <v>245</v>
      </c>
    </row>
    <row r="29" spans="1:19" ht="15" customHeight="1" x14ac:dyDescent="0.2">
      <c r="A29" s="31" t="s">
        <v>324</v>
      </c>
      <c r="B29" s="31">
        <v>4</v>
      </c>
      <c r="C29" s="70" t="s">
        <v>259</v>
      </c>
      <c r="D29" s="31">
        <v>5</v>
      </c>
      <c r="E29" s="57">
        <v>4</v>
      </c>
      <c r="F29" s="205" t="s">
        <v>586</v>
      </c>
      <c r="G29" s="6"/>
      <c r="H29" s="6"/>
      <c r="I29" s="6"/>
      <c r="J29" s="6"/>
      <c r="K29" s="6"/>
      <c r="L29" s="6"/>
      <c r="M29" s="3">
        <v>2</v>
      </c>
      <c r="N29" s="3"/>
      <c r="O29" s="3">
        <v>2</v>
      </c>
      <c r="P29" s="3"/>
      <c r="Q29" s="3">
        <v>2</v>
      </c>
      <c r="R29" s="3"/>
      <c r="S29" s="12"/>
    </row>
    <row r="30" spans="1:19" ht="14.45" customHeight="1" x14ac:dyDescent="0.2">
      <c r="A30" s="31" t="s">
        <v>61</v>
      </c>
      <c r="B30" s="31">
        <v>3</v>
      </c>
      <c r="C30" s="72" t="s">
        <v>385</v>
      </c>
      <c r="D30" s="31">
        <v>5</v>
      </c>
      <c r="E30" s="57">
        <v>6</v>
      </c>
      <c r="F30" s="205" t="s">
        <v>586</v>
      </c>
      <c r="G30" s="6"/>
      <c r="H30" s="6"/>
      <c r="I30" s="6"/>
      <c r="J30" s="6"/>
      <c r="K30" s="6"/>
      <c r="L30" s="6"/>
      <c r="M30" s="3"/>
      <c r="N30" s="3">
        <v>3</v>
      </c>
      <c r="O30" s="3"/>
      <c r="P30" s="3"/>
      <c r="Q30" s="3"/>
      <c r="R30" s="3"/>
      <c r="S30" s="12" t="s">
        <v>386</v>
      </c>
    </row>
    <row r="31" spans="1:19" ht="14.45" customHeight="1" x14ac:dyDescent="0.2">
      <c r="A31" s="31" t="s">
        <v>73</v>
      </c>
      <c r="B31" s="31">
        <v>3</v>
      </c>
      <c r="C31" s="74" t="s">
        <v>21</v>
      </c>
      <c r="D31" s="31">
        <v>5</v>
      </c>
      <c r="E31" s="57">
        <v>4</v>
      </c>
      <c r="F31" s="205" t="s">
        <v>586</v>
      </c>
      <c r="G31" s="6"/>
      <c r="H31" s="6"/>
      <c r="I31" s="6"/>
      <c r="J31" s="6"/>
      <c r="K31" s="6"/>
      <c r="L31" s="6"/>
      <c r="M31" s="3"/>
      <c r="N31" s="3">
        <v>3</v>
      </c>
      <c r="O31" s="3"/>
      <c r="P31" s="3"/>
      <c r="Q31" s="3"/>
      <c r="R31" s="3"/>
      <c r="S31" s="12" t="s">
        <v>16</v>
      </c>
    </row>
    <row r="32" spans="1:19" ht="15" customHeight="1" x14ac:dyDescent="0.2">
      <c r="A32" s="31" t="s">
        <v>325</v>
      </c>
      <c r="B32" s="31">
        <v>4</v>
      </c>
      <c r="C32" s="70" t="s">
        <v>306</v>
      </c>
      <c r="D32" s="31">
        <v>6</v>
      </c>
      <c r="E32" s="57">
        <v>6</v>
      </c>
      <c r="F32" s="205" t="s">
        <v>586</v>
      </c>
      <c r="G32" s="6"/>
      <c r="H32" s="6"/>
      <c r="I32" s="6"/>
      <c r="J32" s="6"/>
      <c r="K32" s="6"/>
      <c r="L32" s="6"/>
      <c r="M32" s="3">
        <v>2</v>
      </c>
      <c r="N32" s="3"/>
      <c r="O32" s="3">
        <v>2</v>
      </c>
      <c r="P32" s="3"/>
      <c r="Q32" s="3">
        <v>2</v>
      </c>
      <c r="R32" s="3"/>
      <c r="S32" s="16" t="s">
        <v>414</v>
      </c>
    </row>
    <row r="33" spans="1:19" ht="15" customHeight="1" x14ac:dyDescent="0.2">
      <c r="A33" s="31" t="s">
        <v>326</v>
      </c>
      <c r="B33" s="31">
        <v>2</v>
      </c>
      <c r="C33" s="70" t="s">
        <v>302</v>
      </c>
      <c r="D33" s="31">
        <v>6</v>
      </c>
      <c r="E33" s="57">
        <v>4</v>
      </c>
      <c r="F33" s="205" t="s">
        <v>586</v>
      </c>
      <c r="G33" s="6"/>
      <c r="H33" s="6"/>
      <c r="I33" s="6"/>
      <c r="J33" s="6"/>
      <c r="K33" s="6"/>
      <c r="L33" s="6"/>
      <c r="M33" s="3"/>
      <c r="N33" s="3"/>
      <c r="O33" s="3">
        <v>2</v>
      </c>
      <c r="P33" s="3"/>
      <c r="Q33" s="3">
        <v>2</v>
      </c>
      <c r="R33" s="3"/>
      <c r="S33" s="12" t="s">
        <v>237</v>
      </c>
    </row>
    <row r="34" spans="1:19" ht="15" customHeight="1" x14ac:dyDescent="0.2">
      <c r="A34" s="31" t="s">
        <v>327</v>
      </c>
      <c r="B34" s="31">
        <v>2</v>
      </c>
      <c r="C34" s="70" t="s">
        <v>298</v>
      </c>
      <c r="D34" s="31">
        <v>6</v>
      </c>
      <c r="E34" s="57">
        <v>4</v>
      </c>
      <c r="F34" s="205" t="s">
        <v>586</v>
      </c>
      <c r="G34" s="6"/>
      <c r="H34" s="6"/>
      <c r="I34" s="6"/>
      <c r="J34" s="6"/>
      <c r="K34" s="6"/>
      <c r="L34" s="6"/>
      <c r="M34" s="3"/>
      <c r="N34" s="3"/>
      <c r="O34" s="3">
        <v>2</v>
      </c>
      <c r="P34" s="3"/>
      <c r="Q34" s="3">
        <v>2</v>
      </c>
      <c r="R34" s="3"/>
      <c r="S34" s="12" t="s">
        <v>237</v>
      </c>
    </row>
    <row r="35" spans="1:19" ht="15" customHeight="1" x14ac:dyDescent="0.2">
      <c r="A35" s="31" t="s">
        <v>328</v>
      </c>
      <c r="B35" s="31">
        <v>4</v>
      </c>
      <c r="C35" s="70" t="s">
        <v>116</v>
      </c>
      <c r="D35" s="31">
        <v>6</v>
      </c>
      <c r="E35" s="57">
        <v>2</v>
      </c>
      <c r="F35" s="205" t="s">
        <v>586</v>
      </c>
      <c r="G35" s="6"/>
      <c r="H35" s="6"/>
      <c r="I35" s="6"/>
      <c r="J35" s="6"/>
      <c r="K35" s="6"/>
      <c r="L35" s="6"/>
      <c r="M35" s="3"/>
      <c r="N35" s="3">
        <v>2</v>
      </c>
      <c r="O35" s="3"/>
      <c r="P35" s="3">
        <v>2</v>
      </c>
      <c r="Q35" s="3"/>
      <c r="R35" s="3">
        <v>2</v>
      </c>
      <c r="S35" s="12" t="s">
        <v>297</v>
      </c>
    </row>
    <row r="36" spans="1:19" ht="15" customHeight="1" thickBot="1" x14ac:dyDescent="0.25">
      <c r="A36" s="31" t="s">
        <v>269</v>
      </c>
      <c r="B36" s="31">
        <v>4</v>
      </c>
      <c r="C36" s="71" t="s">
        <v>390</v>
      </c>
      <c r="D36" s="31">
        <v>6</v>
      </c>
      <c r="E36" s="57">
        <v>2</v>
      </c>
      <c r="F36" s="205" t="s">
        <v>586</v>
      </c>
      <c r="G36" s="6"/>
      <c r="H36" s="6"/>
      <c r="I36" s="6"/>
      <c r="J36" s="6"/>
      <c r="K36" s="6"/>
      <c r="L36" s="6"/>
      <c r="M36" s="3"/>
      <c r="N36" s="3">
        <v>4</v>
      </c>
      <c r="O36" s="3"/>
      <c r="P36" s="3"/>
      <c r="Q36" s="3"/>
      <c r="R36" s="3"/>
      <c r="S36" s="12" t="s">
        <v>383</v>
      </c>
    </row>
    <row r="37" spans="1:19" ht="15" customHeight="1" x14ac:dyDescent="0.2">
      <c r="A37" s="31" t="s">
        <v>329</v>
      </c>
      <c r="B37" s="31">
        <v>4</v>
      </c>
      <c r="C37" s="70" t="s">
        <v>241</v>
      </c>
      <c r="D37" s="33">
        <v>7</v>
      </c>
      <c r="E37" s="57">
        <v>4</v>
      </c>
      <c r="F37" s="205" t="s">
        <v>586</v>
      </c>
      <c r="G37" s="6"/>
      <c r="H37" s="6"/>
      <c r="I37" s="6"/>
      <c r="J37" s="6"/>
      <c r="K37" s="6"/>
      <c r="L37" s="6"/>
      <c r="M37" s="3">
        <v>2</v>
      </c>
      <c r="N37" s="3"/>
      <c r="O37" s="3">
        <v>2</v>
      </c>
      <c r="P37" s="3"/>
      <c r="Q37" s="3">
        <v>2</v>
      </c>
      <c r="R37" s="3"/>
      <c r="S37" s="12" t="s">
        <v>237</v>
      </c>
    </row>
    <row r="38" spans="1:19" ht="15" customHeight="1" x14ac:dyDescent="0.2">
      <c r="A38" s="31" t="s">
        <v>330</v>
      </c>
      <c r="B38" s="31">
        <v>4</v>
      </c>
      <c r="C38" s="70" t="s">
        <v>391</v>
      </c>
      <c r="D38" s="31">
        <v>7</v>
      </c>
      <c r="E38" s="57">
        <v>4</v>
      </c>
      <c r="F38" s="205" t="s">
        <v>586</v>
      </c>
      <c r="G38" s="6"/>
      <c r="H38" s="6"/>
      <c r="I38" s="6"/>
      <c r="J38" s="6"/>
      <c r="K38" s="6"/>
      <c r="L38" s="6"/>
      <c r="M38" s="3">
        <v>2</v>
      </c>
      <c r="N38" s="3"/>
      <c r="O38" s="3">
        <v>2</v>
      </c>
      <c r="P38" s="3"/>
      <c r="Q38" s="3">
        <v>2</v>
      </c>
      <c r="R38" s="3"/>
      <c r="S38" s="12" t="s">
        <v>249</v>
      </c>
    </row>
    <row r="39" spans="1:19" ht="15" customHeight="1" x14ac:dyDescent="0.2">
      <c r="A39" s="31" t="s">
        <v>331</v>
      </c>
      <c r="B39" s="31">
        <v>2</v>
      </c>
      <c r="C39" s="70" t="s">
        <v>300</v>
      </c>
      <c r="D39" s="31">
        <v>7</v>
      </c>
      <c r="E39" s="57">
        <v>4</v>
      </c>
      <c r="F39" s="205" t="s">
        <v>586</v>
      </c>
      <c r="G39" s="6"/>
      <c r="H39" s="6"/>
      <c r="I39" s="6"/>
      <c r="J39" s="6"/>
      <c r="K39" s="6"/>
      <c r="L39" s="6"/>
      <c r="M39" s="3"/>
      <c r="N39" s="3"/>
      <c r="O39" s="3">
        <v>2</v>
      </c>
      <c r="P39" s="3"/>
      <c r="Q39" s="3">
        <v>2</v>
      </c>
      <c r="R39" s="3"/>
      <c r="S39" s="16" t="s">
        <v>297</v>
      </c>
    </row>
    <row r="40" spans="1:19" ht="15" customHeight="1" x14ac:dyDescent="0.2">
      <c r="A40" s="31" t="s">
        <v>208</v>
      </c>
      <c r="B40" s="31">
        <v>4</v>
      </c>
      <c r="C40" s="70" t="s">
        <v>129</v>
      </c>
      <c r="D40" s="31">
        <v>7</v>
      </c>
      <c r="E40" s="57">
        <v>6</v>
      </c>
      <c r="F40" s="205" t="s">
        <v>586</v>
      </c>
      <c r="G40" s="6"/>
      <c r="H40" s="6"/>
      <c r="I40" s="6"/>
      <c r="J40" s="6"/>
      <c r="K40" s="6"/>
      <c r="L40" s="6"/>
      <c r="M40" s="3">
        <v>2</v>
      </c>
      <c r="N40" s="3"/>
      <c r="O40" s="3">
        <v>2</v>
      </c>
      <c r="P40" s="3"/>
      <c r="Q40" s="3">
        <v>2</v>
      </c>
      <c r="R40" s="3"/>
      <c r="S40" s="16" t="s">
        <v>116</v>
      </c>
    </row>
    <row r="41" spans="1:19" ht="15" customHeight="1" thickBot="1" x14ac:dyDescent="0.25">
      <c r="A41" s="31" t="s">
        <v>332</v>
      </c>
      <c r="B41" s="31">
        <v>3</v>
      </c>
      <c r="C41" s="72" t="s">
        <v>392</v>
      </c>
      <c r="D41" s="31">
        <v>7</v>
      </c>
      <c r="E41" s="57">
        <v>6</v>
      </c>
      <c r="F41" s="205" t="s">
        <v>586</v>
      </c>
      <c r="G41" s="6"/>
      <c r="H41" s="6"/>
      <c r="I41" s="6"/>
      <c r="J41" s="6"/>
      <c r="K41" s="6"/>
      <c r="L41" s="6"/>
      <c r="M41" s="3"/>
      <c r="N41" s="3">
        <v>2</v>
      </c>
      <c r="O41" s="3"/>
      <c r="P41" s="3">
        <v>2</v>
      </c>
      <c r="Q41" s="3"/>
      <c r="R41" s="3"/>
      <c r="S41" s="12" t="s">
        <v>385</v>
      </c>
    </row>
    <row r="42" spans="1:19" ht="11.25" x14ac:dyDescent="0.2">
      <c r="A42" s="31" t="s">
        <v>334</v>
      </c>
      <c r="B42" s="31">
        <v>4</v>
      </c>
      <c r="C42" s="70" t="s">
        <v>393</v>
      </c>
      <c r="D42" s="33">
        <v>8</v>
      </c>
      <c r="E42" s="57">
        <v>6</v>
      </c>
      <c r="F42" s="205" t="s">
        <v>586</v>
      </c>
      <c r="G42" s="6"/>
      <c r="H42" s="6"/>
      <c r="I42" s="6"/>
      <c r="J42" s="6"/>
      <c r="K42" s="6"/>
      <c r="L42" s="6"/>
      <c r="M42" s="3">
        <v>2</v>
      </c>
      <c r="N42" s="3"/>
      <c r="O42" s="3">
        <v>2</v>
      </c>
      <c r="P42" s="3"/>
      <c r="Q42" s="3">
        <v>2</v>
      </c>
      <c r="R42" s="3"/>
      <c r="S42" s="16" t="s">
        <v>411</v>
      </c>
    </row>
    <row r="43" spans="1:19" ht="15" customHeight="1" x14ac:dyDescent="0.2">
      <c r="A43" s="31" t="s">
        <v>335</v>
      </c>
      <c r="B43" s="31">
        <v>4</v>
      </c>
      <c r="C43" s="70" t="s">
        <v>395</v>
      </c>
      <c r="D43" s="31">
        <v>8</v>
      </c>
      <c r="E43" s="57">
        <v>2</v>
      </c>
      <c r="F43" s="205" t="s">
        <v>586</v>
      </c>
      <c r="G43" s="6"/>
      <c r="H43" s="6"/>
      <c r="I43" s="6"/>
      <c r="J43" s="6"/>
      <c r="K43" s="6"/>
      <c r="L43" s="6"/>
      <c r="M43" s="3">
        <v>2</v>
      </c>
      <c r="N43" s="3"/>
      <c r="O43" s="3">
        <v>2</v>
      </c>
      <c r="P43" s="3"/>
      <c r="Q43" s="3">
        <v>2</v>
      </c>
      <c r="R43" s="3"/>
      <c r="S43" s="12" t="s">
        <v>412</v>
      </c>
    </row>
    <row r="44" spans="1:19" ht="15" customHeight="1" x14ac:dyDescent="0.2">
      <c r="A44" s="31" t="s">
        <v>271</v>
      </c>
      <c r="B44" s="31">
        <v>2</v>
      </c>
      <c r="C44" s="70" t="s">
        <v>396</v>
      </c>
      <c r="D44" s="31">
        <v>8</v>
      </c>
      <c r="E44" s="57">
        <v>3</v>
      </c>
      <c r="F44" s="205" t="s">
        <v>586</v>
      </c>
      <c r="G44" s="6"/>
      <c r="H44" s="6"/>
      <c r="I44" s="6"/>
      <c r="J44" s="6"/>
      <c r="K44" s="6"/>
      <c r="L44" s="6"/>
      <c r="M44" s="3"/>
      <c r="N44" s="3"/>
      <c r="O44" s="3">
        <v>2</v>
      </c>
      <c r="P44" s="3"/>
      <c r="Q44" s="3">
        <v>2</v>
      </c>
      <c r="R44" s="3"/>
      <c r="S44" s="16" t="s">
        <v>413</v>
      </c>
    </row>
    <row r="45" spans="1:19" ht="15" customHeight="1" x14ac:dyDescent="0.2">
      <c r="A45" s="31" t="s">
        <v>336</v>
      </c>
      <c r="B45" s="31">
        <v>4</v>
      </c>
      <c r="C45" s="70" t="s">
        <v>315</v>
      </c>
      <c r="D45" s="31">
        <v>8</v>
      </c>
      <c r="E45" s="57">
        <v>3</v>
      </c>
      <c r="F45" s="205" t="s">
        <v>586</v>
      </c>
      <c r="G45" s="6"/>
      <c r="H45" s="6"/>
      <c r="I45" s="6"/>
      <c r="J45" s="6"/>
      <c r="K45" s="6"/>
      <c r="L45" s="6"/>
      <c r="M45" s="3"/>
      <c r="N45" s="3">
        <v>2</v>
      </c>
      <c r="O45" s="3"/>
      <c r="P45" s="3">
        <v>2</v>
      </c>
      <c r="Q45" s="3"/>
      <c r="R45" s="3">
        <v>2</v>
      </c>
      <c r="S45" s="16" t="s">
        <v>415</v>
      </c>
    </row>
    <row r="46" spans="1:19" ht="25.5" customHeight="1" thickBot="1" x14ac:dyDescent="0.25">
      <c r="A46" s="31" t="s">
        <v>273</v>
      </c>
      <c r="B46" s="31">
        <v>3</v>
      </c>
      <c r="C46" s="70" t="s">
        <v>397</v>
      </c>
      <c r="D46" s="31">
        <v>8</v>
      </c>
      <c r="E46" s="57">
        <v>4</v>
      </c>
      <c r="F46" s="205" t="s">
        <v>586</v>
      </c>
      <c r="G46" s="6"/>
      <c r="H46" s="6"/>
      <c r="I46" s="6"/>
      <c r="J46" s="6"/>
      <c r="K46" s="6"/>
      <c r="L46" s="6"/>
      <c r="M46" s="3"/>
      <c r="N46" s="3">
        <v>3</v>
      </c>
      <c r="O46" s="3"/>
      <c r="P46" s="3"/>
      <c r="Q46" s="3"/>
      <c r="R46" s="3"/>
      <c r="S46" s="16" t="s">
        <v>394</v>
      </c>
    </row>
    <row r="47" spans="1:19" ht="15" customHeight="1" x14ac:dyDescent="0.2">
      <c r="A47" s="31" t="s">
        <v>275</v>
      </c>
      <c r="B47" s="31">
        <v>4</v>
      </c>
      <c r="C47" s="70" t="s">
        <v>398</v>
      </c>
      <c r="D47" s="33">
        <v>9</v>
      </c>
      <c r="E47" s="57">
        <v>4</v>
      </c>
      <c r="F47" s="205" t="s">
        <v>586</v>
      </c>
      <c r="G47" s="6"/>
      <c r="H47" s="6"/>
      <c r="I47" s="6"/>
      <c r="J47" s="6"/>
      <c r="K47" s="6"/>
      <c r="L47" s="6"/>
      <c r="M47" s="3"/>
      <c r="N47" s="3">
        <v>2</v>
      </c>
      <c r="O47" s="3"/>
      <c r="P47" s="3">
        <v>2</v>
      </c>
      <c r="Q47" s="3"/>
      <c r="R47" s="1">
        <v>2</v>
      </c>
      <c r="S47" s="12" t="s">
        <v>129</v>
      </c>
    </row>
    <row r="48" spans="1:19" ht="15" customHeight="1" x14ac:dyDescent="0.2">
      <c r="A48" s="31" t="s">
        <v>286</v>
      </c>
      <c r="B48" s="31">
        <v>4</v>
      </c>
      <c r="C48" s="70" t="s">
        <v>399</v>
      </c>
      <c r="D48" s="31">
        <v>9</v>
      </c>
      <c r="E48" s="57">
        <v>6</v>
      </c>
      <c r="F48" s="205" t="s">
        <v>586</v>
      </c>
      <c r="G48" s="6"/>
      <c r="H48" s="6"/>
      <c r="I48" s="6"/>
      <c r="J48" s="6"/>
      <c r="K48" s="6"/>
      <c r="L48" s="6"/>
      <c r="M48" s="3"/>
      <c r="N48" s="3">
        <v>2</v>
      </c>
      <c r="O48" s="3"/>
      <c r="P48" s="3">
        <v>2</v>
      </c>
      <c r="Q48" s="3"/>
      <c r="R48" s="1">
        <v>2</v>
      </c>
      <c r="S48" s="16" t="s">
        <v>241</v>
      </c>
    </row>
    <row r="49" spans="1:19" ht="15" customHeight="1" x14ac:dyDescent="0.2">
      <c r="A49" s="31" t="s">
        <v>340</v>
      </c>
      <c r="B49" s="31">
        <v>4</v>
      </c>
      <c r="C49" s="70" t="s">
        <v>400</v>
      </c>
      <c r="D49" s="31">
        <v>9</v>
      </c>
      <c r="E49" s="57">
        <v>6</v>
      </c>
      <c r="F49" s="205" t="s">
        <v>586</v>
      </c>
      <c r="G49" s="6"/>
      <c r="H49" s="6"/>
      <c r="I49" s="6"/>
      <c r="J49" s="6"/>
      <c r="K49" s="6"/>
      <c r="L49" s="6"/>
      <c r="M49" s="3"/>
      <c r="N49" s="3">
        <v>2</v>
      </c>
      <c r="O49" s="3"/>
      <c r="P49" s="3">
        <v>2</v>
      </c>
      <c r="Q49" s="3"/>
      <c r="R49" s="1">
        <v>2</v>
      </c>
      <c r="S49" s="16" t="s">
        <v>396</v>
      </c>
    </row>
    <row r="50" spans="1:19" ht="15" customHeight="1" x14ac:dyDescent="0.2">
      <c r="A50" s="31" t="s">
        <v>278</v>
      </c>
      <c r="B50" s="31">
        <v>2</v>
      </c>
      <c r="C50" s="70" t="s">
        <v>106</v>
      </c>
      <c r="D50" s="31">
        <v>9</v>
      </c>
      <c r="E50" s="57">
        <v>4</v>
      </c>
      <c r="F50" s="205" t="s">
        <v>586</v>
      </c>
      <c r="G50" s="6"/>
      <c r="H50" s="6"/>
      <c r="I50" s="6"/>
      <c r="J50" s="6"/>
      <c r="K50" s="6"/>
      <c r="L50" s="6"/>
      <c r="M50" s="3"/>
      <c r="N50" s="3"/>
      <c r="O50" s="3"/>
      <c r="P50" s="3">
        <v>2</v>
      </c>
      <c r="Q50" s="3"/>
      <c r="R50" s="1">
        <v>2</v>
      </c>
      <c r="S50" s="12" t="s">
        <v>315</v>
      </c>
    </row>
    <row r="51" spans="1:19" ht="15" customHeight="1" thickBot="1" x14ac:dyDescent="0.25">
      <c r="A51" s="31" t="s">
        <v>206</v>
      </c>
      <c r="B51" s="31">
        <v>2</v>
      </c>
      <c r="C51" s="70" t="s">
        <v>310</v>
      </c>
      <c r="D51" s="31">
        <v>9</v>
      </c>
      <c r="E51" s="57">
        <v>2</v>
      </c>
      <c r="F51" s="205" t="s">
        <v>586</v>
      </c>
      <c r="G51" s="6"/>
      <c r="H51" s="6"/>
      <c r="I51" s="6"/>
      <c r="J51" s="6"/>
      <c r="K51" s="6"/>
      <c r="L51" s="6"/>
      <c r="M51" s="3"/>
      <c r="N51" s="3"/>
      <c r="O51" s="3"/>
      <c r="P51" s="3">
        <v>2</v>
      </c>
      <c r="Q51" s="3"/>
      <c r="R51" s="1">
        <v>2</v>
      </c>
      <c r="S51" s="12"/>
    </row>
    <row r="52" spans="1:19" ht="15" customHeight="1" x14ac:dyDescent="0.2">
      <c r="A52" s="33" t="s">
        <v>341</v>
      </c>
      <c r="B52" s="31">
        <v>4</v>
      </c>
      <c r="C52" s="70" t="s">
        <v>285</v>
      </c>
      <c r="D52" s="33">
        <v>10</v>
      </c>
      <c r="E52" s="57">
        <v>4</v>
      </c>
      <c r="F52" s="205" t="s">
        <v>586</v>
      </c>
      <c r="G52" s="6"/>
      <c r="H52" s="6"/>
      <c r="I52" s="6"/>
      <c r="J52" s="6"/>
      <c r="K52" s="6"/>
      <c r="L52" s="6"/>
      <c r="M52" s="3"/>
      <c r="N52" s="3">
        <v>2</v>
      </c>
      <c r="O52" s="3"/>
      <c r="P52" s="3">
        <v>2</v>
      </c>
      <c r="Q52" s="3"/>
      <c r="R52" s="3">
        <v>2</v>
      </c>
      <c r="S52" s="21" t="s">
        <v>315</v>
      </c>
    </row>
    <row r="53" spans="1:19" ht="15" customHeight="1" x14ac:dyDescent="0.2">
      <c r="A53" s="31" t="s">
        <v>342</v>
      </c>
      <c r="B53" s="31">
        <v>4</v>
      </c>
      <c r="C53" s="70" t="s">
        <v>265</v>
      </c>
      <c r="D53" s="31">
        <v>10</v>
      </c>
      <c r="E53" s="57">
        <v>4</v>
      </c>
      <c r="F53" s="205" t="s">
        <v>586</v>
      </c>
      <c r="G53" s="6"/>
      <c r="H53" s="6"/>
      <c r="I53" s="6"/>
      <c r="J53" s="6"/>
      <c r="K53" s="6"/>
      <c r="L53" s="6"/>
      <c r="M53" s="3"/>
      <c r="N53" s="3">
        <v>2</v>
      </c>
      <c r="O53" s="3"/>
      <c r="P53" s="3">
        <v>2</v>
      </c>
      <c r="Q53" s="3"/>
      <c r="R53" s="3">
        <v>2</v>
      </c>
      <c r="S53" s="12"/>
    </row>
    <row r="54" spans="1:19" ht="15" customHeight="1" x14ac:dyDescent="0.2">
      <c r="A54" s="31" t="s">
        <v>343</v>
      </c>
      <c r="B54" s="31">
        <v>4</v>
      </c>
      <c r="C54" s="70" t="s">
        <v>402</v>
      </c>
      <c r="D54" s="31">
        <v>10</v>
      </c>
      <c r="E54" s="57">
        <v>4</v>
      </c>
      <c r="F54" s="205" t="s">
        <v>586</v>
      </c>
      <c r="G54" s="6"/>
      <c r="H54" s="6"/>
      <c r="I54" s="6"/>
      <c r="J54" s="6"/>
      <c r="K54" s="6"/>
      <c r="L54" s="6"/>
      <c r="M54" s="3"/>
      <c r="N54" s="3">
        <v>2</v>
      </c>
      <c r="O54" s="3"/>
      <c r="P54" s="3">
        <v>2</v>
      </c>
      <c r="Q54" s="3"/>
      <c r="R54" s="3">
        <v>2</v>
      </c>
      <c r="S54" s="12" t="s">
        <v>400</v>
      </c>
    </row>
    <row r="55" spans="1:19" ht="15" customHeight="1" x14ac:dyDescent="0.2">
      <c r="A55" s="31" t="s">
        <v>284</v>
      </c>
      <c r="B55" s="31">
        <v>2</v>
      </c>
      <c r="C55" s="70" t="s">
        <v>403</v>
      </c>
      <c r="D55" s="31">
        <v>10</v>
      </c>
      <c r="E55" s="57">
        <v>4</v>
      </c>
      <c r="F55" s="205" t="s">
        <v>586</v>
      </c>
      <c r="G55" s="6"/>
      <c r="H55" s="6"/>
      <c r="I55" s="6"/>
      <c r="J55" s="6"/>
      <c r="K55" s="6"/>
      <c r="L55" s="6"/>
      <c r="M55" s="3"/>
      <c r="N55" s="3"/>
      <c r="O55" s="3"/>
      <c r="P55" s="3">
        <v>2</v>
      </c>
      <c r="Q55" s="3"/>
      <c r="R55" s="3">
        <v>2</v>
      </c>
      <c r="S55" s="12" t="s">
        <v>396</v>
      </c>
    </row>
    <row r="56" spans="1:19" ht="12" thickBot="1" x14ac:dyDescent="0.25">
      <c r="A56" s="31" t="s">
        <v>216</v>
      </c>
      <c r="B56" s="31">
        <v>2</v>
      </c>
      <c r="C56" s="70" t="s">
        <v>253</v>
      </c>
      <c r="D56" s="31">
        <v>10</v>
      </c>
      <c r="E56" s="57">
        <v>4</v>
      </c>
      <c r="F56" s="205" t="s">
        <v>586</v>
      </c>
      <c r="G56" s="6"/>
      <c r="H56" s="6"/>
      <c r="I56" s="6"/>
      <c r="J56" s="6"/>
      <c r="K56" s="6"/>
      <c r="L56" s="6"/>
      <c r="M56" s="3"/>
      <c r="N56" s="3"/>
      <c r="O56" s="3"/>
      <c r="P56" s="3">
        <v>2</v>
      </c>
      <c r="Q56" s="3"/>
      <c r="R56" s="3">
        <v>2</v>
      </c>
      <c r="S56" s="12" t="s">
        <v>106</v>
      </c>
    </row>
    <row r="57" spans="1:19" ht="14.45" customHeight="1" x14ac:dyDescent="0.2">
      <c r="A57" s="7" t="s">
        <v>288</v>
      </c>
      <c r="B57" s="42">
        <v>4</v>
      </c>
      <c r="C57" s="65" t="s">
        <v>405</v>
      </c>
      <c r="D57" s="64">
        <v>6</v>
      </c>
      <c r="E57" s="18">
        <f t="shared" ref="E57:E66" si="1">SUM(M57:R57)</f>
        <v>6</v>
      </c>
      <c r="F57" s="205" t="s">
        <v>586</v>
      </c>
      <c r="G57" s="6"/>
      <c r="H57" s="6"/>
      <c r="I57" s="6"/>
      <c r="J57" s="6"/>
      <c r="K57" s="6"/>
      <c r="L57" s="6"/>
      <c r="M57" s="43"/>
      <c r="N57" s="19">
        <v>2</v>
      </c>
      <c r="O57" s="19"/>
      <c r="P57" s="19">
        <v>2</v>
      </c>
      <c r="Q57" s="19"/>
      <c r="R57" s="19">
        <v>2</v>
      </c>
      <c r="S57" s="21"/>
    </row>
    <row r="58" spans="1:19" ht="11.25" x14ac:dyDescent="0.2">
      <c r="A58" s="10" t="s">
        <v>211</v>
      </c>
      <c r="B58" s="44">
        <v>4</v>
      </c>
      <c r="C58" s="65" t="s">
        <v>404</v>
      </c>
      <c r="D58" s="64">
        <v>6</v>
      </c>
      <c r="E58" s="9">
        <f t="shared" si="1"/>
        <v>6</v>
      </c>
      <c r="F58" s="205" t="s">
        <v>586</v>
      </c>
      <c r="G58" s="6"/>
      <c r="H58" s="6"/>
      <c r="I58" s="6"/>
      <c r="J58" s="6"/>
      <c r="K58" s="6"/>
      <c r="L58" s="6"/>
      <c r="M58" s="45"/>
      <c r="N58" s="3">
        <v>2</v>
      </c>
      <c r="O58" s="3"/>
      <c r="P58" s="3">
        <v>2</v>
      </c>
      <c r="Q58" s="3"/>
      <c r="R58" s="3">
        <v>2</v>
      </c>
      <c r="S58" s="12"/>
    </row>
    <row r="59" spans="1:19" ht="14.45" customHeight="1" x14ac:dyDescent="0.2">
      <c r="A59" s="10" t="s">
        <v>218</v>
      </c>
      <c r="B59" s="44">
        <v>4</v>
      </c>
      <c r="C59" s="65" t="s">
        <v>406</v>
      </c>
      <c r="D59" s="64">
        <v>7</v>
      </c>
      <c r="E59" s="9">
        <f t="shared" si="1"/>
        <v>6</v>
      </c>
      <c r="F59" s="205" t="s">
        <v>586</v>
      </c>
      <c r="G59" s="6"/>
      <c r="H59" s="6"/>
      <c r="I59" s="6"/>
      <c r="J59" s="6"/>
      <c r="K59" s="6"/>
      <c r="L59" s="6"/>
      <c r="M59" s="45"/>
      <c r="N59" s="3">
        <v>2</v>
      </c>
      <c r="O59" s="3"/>
      <c r="P59" s="3">
        <v>2</v>
      </c>
      <c r="Q59" s="3"/>
      <c r="R59" s="3">
        <v>2</v>
      </c>
      <c r="S59" s="12" t="s">
        <v>405</v>
      </c>
    </row>
    <row r="60" spans="1:19" ht="14.45" customHeight="1" x14ac:dyDescent="0.2">
      <c r="A60" s="10" t="s">
        <v>211</v>
      </c>
      <c r="B60" s="44">
        <v>4</v>
      </c>
      <c r="C60" s="65" t="s">
        <v>407</v>
      </c>
      <c r="D60" s="64">
        <v>7</v>
      </c>
      <c r="E60" s="9">
        <f t="shared" si="1"/>
        <v>6</v>
      </c>
      <c r="F60" s="205" t="s">
        <v>586</v>
      </c>
      <c r="G60" s="6"/>
      <c r="H60" s="6"/>
      <c r="I60" s="6"/>
      <c r="J60" s="6"/>
      <c r="K60" s="6"/>
      <c r="L60" s="6"/>
      <c r="M60" s="45"/>
      <c r="N60" s="3">
        <v>2</v>
      </c>
      <c r="O60" s="3"/>
      <c r="P60" s="3">
        <v>2</v>
      </c>
      <c r="Q60" s="3"/>
      <c r="R60" s="3">
        <v>2</v>
      </c>
      <c r="S60" s="12" t="s">
        <v>404</v>
      </c>
    </row>
    <row r="61" spans="1:19" ht="14.45" customHeight="1" x14ac:dyDescent="0.2">
      <c r="A61" s="10"/>
      <c r="B61" s="44">
        <v>4</v>
      </c>
      <c r="C61" s="65" t="s">
        <v>348</v>
      </c>
      <c r="D61" s="64">
        <v>8</v>
      </c>
      <c r="E61" s="9">
        <f t="shared" si="1"/>
        <v>6</v>
      </c>
      <c r="F61" s="205" t="s">
        <v>586</v>
      </c>
      <c r="G61" s="6"/>
      <c r="H61" s="6"/>
      <c r="I61" s="6"/>
      <c r="J61" s="6"/>
      <c r="K61" s="6"/>
      <c r="L61" s="6"/>
      <c r="M61" s="45"/>
      <c r="N61" s="3">
        <v>2</v>
      </c>
      <c r="O61" s="3"/>
      <c r="P61" s="3">
        <v>2</v>
      </c>
      <c r="Q61" s="3"/>
      <c r="R61" s="3">
        <v>2</v>
      </c>
      <c r="S61" s="12" t="s">
        <v>406</v>
      </c>
    </row>
    <row r="62" spans="1:19" ht="14.45" customHeight="1" x14ac:dyDescent="0.2">
      <c r="A62" s="10" t="s">
        <v>294</v>
      </c>
      <c r="B62" s="44">
        <v>4</v>
      </c>
      <c r="C62" s="65" t="s">
        <v>137</v>
      </c>
      <c r="D62" s="64">
        <v>8</v>
      </c>
      <c r="E62" s="9">
        <f t="shared" si="1"/>
        <v>6</v>
      </c>
      <c r="F62" s="205" t="s">
        <v>586</v>
      </c>
      <c r="G62" s="6"/>
      <c r="H62" s="6"/>
      <c r="I62" s="6"/>
      <c r="J62" s="6"/>
      <c r="K62" s="6"/>
      <c r="L62" s="6"/>
      <c r="M62" s="45"/>
      <c r="N62" s="3">
        <v>2</v>
      </c>
      <c r="O62" s="3"/>
      <c r="P62" s="3">
        <v>2</v>
      </c>
      <c r="Q62" s="3"/>
      <c r="R62" s="3">
        <v>2</v>
      </c>
      <c r="S62" s="12" t="s">
        <v>129</v>
      </c>
    </row>
    <row r="63" spans="1:19" ht="14.45" customHeight="1" x14ac:dyDescent="0.2">
      <c r="A63" s="10"/>
      <c r="B63" s="44">
        <v>4</v>
      </c>
      <c r="C63" s="65" t="s">
        <v>408</v>
      </c>
      <c r="D63" s="64">
        <v>9</v>
      </c>
      <c r="E63" s="9">
        <f t="shared" si="1"/>
        <v>6</v>
      </c>
      <c r="F63" s="205" t="s">
        <v>586</v>
      </c>
      <c r="G63" s="6"/>
      <c r="H63" s="6"/>
      <c r="I63" s="6"/>
      <c r="J63" s="6"/>
      <c r="K63" s="6"/>
      <c r="L63" s="6"/>
      <c r="M63" s="45"/>
      <c r="N63" s="3">
        <v>2</v>
      </c>
      <c r="O63" s="3"/>
      <c r="P63" s="3">
        <v>2</v>
      </c>
      <c r="Q63" s="3"/>
      <c r="R63" s="3">
        <v>2</v>
      </c>
      <c r="S63" s="12" t="s">
        <v>348</v>
      </c>
    </row>
    <row r="64" spans="1:19" ht="14.45" customHeight="1" x14ac:dyDescent="0.2">
      <c r="A64" s="10" t="s">
        <v>292</v>
      </c>
      <c r="B64" s="44">
        <v>4</v>
      </c>
      <c r="C64" s="65" t="s">
        <v>409</v>
      </c>
      <c r="D64" s="64">
        <v>9</v>
      </c>
      <c r="E64" s="9">
        <f t="shared" si="1"/>
        <v>6</v>
      </c>
      <c r="F64" s="205" t="s">
        <v>586</v>
      </c>
      <c r="G64" s="6"/>
      <c r="H64" s="6"/>
      <c r="I64" s="6"/>
      <c r="J64" s="6"/>
      <c r="K64" s="6"/>
      <c r="L64" s="6"/>
      <c r="M64" s="45"/>
      <c r="N64" s="3">
        <v>2</v>
      </c>
      <c r="O64" s="3"/>
      <c r="P64" s="3">
        <v>2</v>
      </c>
      <c r="Q64" s="3"/>
      <c r="R64" s="3">
        <v>2</v>
      </c>
      <c r="S64" s="12" t="s">
        <v>137</v>
      </c>
    </row>
    <row r="65" spans="1:19" ht="14.45" customHeight="1" x14ac:dyDescent="0.2">
      <c r="A65" s="10"/>
      <c r="B65" s="44">
        <v>4</v>
      </c>
      <c r="C65" s="87" t="s">
        <v>410</v>
      </c>
      <c r="D65" s="86">
        <v>10</v>
      </c>
      <c r="E65" s="9">
        <f t="shared" si="1"/>
        <v>6</v>
      </c>
      <c r="F65" s="205" t="s">
        <v>586</v>
      </c>
      <c r="G65" s="6"/>
      <c r="H65" s="6"/>
      <c r="I65" s="6"/>
      <c r="J65" s="6"/>
      <c r="K65" s="6"/>
      <c r="L65" s="6"/>
      <c r="M65" s="45"/>
      <c r="N65" s="3">
        <v>2</v>
      </c>
      <c r="O65" s="3"/>
      <c r="P65" s="3">
        <v>2</v>
      </c>
      <c r="Q65" s="3"/>
      <c r="R65" s="3">
        <v>2</v>
      </c>
      <c r="S65" s="12"/>
    </row>
    <row r="66" spans="1:19" ht="14.45" customHeight="1" thickBot="1" x14ac:dyDescent="0.25">
      <c r="A66" s="11" t="s">
        <v>294</v>
      </c>
      <c r="B66" s="48">
        <v>4</v>
      </c>
      <c r="C66" s="234" t="s">
        <v>293</v>
      </c>
      <c r="D66" s="235">
        <v>10</v>
      </c>
      <c r="E66" s="23">
        <f t="shared" si="1"/>
        <v>6</v>
      </c>
      <c r="F66" s="208" t="s">
        <v>586</v>
      </c>
      <c r="G66" s="6"/>
      <c r="H66" s="6"/>
      <c r="I66" s="6"/>
      <c r="J66" s="6"/>
      <c r="K66" s="6"/>
      <c r="L66" s="6"/>
      <c r="M66" s="49"/>
      <c r="N66" s="24">
        <v>2</v>
      </c>
      <c r="O66" s="24"/>
      <c r="P66" s="24">
        <v>2</v>
      </c>
      <c r="Q66" s="24"/>
      <c r="R66" s="24">
        <v>2</v>
      </c>
      <c r="S66" s="25" t="s">
        <v>409</v>
      </c>
    </row>
    <row r="67" spans="1:19" ht="11.25" x14ac:dyDescent="0.2">
      <c r="A67" s="6"/>
      <c r="F67" s="6"/>
      <c r="G67" s="6"/>
      <c r="H67" s="6"/>
      <c r="I67" s="6"/>
      <c r="J67" s="6"/>
      <c r="K67" s="6"/>
      <c r="L67" s="6"/>
    </row>
    <row r="68" spans="1:19" ht="11.25" x14ac:dyDescent="0.2">
      <c r="A68" s="6"/>
      <c r="F68" s="6"/>
      <c r="G68" s="6"/>
      <c r="H68" s="6"/>
      <c r="I68" s="6"/>
      <c r="J68" s="6"/>
      <c r="K68" s="6"/>
      <c r="L68" s="6"/>
    </row>
    <row r="69" spans="1:19" ht="11.25" x14ac:dyDescent="0.2">
      <c r="A69" s="6"/>
      <c r="F69" s="6"/>
      <c r="G69" s="6"/>
      <c r="H69" s="6"/>
      <c r="I69" s="6"/>
      <c r="J69" s="6"/>
      <c r="K69" s="6"/>
      <c r="L69" s="6"/>
    </row>
    <row r="70" spans="1:19" ht="11.25" x14ac:dyDescent="0.2">
      <c r="F70" s="6"/>
      <c r="G70" s="6"/>
      <c r="H70" s="6"/>
      <c r="I70" s="6"/>
      <c r="J70" s="6"/>
      <c r="K70" s="6"/>
      <c r="L70" s="6"/>
    </row>
    <row r="71" spans="1:19" ht="11.25" x14ac:dyDescent="0.2">
      <c r="F71" s="6"/>
      <c r="G71" s="6"/>
      <c r="H71" s="6"/>
      <c r="I71" s="6"/>
      <c r="J71" s="6"/>
      <c r="K71" s="6"/>
      <c r="L71" s="6"/>
    </row>
    <row r="72" spans="1:19" ht="11.25" x14ac:dyDescent="0.2">
      <c r="F72" s="6"/>
      <c r="G72" s="6"/>
      <c r="H72" s="6"/>
      <c r="I72" s="6"/>
      <c r="J72" s="6"/>
      <c r="K72" s="6"/>
      <c r="L72" s="6"/>
    </row>
    <row r="73" spans="1:19" ht="11.25" x14ac:dyDescent="0.2">
      <c r="F73" s="6"/>
      <c r="G73" s="6"/>
      <c r="H73" s="6"/>
      <c r="I73" s="6"/>
      <c r="J73" s="6"/>
      <c r="K73" s="6"/>
      <c r="L7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19</vt:i4>
      </vt:variant>
    </vt:vector>
  </HeadingPairs>
  <TitlesOfParts>
    <vt:vector size="30" baseType="lpstr">
      <vt:lpstr>Equivalencias IS</vt:lpstr>
      <vt:lpstr>Equivalencias SW</vt:lpstr>
      <vt:lpstr>PC IS-16</vt:lpstr>
      <vt:lpstr>PC IS-19</vt:lpstr>
      <vt:lpstr>PC IS-22</vt:lpstr>
      <vt:lpstr>PC IS-23</vt:lpstr>
      <vt:lpstr>PC SW-19</vt:lpstr>
      <vt:lpstr>PC SW-22</vt:lpstr>
      <vt:lpstr>PC SW-23</vt:lpstr>
      <vt:lpstr>PC CDx-23</vt:lpstr>
      <vt:lpstr>MallaConsolidado</vt:lpstr>
      <vt:lpstr>CURSOHORAS</vt:lpstr>
      <vt:lpstr>CURSOHORASPCCDX23</vt:lpstr>
      <vt:lpstr>CURSOHORASPCIS19</vt:lpstr>
      <vt:lpstr>CURSOHORASPCIS22</vt:lpstr>
      <vt:lpstr>CURSOHORASPCSW19</vt:lpstr>
      <vt:lpstr>CURSOHORASPCSW23</vt:lpstr>
      <vt:lpstr>CURSOSHORASPCIS23</vt:lpstr>
      <vt:lpstr>CURSOSHORASPCSW22</vt:lpstr>
      <vt:lpstr>DATOSPCIS16</vt:lpstr>
      <vt:lpstr>HORAS</vt:lpstr>
      <vt:lpstr>PCCDX23</vt:lpstr>
      <vt:lpstr>PCIS16</vt:lpstr>
      <vt:lpstr>PCIS19</vt:lpstr>
      <vt:lpstr>PCIS22</vt:lpstr>
      <vt:lpstr>PCSW19</vt:lpstr>
      <vt:lpstr>PCSW22</vt:lpstr>
      <vt:lpstr>PCSW23</vt:lpstr>
      <vt:lpstr>PSIS23</vt:lpstr>
      <vt:lpstr>TOTAL</vt:lpstr>
    </vt:vector>
  </TitlesOfParts>
  <Manager>Josc</Manager>
  <Company>Usil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Juan Orlando Salazar Campos</dc:title>
  <dc:subject>Juan Orlando Salazar Campos</dc:subject>
  <dc:creator>Juan Orlando Salazar Campos</dc:creator>
  <cp:lastModifiedBy>Ingeniería</cp:lastModifiedBy>
  <cp:lastPrinted>2023-03-08T20:37:09Z</cp:lastPrinted>
  <dcterms:created xsi:type="dcterms:W3CDTF">1999-01-17T02:52:19Z</dcterms:created>
  <dcterms:modified xsi:type="dcterms:W3CDTF">2023-05-17T20:24:57Z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ietario">
    <vt:lpwstr>Jaime Eduardo Díaz Sánchez</vt:lpwstr>
  </property>
  <property fmtid="{D5CDD505-2E9C-101B-9397-08002B2CF9AE}" pid="3" name="Registrado por">
    <vt:lpwstr>Jaime Eduardo Díaz Sánchez</vt:lpwstr>
  </property>
  <property fmtid="{D5CDD505-2E9C-101B-9397-08002B2CF9AE}" pid="4" name="Redactor">
    <vt:lpwstr>Jaime Eduardo Díaz Sánchez</vt:lpwstr>
  </property>
  <property fmtid="{D5CDD505-2E9C-101B-9397-08002B2CF9AE}" pid="5" name="Elaborado por">
    <vt:lpwstr>Jaime Eduardo Díaz Sánchez</vt:lpwstr>
  </property>
  <property fmtid="{D5CDD505-2E9C-101B-9397-08002B2CF9AE}" pid="6" name="Comprobado por">
    <vt:lpwstr>Jaime Eduardo Díaz Sánchez</vt:lpwstr>
  </property>
  <property fmtid="{D5CDD505-2E9C-101B-9397-08002B2CF9AE}" pid="7" name="Propósito">
    <vt:lpwstr>Horarios 1999-1</vt:lpwstr>
  </property>
  <property fmtid="{D5CDD505-2E9C-101B-9397-08002B2CF9AE}" pid="8" name="Oficina">
    <vt:lpwstr>Ingeniería de Sistemas</vt:lpwstr>
  </property>
  <property fmtid="{D5CDD505-2E9C-101B-9397-08002B2CF9AE}" pid="9" name="Cliente">
    <vt:lpwstr>Pedro Mendoza Guerrero</vt:lpwstr>
  </property>
  <property fmtid="{D5CDD505-2E9C-101B-9397-08002B2CF9AE}" pid="10" name="Destino">
    <vt:lpwstr>Decano de Ingeniería</vt:lpwstr>
  </property>
</Properties>
</file>