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studiante\Desktop\"/>
    </mc:Choice>
  </mc:AlternateContent>
  <bookViews>
    <workbookView xWindow="0" yWindow="0" windowWidth="23040" windowHeight="8910" activeTab="1"/>
  </bookViews>
  <sheets>
    <sheet name="DB Empleados" sheetId="3" r:id="rId1"/>
    <sheet name="Libro Salarios" sheetId="2" r:id="rId2"/>
  </sheets>
  <calcPr calcId="152511"/>
</workbook>
</file>

<file path=xl/calcChain.xml><?xml version="1.0" encoding="utf-8"?>
<calcChain xmlns="http://schemas.openxmlformats.org/spreadsheetml/2006/main">
  <c r="L17" i="2" l="1"/>
  <c r="K17" i="2"/>
  <c r="I17" i="2"/>
  <c r="H17" i="2"/>
  <c r="F17" i="2"/>
  <c r="G17" i="2"/>
  <c r="P11" i="2"/>
  <c r="P8" i="2"/>
  <c r="H8" i="2"/>
  <c r="A8" i="2"/>
  <c r="G6" i="3" l="1"/>
  <c r="G7" i="3"/>
  <c r="G8" i="3"/>
  <c r="G10" i="3"/>
  <c r="G11" i="3"/>
  <c r="G12" i="3"/>
  <c r="G13" i="3"/>
  <c r="G14" i="3"/>
  <c r="G9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5" i="3"/>
  <c r="F6" i="3"/>
  <c r="F7" i="3"/>
  <c r="F8" i="3"/>
  <c r="F10" i="3"/>
  <c r="F11" i="3"/>
  <c r="F12" i="3"/>
  <c r="F13" i="3"/>
  <c r="F14" i="3"/>
  <c r="F9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5" i="3"/>
  <c r="D6" i="3"/>
  <c r="D7" i="3"/>
  <c r="D8" i="3"/>
  <c r="D10" i="3"/>
  <c r="D11" i="3"/>
  <c r="D12" i="3"/>
  <c r="D13" i="3"/>
  <c r="D14" i="3"/>
  <c r="D9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5" i="3"/>
  <c r="E8" i="2" l="1"/>
  <c r="K11" i="2"/>
  <c r="A11" i="2"/>
  <c r="F11" i="2"/>
</calcChain>
</file>

<file path=xl/comments1.xml><?xml version="1.0" encoding="utf-8"?>
<comments xmlns="http://schemas.openxmlformats.org/spreadsheetml/2006/main">
  <authors>
    <author>Usuario de Windows</author>
  </authors>
  <commentList>
    <comment ref="S2" authorId="0" shapeId="0">
      <text>
        <r>
          <rPr>
            <b/>
            <sz val="9"/>
            <color indexed="81"/>
            <rFont val="Tahoma"/>
            <family val="2"/>
          </rPr>
          <t>Número del Mes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>Código del Empleado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Mes Laboral Inicial - Mes Laboral Final</t>
        </r>
      </text>
    </comment>
    <comment ref="J17" authorId="0" shapeId="0">
      <text>
        <r>
          <rPr>
            <b/>
            <sz val="9"/>
            <color indexed="81"/>
            <rFont val="Tahoma"/>
            <family val="2"/>
          </rPr>
          <t>Unicamente si aplica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4.83% sobre el salario base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Q.250.00 Bonificación por Ley</t>
        </r>
      </text>
    </comment>
    <comment ref="Q17" authorId="0" shapeId="0">
      <text>
        <r>
          <rPr>
            <b/>
            <sz val="9"/>
            <color indexed="81"/>
            <rFont val="Tahoma"/>
            <family val="2"/>
          </rPr>
          <t>Total a recibir por un mes laborado</t>
        </r>
      </text>
    </comment>
  </commentList>
</comments>
</file>

<file path=xl/sharedStrings.xml><?xml version="1.0" encoding="utf-8"?>
<sst xmlns="http://schemas.openxmlformats.org/spreadsheetml/2006/main" count="457" uniqueCount="173">
  <si>
    <t>NOMBRE ó  RAZON  SOCIAL  DE  LA  EMPRESA  ó  ENTIDAD</t>
  </si>
  <si>
    <t xml:space="preserve">Folio  No. </t>
  </si>
  <si>
    <t xml:space="preserve"> LIBRO  DE  SALARIOS   PARA   TRABAJADORES   PERMANENTES</t>
  </si>
  <si>
    <t>AUTORIZADO POR EL MINISTERIO DE TRABAJO Y PREVISION SOCIAL,  SEGÚN  ARTÍCULO 102  DEL CODIGO  DE TRABAJO</t>
  </si>
  <si>
    <t>Nombre   del   trabajador</t>
  </si>
  <si>
    <t>Edad</t>
  </si>
  <si>
    <t>Sexo</t>
  </si>
  <si>
    <t>Nacionalidad</t>
  </si>
  <si>
    <t>Ocupación  o  puesto</t>
  </si>
  <si>
    <t xml:space="preserve">    No.   de afiliación  al  IGSS.</t>
  </si>
  <si>
    <t>No.   DPI  ó   permiso  de  Trabajo.</t>
  </si>
  <si>
    <t>Fecha de Ingreso</t>
  </si>
  <si>
    <t xml:space="preserve">   Fecha   finalizac.  de  relación  laboral</t>
  </si>
  <si>
    <t>No. de  orden</t>
  </si>
  <si>
    <t>Perìodo</t>
  </si>
  <si>
    <t>Salario</t>
  </si>
  <si>
    <t>Dias trabajados</t>
  </si>
  <si>
    <t>HORAS  TRABAJADAS</t>
  </si>
  <si>
    <t>SALARIO DEVENGADO</t>
  </si>
  <si>
    <t>SALARIO  TOTAL</t>
  </si>
  <si>
    <t>DEDUCCIONES  LEGALES</t>
  </si>
  <si>
    <r>
      <t>Decreto 42-92</t>
    </r>
    <r>
      <rPr>
        <b/>
        <sz val="12"/>
        <rFont val="Arial"/>
        <family val="2"/>
      </rPr>
      <t>,</t>
    </r>
    <r>
      <rPr>
        <sz val="8"/>
        <rFont val="Arial"/>
        <family val="2"/>
      </rPr>
      <t xml:space="preserve"> Aguinaldo, y otros</t>
    </r>
  </si>
  <si>
    <t>Bonificación Incentivo Dec. 37-2001</t>
  </si>
  <si>
    <t>Liquido  a           Recibir</t>
  </si>
  <si>
    <t>FIRMA</t>
  </si>
  <si>
    <t>Observaciones</t>
  </si>
  <si>
    <t>de</t>
  </si>
  <si>
    <t>en</t>
  </si>
  <si>
    <t>Ordinarias</t>
  </si>
  <si>
    <t>Extra</t>
  </si>
  <si>
    <t>Ordinario</t>
  </si>
  <si>
    <t>Extra-</t>
  </si>
  <si>
    <t>Séptimos</t>
  </si>
  <si>
    <t>vacaciones</t>
  </si>
  <si>
    <t>IGSS</t>
  </si>
  <si>
    <t xml:space="preserve">Otras </t>
  </si>
  <si>
    <t>TOTAL</t>
  </si>
  <si>
    <t>trabajo</t>
  </si>
  <si>
    <t>Quetzales</t>
  </si>
  <si>
    <t>ordinarias</t>
  </si>
  <si>
    <t>ordinario</t>
  </si>
  <si>
    <t xml:space="preserve">  y  Asuetos</t>
  </si>
  <si>
    <t>deducciones</t>
  </si>
  <si>
    <t xml:space="preserve"> DEDUCCIONES</t>
  </si>
  <si>
    <r>
      <t xml:space="preserve">Número  de  Identificación  Tributaria </t>
    </r>
    <r>
      <rPr>
        <b/>
        <sz val="13"/>
        <rFont val="Univers"/>
        <family val="2"/>
      </rPr>
      <t>(NIT)</t>
    </r>
  </si>
  <si>
    <t>LOGOTIPO</t>
  </si>
  <si>
    <t>Código Empleado</t>
  </si>
  <si>
    <t>Nombre Empleado</t>
  </si>
  <si>
    <t>Guatemalteco(a)</t>
  </si>
  <si>
    <t>Ocupación o Puesto</t>
  </si>
  <si>
    <t>DPI</t>
  </si>
  <si>
    <t>Fecha Finalización Laboral</t>
  </si>
  <si>
    <t>ACEVEDO JHONG, DANIEL</t>
  </si>
  <si>
    <t>AGURTO RONDOY, MIGUELVICENTE</t>
  </si>
  <si>
    <t>ALCALÁ NEGRÓN, CHRISTIAN NELSON</t>
  </si>
  <si>
    <t>ALMORA HERNANDEZ, RAUL EDUARDO</t>
  </si>
  <si>
    <t xml:space="preserve">ALOSILLA VELAZCO VERA, JORGE </t>
  </si>
  <si>
    <t>ALVA CAMPOS, VICTOR</t>
  </si>
  <si>
    <t>AREVALO LOPEZ, JAVIER</t>
  </si>
  <si>
    <t>ARIAS HERNANDEZ, ROSARIO</t>
  </si>
  <si>
    <t xml:space="preserve">ARROYO RAMÍREZ, EFRAÍN </t>
  </si>
  <si>
    <t>ALOCEN BARRERA, MARCO TULIO</t>
  </si>
  <si>
    <t>BAIOCCHI URETA, CESAR</t>
  </si>
  <si>
    <t>BAYLÓN ROJAS, ISELA FLOR</t>
  </si>
  <si>
    <t>BEDOYA CASTILLO, LEONCIA</t>
  </si>
  <si>
    <t>BEDREGAL CANALES, LUZ MARINA</t>
  </si>
  <si>
    <t>BEJAR TORRES, RAMIRO ALBERTO</t>
  </si>
  <si>
    <t>BENAVIDES ESPEJO, JAVIER</t>
  </si>
  <si>
    <t>BOZA SOLIS, NELSON</t>
  </si>
  <si>
    <t>CALLE BETANCOURT, CIELITO MERCEDES</t>
  </si>
  <si>
    <t>CARAZA VILLEGAS, ISABEL FLORISA</t>
  </si>
  <si>
    <t>CARRERA ABANTO, GIZELLA</t>
  </si>
  <si>
    <t>CARRILLO SEGURA, ESTALINS</t>
  </si>
  <si>
    <t>CARRIÓN NEIRA, JORGE AUGUSTO</t>
  </si>
  <si>
    <t xml:space="preserve">CASAPIA VALDIVIA, GUILLERMO </t>
  </si>
  <si>
    <t>CHANCOS MENDOZA, ZARITA</t>
  </si>
  <si>
    <t>CHIRINOS LACOTERA, CARLOS</t>
  </si>
  <si>
    <t>CORES MORENO, DORIS</t>
  </si>
  <si>
    <t>CORTEZ LOZANO, MARIBEL CORINA</t>
  </si>
  <si>
    <t>CRISPIN QUISPE, ANGEL</t>
  </si>
  <si>
    <t xml:space="preserve">DE LOAYZA CONTERNO, ANTONIO </t>
  </si>
  <si>
    <t>DIAZ SALINAS, ANA MARIA</t>
  </si>
  <si>
    <t xml:space="preserve">DUEÑAS ARISTISABAL, ANTONIO </t>
  </si>
  <si>
    <t>ESPINOZA ARANA, YULIANA</t>
  </si>
  <si>
    <t>FERNANDEZ GUZMAN, CARLOS ENRIQUE</t>
  </si>
  <si>
    <t>FERNANDEZ MATTA, ESTHER AURORA</t>
  </si>
  <si>
    <t>FERRO SALAS, OLGA</t>
  </si>
  <si>
    <t>FLORES ROMERO, EDWIN</t>
  </si>
  <si>
    <t>GAMARRA ASTETE, ROBERTO</t>
  </si>
  <si>
    <t>GAMIO LOZANO, GLORIA</t>
  </si>
  <si>
    <t>GARCÍA PERALTA, MIRIAM</t>
  </si>
  <si>
    <t>GONZALES DEL VALLE MAGUIÑO, ARTURO</t>
  </si>
  <si>
    <t>GONZALES HUILCA, MARLENE VICTORIA</t>
  </si>
  <si>
    <t>GONZALES MEDINA, ELSA PATRICIA</t>
  </si>
  <si>
    <t>GUTIERREZ VELEZ, JAVIER</t>
  </si>
  <si>
    <t>GUZMAN CHINAG, ELENA ROSAVELT</t>
  </si>
  <si>
    <t>GUZMAN QUISPE, CLARA</t>
  </si>
  <si>
    <t xml:space="preserve">HERRERA CARBAJAL, MILAGROS SUSAN </t>
  </si>
  <si>
    <t>HORRUITINER MARTINEZ, GUILLERMO</t>
  </si>
  <si>
    <t>HUAMANI FLORES, LOURDES</t>
  </si>
  <si>
    <t>HUAPAYA RAYGADA, LUIS ARMANDO</t>
  </si>
  <si>
    <t>HUARCAYA QUISPE, MARCOS</t>
  </si>
  <si>
    <t>HUAYTAN SAUÑE, WALTER DAVID</t>
  </si>
  <si>
    <t xml:space="preserve">LA ROSA FABIAN, ELBA MERCEDES </t>
  </si>
  <si>
    <t>LANDA GINOCCHIO, PEDRO GUILLERMO</t>
  </si>
  <si>
    <t>LLAJA TAFUR, ROBERTO JULIAN</t>
  </si>
  <si>
    <t>LLENPEN NUÑEZ, ORFELINA</t>
  </si>
  <si>
    <t>LUJAN VENEGAS, HECTOR</t>
  </si>
  <si>
    <t>MAGUIÑA SAN YEN MAN, GISSELA</t>
  </si>
  <si>
    <t>MALDONADO QUISPE, COSME ADOLFO</t>
  </si>
  <si>
    <t>MALDONADO TINCO, SANDRA MONICA</t>
  </si>
  <si>
    <t>MALLQUI CELESTINO, JENNY MARIA</t>
  </si>
  <si>
    <t>MAMANI UCHASARA, SANTIAGO</t>
  </si>
  <si>
    <t>MARAVI NAVARRO, MAGDA JANETH</t>
  </si>
  <si>
    <t>MARTINEZ MARQUEZ, MARTIN</t>
  </si>
  <si>
    <t>MEDINA ZUTA, OSCAR ENRIQUE</t>
  </si>
  <si>
    <t>MELGAREJO VIBES, CARLOS P</t>
  </si>
  <si>
    <t>MIGUEL HOLGADO, ELIZABETH</t>
  </si>
  <si>
    <t>MORI RAMIREZ, MANUEL ANTONIO</t>
  </si>
  <si>
    <t>NUÑEZ HUAYANAY, CARLOS ALBERTO</t>
  </si>
  <si>
    <t>ORE REYES, OLGA</t>
  </si>
  <si>
    <t>ORRILLO ORTIZ, JOSUE</t>
  </si>
  <si>
    <t>ORRILLO ORTIZ, JOSUÉ VICTOR</t>
  </si>
  <si>
    <t>PARDAVE CAMACHO, CARMEN ROSA</t>
  </si>
  <si>
    <t>PAREDES JARAMILLO, SANTIAGO VICTOR</t>
  </si>
  <si>
    <t>PASTOR PORRAS, ARTURO</t>
  </si>
  <si>
    <t>PINEDO NUÑEZ, ENRIQUE</t>
  </si>
  <si>
    <t>PRADA VILCHEZ, SONIA</t>
  </si>
  <si>
    <t>RIEGA CALLE, GERARDO DAVID</t>
  </si>
  <si>
    <t>RIOS LIMA, FREDDY</t>
  </si>
  <si>
    <t>RIOS LIMA, TERESA</t>
  </si>
  <si>
    <t>RIQUELME MIRANDA, JUAN ELVIS</t>
  </si>
  <si>
    <t>ROA YANAC, GEORGINA ESPERANZA</t>
  </si>
  <si>
    <t>ROBLES VALVERDE, ROSA LILIANA</t>
  </si>
  <si>
    <t>RODRIGUEZ FARIAS, ROSA JOSEFA</t>
  </si>
  <si>
    <t>ROJAS VALDIVIA, MARIA DE FATIMA</t>
  </si>
  <si>
    <t>ROMERO GOMEZ SANCHEZ, ROSA MARIA</t>
  </si>
  <si>
    <t>ROSALES FLORES, CARINA MAGNOLIA</t>
  </si>
  <si>
    <t>ROSAS BONIFAZ, CARLOS JOSE</t>
  </si>
  <si>
    <t>RUIZ DE CASTILLA BRITTO, AIDA CRISTINA</t>
  </si>
  <si>
    <t>SALCEDO DEL PINO, CELIN</t>
  </si>
  <si>
    <t>SALINAS PUCCIO, VIOLETA MARILU</t>
  </si>
  <si>
    <t>SANCHEZ ARONE, AUGUSTO</t>
  </si>
  <si>
    <t>SANTA CRUZ BENSSA, PEDRO MANUEL</t>
  </si>
  <si>
    <t>SOLANO VARGAS, ANGEL</t>
  </si>
  <si>
    <t>TEJEDO LUNA, JOSE ALBERTO</t>
  </si>
  <si>
    <t xml:space="preserve">TENORIO DAVILA, ANGEL </t>
  </si>
  <si>
    <t xml:space="preserve">TORRES GASPAR, MIGUEL ANGEL </t>
  </si>
  <si>
    <t>TRUJILLO PARODI, JACQUELIN</t>
  </si>
  <si>
    <t>VEGA CARREAZO, RUTH NORICILA</t>
  </si>
  <si>
    <t>VELASQUEZ RAMOS, GUILLERMO JONATHAN</t>
  </si>
  <si>
    <t>VERA SILVA, ALEJANDRO</t>
  </si>
  <si>
    <t>M</t>
  </si>
  <si>
    <t>F</t>
  </si>
  <si>
    <t>Mantenimiento</t>
  </si>
  <si>
    <t>Informática</t>
  </si>
  <si>
    <t>Agente de Ventas</t>
  </si>
  <si>
    <t>Abogado y Notario</t>
  </si>
  <si>
    <t>Contador</t>
  </si>
  <si>
    <t>Secretaria</t>
  </si>
  <si>
    <t>Mensajero</t>
  </si>
  <si>
    <t>Reclutador</t>
  </si>
  <si>
    <t>Supervisor</t>
  </si>
  <si>
    <t>Servicio al Cliente</t>
  </si>
  <si>
    <t>Publicista</t>
  </si>
  <si>
    <t>Programador</t>
  </si>
  <si>
    <t>Psicologo</t>
  </si>
  <si>
    <t>Seguridad</t>
  </si>
  <si>
    <t>Capacitador</t>
  </si>
  <si>
    <t>Digitador</t>
  </si>
  <si>
    <t>No</t>
  </si>
  <si>
    <t>Base de Datos Empleados</t>
  </si>
  <si>
    <t>NOTA: Complete haciendo uso de Macros, Fórmulas y función BuscarV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</si>
</sst>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7" formatCode="0.0"/>
  </numFmts>
  <fonts count="22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0"/>
      <color indexed="62"/>
      <name val="Arial"/>
      <family val="2"/>
    </font>
    <font>
      <sz val="14"/>
      <name val="Univers"/>
      <family val="2"/>
    </font>
    <font>
      <sz val="12"/>
      <name val="Arial Unicode MS"/>
      <family val="2"/>
    </font>
    <font>
      <sz val="11"/>
      <name val="Arial Unicode MS"/>
      <family val="2"/>
    </font>
    <font>
      <sz val="8"/>
      <name val="Arial"/>
      <family val="2"/>
    </font>
    <font>
      <sz val="9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13"/>
      <name val="Univers"/>
      <family val="2"/>
    </font>
    <font>
      <sz val="12"/>
      <color theme="1"/>
      <name val="Times New Roman"/>
      <family val="1"/>
    </font>
    <font>
      <b/>
      <sz val="16"/>
      <color theme="1"/>
      <name val="Times"/>
      <family val="1"/>
    </font>
    <font>
      <b/>
      <sz val="11"/>
      <color theme="1"/>
      <name val="Calibri"/>
      <family val="2"/>
      <scheme val="minor"/>
    </font>
    <font>
      <sz val="8.5"/>
      <color rgb="FF000000"/>
      <name val="Arial"/>
      <family val="2"/>
    </font>
    <font>
      <b/>
      <sz val="12"/>
      <color theme="1"/>
      <name val="Cambria"/>
      <family val="1"/>
      <scheme val="major"/>
    </font>
    <font>
      <b/>
      <sz val="12"/>
      <color theme="1"/>
      <name val="Calibri"/>
      <family val="2"/>
      <scheme val="minor"/>
    </font>
    <font>
      <b/>
      <sz val="24"/>
      <color theme="4" tint="-0.249977111117893"/>
      <name val="Calibri"/>
      <family val="2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86">
    <xf numFmtId="0" fontId="0" fillId="0" borderId="0" xfId="0"/>
    <xf numFmtId="0" fontId="0" fillId="0" borderId="0" xfId="0"/>
    <xf numFmtId="0" fontId="1" fillId="0" borderId="0" xfId="0" applyFont="1"/>
    <xf numFmtId="0" fontId="3" fillId="0" borderId="0" xfId="0" applyFont="1"/>
    <xf numFmtId="0" fontId="14" fillId="0" borderId="0" xfId="0" applyFont="1"/>
    <xf numFmtId="0" fontId="15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0" xfId="0" applyFont="1" applyBorder="1"/>
    <xf numFmtId="0" fontId="7" fillId="0" borderId="0" xfId="0" applyFont="1"/>
    <xf numFmtId="0" fontId="9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/>
    <xf numFmtId="0" fontId="10" fillId="0" borderId="0" xfId="0" applyFont="1"/>
    <xf numFmtId="0" fontId="11" fillId="0" borderId="0" xfId="0" applyFont="1"/>
    <xf numFmtId="0" fontId="7" fillId="0" borderId="0" xfId="0" applyFont="1" applyBorder="1" applyAlignment="1">
      <alignment horizontal="center"/>
    </xf>
    <xf numFmtId="0" fontId="1" fillId="0" borderId="0" xfId="0" applyFont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/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8" xfId="0" applyFont="1" applyBorder="1"/>
    <xf numFmtId="0" fontId="7" fillId="0" borderId="10" xfId="0" applyFont="1" applyBorder="1"/>
    <xf numFmtId="0" fontId="1" fillId="0" borderId="0" xfId="0" applyFont="1" applyBorder="1" applyAlignment="1">
      <alignment horizontal="center"/>
    </xf>
    <xf numFmtId="0" fontId="16" fillId="0" borderId="0" xfId="0" applyFont="1"/>
    <xf numFmtId="0" fontId="0" fillId="0" borderId="0" xfId="0" applyAlignment="1">
      <alignment horizontal="center"/>
    </xf>
    <xf numFmtId="1" fontId="0" fillId="0" borderId="0" xfId="0" applyNumberFormat="1"/>
    <xf numFmtId="0" fontId="19" fillId="0" borderId="0" xfId="0" applyFont="1" applyAlignment="1">
      <alignment horizontal="center"/>
    </xf>
    <xf numFmtId="0" fontId="19" fillId="0" borderId="16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" fontId="0" fillId="0" borderId="0" xfId="0" applyNumberFormat="1" applyBorder="1"/>
    <xf numFmtId="0" fontId="0" fillId="0" borderId="17" xfId="0" applyBorder="1"/>
    <xf numFmtId="0" fontId="17" fillId="0" borderId="0" xfId="0" applyFont="1" applyBorder="1" applyAlignment="1">
      <alignment vertical="center" wrapText="1"/>
    </xf>
    <xf numFmtId="1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17" fillId="0" borderId="19" xfId="0" applyFont="1" applyBorder="1"/>
    <xf numFmtId="0" fontId="0" fillId="0" borderId="19" xfId="0" applyBorder="1" applyAlignment="1">
      <alignment horizontal="center"/>
    </xf>
    <xf numFmtId="1" fontId="0" fillId="0" borderId="19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18" fillId="0" borderId="16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1" fontId="18" fillId="0" borderId="0" xfId="0" applyNumberFormat="1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20" fillId="2" borderId="13" xfId="0" applyFont="1" applyFill="1" applyBorder="1" applyAlignment="1">
      <alignment horizontal="center" vertical="center"/>
    </xf>
    <xf numFmtId="0" fontId="20" fillId="2" borderId="14" xfId="0" applyFont="1" applyFill="1" applyBorder="1" applyAlignment="1">
      <alignment horizontal="center" vertical="center"/>
    </xf>
    <xf numFmtId="0" fontId="20" fillId="2" borderId="15" xfId="0" applyFont="1" applyFill="1" applyBorder="1" applyAlignment="1">
      <alignment horizontal="center" vertical="center"/>
    </xf>
    <xf numFmtId="0" fontId="20" fillId="2" borderId="16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17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7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67" fontId="7" fillId="0" borderId="0" xfId="0" applyNumberFormat="1" applyFont="1" applyBorder="1"/>
  </cellXfs>
  <cellStyles count="3">
    <cellStyle name="Normal" xfId="0" builtinId="0"/>
    <cellStyle name="Normal 2" xfId="1"/>
    <cellStyle name="Normal 3" xfId="2"/>
  </cellStyles>
  <dxfs count="10">
    <dxf>
      <alignment horizontal="center" vertical="bottom" textRotation="0" wrapText="0" indent="0" justifyLastLine="0" shrinkToFit="0" readingOrder="0"/>
    </dxf>
    <dxf>
      <numFmt numFmtId="164" formatCode="[$-409]d\-mmm\-yyyy;@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scheme val="maj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4:H104" totalsRowShown="0" headerRowDxfId="9" dataDxfId="8">
  <autoFilter ref="A4:H104"/>
  <sortState ref="A5:H104">
    <sortCondition ref="B4:B104"/>
  </sortState>
  <tableColumns count="8">
    <tableColumn id="1" name="Código Empleado" dataDxfId="7"/>
    <tableColumn id="2" name="Nombre Empleado" dataDxfId="6"/>
    <tableColumn id="3" name="Sexo" dataDxfId="5"/>
    <tableColumn id="4" name="Edad" dataDxfId="4">
      <calculatedColumnFormula>RANDBETWEEN(18,41)</calculatedColumnFormula>
    </tableColumn>
    <tableColumn id="5" name="Ocupación o Puesto" dataDxfId="3"/>
    <tableColumn id="6" name="DPI" dataDxfId="2">
      <calculatedColumnFormula>RANDBETWEEN(2000000000101,9000000009999)</calculatedColumnFormula>
    </tableColumn>
    <tableColumn id="7" name="Fecha de Ingreso" dataDxfId="1">
      <calculatedColumnFormula>RANDBETWEEN(DATE(2001,1,1),DATE(2018,7,15))</calculatedColumnFormula>
    </tableColumn>
    <tableColumn id="8" name="Fecha Finalización Laboral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showGridLines="0" zoomScale="85" zoomScaleNormal="85" workbookViewId="0">
      <selection activeCell="B5" sqref="B5"/>
    </sheetView>
  </sheetViews>
  <sheetFormatPr baseColWidth="10" defaultRowHeight="15.75"/>
  <cols>
    <col min="1" max="1" width="24.28515625" style="35" bestFit="1" customWidth="1"/>
    <col min="2" max="2" width="35" bestFit="1" customWidth="1"/>
    <col min="3" max="3" width="11.28515625" style="33" bestFit="1" customWidth="1"/>
    <col min="4" max="4" width="8.85546875" bestFit="1" customWidth="1"/>
    <col min="5" max="5" width="23.85546875" bestFit="1" customWidth="1"/>
    <col min="6" max="6" width="14.42578125" style="34" bestFit="1" customWidth="1"/>
    <col min="7" max="7" width="21.140625" bestFit="1" customWidth="1"/>
    <col min="8" max="8" width="31.140625" bestFit="1" customWidth="1"/>
  </cols>
  <sheetData>
    <row r="1" spans="1:8" s="1" customFormat="1" ht="15.6" customHeight="1">
      <c r="A1" s="55" t="s">
        <v>171</v>
      </c>
      <c r="B1" s="56"/>
      <c r="C1" s="56"/>
      <c r="D1" s="56"/>
      <c r="E1" s="56"/>
      <c r="F1" s="56"/>
      <c r="G1" s="56"/>
      <c r="H1" s="57"/>
    </row>
    <row r="2" spans="1:8" s="1" customFormat="1" ht="15.6" customHeight="1">
      <c r="A2" s="58"/>
      <c r="B2" s="59"/>
      <c r="C2" s="59"/>
      <c r="D2" s="59"/>
      <c r="E2" s="59"/>
      <c r="F2" s="59"/>
      <c r="G2" s="59"/>
      <c r="H2" s="60"/>
    </row>
    <row r="3" spans="1:8">
      <c r="A3" s="36"/>
      <c r="B3" s="37"/>
      <c r="C3" s="38"/>
      <c r="D3" s="37"/>
      <c r="E3" s="37"/>
      <c r="F3" s="39"/>
      <c r="G3" s="37"/>
      <c r="H3" s="40"/>
    </row>
    <row r="4" spans="1:8">
      <c r="A4" s="51" t="s">
        <v>46</v>
      </c>
      <c r="B4" s="52" t="s">
        <v>47</v>
      </c>
      <c r="C4" s="52" t="s">
        <v>6</v>
      </c>
      <c r="D4" s="52" t="s">
        <v>5</v>
      </c>
      <c r="E4" s="52" t="s">
        <v>49</v>
      </c>
      <c r="F4" s="53" t="s">
        <v>50</v>
      </c>
      <c r="G4" s="52" t="s">
        <v>11</v>
      </c>
      <c r="H4" s="54" t="s">
        <v>51</v>
      </c>
    </row>
    <row r="5" spans="1:8">
      <c r="A5" s="36">
        <v>1</v>
      </c>
      <c r="B5" s="41" t="s">
        <v>52</v>
      </c>
      <c r="C5" s="38" t="s">
        <v>152</v>
      </c>
      <c r="D5" s="38">
        <f t="shared" ref="D5:D36" ca="1" si="0">RANDBETWEEN(18,41)</f>
        <v>39</v>
      </c>
      <c r="E5" s="38" t="s">
        <v>155</v>
      </c>
      <c r="F5" s="42">
        <f t="shared" ref="F5:F36" ca="1" si="1">RANDBETWEEN(2000000000101,9000000009999)</f>
        <v>8965123605839</v>
      </c>
      <c r="G5" s="43">
        <f t="shared" ref="G5:G36" ca="1" si="2">RANDBETWEEN(DATE(2001,1,1),DATE(2018,7,15))</f>
        <v>43077</v>
      </c>
      <c r="H5" s="44" t="s">
        <v>170</v>
      </c>
    </row>
    <row r="6" spans="1:8">
      <c r="A6" s="36">
        <v>2</v>
      </c>
      <c r="B6" s="41" t="s">
        <v>53</v>
      </c>
      <c r="C6" s="38" t="s">
        <v>152</v>
      </c>
      <c r="D6" s="38">
        <f t="shared" ca="1" si="0"/>
        <v>29</v>
      </c>
      <c r="E6" s="38" t="s">
        <v>156</v>
      </c>
      <c r="F6" s="42">
        <f t="shared" ca="1" si="1"/>
        <v>2995606019524</v>
      </c>
      <c r="G6" s="43">
        <f t="shared" ca="1" si="2"/>
        <v>40455</v>
      </c>
      <c r="H6" s="44" t="s">
        <v>170</v>
      </c>
    </row>
    <row r="7" spans="1:8">
      <c r="A7" s="36">
        <v>3</v>
      </c>
      <c r="B7" s="41" t="s">
        <v>54</v>
      </c>
      <c r="C7" s="38" t="s">
        <v>152</v>
      </c>
      <c r="D7" s="38">
        <f t="shared" ca="1" si="0"/>
        <v>26</v>
      </c>
      <c r="E7" s="38" t="s">
        <v>158</v>
      </c>
      <c r="F7" s="42">
        <f t="shared" ca="1" si="1"/>
        <v>4482315913254</v>
      </c>
      <c r="G7" s="43">
        <f t="shared" ca="1" si="2"/>
        <v>40677</v>
      </c>
      <c r="H7" s="44" t="s">
        <v>170</v>
      </c>
    </row>
    <row r="8" spans="1:8">
      <c r="A8" s="36">
        <v>4</v>
      </c>
      <c r="B8" s="41" t="s">
        <v>55</v>
      </c>
      <c r="C8" s="38" t="s">
        <v>152</v>
      </c>
      <c r="D8" s="38">
        <f t="shared" ca="1" si="0"/>
        <v>38</v>
      </c>
      <c r="E8" s="38" t="s">
        <v>160</v>
      </c>
      <c r="F8" s="42">
        <f t="shared" ca="1" si="1"/>
        <v>5343399451805</v>
      </c>
      <c r="G8" s="43">
        <f t="shared" ca="1" si="2"/>
        <v>41243</v>
      </c>
      <c r="H8" s="44" t="s">
        <v>170</v>
      </c>
    </row>
    <row r="9" spans="1:8">
      <c r="A9" s="36">
        <v>10</v>
      </c>
      <c r="B9" s="41" t="s">
        <v>61</v>
      </c>
      <c r="C9" s="38" t="s">
        <v>152</v>
      </c>
      <c r="D9" s="38">
        <f t="shared" ca="1" si="0"/>
        <v>30</v>
      </c>
      <c r="E9" s="38" t="s">
        <v>167</v>
      </c>
      <c r="F9" s="42">
        <f t="shared" ca="1" si="1"/>
        <v>5963654542588</v>
      </c>
      <c r="G9" s="43">
        <f t="shared" ca="1" si="2"/>
        <v>38424</v>
      </c>
      <c r="H9" s="44" t="s">
        <v>170</v>
      </c>
    </row>
    <row r="10" spans="1:8">
      <c r="A10" s="36">
        <v>5</v>
      </c>
      <c r="B10" s="41" t="s">
        <v>56</v>
      </c>
      <c r="C10" s="38" t="s">
        <v>152</v>
      </c>
      <c r="D10" s="38">
        <f t="shared" ca="1" si="0"/>
        <v>37</v>
      </c>
      <c r="E10" s="38" t="s">
        <v>162</v>
      </c>
      <c r="F10" s="42">
        <f t="shared" ca="1" si="1"/>
        <v>2225955855450</v>
      </c>
      <c r="G10" s="43">
        <f t="shared" ca="1" si="2"/>
        <v>43125</v>
      </c>
      <c r="H10" s="44" t="s">
        <v>170</v>
      </c>
    </row>
    <row r="11" spans="1:8">
      <c r="A11" s="36">
        <v>6</v>
      </c>
      <c r="B11" s="41" t="s">
        <v>57</v>
      </c>
      <c r="C11" s="38" t="s">
        <v>152</v>
      </c>
      <c r="D11" s="38">
        <f t="shared" ca="1" si="0"/>
        <v>40</v>
      </c>
      <c r="E11" s="38" t="s">
        <v>154</v>
      </c>
      <c r="F11" s="42">
        <f t="shared" ca="1" si="1"/>
        <v>3402596190897</v>
      </c>
      <c r="G11" s="43">
        <f t="shared" ca="1" si="2"/>
        <v>38451</v>
      </c>
      <c r="H11" s="44" t="s">
        <v>170</v>
      </c>
    </row>
    <row r="12" spans="1:8">
      <c r="A12" s="36">
        <v>7</v>
      </c>
      <c r="B12" s="41" t="s">
        <v>58</v>
      </c>
      <c r="C12" s="38" t="s">
        <v>152</v>
      </c>
      <c r="D12" s="38">
        <f t="shared" ca="1" si="0"/>
        <v>22</v>
      </c>
      <c r="E12" s="38" t="s">
        <v>163</v>
      </c>
      <c r="F12" s="42">
        <f t="shared" ca="1" si="1"/>
        <v>5162991801327</v>
      </c>
      <c r="G12" s="43">
        <f t="shared" ca="1" si="2"/>
        <v>38110</v>
      </c>
      <c r="H12" s="44" t="s">
        <v>170</v>
      </c>
    </row>
    <row r="13" spans="1:8">
      <c r="A13" s="36">
        <v>8</v>
      </c>
      <c r="B13" s="41" t="s">
        <v>59</v>
      </c>
      <c r="C13" s="38" t="s">
        <v>153</v>
      </c>
      <c r="D13" s="38">
        <f t="shared" ca="1" si="0"/>
        <v>19</v>
      </c>
      <c r="E13" s="38" t="s">
        <v>156</v>
      </c>
      <c r="F13" s="42">
        <f t="shared" ca="1" si="1"/>
        <v>3986203635850</v>
      </c>
      <c r="G13" s="43">
        <f t="shared" ca="1" si="2"/>
        <v>42945</v>
      </c>
      <c r="H13" s="44" t="s">
        <v>170</v>
      </c>
    </row>
    <row r="14" spans="1:8">
      <c r="A14" s="36">
        <v>9</v>
      </c>
      <c r="B14" s="41" t="s">
        <v>60</v>
      </c>
      <c r="C14" s="38" t="s">
        <v>152</v>
      </c>
      <c r="D14" s="38">
        <f t="shared" ca="1" si="0"/>
        <v>24</v>
      </c>
      <c r="E14" s="38" t="s">
        <v>167</v>
      </c>
      <c r="F14" s="42">
        <f t="shared" ca="1" si="1"/>
        <v>4704516897935</v>
      </c>
      <c r="G14" s="43">
        <f t="shared" ca="1" si="2"/>
        <v>39044</v>
      </c>
      <c r="H14" s="44" t="s">
        <v>170</v>
      </c>
    </row>
    <row r="15" spans="1:8">
      <c r="A15" s="36">
        <v>11</v>
      </c>
      <c r="B15" s="41" t="s">
        <v>62</v>
      </c>
      <c r="C15" s="38" t="s">
        <v>152</v>
      </c>
      <c r="D15" s="38">
        <f t="shared" ca="1" si="0"/>
        <v>37</v>
      </c>
      <c r="E15" s="38" t="s">
        <v>167</v>
      </c>
      <c r="F15" s="42">
        <f t="shared" ca="1" si="1"/>
        <v>6208637546676</v>
      </c>
      <c r="G15" s="43">
        <f t="shared" ca="1" si="2"/>
        <v>42939</v>
      </c>
      <c r="H15" s="44" t="s">
        <v>170</v>
      </c>
    </row>
    <row r="16" spans="1:8">
      <c r="A16" s="36">
        <v>12</v>
      </c>
      <c r="B16" s="41" t="s">
        <v>63</v>
      </c>
      <c r="C16" s="38" t="s">
        <v>153</v>
      </c>
      <c r="D16" s="38">
        <f t="shared" ca="1" si="0"/>
        <v>27</v>
      </c>
      <c r="E16" s="38" t="s">
        <v>154</v>
      </c>
      <c r="F16" s="42">
        <f t="shared" ca="1" si="1"/>
        <v>3075161381549</v>
      </c>
      <c r="G16" s="43">
        <f t="shared" ca="1" si="2"/>
        <v>40839</v>
      </c>
      <c r="H16" s="44" t="s">
        <v>170</v>
      </c>
    </row>
    <row r="17" spans="1:8">
      <c r="A17" s="36">
        <v>13</v>
      </c>
      <c r="B17" s="41" t="s">
        <v>64</v>
      </c>
      <c r="C17" s="38" t="s">
        <v>153</v>
      </c>
      <c r="D17" s="38">
        <f t="shared" ca="1" si="0"/>
        <v>27</v>
      </c>
      <c r="E17" s="38" t="s">
        <v>159</v>
      </c>
      <c r="F17" s="42">
        <f t="shared" ca="1" si="1"/>
        <v>8677467082630</v>
      </c>
      <c r="G17" s="43">
        <f t="shared" ca="1" si="2"/>
        <v>37188</v>
      </c>
      <c r="H17" s="44" t="s">
        <v>170</v>
      </c>
    </row>
    <row r="18" spans="1:8">
      <c r="A18" s="36">
        <v>14</v>
      </c>
      <c r="B18" s="41" t="s">
        <v>65</v>
      </c>
      <c r="C18" s="38" t="s">
        <v>153</v>
      </c>
      <c r="D18" s="38">
        <f t="shared" ca="1" si="0"/>
        <v>24</v>
      </c>
      <c r="E18" s="38" t="s">
        <v>156</v>
      </c>
      <c r="F18" s="42">
        <f t="shared" ca="1" si="1"/>
        <v>8679832899143</v>
      </c>
      <c r="G18" s="43">
        <f t="shared" ca="1" si="2"/>
        <v>41237</v>
      </c>
      <c r="H18" s="44" t="s">
        <v>170</v>
      </c>
    </row>
    <row r="19" spans="1:8">
      <c r="A19" s="36">
        <v>15</v>
      </c>
      <c r="B19" s="41" t="s">
        <v>66</v>
      </c>
      <c r="C19" s="38" t="s">
        <v>152</v>
      </c>
      <c r="D19" s="38">
        <f t="shared" ca="1" si="0"/>
        <v>19</v>
      </c>
      <c r="E19" s="38" t="s">
        <v>156</v>
      </c>
      <c r="F19" s="42">
        <f t="shared" ca="1" si="1"/>
        <v>5202622584950</v>
      </c>
      <c r="G19" s="43">
        <f t="shared" ca="1" si="2"/>
        <v>39031</v>
      </c>
      <c r="H19" s="44" t="s">
        <v>170</v>
      </c>
    </row>
    <row r="20" spans="1:8">
      <c r="A20" s="36">
        <v>16</v>
      </c>
      <c r="B20" s="41" t="s">
        <v>67</v>
      </c>
      <c r="C20" s="38" t="s">
        <v>152</v>
      </c>
      <c r="D20" s="38">
        <f t="shared" ca="1" si="0"/>
        <v>21</v>
      </c>
      <c r="E20" s="38" t="s">
        <v>156</v>
      </c>
      <c r="F20" s="42">
        <f t="shared" ca="1" si="1"/>
        <v>5736151736725</v>
      </c>
      <c r="G20" s="43">
        <f t="shared" ca="1" si="2"/>
        <v>42139</v>
      </c>
      <c r="H20" s="44" t="s">
        <v>170</v>
      </c>
    </row>
    <row r="21" spans="1:8">
      <c r="A21" s="36">
        <v>17</v>
      </c>
      <c r="B21" s="41" t="s">
        <v>68</v>
      </c>
      <c r="C21" s="38" t="s">
        <v>152</v>
      </c>
      <c r="D21" s="38">
        <f t="shared" ca="1" si="0"/>
        <v>27</v>
      </c>
      <c r="E21" s="38" t="s">
        <v>158</v>
      </c>
      <c r="F21" s="42">
        <f t="shared" ca="1" si="1"/>
        <v>6039963715436</v>
      </c>
      <c r="G21" s="43">
        <f t="shared" ca="1" si="2"/>
        <v>37025</v>
      </c>
      <c r="H21" s="44" t="s">
        <v>170</v>
      </c>
    </row>
    <row r="22" spans="1:8">
      <c r="A22" s="36">
        <v>18</v>
      </c>
      <c r="B22" s="41" t="s">
        <v>69</v>
      </c>
      <c r="C22" s="38" t="s">
        <v>153</v>
      </c>
      <c r="D22" s="38">
        <f t="shared" ca="1" si="0"/>
        <v>38</v>
      </c>
      <c r="E22" s="38" t="s">
        <v>159</v>
      </c>
      <c r="F22" s="42">
        <f t="shared" ca="1" si="1"/>
        <v>8200015084962</v>
      </c>
      <c r="G22" s="43">
        <f t="shared" ca="1" si="2"/>
        <v>42472</v>
      </c>
      <c r="H22" s="44" t="s">
        <v>170</v>
      </c>
    </row>
    <row r="23" spans="1:8">
      <c r="A23" s="36">
        <v>19</v>
      </c>
      <c r="B23" s="41" t="s">
        <v>70</v>
      </c>
      <c r="C23" s="38" t="s">
        <v>153</v>
      </c>
      <c r="D23" s="38">
        <f t="shared" ca="1" si="0"/>
        <v>22</v>
      </c>
      <c r="E23" s="38" t="s">
        <v>155</v>
      </c>
      <c r="F23" s="42">
        <f t="shared" ca="1" si="1"/>
        <v>6306449668060</v>
      </c>
      <c r="G23" s="43">
        <f t="shared" ca="1" si="2"/>
        <v>40165</v>
      </c>
      <c r="H23" s="44" t="s">
        <v>170</v>
      </c>
    </row>
    <row r="24" spans="1:8">
      <c r="A24" s="36">
        <v>20</v>
      </c>
      <c r="B24" s="41" t="s">
        <v>71</v>
      </c>
      <c r="C24" s="38" t="s">
        <v>153</v>
      </c>
      <c r="D24" s="38">
        <f t="shared" ca="1" si="0"/>
        <v>38</v>
      </c>
      <c r="E24" s="38" t="s">
        <v>167</v>
      </c>
      <c r="F24" s="42">
        <f t="shared" ca="1" si="1"/>
        <v>8466440088067</v>
      </c>
      <c r="G24" s="43">
        <f t="shared" ca="1" si="2"/>
        <v>37613</v>
      </c>
      <c r="H24" s="44" t="s">
        <v>170</v>
      </c>
    </row>
    <row r="25" spans="1:8">
      <c r="A25" s="36">
        <v>21</v>
      </c>
      <c r="B25" s="41" t="s">
        <v>72</v>
      </c>
      <c r="C25" s="38" t="s">
        <v>153</v>
      </c>
      <c r="D25" s="38">
        <f t="shared" ca="1" si="0"/>
        <v>33</v>
      </c>
      <c r="E25" s="38" t="s">
        <v>159</v>
      </c>
      <c r="F25" s="42">
        <f t="shared" ca="1" si="1"/>
        <v>6798166286399</v>
      </c>
      <c r="G25" s="43">
        <f t="shared" ca="1" si="2"/>
        <v>42598</v>
      </c>
      <c r="H25" s="44" t="s">
        <v>170</v>
      </c>
    </row>
    <row r="26" spans="1:8">
      <c r="A26" s="36">
        <v>22</v>
      </c>
      <c r="B26" s="41" t="s">
        <v>73</v>
      </c>
      <c r="C26" s="38" t="s">
        <v>152</v>
      </c>
      <c r="D26" s="38">
        <f t="shared" ca="1" si="0"/>
        <v>21</v>
      </c>
      <c r="E26" s="38" t="s">
        <v>156</v>
      </c>
      <c r="F26" s="42">
        <f t="shared" ca="1" si="1"/>
        <v>2805822277240</v>
      </c>
      <c r="G26" s="43">
        <f t="shared" ca="1" si="2"/>
        <v>41917</v>
      </c>
      <c r="H26" s="44" t="s">
        <v>170</v>
      </c>
    </row>
    <row r="27" spans="1:8">
      <c r="A27" s="36">
        <v>23</v>
      </c>
      <c r="B27" s="41" t="s">
        <v>74</v>
      </c>
      <c r="C27" s="38" t="s">
        <v>152</v>
      </c>
      <c r="D27" s="38">
        <f t="shared" ca="1" si="0"/>
        <v>29</v>
      </c>
      <c r="E27" s="38" t="s">
        <v>169</v>
      </c>
      <c r="F27" s="42">
        <f t="shared" ca="1" si="1"/>
        <v>3790536884050</v>
      </c>
      <c r="G27" s="43">
        <f t="shared" ca="1" si="2"/>
        <v>39711</v>
      </c>
      <c r="H27" s="44" t="s">
        <v>170</v>
      </c>
    </row>
    <row r="28" spans="1:8">
      <c r="A28" s="36">
        <v>24</v>
      </c>
      <c r="B28" s="41" t="s">
        <v>75</v>
      </c>
      <c r="C28" s="38" t="s">
        <v>153</v>
      </c>
      <c r="D28" s="38">
        <f t="shared" ca="1" si="0"/>
        <v>39</v>
      </c>
      <c r="E28" s="38" t="s">
        <v>156</v>
      </c>
      <c r="F28" s="42">
        <f t="shared" ca="1" si="1"/>
        <v>3843023917793</v>
      </c>
      <c r="G28" s="43">
        <f t="shared" ca="1" si="2"/>
        <v>40237</v>
      </c>
      <c r="H28" s="44" t="s">
        <v>170</v>
      </c>
    </row>
    <row r="29" spans="1:8">
      <c r="A29" s="36">
        <v>25</v>
      </c>
      <c r="B29" s="41" t="s">
        <v>76</v>
      </c>
      <c r="C29" s="38" t="s">
        <v>152</v>
      </c>
      <c r="D29" s="38">
        <f t="shared" ca="1" si="0"/>
        <v>39</v>
      </c>
      <c r="E29" s="38" t="s">
        <v>160</v>
      </c>
      <c r="F29" s="42">
        <f t="shared" ca="1" si="1"/>
        <v>2155392715158</v>
      </c>
      <c r="G29" s="43">
        <f t="shared" ca="1" si="2"/>
        <v>42392</v>
      </c>
      <c r="H29" s="44" t="s">
        <v>170</v>
      </c>
    </row>
    <row r="30" spans="1:8">
      <c r="A30" s="36">
        <v>26</v>
      </c>
      <c r="B30" s="41" t="s">
        <v>77</v>
      </c>
      <c r="C30" s="38" t="s">
        <v>153</v>
      </c>
      <c r="D30" s="38">
        <f t="shared" ca="1" si="0"/>
        <v>32</v>
      </c>
      <c r="E30" s="38" t="s">
        <v>156</v>
      </c>
      <c r="F30" s="42">
        <f t="shared" ca="1" si="1"/>
        <v>5449239167279</v>
      </c>
      <c r="G30" s="43">
        <f t="shared" ca="1" si="2"/>
        <v>38900</v>
      </c>
      <c r="H30" s="44" t="s">
        <v>170</v>
      </c>
    </row>
    <row r="31" spans="1:8">
      <c r="A31" s="36">
        <v>27</v>
      </c>
      <c r="B31" s="41" t="s">
        <v>78</v>
      </c>
      <c r="C31" s="38" t="s">
        <v>153</v>
      </c>
      <c r="D31" s="38">
        <f t="shared" ca="1" si="0"/>
        <v>29</v>
      </c>
      <c r="E31" s="38" t="s">
        <v>163</v>
      </c>
      <c r="F31" s="42">
        <f t="shared" ca="1" si="1"/>
        <v>6547140365387</v>
      </c>
      <c r="G31" s="43">
        <f t="shared" ca="1" si="2"/>
        <v>42086</v>
      </c>
      <c r="H31" s="44" t="s">
        <v>170</v>
      </c>
    </row>
    <row r="32" spans="1:8">
      <c r="A32" s="36">
        <v>28</v>
      </c>
      <c r="B32" s="41" t="s">
        <v>79</v>
      </c>
      <c r="C32" s="38" t="s">
        <v>152</v>
      </c>
      <c r="D32" s="38">
        <f t="shared" ca="1" si="0"/>
        <v>34</v>
      </c>
      <c r="E32" s="38" t="s">
        <v>169</v>
      </c>
      <c r="F32" s="42">
        <f t="shared" ca="1" si="1"/>
        <v>5728766835407</v>
      </c>
      <c r="G32" s="43">
        <f t="shared" ca="1" si="2"/>
        <v>41737</v>
      </c>
      <c r="H32" s="44" t="s">
        <v>170</v>
      </c>
    </row>
    <row r="33" spans="1:8">
      <c r="A33" s="36">
        <v>29</v>
      </c>
      <c r="B33" s="41" t="s">
        <v>80</v>
      </c>
      <c r="C33" s="38" t="s">
        <v>152</v>
      </c>
      <c r="D33" s="38">
        <f t="shared" ca="1" si="0"/>
        <v>38</v>
      </c>
      <c r="E33" s="38" t="s">
        <v>154</v>
      </c>
      <c r="F33" s="42">
        <f t="shared" ca="1" si="1"/>
        <v>8067780919984</v>
      </c>
      <c r="G33" s="43">
        <f t="shared" ca="1" si="2"/>
        <v>42957</v>
      </c>
      <c r="H33" s="44" t="s">
        <v>170</v>
      </c>
    </row>
    <row r="34" spans="1:8">
      <c r="A34" s="36">
        <v>30</v>
      </c>
      <c r="B34" s="41" t="s">
        <v>81</v>
      </c>
      <c r="C34" s="38" t="s">
        <v>153</v>
      </c>
      <c r="D34" s="38">
        <f t="shared" ca="1" si="0"/>
        <v>32</v>
      </c>
      <c r="E34" s="38" t="s">
        <v>169</v>
      </c>
      <c r="F34" s="42">
        <f t="shared" ca="1" si="1"/>
        <v>7385685926557</v>
      </c>
      <c r="G34" s="43">
        <f t="shared" ca="1" si="2"/>
        <v>42012</v>
      </c>
      <c r="H34" s="44" t="s">
        <v>170</v>
      </c>
    </row>
    <row r="35" spans="1:8">
      <c r="A35" s="36">
        <v>31</v>
      </c>
      <c r="B35" s="41" t="s">
        <v>82</v>
      </c>
      <c r="C35" s="38" t="s">
        <v>152</v>
      </c>
      <c r="D35" s="38">
        <f t="shared" ca="1" si="0"/>
        <v>19</v>
      </c>
      <c r="E35" s="38" t="s">
        <v>156</v>
      </c>
      <c r="F35" s="42">
        <f t="shared" ca="1" si="1"/>
        <v>3440151735532</v>
      </c>
      <c r="G35" s="43">
        <f t="shared" ca="1" si="2"/>
        <v>37690</v>
      </c>
      <c r="H35" s="44" t="s">
        <v>170</v>
      </c>
    </row>
    <row r="36" spans="1:8">
      <c r="A36" s="36">
        <v>32</v>
      </c>
      <c r="B36" s="41" t="s">
        <v>83</v>
      </c>
      <c r="C36" s="38" t="s">
        <v>153</v>
      </c>
      <c r="D36" s="38">
        <f t="shared" ca="1" si="0"/>
        <v>31</v>
      </c>
      <c r="E36" s="38" t="s">
        <v>169</v>
      </c>
      <c r="F36" s="42">
        <f t="shared" ca="1" si="1"/>
        <v>4886382577680</v>
      </c>
      <c r="G36" s="43">
        <f t="shared" ca="1" si="2"/>
        <v>37540</v>
      </c>
      <c r="H36" s="44" t="s">
        <v>170</v>
      </c>
    </row>
    <row r="37" spans="1:8">
      <c r="A37" s="36">
        <v>33</v>
      </c>
      <c r="B37" s="41" t="s">
        <v>84</v>
      </c>
      <c r="C37" s="38" t="s">
        <v>152</v>
      </c>
      <c r="D37" s="38">
        <f t="shared" ref="D37:D68" ca="1" si="3">RANDBETWEEN(18,41)</f>
        <v>23</v>
      </c>
      <c r="E37" s="38" t="s">
        <v>169</v>
      </c>
      <c r="F37" s="42">
        <f t="shared" ref="F37:F68" ca="1" si="4">RANDBETWEEN(2000000000101,9000000009999)</f>
        <v>3170768626633</v>
      </c>
      <c r="G37" s="43">
        <f t="shared" ref="G37:G68" ca="1" si="5">RANDBETWEEN(DATE(2001,1,1),DATE(2018,7,15))</f>
        <v>38248</v>
      </c>
      <c r="H37" s="44" t="s">
        <v>170</v>
      </c>
    </row>
    <row r="38" spans="1:8">
      <c r="A38" s="36">
        <v>34</v>
      </c>
      <c r="B38" s="41" t="s">
        <v>85</v>
      </c>
      <c r="C38" s="38" t="s">
        <v>153</v>
      </c>
      <c r="D38" s="38">
        <f t="shared" ca="1" si="3"/>
        <v>34</v>
      </c>
      <c r="E38" s="38" t="s">
        <v>169</v>
      </c>
      <c r="F38" s="42">
        <f t="shared" ca="1" si="4"/>
        <v>2368150792816</v>
      </c>
      <c r="G38" s="43">
        <f t="shared" ca="1" si="5"/>
        <v>39881</v>
      </c>
      <c r="H38" s="44" t="s">
        <v>170</v>
      </c>
    </row>
    <row r="39" spans="1:8">
      <c r="A39" s="36">
        <v>35</v>
      </c>
      <c r="B39" s="41" t="s">
        <v>86</v>
      </c>
      <c r="C39" s="38" t="s">
        <v>153</v>
      </c>
      <c r="D39" s="38">
        <f t="shared" ca="1" si="3"/>
        <v>41</v>
      </c>
      <c r="E39" s="38" t="s">
        <v>156</v>
      </c>
      <c r="F39" s="42">
        <f t="shared" ca="1" si="4"/>
        <v>4042782932524</v>
      </c>
      <c r="G39" s="43">
        <f t="shared" ca="1" si="5"/>
        <v>38331</v>
      </c>
      <c r="H39" s="44" t="s">
        <v>170</v>
      </c>
    </row>
    <row r="40" spans="1:8">
      <c r="A40" s="36">
        <v>36</v>
      </c>
      <c r="B40" s="41" t="s">
        <v>87</v>
      </c>
      <c r="C40" s="38" t="s">
        <v>152</v>
      </c>
      <c r="D40" s="38">
        <f t="shared" ca="1" si="3"/>
        <v>20</v>
      </c>
      <c r="E40" s="38" t="s">
        <v>155</v>
      </c>
      <c r="F40" s="42">
        <f t="shared" ca="1" si="4"/>
        <v>6827388999478</v>
      </c>
      <c r="G40" s="43">
        <f t="shared" ca="1" si="5"/>
        <v>37981</v>
      </c>
      <c r="H40" s="44" t="s">
        <v>170</v>
      </c>
    </row>
    <row r="41" spans="1:8">
      <c r="A41" s="36">
        <v>37</v>
      </c>
      <c r="B41" s="41" t="s">
        <v>88</v>
      </c>
      <c r="C41" s="38" t="s">
        <v>152</v>
      </c>
      <c r="D41" s="38">
        <f t="shared" ca="1" si="3"/>
        <v>38</v>
      </c>
      <c r="E41" s="38" t="s">
        <v>169</v>
      </c>
      <c r="F41" s="42">
        <f t="shared" ca="1" si="4"/>
        <v>4974173290349</v>
      </c>
      <c r="G41" s="43">
        <f t="shared" ca="1" si="5"/>
        <v>37603</v>
      </c>
      <c r="H41" s="44" t="s">
        <v>170</v>
      </c>
    </row>
    <row r="42" spans="1:8">
      <c r="A42" s="36">
        <v>38</v>
      </c>
      <c r="B42" s="41" t="s">
        <v>89</v>
      </c>
      <c r="C42" s="38" t="s">
        <v>153</v>
      </c>
      <c r="D42" s="38">
        <f t="shared" ca="1" si="3"/>
        <v>29</v>
      </c>
      <c r="E42" s="38" t="s">
        <v>158</v>
      </c>
      <c r="F42" s="42">
        <f t="shared" ca="1" si="4"/>
        <v>2265482077851</v>
      </c>
      <c r="G42" s="43">
        <f t="shared" ca="1" si="5"/>
        <v>40028</v>
      </c>
      <c r="H42" s="44" t="s">
        <v>170</v>
      </c>
    </row>
    <row r="43" spans="1:8">
      <c r="A43" s="36">
        <v>39</v>
      </c>
      <c r="B43" s="41" t="s">
        <v>90</v>
      </c>
      <c r="C43" s="38" t="s">
        <v>153</v>
      </c>
      <c r="D43" s="38">
        <f t="shared" ca="1" si="3"/>
        <v>32</v>
      </c>
      <c r="E43" s="38" t="s">
        <v>159</v>
      </c>
      <c r="F43" s="42">
        <f t="shared" ca="1" si="4"/>
        <v>4957542165705</v>
      </c>
      <c r="G43" s="43">
        <f t="shared" ca="1" si="5"/>
        <v>42577</v>
      </c>
      <c r="H43" s="44" t="s">
        <v>170</v>
      </c>
    </row>
    <row r="44" spans="1:8">
      <c r="A44" s="36">
        <v>40</v>
      </c>
      <c r="B44" s="41" t="s">
        <v>91</v>
      </c>
      <c r="C44" s="38" t="s">
        <v>152</v>
      </c>
      <c r="D44" s="38">
        <f t="shared" ca="1" si="3"/>
        <v>32</v>
      </c>
      <c r="E44" s="38" t="s">
        <v>156</v>
      </c>
      <c r="F44" s="42">
        <f t="shared" ca="1" si="4"/>
        <v>4410282404268</v>
      </c>
      <c r="G44" s="43">
        <f t="shared" ca="1" si="5"/>
        <v>39115</v>
      </c>
      <c r="H44" s="44" t="s">
        <v>170</v>
      </c>
    </row>
    <row r="45" spans="1:8">
      <c r="A45" s="36">
        <v>41</v>
      </c>
      <c r="B45" s="41" t="s">
        <v>92</v>
      </c>
      <c r="C45" s="38" t="s">
        <v>153</v>
      </c>
      <c r="D45" s="38">
        <f t="shared" ca="1" si="3"/>
        <v>24</v>
      </c>
      <c r="E45" s="38" t="s">
        <v>169</v>
      </c>
      <c r="F45" s="42">
        <f t="shared" ca="1" si="4"/>
        <v>2894299988802</v>
      </c>
      <c r="G45" s="43">
        <f t="shared" ca="1" si="5"/>
        <v>38167</v>
      </c>
      <c r="H45" s="44" t="s">
        <v>170</v>
      </c>
    </row>
    <row r="46" spans="1:8">
      <c r="A46" s="36">
        <v>42</v>
      </c>
      <c r="B46" s="41" t="s">
        <v>93</v>
      </c>
      <c r="C46" s="38" t="s">
        <v>153</v>
      </c>
      <c r="D46" s="38">
        <f t="shared" ca="1" si="3"/>
        <v>40</v>
      </c>
      <c r="E46" s="38" t="s">
        <v>156</v>
      </c>
      <c r="F46" s="42">
        <f t="shared" ca="1" si="4"/>
        <v>6148736487151</v>
      </c>
      <c r="G46" s="43">
        <f t="shared" ca="1" si="5"/>
        <v>41140</v>
      </c>
      <c r="H46" s="44" t="s">
        <v>170</v>
      </c>
    </row>
    <row r="47" spans="1:8">
      <c r="A47" s="36">
        <v>43</v>
      </c>
      <c r="B47" s="41" t="s">
        <v>94</v>
      </c>
      <c r="C47" s="38" t="s">
        <v>152</v>
      </c>
      <c r="D47" s="38">
        <f t="shared" ca="1" si="3"/>
        <v>37</v>
      </c>
      <c r="E47" s="38" t="s">
        <v>169</v>
      </c>
      <c r="F47" s="42">
        <f t="shared" ca="1" si="4"/>
        <v>5444878297424</v>
      </c>
      <c r="G47" s="43">
        <f t="shared" ca="1" si="5"/>
        <v>39041</v>
      </c>
      <c r="H47" s="44" t="s">
        <v>170</v>
      </c>
    </row>
    <row r="48" spans="1:8">
      <c r="A48" s="36">
        <v>44</v>
      </c>
      <c r="B48" s="41" t="s">
        <v>95</v>
      </c>
      <c r="C48" s="38" t="s">
        <v>153</v>
      </c>
      <c r="D48" s="38">
        <f t="shared" ca="1" si="3"/>
        <v>32</v>
      </c>
      <c r="E48" s="38" t="s">
        <v>159</v>
      </c>
      <c r="F48" s="42">
        <f t="shared" ca="1" si="4"/>
        <v>8178283395800</v>
      </c>
      <c r="G48" s="43">
        <f t="shared" ca="1" si="5"/>
        <v>43026</v>
      </c>
      <c r="H48" s="44" t="s">
        <v>170</v>
      </c>
    </row>
    <row r="49" spans="1:8">
      <c r="A49" s="36">
        <v>45</v>
      </c>
      <c r="B49" s="41" t="s">
        <v>96</v>
      </c>
      <c r="C49" s="38" t="s">
        <v>153</v>
      </c>
      <c r="D49" s="38">
        <f t="shared" ca="1" si="3"/>
        <v>38</v>
      </c>
      <c r="E49" s="38" t="s">
        <v>156</v>
      </c>
      <c r="F49" s="42">
        <f t="shared" ca="1" si="4"/>
        <v>7401348851282</v>
      </c>
      <c r="G49" s="43">
        <f t="shared" ca="1" si="5"/>
        <v>38924</v>
      </c>
      <c r="H49" s="44" t="s">
        <v>170</v>
      </c>
    </row>
    <row r="50" spans="1:8">
      <c r="A50" s="36">
        <v>46</v>
      </c>
      <c r="B50" s="41" t="s">
        <v>97</v>
      </c>
      <c r="C50" s="38" t="s">
        <v>153</v>
      </c>
      <c r="D50" s="38">
        <f t="shared" ca="1" si="3"/>
        <v>31</v>
      </c>
      <c r="E50" s="38" t="s">
        <v>169</v>
      </c>
      <c r="F50" s="42">
        <f t="shared" ca="1" si="4"/>
        <v>6723470972907</v>
      </c>
      <c r="G50" s="43">
        <f t="shared" ca="1" si="5"/>
        <v>42430</v>
      </c>
      <c r="H50" s="44" t="s">
        <v>170</v>
      </c>
    </row>
    <row r="51" spans="1:8">
      <c r="A51" s="36">
        <v>47</v>
      </c>
      <c r="B51" s="41" t="s">
        <v>98</v>
      </c>
      <c r="C51" s="38" t="s">
        <v>152</v>
      </c>
      <c r="D51" s="38">
        <f t="shared" ca="1" si="3"/>
        <v>23</v>
      </c>
      <c r="E51" s="38" t="s">
        <v>169</v>
      </c>
      <c r="F51" s="42">
        <f t="shared" ca="1" si="4"/>
        <v>6037790551048</v>
      </c>
      <c r="G51" s="43">
        <f t="shared" ca="1" si="5"/>
        <v>38631</v>
      </c>
      <c r="H51" s="44" t="s">
        <v>170</v>
      </c>
    </row>
    <row r="52" spans="1:8">
      <c r="A52" s="36">
        <v>48</v>
      </c>
      <c r="B52" s="41" t="s">
        <v>99</v>
      </c>
      <c r="C52" s="38" t="s">
        <v>153</v>
      </c>
      <c r="D52" s="38">
        <f t="shared" ca="1" si="3"/>
        <v>32</v>
      </c>
      <c r="E52" s="38" t="s">
        <v>155</v>
      </c>
      <c r="F52" s="42">
        <f t="shared" ca="1" si="4"/>
        <v>6133024313998</v>
      </c>
      <c r="G52" s="43">
        <f t="shared" ca="1" si="5"/>
        <v>38903</v>
      </c>
      <c r="H52" s="44" t="s">
        <v>170</v>
      </c>
    </row>
    <row r="53" spans="1:8">
      <c r="A53" s="36">
        <v>49</v>
      </c>
      <c r="B53" s="41" t="s">
        <v>100</v>
      </c>
      <c r="C53" s="38" t="s">
        <v>152</v>
      </c>
      <c r="D53" s="38">
        <f t="shared" ca="1" si="3"/>
        <v>35</v>
      </c>
      <c r="E53" s="38" t="s">
        <v>169</v>
      </c>
      <c r="F53" s="42">
        <f t="shared" ca="1" si="4"/>
        <v>6892583895202</v>
      </c>
      <c r="G53" s="43">
        <f t="shared" ca="1" si="5"/>
        <v>41120</v>
      </c>
      <c r="H53" s="44" t="s">
        <v>170</v>
      </c>
    </row>
    <row r="54" spans="1:8">
      <c r="A54" s="36">
        <v>50</v>
      </c>
      <c r="B54" s="41" t="s">
        <v>101</v>
      </c>
      <c r="C54" s="38" t="s">
        <v>152</v>
      </c>
      <c r="D54" s="38">
        <f t="shared" ca="1" si="3"/>
        <v>40</v>
      </c>
      <c r="E54" s="38" t="s">
        <v>167</v>
      </c>
      <c r="F54" s="42">
        <f t="shared" ca="1" si="4"/>
        <v>4953605467599</v>
      </c>
      <c r="G54" s="43">
        <f t="shared" ca="1" si="5"/>
        <v>41233</v>
      </c>
      <c r="H54" s="44" t="s">
        <v>170</v>
      </c>
    </row>
    <row r="55" spans="1:8">
      <c r="A55" s="36">
        <v>51</v>
      </c>
      <c r="B55" s="41" t="s">
        <v>102</v>
      </c>
      <c r="C55" s="38" t="s">
        <v>152</v>
      </c>
      <c r="D55" s="38">
        <f t="shared" ca="1" si="3"/>
        <v>41</v>
      </c>
      <c r="E55" s="38" t="s">
        <v>156</v>
      </c>
      <c r="F55" s="42">
        <f t="shared" ca="1" si="4"/>
        <v>6940530473562</v>
      </c>
      <c r="G55" s="43">
        <f t="shared" ca="1" si="5"/>
        <v>38732</v>
      </c>
      <c r="H55" s="44" t="s">
        <v>170</v>
      </c>
    </row>
    <row r="56" spans="1:8">
      <c r="A56" s="36">
        <v>52</v>
      </c>
      <c r="B56" s="41" t="s">
        <v>103</v>
      </c>
      <c r="C56" s="38" t="s">
        <v>153</v>
      </c>
      <c r="D56" s="38">
        <f t="shared" ca="1" si="3"/>
        <v>20</v>
      </c>
      <c r="E56" s="38" t="s">
        <v>156</v>
      </c>
      <c r="F56" s="42">
        <f t="shared" ca="1" si="4"/>
        <v>4006802622586</v>
      </c>
      <c r="G56" s="43">
        <f t="shared" ca="1" si="5"/>
        <v>36937</v>
      </c>
      <c r="H56" s="44" t="s">
        <v>170</v>
      </c>
    </row>
    <row r="57" spans="1:8">
      <c r="A57" s="36">
        <v>53</v>
      </c>
      <c r="B57" s="41" t="s">
        <v>104</v>
      </c>
      <c r="C57" s="38" t="s">
        <v>152</v>
      </c>
      <c r="D57" s="38">
        <f t="shared" ca="1" si="3"/>
        <v>36</v>
      </c>
      <c r="E57" s="38" t="s">
        <v>169</v>
      </c>
      <c r="F57" s="42">
        <f t="shared" ca="1" si="4"/>
        <v>2783320012565</v>
      </c>
      <c r="G57" s="43">
        <f t="shared" ca="1" si="5"/>
        <v>43258</v>
      </c>
      <c r="H57" s="44" t="s">
        <v>170</v>
      </c>
    </row>
    <row r="58" spans="1:8">
      <c r="A58" s="36">
        <v>54</v>
      </c>
      <c r="B58" s="41" t="s">
        <v>105</v>
      </c>
      <c r="C58" s="38" t="s">
        <v>152</v>
      </c>
      <c r="D58" s="38">
        <f t="shared" ca="1" si="3"/>
        <v>37</v>
      </c>
      <c r="E58" s="38" t="s">
        <v>166</v>
      </c>
      <c r="F58" s="42">
        <f t="shared" ca="1" si="4"/>
        <v>7637095073958</v>
      </c>
      <c r="G58" s="43">
        <f t="shared" ca="1" si="5"/>
        <v>42489</v>
      </c>
      <c r="H58" s="44" t="s">
        <v>170</v>
      </c>
    </row>
    <row r="59" spans="1:8">
      <c r="A59" s="36">
        <v>55</v>
      </c>
      <c r="B59" s="41" t="s">
        <v>106</v>
      </c>
      <c r="C59" s="38" t="s">
        <v>153</v>
      </c>
      <c r="D59" s="38">
        <f t="shared" ca="1" si="3"/>
        <v>35</v>
      </c>
      <c r="E59" s="38" t="s">
        <v>159</v>
      </c>
      <c r="F59" s="42">
        <f t="shared" ca="1" si="4"/>
        <v>3061522283889</v>
      </c>
      <c r="G59" s="43">
        <f t="shared" ca="1" si="5"/>
        <v>39091</v>
      </c>
      <c r="H59" s="44" t="s">
        <v>170</v>
      </c>
    </row>
    <row r="60" spans="1:8">
      <c r="A60" s="36">
        <v>56</v>
      </c>
      <c r="B60" s="41" t="s">
        <v>107</v>
      </c>
      <c r="C60" s="38" t="s">
        <v>152</v>
      </c>
      <c r="D60" s="38">
        <f t="shared" ca="1" si="3"/>
        <v>20</v>
      </c>
      <c r="E60" s="38" t="s">
        <v>165</v>
      </c>
      <c r="F60" s="42">
        <f t="shared" ca="1" si="4"/>
        <v>4943515268322</v>
      </c>
      <c r="G60" s="43">
        <f t="shared" ca="1" si="5"/>
        <v>37584</v>
      </c>
      <c r="H60" s="44" t="s">
        <v>170</v>
      </c>
    </row>
    <row r="61" spans="1:8">
      <c r="A61" s="36">
        <v>57</v>
      </c>
      <c r="B61" s="41" t="s">
        <v>108</v>
      </c>
      <c r="C61" s="38" t="s">
        <v>153</v>
      </c>
      <c r="D61" s="38">
        <f t="shared" ca="1" si="3"/>
        <v>28</v>
      </c>
      <c r="E61" s="38" t="s">
        <v>163</v>
      </c>
      <c r="F61" s="42">
        <f t="shared" ca="1" si="4"/>
        <v>3531549632682</v>
      </c>
      <c r="G61" s="43">
        <f t="shared" ca="1" si="5"/>
        <v>39412</v>
      </c>
      <c r="H61" s="44" t="s">
        <v>170</v>
      </c>
    </row>
    <row r="62" spans="1:8">
      <c r="A62" s="36">
        <v>58</v>
      </c>
      <c r="B62" s="41" t="s">
        <v>109</v>
      </c>
      <c r="C62" s="38" t="s">
        <v>152</v>
      </c>
      <c r="D62" s="38">
        <f t="shared" ca="1" si="3"/>
        <v>30</v>
      </c>
      <c r="E62" s="38" t="s">
        <v>154</v>
      </c>
      <c r="F62" s="42">
        <f t="shared" ca="1" si="4"/>
        <v>3397453073412</v>
      </c>
      <c r="G62" s="43">
        <f t="shared" ca="1" si="5"/>
        <v>37379</v>
      </c>
      <c r="H62" s="44" t="s">
        <v>170</v>
      </c>
    </row>
    <row r="63" spans="1:8">
      <c r="A63" s="36">
        <v>59</v>
      </c>
      <c r="B63" s="41" t="s">
        <v>110</v>
      </c>
      <c r="C63" s="38" t="s">
        <v>153</v>
      </c>
      <c r="D63" s="38">
        <f t="shared" ca="1" si="3"/>
        <v>36</v>
      </c>
      <c r="E63" s="38" t="s">
        <v>161</v>
      </c>
      <c r="F63" s="42">
        <f t="shared" ca="1" si="4"/>
        <v>7686471967505</v>
      </c>
      <c r="G63" s="43">
        <f t="shared" ca="1" si="5"/>
        <v>40407</v>
      </c>
      <c r="H63" s="44" t="s">
        <v>170</v>
      </c>
    </row>
    <row r="64" spans="1:8">
      <c r="A64" s="36">
        <v>60</v>
      </c>
      <c r="B64" s="41" t="s">
        <v>111</v>
      </c>
      <c r="C64" s="38" t="s">
        <v>153</v>
      </c>
      <c r="D64" s="38">
        <f t="shared" ca="1" si="3"/>
        <v>21</v>
      </c>
      <c r="E64" s="38" t="s">
        <v>156</v>
      </c>
      <c r="F64" s="42">
        <f t="shared" ca="1" si="4"/>
        <v>7362361667131</v>
      </c>
      <c r="G64" s="43">
        <f t="shared" ca="1" si="5"/>
        <v>39971</v>
      </c>
      <c r="H64" s="44" t="s">
        <v>170</v>
      </c>
    </row>
    <row r="65" spans="1:8">
      <c r="A65" s="36">
        <v>61</v>
      </c>
      <c r="B65" s="41" t="s">
        <v>112</v>
      </c>
      <c r="C65" s="38" t="s">
        <v>152</v>
      </c>
      <c r="D65" s="38">
        <f t="shared" ca="1" si="3"/>
        <v>39</v>
      </c>
      <c r="E65" s="38" t="s">
        <v>160</v>
      </c>
      <c r="F65" s="42">
        <f t="shared" ca="1" si="4"/>
        <v>2456446417445</v>
      </c>
      <c r="G65" s="43">
        <f t="shared" ca="1" si="5"/>
        <v>41193</v>
      </c>
      <c r="H65" s="44" t="s">
        <v>170</v>
      </c>
    </row>
    <row r="66" spans="1:8">
      <c r="A66" s="36">
        <v>62</v>
      </c>
      <c r="B66" s="41" t="s">
        <v>113</v>
      </c>
      <c r="C66" s="38" t="s">
        <v>153</v>
      </c>
      <c r="D66" s="38">
        <f t="shared" ca="1" si="3"/>
        <v>30</v>
      </c>
      <c r="E66" s="38" t="s">
        <v>164</v>
      </c>
      <c r="F66" s="42">
        <f t="shared" ca="1" si="4"/>
        <v>8422846820179</v>
      </c>
      <c r="G66" s="43">
        <f t="shared" ca="1" si="5"/>
        <v>41878</v>
      </c>
      <c r="H66" s="44" t="s">
        <v>170</v>
      </c>
    </row>
    <row r="67" spans="1:8">
      <c r="A67" s="36">
        <v>63</v>
      </c>
      <c r="B67" s="41" t="s">
        <v>114</v>
      </c>
      <c r="C67" s="38" t="s">
        <v>152</v>
      </c>
      <c r="D67" s="38">
        <f t="shared" ca="1" si="3"/>
        <v>19</v>
      </c>
      <c r="E67" s="38" t="s">
        <v>156</v>
      </c>
      <c r="F67" s="42">
        <f t="shared" ca="1" si="4"/>
        <v>3256831078713</v>
      </c>
      <c r="G67" s="43">
        <f t="shared" ca="1" si="5"/>
        <v>43225</v>
      </c>
      <c r="H67" s="44" t="s">
        <v>170</v>
      </c>
    </row>
    <row r="68" spans="1:8">
      <c r="A68" s="36">
        <v>64</v>
      </c>
      <c r="B68" s="41" t="s">
        <v>115</v>
      </c>
      <c r="C68" s="38" t="s">
        <v>152</v>
      </c>
      <c r="D68" s="38">
        <f t="shared" ca="1" si="3"/>
        <v>24</v>
      </c>
      <c r="E68" s="38" t="s">
        <v>169</v>
      </c>
      <c r="F68" s="42">
        <f t="shared" ca="1" si="4"/>
        <v>5675070167025</v>
      </c>
      <c r="G68" s="43">
        <f t="shared" ca="1" si="5"/>
        <v>42939</v>
      </c>
      <c r="H68" s="44" t="s">
        <v>170</v>
      </c>
    </row>
    <row r="69" spans="1:8">
      <c r="A69" s="36">
        <v>65</v>
      </c>
      <c r="B69" s="41" t="s">
        <v>116</v>
      </c>
      <c r="C69" s="38" t="s">
        <v>152</v>
      </c>
      <c r="D69" s="38">
        <f t="shared" ref="D69:D104" ca="1" si="6">RANDBETWEEN(18,41)</f>
        <v>38</v>
      </c>
      <c r="E69" s="38" t="s">
        <v>169</v>
      </c>
      <c r="F69" s="42">
        <f t="shared" ref="F69:F104" ca="1" si="7">RANDBETWEEN(2000000000101,9000000009999)</f>
        <v>5227297225608</v>
      </c>
      <c r="G69" s="43">
        <f t="shared" ref="G69:G104" ca="1" si="8">RANDBETWEEN(DATE(2001,1,1),DATE(2018,7,15))</f>
        <v>38043</v>
      </c>
      <c r="H69" s="44" t="s">
        <v>170</v>
      </c>
    </row>
    <row r="70" spans="1:8">
      <c r="A70" s="36">
        <v>66</v>
      </c>
      <c r="B70" s="41" t="s">
        <v>117</v>
      </c>
      <c r="C70" s="38" t="s">
        <v>153</v>
      </c>
      <c r="D70" s="38">
        <f t="shared" ca="1" si="6"/>
        <v>18</v>
      </c>
      <c r="E70" s="38" t="s">
        <v>155</v>
      </c>
      <c r="F70" s="42">
        <f t="shared" ca="1" si="7"/>
        <v>8090302599349</v>
      </c>
      <c r="G70" s="43">
        <f t="shared" ca="1" si="8"/>
        <v>37948</v>
      </c>
      <c r="H70" s="44" t="s">
        <v>170</v>
      </c>
    </row>
    <row r="71" spans="1:8">
      <c r="A71" s="36">
        <v>67</v>
      </c>
      <c r="B71" s="41" t="s">
        <v>118</v>
      </c>
      <c r="C71" s="38" t="s">
        <v>152</v>
      </c>
      <c r="D71" s="38">
        <f t="shared" ca="1" si="6"/>
        <v>21</v>
      </c>
      <c r="E71" s="38" t="s">
        <v>169</v>
      </c>
      <c r="F71" s="42">
        <f t="shared" ca="1" si="7"/>
        <v>6792949545576</v>
      </c>
      <c r="G71" s="43">
        <f t="shared" ca="1" si="8"/>
        <v>41241</v>
      </c>
      <c r="H71" s="44" t="s">
        <v>170</v>
      </c>
    </row>
    <row r="72" spans="1:8">
      <c r="A72" s="36">
        <v>68</v>
      </c>
      <c r="B72" s="41" t="s">
        <v>119</v>
      </c>
      <c r="C72" s="38" t="s">
        <v>152</v>
      </c>
      <c r="D72" s="38">
        <f t="shared" ca="1" si="6"/>
        <v>19</v>
      </c>
      <c r="E72" s="38" t="s">
        <v>156</v>
      </c>
      <c r="F72" s="42">
        <f t="shared" ca="1" si="7"/>
        <v>6750844617828</v>
      </c>
      <c r="G72" s="43">
        <f t="shared" ca="1" si="8"/>
        <v>36942</v>
      </c>
      <c r="H72" s="44" t="s">
        <v>170</v>
      </c>
    </row>
    <row r="73" spans="1:8">
      <c r="A73" s="36">
        <v>69</v>
      </c>
      <c r="B73" s="41" t="s">
        <v>120</v>
      </c>
      <c r="C73" s="38" t="s">
        <v>153</v>
      </c>
      <c r="D73" s="38">
        <f t="shared" ca="1" si="6"/>
        <v>20</v>
      </c>
      <c r="E73" s="38" t="s">
        <v>163</v>
      </c>
      <c r="F73" s="42">
        <f t="shared" ca="1" si="7"/>
        <v>2904638394872</v>
      </c>
      <c r="G73" s="43">
        <f t="shared" ca="1" si="8"/>
        <v>39313</v>
      </c>
      <c r="H73" s="44" t="s">
        <v>170</v>
      </c>
    </row>
    <row r="74" spans="1:8">
      <c r="A74" s="36">
        <v>70</v>
      </c>
      <c r="B74" s="41" t="s">
        <v>121</v>
      </c>
      <c r="C74" s="38" t="s">
        <v>152</v>
      </c>
      <c r="D74" s="38">
        <f t="shared" ca="1" si="6"/>
        <v>27</v>
      </c>
      <c r="E74" s="38" t="s">
        <v>169</v>
      </c>
      <c r="F74" s="42">
        <f t="shared" ca="1" si="7"/>
        <v>4652866647382</v>
      </c>
      <c r="G74" s="43">
        <f t="shared" ca="1" si="8"/>
        <v>38343</v>
      </c>
      <c r="H74" s="44" t="s">
        <v>170</v>
      </c>
    </row>
    <row r="75" spans="1:8">
      <c r="A75" s="36">
        <v>71</v>
      </c>
      <c r="B75" s="41" t="s">
        <v>122</v>
      </c>
      <c r="C75" s="38" t="s">
        <v>152</v>
      </c>
      <c r="D75" s="38">
        <f t="shared" ca="1" si="6"/>
        <v>32</v>
      </c>
      <c r="E75" s="38" t="s">
        <v>156</v>
      </c>
      <c r="F75" s="42">
        <f t="shared" ca="1" si="7"/>
        <v>8408833106922</v>
      </c>
      <c r="G75" s="43">
        <f t="shared" ca="1" si="8"/>
        <v>37307</v>
      </c>
      <c r="H75" s="44" t="s">
        <v>170</v>
      </c>
    </row>
    <row r="76" spans="1:8">
      <c r="A76" s="36">
        <v>72</v>
      </c>
      <c r="B76" s="41" t="s">
        <v>123</v>
      </c>
      <c r="C76" s="38" t="s">
        <v>153</v>
      </c>
      <c r="D76" s="38">
        <f t="shared" ca="1" si="6"/>
        <v>20</v>
      </c>
      <c r="E76" s="38" t="s">
        <v>156</v>
      </c>
      <c r="F76" s="42">
        <f t="shared" ca="1" si="7"/>
        <v>8844978958650</v>
      </c>
      <c r="G76" s="43">
        <f t="shared" ca="1" si="8"/>
        <v>40300</v>
      </c>
      <c r="H76" s="44" t="s">
        <v>170</v>
      </c>
    </row>
    <row r="77" spans="1:8">
      <c r="A77" s="36">
        <v>73</v>
      </c>
      <c r="B77" s="41" t="s">
        <v>124</v>
      </c>
      <c r="C77" s="38" t="s">
        <v>152</v>
      </c>
      <c r="D77" s="38">
        <f t="shared" ca="1" si="6"/>
        <v>24</v>
      </c>
      <c r="E77" s="38" t="s">
        <v>156</v>
      </c>
      <c r="F77" s="42">
        <f t="shared" ca="1" si="7"/>
        <v>6900945236230</v>
      </c>
      <c r="G77" s="43">
        <f t="shared" ca="1" si="8"/>
        <v>40572</v>
      </c>
      <c r="H77" s="44" t="s">
        <v>170</v>
      </c>
    </row>
    <row r="78" spans="1:8">
      <c r="A78" s="36">
        <v>74</v>
      </c>
      <c r="B78" s="41" t="s">
        <v>125</v>
      </c>
      <c r="C78" s="38" t="s">
        <v>152</v>
      </c>
      <c r="D78" s="38">
        <f t="shared" ca="1" si="6"/>
        <v>34</v>
      </c>
      <c r="E78" s="38" t="s">
        <v>156</v>
      </c>
      <c r="F78" s="42">
        <f t="shared" ca="1" si="7"/>
        <v>4770769444979</v>
      </c>
      <c r="G78" s="43">
        <f t="shared" ca="1" si="8"/>
        <v>36936</v>
      </c>
      <c r="H78" s="44" t="s">
        <v>170</v>
      </c>
    </row>
    <row r="79" spans="1:8">
      <c r="A79" s="36">
        <v>75</v>
      </c>
      <c r="B79" s="41" t="s">
        <v>126</v>
      </c>
      <c r="C79" s="38" t="s">
        <v>152</v>
      </c>
      <c r="D79" s="38">
        <f t="shared" ca="1" si="6"/>
        <v>31</v>
      </c>
      <c r="E79" s="38" t="s">
        <v>156</v>
      </c>
      <c r="F79" s="42">
        <f t="shared" ca="1" si="7"/>
        <v>6601205331158</v>
      </c>
      <c r="G79" s="43">
        <f t="shared" ca="1" si="8"/>
        <v>37888</v>
      </c>
      <c r="H79" s="44" t="s">
        <v>170</v>
      </c>
    </row>
    <row r="80" spans="1:8">
      <c r="A80" s="36">
        <v>76</v>
      </c>
      <c r="B80" s="41" t="s">
        <v>127</v>
      </c>
      <c r="C80" s="38" t="s">
        <v>153</v>
      </c>
      <c r="D80" s="38">
        <f t="shared" ca="1" si="6"/>
        <v>27</v>
      </c>
      <c r="E80" s="38" t="s">
        <v>159</v>
      </c>
      <c r="F80" s="42">
        <f t="shared" ca="1" si="7"/>
        <v>3137043926374</v>
      </c>
      <c r="G80" s="43">
        <f t="shared" ca="1" si="8"/>
        <v>39965</v>
      </c>
      <c r="H80" s="44" t="s">
        <v>170</v>
      </c>
    </row>
    <row r="81" spans="1:8">
      <c r="A81" s="36">
        <v>77</v>
      </c>
      <c r="B81" s="41" t="s">
        <v>128</v>
      </c>
      <c r="C81" s="38" t="s">
        <v>152</v>
      </c>
      <c r="D81" s="38">
        <f t="shared" ca="1" si="6"/>
        <v>39</v>
      </c>
      <c r="E81" s="38" t="s">
        <v>169</v>
      </c>
      <c r="F81" s="42">
        <f t="shared" ca="1" si="7"/>
        <v>3569139554810</v>
      </c>
      <c r="G81" s="43">
        <f t="shared" ca="1" si="8"/>
        <v>40153</v>
      </c>
      <c r="H81" s="44" t="s">
        <v>170</v>
      </c>
    </row>
    <row r="82" spans="1:8">
      <c r="A82" s="36">
        <v>78</v>
      </c>
      <c r="B82" s="41" t="s">
        <v>129</v>
      </c>
      <c r="C82" s="38" t="s">
        <v>152</v>
      </c>
      <c r="D82" s="38">
        <f t="shared" ca="1" si="6"/>
        <v>27</v>
      </c>
      <c r="E82" s="38" t="s">
        <v>154</v>
      </c>
      <c r="F82" s="42">
        <f t="shared" ca="1" si="7"/>
        <v>8988421605811</v>
      </c>
      <c r="G82" s="43">
        <f t="shared" ca="1" si="8"/>
        <v>43221</v>
      </c>
      <c r="H82" s="44" t="s">
        <v>170</v>
      </c>
    </row>
    <row r="83" spans="1:8">
      <c r="A83" s="36">
        <v>79</v>
      </c>
      <c r="B83" s="41" t="s">
        <v>130</v>
      </c>
      <c r="C83" s="38" t="s">
        <v>153</v>
      </c>
      <c r="D83" s="38">
        <f t="shared" ca="1" si="6"/>
        <v>36</v>
      </c>
      <c r="E83" s="38" t="s">
        <v>169</v>
      </c>
      <c r="F83" s="42">
        <f t="shared" ca="1" si="7"/>
        <v>6281057245374</v>
      </c>
      <c r="G83" s="43">
        <f t="shared" ca="1" si="8"/>
        <v>43134</v>
      </c>
      <c r="H83" s="44" t="s">
        <v>170</v>
      </c>
    </row>
    <row r="84" spans="1:8">
      <c r="A84" s="36">
        <v>80</v>
      </c>
      <c r="B84" s="41" t="s">
        <v>131</v>
      </c>
      <c r="C84" s="38" t="s">
        <v>152</v>
      </c>
      <c r="D84" s="38">
        <f t="shared" ca="1" si="6"/>
        <v>27</v>
      </c>
      <c r="E84" s="38" t="s">
        <v>156</v>
      </c>
      <c r="F84" s="42">
        <f t="shared" ca="1" si="7"/>
        <v>7268491126046</v>
      </c>
      <c r="G84" s="43">
        <f t="shared" ca="1" si="8"/>
        <v>40841</v>
      </c>
      <c r="H84" s="44" t="s">
        <v>170</v>
      </c>
    </row>
    <row r="85" spans="1:8">
      <c r="A85" s="36">
        <v>81</v>
      </c>
      <c r="B85" s="41" t="s">
        <v>132</v>
      </c>
      <c r="C85" s="38" t="s">
        <v>153</v>
      </c>
      <c r="D85" s="38">
        <f t="shared" ca="1" si="6"/>
        <v>35</v>
      </c>
      <c r="E85" s="38" t="s">
        <v>156</v>
      </c>
      <c r="F85" s="42">
        <f t="shared" ca="1" si="7"/>
        <v>3084693191283</v>
      </c>
      <c r="G85" s="43">
        <f t="shared" ca="1" si="8"/>
        <v>40768</v>
      </c>
      <c r="H85" s="44" t="s">
        <v>170</v>
      </c>
    </row>
    <row r="86" spans="1:8">
      <c r="A86" s="36">
        <v>82</v>
      </c>
      <c r="B86" s="41" t="s">
        <v>133</v>
      </c>
      <c r="C86" s="38" t="s">
        <v>153</v>
      </c>
      <c r="D86" s="38">
        <f t="shared" ca="1" si="6"/>
        <v>18</v>
      </c>
      <c r="E86" s="38" t="s">
        <v>155</v>
      </c>
      <c r="F86" s="42">
        <f t="shared" ca="1" si="7"/>
        <v>7494113065251</v>
      </c>
      <c r="G86" s="43">
        <f t="shared" ca="1" si="8"/>
        <v>39760</v>
      </c>
      <c r="H86" s="44" t="s">
        <v>170</v>
      </c>
    </row>
    <row r="87" spans="1:8">
      <c r="A87" s="36">
        <v>83</v>
      </c>
      <c r="B87" s="41" t="s">
        <v>134</v>
      </c>
      <c r="C87" s="38" t="s">
        <v>153</v>
      </c>
      <c r="D87" s="38">
        <f t="shared" ca="1" si="6"/>
        <v>18</v>
      </c>
      <c r="E87" s="38" t="s">
        <v>169</v>
      </c>
      <c r="F87" s="42">
        <f t="shared" ca="1" si="7"/>
        <v>2575652583939</v>
      </c>
      <c r="G87" s="43">
        <f t="shared" ca="1" si="8"/>
        <v>37751</v>
      </c>
      <c r="H87" s="44" t="s">
        <v>170</v>
      </c>
    </row>
    <row r="88" spans="1:8">
      <c r="A88" s="36">
        <v>84</v>
      </c>
      <c r="B88" s="41" t="s">
        <v>135</v>
      </c>
      <c r="C88" s="38" t="s">
        <v>153</v>
      </c>
      <c r="D88" s="38">
        <f t="shared" ca="1" si="6"/>
        <v>36</v>
      </c>
      <c r="E88" s="38" t="s">
        <v>156</v>
      </c>
      <c r="F88" s="42">
        <f t="shared" ca="1" si="7"/>
        <v>5772069909169</v>
      </c>
      <c r="G88" s="43">
        <f t="shared" ca="1" si="8"/>
        <v>43160</v>
      </c>
      <c r="H88" s="44" t="s">
        <v>170</v>
      </c>
    </row>
    <row r="89" spans="1:8">
      <c r="A89" s="36">
        <v>85</v>
      </c>
      <c r="B89" s="41" t="s">
        <v>136</v>
      </c>
      <c r="C89" s="38" t="s">
        <v>153</v>
      </c>
      <c r="D89" s="38">
        <f t="shared" ca="1" si="6"/>
        <v>40</v>
      </c>
      <c r="E89" s="38" t="s">
        <v>155</v>
      </c>
      <c r="F89" s="42">
        <f t="shared" ca="1" si="7"/>
        <v>6509899379170</v>
      </c>
      <c r="G89" s="43">
        <f t="shared" ca="1" si="8"/>
        <v>38701</v>
      </c>
      <c r="H89" s="44" t="s">
        <v>170</v>
      </c>
    </row>
    <row r="90" spans="1:8">
      <c r="A90" s="36">
        <v>86</v>
      </c>
      <c r="B90" s="41" t="s">
        <v>137</v>
      </c>
      <c r="C90" s="38" t="s">
        <v>153</v>
      </c>
      <c r="D90" s="38">
        <f t="shared" ca="1" si="6"/>
        <v>18</v>
      </c>
      <c r="E90" s="38" t="s">
        <v>168</v>
      </c>
      <c r="F90" s="42">
        <f t="shared" ca="1" si="7"/>
        <v>7269279165613</v>
      </c>
      <c r="G90" s="43">
        <f t="shared" ca="1" si="8"/>
        <v>38608</v>
      </c>
      <c r="H90" s="44" t="s">
        <v>170</v>
      </c>
    </row>
    <row r="91" spans="1:8">
      <c r="A91" s="36">
        <v>87</v>
      </c>
      <c r="B91" s="41" t="s">
        <v>138</v>
      </c>
      <c r="C91" s="38" t="s">
        <v>152</v>
      </c>
      <c r="D91" s="38">
        <f t="shared" ca="1" si="6"/>
        <v>27</v>
      </c>
      <c r="E91" s="38" t="s">
        <v>169</v>
      </c>
      <c r="F91" s="42">
        <f t="shared" ca="1" si="7"/>
        <v>5199832718725</v>
      </c>
      <c r="G91" s="43">
        <f t="shared" ca="1" si="8"/>
        <v>41779</v>
      </c>
      <c r="H91" s="44" t="s">
        <v>170</v>
      </c>
    </row>
    <row r="92" spans="1:8">
      <c r="A92" s="36">
        <v>88</v>
      </c>
      <c r="B92" s="41" t="s">
        <v>139</v>
      </c>
      <c r="C92" s="38" t="s">
        <v>153</v>
      </c>
      <c r="D92" s="38">
        <f t="shared" ca="1" si="6"/>
        <v>30</v>
      </c>
      <c r="E92" s="38" t="s">
        <v>169</v>
      </c>
      <c r="F92" s="42">
        <f t="shared" ca="1" si="7"/>
        <v>7898233417825</v>
      </c>
      <c r="G92" s="43">
        <f t="shared" ca="1" si="8"/>
        <v>40550</v>
      </c>
      <c r="H92" s="44" t="s">
        <v>170</v>
      </c>
    </row>
    <row r="93" spans="1:8">
      <c r="A93" s="36">
        <v>89</v>
      </c>
      <c r="B93" s="41" t="s">
        <v>140</v>
      </c>
      <c r="C93" s="38" t="s">
        <v>152</v>
      </c>
      <c r="D93" s="38">
        <f t="shared" ca="1" si="6"/>
        <v>38</v>
      </c>
      <c r="E93" s="38" t="s">
        <v>169</v>
      </c>
      <c r="F93" s="42">
        <f t="shared" ca="1" si="7"/>
        <v>6555443022353</v>
      </c>
      <c r="G93" s="43">
        <f t="shared" ca="1" si="8"/>
        <v>39919</v>
      </c>
      <c r="H93" s="44" t="s">
        <v>170</v>
      </c>
    </row>
    <row r="94" spans="1:8">
      <c r="A94" s="36">
        <v>90</v>
      </c>
      <c r="B94" s="41" t="s">
        <v>141</v>
      </c>
      <c r="C94" s="38" t="s">
        <v>153</v>
      </c>
      <c r="D94" s="38">
        <f t="shared" ca="1" si="6"/>
        <v>18</v>
      </c>
      <c r="E94" s="38" t="s">
        <v>156</v>
      </c>
      <c r="F94" s="42">
        <f t="shared" ca="1" si="7"/>
        <v>7397882732153</v>
      </c>
      <c r="G94" s="43">
        <f t="shared" ca="1" si="8"/>
        <v>42461</v>
      </c>
      <c r="H94" s="44" t="s">
        <v>170</v>
      </c>
    </row>
    <row r="95" spans="1:8">
      <c r="A95" s="36">
        <v>91</v>
      </c>
      <c r="B95" s="41" t="s">
        <v>142</v>
      </c>
      <c r="C95" s="38" t="s">
        <v>152</v>
      </c>
      <c r="D95" s="38">
        <f t="shared" ca="1" si="6"/>
        <v>24</v>
      </c>
      <c r="E95" s="38" t="s">
        <v>169</v>
      </c>
      <c r="F95" s="42">
        <f t="shared" ca="1" si="7"/>
        <v>6798667005991</v>
      </c>
      <c r="G95" s="43">
        <f t="shared" ca="1" si="8"/>
        <v>40394</v>
      </c>
      <c r="H95" s="44" t="s">
        <v>170</v>
      </c>
    </row>
    <row r="96" spans="1:8">
      <c r="A96" s="36">
        <v>92</v>
      </c>
      <c r="B96" s="41" t="s">
        <v>143</v>
      </c>
      <c r="C96" s="38" t="s">
        <v>152</v>
      </c>
      <c r="D96" s="38">
        <f t="shared" ca="1" si="6"/>
        <v>38</v>
      </c>
      <c r="E96" s="38" t="s">
        <v>154</v>
      </c>
      <c r="F96" s="42">
        <f t="shared" ca="1" si="7"/>
        <v>8972831243543</v>
      </c>
      <c r="G96" s="43">
        <f t="shared" ca="1" si="8"/>
        <v>42013</v>
      </c>
      <c r="H96" s="44" t="s">
        <v>170</v>
      </c>
    </row>
    <row r="97" spans="1:8">
      <c r="A97" s="36">
        <v>93</v>
      </c>
      <c r="B97" s="41" t="s">
        <v>144</v>
      </c>
      <c r="C97" s="38" t="s">
        <v>152</v>
      </c>
      <c r="D97" s="38">
        <f t="shared" ca="1" si="6"/>
        <v>22</v>
      </c>
      <c r="E97" s="38" t="s">
        <v>169</v>
      </c>
      <c r="F97" s="42">
        <f t="shared" ca="1" si="7"/>
        <v>8628515644762</v>
      </c>
      <c r="G97" s="43">
        <f t="shared" ca="1" si="8"/>
        <v>39609</v>
      </c>
      <c r="H97" s="44" t="s">
        <v>170</v>
      </c>
    </row>
    <row r="98" spans="1:8">
      <c r="A98" s="36">
        <v>94</v>
      </c>
      <c r="B98" s="41" t="s">
        <v>145</v>
      </c>
      <c r="C98" s="38" t="s">
        <v>152</v>
      </c>
      <c r="D98" s="38">
        <f t="shared" ca="1" si="6"/>
        <v>32</v>
      </c>
      <c r="E98" s="38" t="s">
        <v>169</v>
      </c>
      <c r="F98" s="42">
        <f t="shared" ca="1" si="7"/>
        <v>2702835507622</v>
      </c>
      <c r="G98" s="43">
        <f t="shared" ca="1" si="8"/>
        <v>40753</v>
      </c>
      <c r="H98" s="44" t="s">
        <v>170</v>
      </c>
    </row>
    <row r="99" spans="1:8">
      <c r="A99" s="36">
        <v>95</v>
      </c>
      <c r="B99" s="41" t="s">
        <v>146</v>
      </c>
      <c r="C99" s="38" t="s">
        <v>152</v>
      </c>
      <c r="D99" s="38">
        <f t="shared" ca="1" si="6"/>
        <v>23</v>
      </c>
      <c r="E99" s="38" t="s">
        <v>156</v>
      </c>
      <c r="F99" s="42">
        <f t="shared" ca="1" si="7"/>
        <v>2445649628715</v>
      </c>
      <c r="G99" s="43">
        <f t="shared" ca="1" si="8"/>
        <v>42048</v>
      </c>
      <c r="H99" s="44" t="s">
        <v>170</v>
      </c>
    </row>
    <row r="100" spans="1:8">
      <c r="A100" s="36">
        <v>96</v>
      </c>
      <c r="B100" s="41" t="s">
        <v>147</v>
      </c>
      <c r="C100" s="38" t="s">
        <v>152</v>
      </c>
      <c r="D100" s="38">
        <f t="shared" ca="1" si="6"/>
        <v>27</v>
      </c>
      <c r="E100" s="38" t="s">
        <v>157</v>
      </c>
      <c r="F100" s="42">
        <f t="shared" ca="1" si="7"/>
        <v>8722208409345</v>
      </c>
      <c r="G100" s="43">
        <f t="shared" ca="1" si="8"/>
        <v>40275</v>
      </c>
      <c r="H100" s="44" t="s">
        <v>170</v>
      </c>
    </row>
    <row r="101" spans="1:8">
      <c r="A101" s="36">
        <v>97</v>
      </c>
      <c r="B101" s="41" t="s">
        <v>148</v>
      </c>
      <c r="C101" s="38" t="s">
        <v>153</v>
      </c>
      <c r="D101" s="38">
        <f t="shared" ca="1" si="6"/>
        <v>18</v>
      </c>
      <c r="E101" s="38" t="s">
        <v>168</v>
      </c>
      <c r="F101" s="42">
        <f t="shared" ca="1" si="7"/>
        <v>5083607051952</v>
      </c>
      <c r="G101" s="43">
        <f t="shared" ca="1" si="8"/>
        <v>38348</v>
      </c>
      <c r="H101" s="44" t="s">
        <v>170</v>
      </c>
    </row>
    <row r="102" spans="1:8">
      <c r="A102" s="36">
        <v>98</v>
      </c>
      <c r="B102" s="41" t="s">
        <v>149</v>
      </c>
      <c r="C102" s="38" t="s">
        <v>153</v>
      </c>
      <c r="D102" s="38">
        <f t="shared" ca="1" si="6"/>
        <v>19</v>
      </c>
      <c r="E102" s="38" t="s">
        <v>156</v>
      </c>
      <c r="F102" s="42">
        <f t="shared" ca="1" si="7"/>
        <v>6580566971338</v>
      </c>
      <c r="G102" s="43">
        <f t="shared" ca="1" si="8"/>
        <v>37436</v>
      </c>
      <c r="H102" s="44" t="s">
        <v>170</v>
      </c>
    </row>
    <row r="103" spans="1:8">
      <c r="A103" s="36">
        <v>99</v>
      </c>
      <c r="B103" s="41" t="s">
        <v>150</v>
      </c>
      <c r="C103" s="38" t="s">
        <v>152</v>
      </c>
      <c r="D103" s="38">
        <f t="shared" ca="1" si="6"/>
        <v>24</v>
      </c>
      <c r="E103" s="38" t="s">
        <v>155</v>
      </c>
      <c r="F103" s="42">
        <f t="shared" ca="1" si="7"/>
        <v>3120602367064</v>
      </c>
      <c r="G103" s="43">
        <f t="shared" ca="1" si="8"/>
        <v>39611</v>
      </c>
      <c r="H103" s="44" t="s">
        <v>170</v>
      </c>
    </row>
    <row r="104" spans="1:8" ht="16.5" thickBot="1">
      <c r="A104" s="45">
        <v>100</v>
      </c>
      <c r="B104" s="46" t="s">
        <v>151</v>
      </c>
      <c r="C104" s="47" t="s">
        <v>152</v>
      </c>
      <c r="D104" s="47">
        <f t="shared" ca="1" si="6"/>
        <v>21</v>
      </c>
      <c r="E104" s="47" t="s">
        <v>167</v>
      </c>
      <c r="F104" s="48">
        <f t="shared" ca="1" si="7"/>
        <v>7791515529276</v>
      </c>
      <c r="G104" s="49">
        <f t="shared" ca="1" si="8"/>
        <v>39843</v>
      </c>
      <c r="H104" s="50" t="s">
        <v>170</v>
      </c>
    </row>
  </sheetData>
  <mergeCells count="1">
    <mergeCell ref="A1:H2"/>
  </mergeCells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1"/>
  <sheetViews>
    <sheetView tabSelected="1" topLeftCell="B1" zoomScale="85" zoomScaleNormal="85" workbookViewId="0">
      <selection activeCell="M17" sqref="M17"/>
    </sheetView>
  </sheetViews>
  <sheetFormatPr baseColWidth="10" defaultRowHeight="15"/>
  <cols>
    <col min="3" max="3" width="14.85546875" customWidth="1"/>
  </cols>
  <sheetData>
    <row r="1" spans="1:19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20.25">
      <c r="A2" s="64" t="s">
        <v>45</v>
      </c>
      <c r="B2" s="64"/>
      <c r="C2" s="3"/>
      <c r="D2" s="3"/>
      <c r="E2" s="3"/>
      <c r="F2" s="68" t="s">
        <v>0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3"/>
      <c r="R2" s="4" t="s">
        <v>1</v>
      </c>
      <c r="S2" s="5"/>
    </row>
    <row r="3" spans="1:19" ht="18">
      <c r="A3" s="3"/>
      <c r="B3" s="3"/>
      <c r="C3" s="3"/>
      <c r="D3" s="3"/>
      <c r="E3" s="3"/>
      <c r="F3" s="68" t="s">
        <v>44</v>
      </c>
      <c r="G3" s="68"/>
      <c r="H3" s="68"/>
      <c r="I3" s="68"/>
      <c r="J3" s="68"/>
      <c r="K3" s="68"/>
      <c r="L3" s="68"/>
      <c r="M3" s="68"/>
      <c r="N3" s="68"/>
      <c r="O3" s="68"/>
      <c r="P3" s="68"/>
      <c r="Q3" s="3"/>
      <c r="R3" s="3"/>
      <c r="S3" s="3"/>
    </row>
    <row r="4" spans="1:19" ht="17.25">
      <c r="A4" s="3"/>
      <c r="B4" s="3"/>
      <c r="C4" s="3"/>
      <c r="D4" s="69" t="s">
        <v>2</v>
      </c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3"/>
    </row>
    <row r="5" spans="1:19" ht="16.5">
      <c r="A5" s="3"/>
      <c r="B5" s="3"/>
      <c r="C5" s="3"/>
      <c r="D5" s="70" t="s">
        <v>3</v>
      </c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3"/>
    </row>
    <row r="6" spans="1:1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A8" s="81" t="str">
        <f>VLOOKUP(A17,'DB Empleados'!A4:H104,2,FALSE)</f>
        <v>ACEVEDO JHONG, DANIEL</v>
      </c>
      <c r="B8" s="81"/>
      <c r="C8" s="81"/>
      <c r="D8" s="7"/>
      <c r="E8" s="6">
        <f ca="1">VLOOKUP(A17,Tabla1[#All],4,FALSE)</f>
        <v>39</v>
      </c>
      <c r="F8" s="8"/>
      <c r="G8" s="7"/>
      <c r="H8" s="6" t="str">
        <f>VLOOKUP(A17,Tabla1[#All],3,FALSE)</f>
        <v>M</v>
      </c>
      <c r="I8" s="7"/>
      <c r="J8" s="8"/>
      <c r="K8" s="80" t="s">
        <v>48</v>
      </c>
      <c r="L8" s="80"/>
      <c r="M8" s="80"/>
      <c r="N8" s="7"/>
      <c r="O8" s="8"/>
      <c r="P8" s="80" t="str">
        <f>VLOOKUP(A17,'DB Empleados'!A4:H104,5,FALSE)</f>
        <v>Informática</v>
      </c>
      <c r="Q8" s="80"/>
      <c r="R8" s="80"/>
      <c r="S8" s="8"/>
    </row>
    <row r="9" spans="1:19">
      <c r="A9" s="76" t="s">
        <v>4</v>
      </c>
      <c r="B9" s="76"/>
      <c r="C9" s="76"/>
      <c r="D9" s="9"/>
      <c r="E9" s="10" t="s">
        <v>5</v>
      </c>
      <c r="F9" s="10"/>
      <c r="G9" s="10"/>
      <c r="H9" s="10" t="s">
        <v>6</v>
      </c>
      <c r="I9" s="10"/>
      <c r="J9" s="11"/>
      <c r="K9" s="11"/>
      <c r="L9" s="10" t="s">
        <v>7</v>
      </c>
      <c r="M9" s="10"/>
      <c r="N9" s="12"/>
      <c r="O9" s="8"/>
      <c r="P9" s="13"/>
      <c r="Q9" s="10" t="s">
        <v>8</v>
      </c>
      <c r="R9" s="12"/>
      <c r="S9" s="8"/>
    </row>
    <row r="10" spans="1:19">
      <c r="A10" s="14"/>
      <c r="B10" s="15"/>
      <c r="C10" s="15"/>
      <c r="D10" s="15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</row>
    <row r="11" spans="1:19">
      <c r="A11" s="84">
        <f ca="1">VLOOKUP(A17,'DB Empleados'!A4:H104,6,FALSE)</f>
        <v>8965123605839</v>
      </c>
      <c r="B11" s="84"/>
      <c r="C11" s="84"/>
      <c r="D11" s="7"/>
      <c r="E11" s="8"/>
      <c r="F11" s="83">
        <f ca="1">VLOOKUP(A17,'DB Empleados'!A4:H104,6,FALSE)</f>
        <v>8965123605839</v>
      </c>
      <c r="G11" s="83"/>
      <c r="H11" s="83"/>
      <c r="I11" s="7"/>
      <c r="J11" s="8"/>
      <c r="K11" s="82">
        <f ca="1">VLOOKUP(A17,'DB Empleados'!A4:H104,7,FALSE)</f>
        <v>43077</v>
      </c>
      <c r="L11" s="82"/>
      <c r="M11" s="82"/>
      <c r="N11" s="7"/>
      <c r="O11" s="8"/>
      <c r="P11" s="80" t="str">
        <f>VLOOKUP('Libro Salarios'!A17,'DB Empleados'!A4:H104,8,FALSE)</f>
        <v>No</v>
      </c>
      <c r="Q11" s="80"/>
      <c r="R11" s="80"/>
      <c r="S11" s="7"/>
    </row>
    <row r="12" spans="1:19">
      <c r="A12" s="76" t="s">
        <v>9</v>
      </c>
      <c r="B12" s="76"/>
      <c r="C12" s="76"/>
      <c r="D12" s="16"/>
      <c r="E12" s="8"/>
      <c r="F12" s="76" t="s">
        <v>10</v>
      </c>
      <c r="G12" s="76"/>
      <c r="H12" s="76"/>
      <c r="I12" s="8"/>
      <c r="J12" s="8"/>
      <c r="K12" s="8"/>
      <c r="L12" s="10" t="s">
        <v>11</v>
      </c>
      <c r="M12" s="12"/>
      <c r="N12" s="12"/>
      <c r="O12" s="8"/>
      <c r="P12" s="13"/>
      <c r="Q12" s="10" t="s">
        <v>12</v>
      </c>
      <c r="R12" s="12"/>
      <c r="S12" s="8"/>
    </row>
    <row r="13" spans="1:19">
      <c r="A13" s="17"/>
      <c r="B13" s="16"/>
      <c r="C13" s="18"/>
      <c r="D13" s="16"/>
      <c r="E13" s="6"/>
      <c r="F13" s="6"/>
      <c r="G13" s="6"/>
      <c r="H13" s="6"/>
      <c r="I13" s="6"/>
      <c r="J13" s="6"/>
      <c r="K13" s="7"/>
      <c r="L13" s="18"/>
      <c r="M13" s="18"/>
      <c r="N13" s="18"/>
      <c r="O13" s="6"/>
      <c r="P13" s="19"/>
      <c r="Q13" s="18"/>
      <c r="R13" s="18"/>
      <c r="S13" s="6"/>
    </row>
    <row r="14" spans="1:19">
      <c r="A14" s="61" t="s">
        <v>13</v>
      </c>
      <c r="B14" s="20" t="s">
        <v>14</v>
      </c>
      <c r="C14" s="16" t="s">
        <v>15</v>
      </c>
      <c r="D14" s="61" t="s">
        <v>16</v>
      </c>
      <c r="E14" s="77" t="s">
        <v>17</v>
      </c>
      <c r="F14" s="78"/>
      <c r="G14" s="79" t="s">
        <v>18</v>
      </c>
      <c r="H14" s="74"/>
      <c r="I14" s="74"/>
      <c r="J14" s="74"/>
      <c r="K14" s="71" t="s">
        <v>19</v>
      </c>
      <c r="L14" s="74" t="s">
        <v>20</v>
      </c>
      <c r="M14" s="74"/>
      <c r="N14" s="75"/>
      <c r="O14" s="61" t="s">
        <v>21</v>
      </c>
      <c r="P14" s="61" t="s">
        <v>22</v>
      </c>
      <c r="Q14" s="61" t="s">
        <v>23</v>
      </c>
      <c r="R14" s="65" t="s">
        <v>24</v>
      </c>
      <c r="S14" s="65" t="s">
        <v>25</v>
      </c>
    </row>
    <row r="15" spans="1:19">
      <c r="A15" s="62"/>
      <c r="B15" s="21" t="s">
        <v>26</v>
      </c>
      <c r="C15" s="22" t="s">
        <v>27</v>
      </c>
      <c r="D15" s="62"/>
      <c r="E15" s="65" t="s">
        <v>28</v>
      </c>
      <c r="F15" s="23" t="s">
        <v>29</v>
      </c>
      <c r="G15" s="65" t="s">
        <v>30</v>
      </c>
      <c r="H15" s="24" t="s">
        <v>31</v>
      </c>
      <c r="I15" s="24" t="s">
        <v>32</v>
      </c>
      <c r="J15" s="65" t="s">
        <v>33</v>
      </c>
      <c r="K15" s="72"/>
      <c r="L15" s="65" t="s">
        <v>34</v>
      </c>
      <c r="M15" s="24" t="s">
        <v>35</v>
      </c>
      <c r="N15" s="23" t="s">
        <v>36</v>
      </c>
      <c r="O15" s="62"/>
      <c r="P15" s="62"/>
      <c r="Q15" s="62"/>
      <c r="R15" s="66"/>
      <c r="S15" s="66"/>
    </row>
    <row r="16" spans="1:19">
      <c r="A16" s="63"/>
      <c r="B16" s="25" t="s">
        <v>37</v>
      </c>
      <c r="C16" s="26" t="s">
        <v>38</v>
      </c>
      <c r="D16" s="63"/>
      <c r="E16" s="67"/>
      <c r="F16" s="27" t="s">
        <v>39</v>
      </c>
      <c r="G16" s="67"/>
      <c r="H16" s="28" t="s">
        <v>40</v>
      </c>
      <c r="I16" s="29" t="s">
        <v>41</v>
      </c>
      <c r="J16" s="67"/>
      <c r="K16" s="73"/>
      <c r="L16" s="67"/>
      <c r="M16" s="28" t="s">
        <v>42</v>
      </c>
      <c r="N16" s="30" t="s">
        <v>43</v>
      </c>
      <c r="O16" s="63"/>
      <c r="P16" s="63"/>
      <c r="Q16" s="63"/>
      <c r="R16" s="67"/>
      <c r="S16" s="67"/>
    </row>
    <row r="17" spans="1:19">
      <c r="A17" s="31">
        <v>1</v>
      </c>
      <c r="B17" s="7">
        <v>3</v>
      </c>
      <c r="C17" s="7">
        <v>12000</v>
      </c>
      <c r="D17" s="7">
        <v>10</v>
      </c>
      <c r="E17" s="7">
        <v>2</v>
      </c>
      <c r="F17" s="7">
        <f>(C17/30)/8</f>
        <v>50</v>
      </c>
      <c r="G17" s="7">
        <f>(C17*E17)</f>
        <v>24000</v>
      </c>
      <c r="H17" s="7">
        <f>(F17*7)</f>
        <v>350</v>
      </c>
      <c r="I17" s="85">
        <f>(G17+H17)/6</f>
        <v>4058.3333333333335</v>
      </c>
      <c r="J17" s="7"/>
      <c r="K17" s="85">
        <f>(G17+H17+I17)</f>
        <v>28408.333333333332</v>
      </c>
      <c r="L17" s="7">
        <f>(C17*4.83%)</f>
        <v>579.6</v>
      </c>
      <c r="M17" s="7"/>
      <c r="N17" s="7"/>
      <c r="O17" s="7"/>
      <c r="P17" s="7"/>
      <c r="Q17" s="7"/>
      <c r="R17" s="7"/>
      <c r="S17" s="7"/>
    </row>
    <row r="18" spans="1:19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>
      <c r="A20" s="32" t="s">
        <v>172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</sheetData>
  <mergeCells count="30">
    <mergeCell ref="P11:R11"/>
    <mergeCell ref="P8:R8"/>
    <mergeCell ref="A12:C12"/>
    <mergeCell ref="F12:H12"/>
    <mergeCell ref="K8:M8"/>
    <mergeCell ref="A8:C8"/>
    <mergeCell ref="A11:C11"/>
    <mergeCell ref="F11:H11"/>
    <mergeCell ref="K11:M11"/>
    <mergeCell ref="E14:F14"/>
    <mergeCell ref="G14:J14"/>
    <mergeCell ref="E15:E16"/>
    <mergeCell ref="G15:G16"/>
    <mergeCell ref="J15:J16"/>
    <mergeCell ref="P14:P16"/>
    <mergeCell ref="Q14:Q16"/>
    <mergeCell ref="A2:B2"/>
    <mergeCell ref="R14:R16"/>
    <mergeCell ref="S14:S16"/>
    <mergeCell ref="F2:P2"/>
    <mergeCell ref="F3:P3"/>
    <mergeCell ref="D4:R4"/>
    <mergeCell ref="D5:R5"/>
    <mergeCell ref="K14:K16"/>
    <mergeCell ref="L15:L16"/>
    <mergeCell ref="L14:N14"/>
    <mergeCell ref="O14:O16"/>
    <mergeCell ref="A9:C9"/>
    <mergeCell ref="A14:A16"/>
    <mergeCell ref="D14:D16"/>
  </mergeCells>
  <pageMargins left="1.84" right="0.31496062992125984" top="0.74803149606299213" bottom="0.74803149606299213" header="0.31496062992125984" footer="0.31496062992125984"/>
  <pageSetup paperSize="5" scale="6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DB Empleados</vt:lpstr>
      <vt:lpstr>Libro Salarios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mdemata</dc:creator>
  <cp:lastModifiedBy>Estudiante</cp:lastModifiedBy>
  <cp:lastPrinted>2015-11-12T16:13:16Z</cp:lastPrinted>
  <dcterms:created xsi:type="dcterms:W3CDTF">2014-08-20T17:22:02Z</dcterms:created>
  <dcterms:modified xsi:type="dcterms:W3CDTF">2018-08-15T18:28:05Z</dcterms:modified>
</cp:coreProperties>
</file>